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B3A9F797-F4B5-4A47-ABE9-A20F7C24E724}" xr6:coauthVersionLast="47" xr6:coauthVersionMax="47" xr10:uidLastSave="{00000000-0000-0000-0000-000000000000}"/>
  <bookViews>
    <workbookView xWindow="-120" yWindow="-120" windowWidth="25440" windowHeight="15540" tabRatio="500" activeTab="2" xr2:uid="{00000000-000D-0000-FFFF-FFFF00000000}"/>
  </bookViews>
  <sheets>
    <sheet name="Collect" sheetId="1" r:id="rId1"/>
    <sheet name="Calculs" sheetId="2" r:id="rId2"/>
    <sheet name="Diagnostic" sheetId="3" r:id="rId3"/>
    <sheet name="MetaDossierINSEE" sheetId="4" r:id="rId4"/>
    <sheet name="CSV" sheetId="5" r:id="rId5"/>
    <sheet name="Calculette" sheetId="6" r:id="rId6"/>
    <sheet name="Fonctions" sheetId="7" r:id="rId7"/>
    <sheet name="Michel" sheetId="8" r:id="rId8"/>
    <sheet name="Sheet2" sheetId="9" r:id="rId9"/>
    <sheet name="Objectif Zan" sheetId="10" r:id="rId10"/>
    <sheet name="Variables_Logements" sheetId="11" r:id="rId11"/>
    <sheet name="Variables_Locaux " sheetId="12" r:id="rId12"/>
    <sheet name="SCOT_OUEST" sheetId="13" r:id="rId13"/>
  </sheets>
  <definedNames>
    <definedName name="_xlnm._FilterDatabase" localSheetId="3" hidden="1">MetaDossierINSEE!$A$1:$A$1891</definedName>
    <definedName name="ExternalData_1" localSheetId="3">MetaDossierINSEE!$B$1:$E$1891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1" i="10" l="1"/>
  <c r="I30" i="10"/>
  <c r="I28" i="10"/>
  <c r="I27" i="10"/>
  <c r="H27" i="10"/>
  <c r="H30" i="10" s="1"/>
  <c r="D27" i="10"/>
  <c r="D28" i="10" s="1"/>
  <c r="I25" i="10"/>
  <c r="H25" i="10"/>
  <c r="D25" i="10"/>
  <c r="I24" i="10"/>
  <c r="J21" i="10"/>
  <c r="J20" i="10"/>
  <c r="I16" i="10"/>
  <c r="E16" i="10"/>
  <c r="K13" i="10"/>
  <c r="G13" i="10"/>
  <c r="K12" i="10"/>
  <c r="G12" i="10"/>
  <c r="J10" i="10"/>
  <c r="F10" i="10"/>
  <c r="I9" i="10"/>
  <c r="J9" i="10" s="1"/>
  <c r="H9" i="10"/>
  <c r="K14" i="10" s="1"/>
  <c r="F9" i="10"/>
  <c r="G9" i="10" s="1"/>
  <c r="E9" i="10"/>
  <c r="D9" i="10"/>
  <c r="G14" i="10" s="1"/>
  <c r="F60" i="9"/>
  <c r="G49" i="9"/>
  <c r="D49" i="9"/>
  <c r="J46" i="9"/>
  <c r="J44" i="9"/>
  <c r="I43" i="9"/>
  <c r="I49" i="9" s="1"/>
  <c r="H43" i="9"/>
  <c r="H49" i="9" s="1"/>
  <c r="G43" i="9"/>
  <c r="F43" i="9"/>
  <c r="F49" i="9" s="1"/>
  <c r="E43" i="9"/>
  <c r="E49" i="9" s="1"/>
  <c r="D43" i="9"/>
  <c r="I40" i="9"/>
  <c r="I37" i="9"/>
  <c r="E34" i="9"/>
  <c r="D34" i="9"/>
  <c r="E28" i="9"/>
  <c r="F28" i="9" s="1"/>
  <c r="F22" i="9"/>
  <c r="E22" i="9"/>
  <c r="H16" i="9"/>
  <c r="H28" i="9" s="1"/>
  <c r="D16" i="9"/>
  <c r="C10" i="9"/>
  <c r="E10" i="9" s="1"/>
  <c r="F65" i="8"/>
  <c r="F54" i="8"/>
  <c r="J51" i="8"/>
  <c r="J49" i="8"/>
  <c r="I48" i="8"/>
  <c r="I54" i="8" s="1"/>
  <c r="H48" i="8"/>
  <c r="H54" i="8" s="1"/>
  <c r="G48" i="8"/>
  <c r="G54" i="8" s="1"/>
  <c r="F48" i="8"/>
  <c r="E48" i="8"/>
  <c r="E54" i="8" s="1"/>
  <c r="D48" i="8"/>
  <c r="D54" i="8" s="1"/>
  <c r="I45" i="8"/>
  <c r="I42" i="8"/>
  <c r="E39" i="8"/>
  <c r="D39" i="8"/>
  <c r="F33" i="8"/>
  <c r="E33" i="8"/>
  <c r="F27" i="8"/>
  <c r="E27" i="8"/>
  <c r="D21" i="8"/>
  <c r="H21" i="8" s="1"/>
  <c r="C12" i="8"/>
  <c r="E12" i="8" s="1"/>
  <c r="K6" i="8"/>
  <c r="J6" i="8"/>
  <c r="K5" i="8"/>
  <c r="J5" i="8"/>
  <c r="K4" i="8"/>
  <c r="J4" i="8"/>
  <c r="H24" i="7"/>
  <c r="F25" i="7" s="1"/>
  <c r="H25" i="7" s="1"/>
  <c r="F24" i="7"/>
  <c r="H23" i="7"/>
  <c r="F23" i="7"/>
  <c r="F19" i="7"/>
  <c r="H19" i="7" s="1"/>
  <c r="F20" i="7" s="1"/>
  <c r="H20" i="7" s="1"/>
  <c r="F21" i="7" s="1"/>
  <c r="H21" i="7" s="1"/>
  <c r="I18" i="7"/>
  <c r="G18" i="7"/>
  <c r="E18" i="7" s="1"/>
  <c r="E17" i="7"/>
  <c r="G11" i="7"/>
  <c r="I10" i="7"/>
  <c r="H10" i="7"/>
  <c r="E10" i="7" s="1"/>
  <c r="F6" i="6" s="1"/>
  <c r="G10" i="7"/>
  <c r="F10" i="7"/>
  <c r="I9" i="7"/>
  <c r="H9" i="7"/>
  <c r="G9" i="7"/>
  <c r="F9" i="7"/>
  <c r="E9" i="7"/>
  <c r="D6" i="6" s="1"/>
  <c r="E8" i="7"/>
  <c r="J88" i="6"/>
  <c r="J87" i="6"/>
  <c r="G82" i="6"/>
  <c r="G77" i="6"/>
  <c r="D55" i="6" s="1"/>
  <c r="F55" i="6"/>
  <c r="J54" i="6"/>
  <c r="F52" i="6"/>
  <c r="D52" i="6"/>
  <c r="F50" i="6"/>
  <c r="D50" i="6"/>
  <c r="G50" i="6" s="1"/>
  <c r="G48" i="6" s="1"/>
  <c r="P47" i="6"/>
  <c r="P48" i="6" s="1"/>
  <c r="H46" i="6"/>
  <c r="J46" i="6" s="1"/>
  <c r="G46" i="6"/>
  <c r="S42" i="6"/>
  <c r="Q42" i="6"/>
  <c r="H36" i="6"/>
  <c r="G36" i="6" s="1"/>
  <c r="F36" i="6"/>
  <c r="E36" i="6" s="1"/>
  <c r="D36" i="6"/>
  <c r="H34" i="6"/>
  <c r="I12" i="7" s="1"/>
  <c r="F34" i="6"/>
  <c r="E34" i="6" s="1"/>
  <c r="D34" i="6"/>
  <c r="E39" i="6" s="1"/>
  <c r="F32" i="6"/>
  <c r="H30" i="6"/>
  <c r="H32" i="6" s="1"/>
  <c r="N32" i="6" s="1"/>
  <c r="P32" i="6" s="1"/>
  <c r="R32" i="6" s="1"/>
  <c r="T32" i="6" s="1"/>
  <c r="F30" i="6"/>
  <c r="E30" i="6"/>
  <c r="E38" i="6" s="1"/>
  <c r="D30" i="6"/>
  <c r="D32" i="6" s="1"/>
  <c r="J28" i="6"/>
  <c r="G28" i="6"/>
  <c r="E28" i="6"/>
  <c r="J26" i="6"/>
  <c r="G26" i="6"/>
  <c r="E26" i="6"/>
  <c r="T24" i="6"/>
  <c r="S24" i="6"/>
  <c r="R24" i="6"/>
  <c r="Q24" i="6"/>
  <c r="P24" i="6"/>
  <c r="O24" i="6"/>
  <c r="N24" i="6"/>
  <c r="H24" i="6"/>
  <c r="G24" i="6"/>
  <c r="F24" i="6"/>
  <c r="E24" i="6"/>
  <c r="D24" i="6"/>
  <c r="D21" i="6"/>
  <c r="D16" i="6" s="1"/>
  <c r="H20" i="6"/>
  <c r="J20" i="6" s="1"/>
  <c r="F20" i="6"/>
  <c r="F21" i="6" s="1"/>
  <c r="D20" i="6"/>
  <c r="D19" i="6"/>
  <c r="J18" i="6"/>
  <c r="G18" i="6"/>
  <c r="G20" i="6" s="1"/>
  <c r="E18" i="6"/>
  <c r="J15" i="6"/>
  <c r="G15" i="6"/>
  <c r="E15" i="6"/>
  <c r="E20" i="6" s="1"/>
  <c r="D13" i="6"/>
  <c r="J12" i="6"/>
  <c r="G12" i="6"/>
  <c r="E12" i="6"/>
  <c r="J10" i="6"/>
  <c r="G10" i="6"/>
  <c r="E10" i="6"/>
  <c r="P6" i="6"/>
  <c r="R6" i="6" s="1"/>
  <c r="I21" i="7" s="1"/>
  <c r="N6" i="6"/>
  <c r="I19" i="7" s="1"/>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E7" i="3"/>
  <c r="E6" i="3"/>
  <c r="H55" i="6" l="1"/>
  <c r="N10" i="6"/>
  <c r="G19" i="7"/>
  <c r="E19" i="7" s="1"/>
  <c r="G21" i="6"/>
  <c r="K9" i="10"/>
  <c r="J11" i="10"/>
  <c r="J16" i="10" s="1"/>
  <c r="E40" i="6"/>
  <c r="E37" i="6"/>
  <c r="D56" i="6"/>
  <c r="E12" i="7"/>
  <c r="F5" i="6" s="1"/>
  <c r="H5" i="6" s="1"/>
  <c r="P50" i="6"/>
  <c r="H48" i="6"/>
  <c r="G52" i="6"/>
  <c r="G37" i="6"/>
  <c r="F56" i="6"/>
  <c r="F57" i="6" s="1"/>
  <c r="E21" i="6"/>
  <c r="F13" i="6"/>
  <c r="F16" i="6"/>
  <c r="F19" i="6"/>
  <c r="H33" i="8"/>
  <c r="H28" i="10"/>
  <c r="J34" i="6"/>
  <c r="E16" i="9"/>
  <c r="I16" i="9" s="1"/>
  <c r="G30" i="6"/>
  <c r="G38" i="6" s="1"/>
  <c r="G39" i="6"/>
  <c r="G40" i="6" s="1"/>
  <c r="F11" i="10"/>
  <c r="F16" i="10" s="1"/>
  <c r="D30" i="10"/>
  <c r="E21" i="8"/>
  <c r="I21" i="8" s="1"/>
  <c r="K21" i="8" s="1"/>
  <c r="K55" i="6"/>
  <c r="H21" i="6"/>
  <c r="J30" i="6"/>
  <c r="I11" i="7"/>
  <c r="E11" i="7" s="1"/>
  <c r="D5" i="6" s="1"/>
  <c r="G22" i="7"/>
  <c r="G12" i="7"/>
  <c r="I20" i="7"/>
  <c r="G34" i="6"/>
  <c r="F17" i="10" l="1"/>
  <c r="E20" i="10"/>
  <c r="E21" i="10" s="1"/>
  <c r="E22" i="10" s="1"/>
  <c r="D31" i="10" s="1"/>
  <c r="L39" i="6"/>
  <c r="L10" i="6"/>
  <c r="N30" i="6"/>
  <c r="L30" i="6" s="1"/>
  <c r="H57" i="6"/>
  <c r="I22" i="7"/>
  <c r="N5" i="6"/>
  <c r="H56" i="6"/>
  <c r="J21" i="6"/>
  <c r="H16" i="6"/>
  <c r="N16" i="6" s="1"/>
  <c r="H19" i="6"/>
  <c r="N19" i="6" s="1"/>
  <c r="P19" i="6" s="1"/>
  <c r="H13" i="6"/>
  <c r="I28" i="9"/>
  <c r="K16" i="9"/>
  <c r="J16" i="9"/>
  <c r="H50" i="6"/>
  <c r="H52" i="6"/>
  <c r="J55" i="6"/>
  <c r="J48" i="6"/>
  <c r="D57" i="6"/>
  <c r="G20" i="7"/>
  <c r="E20" i="7" s="1"/>
  <c r="P10" i="6"/>
  <c r="J17" i="10"/>
  <c r="I20" i="10"/>
  <c r="I21" i="10" s="1"/>
  <c r="I22" i="10" s="1"/>
  <c r="H31" i="10" s="1"/>
  <c r="E22" i="7"/>
  <c r="I33" i="8"/>
  <c r="J21" i="8"/>
  <c r="J33" i="8" l="1"/>
  <c r="C33" i="8"/>
  <c r="C27" i="8"/>
  <c r="J28" i="9"/>
  <c r="F34" i="9" s="1"/>
  <c r="C22" i="9"/>
  <c r="C28" i="9"/>
  <c r="R10" i="6"/>
  <c r="G21" i="7"/>
  <c r="E21" i="7" s="1"/>
  <c r="T10" i="6" s="1"/>
  <c r="N26" i="6"/>
  <c r="P16" i="6"/>
  <c r="N13" i="6"/>
  <c r="N34" i="6"/>
  <c r="G23" i="7"/>
  <c r="E23" i="7" s="1"/>
  <c r="I23" i="7"/>
  <c r="P5" i="6"/>
  <c r="R19" i="6"/>
  <c r="O19" i="6"/>
  <c r="O10" i="6"/>
  <c r="O39" i="6"/>
  <c r="P30" i="6"/>
  <c r="O30" i="6" s="1"/>
  <c r="O38" i="6" s="1"/>
  <c r="Q19" i="6" l="1"/>
  <c r="T19" i="6"/>
  <c r="S19" i="6" s="1"/>
  <c r="I24" i="7"/>
  <c r="R5" i="6"/>
  <c r="I25" i="7" s="1"/>
  <c r="T30" i="6"/>
  <c r="S30" i="6" s="1"/>
  <c r="S38" i="6" s="1"/>
  <c r="S10" i="6"/>
  <c r="P26" i="6"/>
  <c r="G24" i="7"/>
  <c r="E24" i="7" s="1"/>
  <c r="P34" i="6"/>
  <c r="O16" i="6"/>
  <c r="P13" i="6"/>
  <c r="O13" i="6" s="1"/>
  <c r="R16" i="6"/>
  <c r="Q10" i="6"/>
  <c r="Q39" i="6"/>
  <c r="R30" i="6"/>
  <c r="Q30" i="6" s="1"/>
  <c r="Q38" i="6" s="1"/>
  <c r="R26" i="6"/>
  <c r="G41" i="9"/>
  <c r="G47" i="9" s="1"/>
  <c r="G55" i="9" s="1"/>
  <c r="G57" i="9" s="1"/>
  <c r="F41" i="9"/>
  <c r="F47" i="9" s="1"/>
  <c r="F55" i="9" s="1"/>
  <c r="F57" i="9" s="1"/>
  <c r="E41" i="9"/>
  <c r="E47" i="9" s="1"/>
  <c r="E55" i="9" s="1"/>
  <c r="E57" i="9" s="1"/>
  <c r="D41" i="9"/>
  <c r="I41" i="9"/>
  <c r="I47" i="9" s="1"/>
  <c r="I55" i="9" s="1"/>
  <c r="I57" i="9" s="1"/>
  <c r="H41" i="9"/>
  <c r="H47" i="9" s="1"/>
  <c r="H55" i="9" s="1"/>
  <c r="H57" i="9" s="1"/>
  <c r="L26" i="6"/>
  <c r="N28" i="6"/>
  <c r="F39" i="8"/>
  <c r="Q44" i="8"/>
  <c r="D47" i="9" l="1"/>
  <c r="J41" i="9"/>
  <c r="R13" i="6"/>
  <c r="Q13" i="6" s="1"/>
  <c r="T16" i="6"/>
  <c r="Q16" i="6"/>
  <c r="T26" i="6"/>
  <c r="O34" i="6"/>
  <c r="P51" i="6"/>
  <c r="O51" i="6" s="1"/>
  <c r="I46" i="8"/>
  <c r="I52" i="8" s="1"/>
  <c r="I60" i="8" s="1"/>
  <c r="I62" i="8" s="1"/>
  <c r="G46" i="8"/>
  <c r="G52" i="8" s="1"/>
  <c r="G60" i="8" s="1"/>
  <c r="G62" i="8" s="1"/>
  <c r="F46" i="8"/>
  <c r="F52" i="8" s="1"/>
  <c r="F60" i="8" s="1"/>
  <c r="F62" i="8" s="1"/>
  <c r="E46" i="8"/>
  <c r="E52" i="8" s="1"/>
  <c r="E60" i="8" s="1"/>
  <c r="E62" i="8" s="1"/>
  <c r="D46" i="8"/>
  <c r="H46" i="8"/>
  <c r="H52" i="8" s="1"/>
  <c r="H60" i="8" s="1"/>
  <c r="H62" i="8" s="1"/>
  <c r="Q26" i="6"/>
  <c r="R34" i="6"/>
  <c r="R28" i="6" s="1"/>
  <c r="G25" i="7"/>
  <c r="E25" i="7" s="1"/>
  <c r="T34" i="6" s="1"/>
  <c r="S34" i="6" s="1"/>
  <c r="L28" i="6"/>
  <c r="N12" i="6"/>
  <c r="N36" i="6"/>
  <c r="O26" i="6"/>
  <c r="P28" i="6"/>
  <c r="R12" i="6" l="1"/>
  <c r="R36" i="6"/>
  <c r="Q36" i="6" s="1"/>
  <c r="Q28" i="6"/>
  <c r="P36" i="6"/>
  <c r="O28" i="6"/>
  <c r="P12" i="6"/>
  <c r="Q34" i="6"/>
  <c r="S39" i="6"/>
  <c r="D52" i="8"/>
  <c r="J46" i="8"/>
  <c r="L36" i="6"/>
  <c r="J36" i="6"/>
  <c r="K56" i="6" s="1"/>
  <c r="K57" i="6" s="1"/>
  <c r="L12" i="6"/>
  <c r="N15" i="6"/>
  <c r="N18" i="6"/>
  <c r="L18" i="6" s="1"/>
  <c r="T13" i="6"/>
  <c r="S13" i="6" s="1"/>
  <c r="S16" i="6"/>
  <c r="S26" i="6"/>
  <c r="T28" i="6"/>
  <c r="J47" i="9"/>
  <c r="D55" i="9"/>
  <c r="D57" i="9" s="1"/>
  <c r="J57" i="9" s="1"/>
  <c r="F61" i="9" s="1"/>
  <c r="F62" i="9" s="1"/>
  <c r="N21" i="6" l="1"/>
  <c r="L15" i="6"/>
  <c r="N20" i="6"/>
  <c r="L20" i="6" s="1"/>
  <c r="P18" i="6"/>
  <c r="O18" i="6" s="1"/>
  <c r="O12" i="6"/>
  <c r="P15" i="6"/>
  <c r="P53" i="6"/>
  <c r="P55" i="6" s="1"/>
  <c r="O36" i="6"/>
  <c r="S28" i="6"/>
  <c r="T12" i="6"/>
  <c r="T36" i="6"/>
  <c r="S36" i="6" s="1"/>
  <c r="L40" i="6"/>
  <c r="J56" i="6"/>
  <c r="J57" i="6" s="1"/>
  <c r="Q40" i="6"/>
  <c r="Q37" i="6"/>
  <c r="Q43" i="6"/>
  <c r="J52" i="8"/>
  <c r="D60" i="8"/>
  <c r="D62" i="8" s="1"/>
  <c r="J62" i="8" s="1"/>
  <c r="F66" i="8" s="1"/>
  <c r="F67" i="8" s="1"/>
  <c r="R18" i="6"/>
  <c r="Q18" i="6" s="1"/>
  <c r="Q12" i="6"/>
  <c r="R15" i="6"/>
  <c r="O15" i="6" l="1"/>
  <c r="O20" i="6" s="1"/>
  <c r="O21" i="6" s="1"/>
  <c r="P20" i="6"/>
  <c r="Q15" i="6"/>
  <c r="Q20" i="6" s="1"/>
  <c r="Q21" i="6" s="1"/>
  <c r="R20" i="6"/>
  <c r="R21" i="6"/>
  <c r="P21" i="6"/>
  <c r="K58" i="6"/>
  <c r="K59" i="6" s="1"/>
  <c r="J58" i="6"/>
  <c r="J59" i="6" s="1"/>
  <c r="S40" i="6"/>
  <c r="S37" i="6"/>
  <c r="S43" i="6"/>
  <c r="O43" i="6"/>
  <c r="O40" i="6"/>
  <c r="O37" i="6"/>
  <c r="T18" i="6"/>
  <c r="S18" i="6" s="1"/>
  <c r="S12" i="6"/>
  <c r="T15" i="6"/>
  <c r="T20" i="6" l="1"/>
  <c r="S15" i="6"/>
  <c r="S20" i="6" s="1"/>
  <c r="S21" i="6" s="1"/>
  <c r="T21" i="6"/>
</calcChain>
</file>

<file path=xl/sharedStrings.xml><?xml version="1.0" encoding="utf-8"?>
<sst xmlns="http://schemas.openxmlformats.org/spreadsheetml/2006/main" count="17942" uniqueCount="9903">
  <si>
    <t>Key</t>
  </si>
  <si>
    <t>Description</t>
  </si>
  <si>
    <t>Source</t>
  </si>
  <si>
    <t>Type</t>
  </si>
  <si>
    <t>Expr</t>
  </si>
  <si>
    <t>Total</t>
  </si>
  <si>
    <t>Commentaire</t>
  </si>
  <si>
    <t># Test Metriques</t>
  </si>
  <si>
    <t>HELLO</t>
  </si>
  <si>
    <t>TEST</t>
  </si>
  <si>
    <t>STR</t>
  </si>
  <si>
    <t>"Hello Test"</t>
  </si>
  <si>
    <t>EQUAL</t>
  </si>
  <si>
    <t>INT</t>
  </si>
  <si>
    <t>TEST2</t>
  </si>
  <si>
    <t>TEST + 5</t>
  </si>
  <si>
    <t>SUM</t>
  </si>
  <si>
    <t># Configurations Diverses</t>
  </si>
  <si>
    <t>THEME_COLOR</t>
  </si>
  <si>
    <t>Couleur de Theme des Graphiques</t>
  </si>
  <si>
    <t>APP</t>
  </si>
  <si>
    <t>str("#008080")</t>
  </si>
  <si>
    <t>Teal</t>
  </si>
  <si>
    <t>DOWNLOAD_CSV</t>
  </si>
  <si>
    <t>Data CSV File</t>
  </si>
  <si>
    <t>"output/"+BASE_NAME+".csv"</t>
  </si>
  <si>
    <t>DOWNLOAD_JSON</t>
  </si>
  <si>
    <t>Data Json File</t>
  </si>
  <si>
    <t>"output/"+BASE_NAME+"_s.json"</t>
  </si>
  <si>
    <t>DOWNLOAD_XLSX</t>
  </si>
  <si>
    <t>Data Excel File</t>
  </si>
  <si>
    <t>"output/"+BASE_NAME+".xlsx"</t>
  </si>
  <si>
    <t>GOOGLE_TRACKER</t>
  </si>
  <si>
    <t>Google Analytics</t>
  </si>
  <si>
    <t>"output/"+BASE_NAME+"_tracker.html"</t>
  </si>
  <si>
    <t>GRAPHIQUE_LOGEMENTS</t>
  </si>
  <si>
    <t>Graphique Logements</t>
  </si>
  <si>
    <t>"output/"+BASE_NAME+"_Logements.png"</t>
  </si>
  <si>
    <t>GRAPHIQUE_POPULATION</t>
  </si>
  <si>
    <t>Graphique Population</t>
  </si>
  <si>
    <t>"output/"+BASE_NAME+"_Population.png"</t>
  </si>
  <si>
    <t>GRAPHIQUE_TAILLE_DES_MENAGES</t>
  </si>
  <si>
    <t>Graphique Taille des Ménages</t>
  </si>
  <si>
    <t>"output/"+BASE_NAME+"_Taille_des_Menages.png"</t>
  </si>
  <si>
    <t>GRAPHIQUE_REPARTITION_DES_LOGEMENTS</t>
  </si>
  <si>
    <t>Graphique Repartition des Logements</t>
  </si>
  <si>
    <t>"output/"+BASE_NAME+"_Repartition_des_Logements.png"</t>
  </si>
  <si>
    <t>GRAPHIQUE_CONSTRUCTIONS_DES_LOGEMENTS</t>
  </si>
  <si>
    <t>Graphique Construction de Logements entre 2010 et 2019</t>
  </si>
  <si>
    <t>"output/"+BASE_NAME+"_LOGEMENTS_3.png"</t>
  </si>
  <si>
    <t># Donnees Territoire</t>
  </si>
  <si>
    <t>CODE_INSEE</t>
  </si>
  <si>
    <t>Code INSEE Commune</t>
  </si>
  <si>
    <t>CODE</t>
  </si>
  <si>
    <t>code_insee</t>
  </si>
  <si>
    <t>COUNT</t>
  </si>
  <si>
    <t>This is recalculated for EPCI, DEPT, REGIONS</t>
  </si>
  <si>
    <t>CODE_POSTAL</t>
  </si>
  <si>
    <t>Code Postal Commune</t>
  </si>
  <si>
    <t>code_postal</t>
  </si>
  <si>
    <t>NOM_COMMUNE</t>
  </si>
  <si>
    <t>Nom de Commune</t>
  </si>
  <si>
    <t>commune</t>
  </si>
  <si>
    <t>CONCAT</t>
  </si>
  <si>
    <t>LIBELLE</t>
  </si>
  <si>
    <t>Libelle</t>
  </si>
  <si>
    <t>commune.title()</t>
  </si>
  <si>
    <t>BASE_NAME</t>
  </si>
  <si>
    <t>Nom Unique (Prefixe de Fichiers)</t>
  </si>
  <si>
    <t>self.get_fullname()</t>
  </si>
  <si>
    <t>CUSTOM</t>
  </si>
  <si>
    <t># Donnees Intecommunalites</t>
  </si>
  <si>
    <t>EPCI</t>
  </si>
  <si>
    <t>Code EPCI - Metropole</t>
  </si>
  <si>
    <t>INTERCO</t>
  </si>
  <si>
    <t>intercoDossier["Unnamed: 2"][code_insee]</t>
  </si>
  <si>
    <t>LIBEPCI</t>
  </si>
  <si>
    <t>Libelle de l'EPCI / Metropole</t>
  </si>
  <si>
    <t>intercoDossier["Unnamed: 3"][code_insee]</t>
  </si>
  <si>
    <t>TYPE_EPCI</t>
  </si>
  <si>
    <t>Nature d'EPCI</t>
  </si>
  <si>
    <t>intercoEPCI["Unnamed: 2"][EPCI]</t>
  </si>
  <si>
    <t>EPCI_COMMUNES</t>
  </si>
  <si>
    <t>Nombre communes EPCI</t>
  </si>
  <si>
    <t>intercoEPCI["Unnamed: 3"][EPCI]</t>
  </si>
  <si>
    <t>DEP</t>
  </si>
  <si>
    <t>Departement</t>
  </si>
  <si>
    <t>intercoDossier["Unnamed: 4"][code_insee]</t>
  </si>
  <si>
    <t>DEP_NOM</t>
  </si>
  <si>
    <t>Nom Departement</t>
  </si>
  <si>
    <t>departements["nom_departement"][DEP]</t>
  </si>
  <si>
    <t>REG</t>
  </si>
  <si>
    <t>Region</t>
  </si>
  <si>
    <t>intercoDossier["Unnamed: 5"][code_insee]</t>
  </si>
  <si>
    <t>REG_NOM</t>
  </si>
  <si>
    <t>Nom Region</t>
  </si>
  <si>
    <t>departements["nom_region"][DEP]</t>
  </si>
  <si>
    <t>DOSSIER_INSEE</t>
  </si>
  <si>
    <t>Dossier Complet INSEE</t>
  </si>
  <si>
    <t>INSEE</t>
  </si>
  <si>
    <t>REGION_PACA</t>
  </si>
  <si>
    <t>"1" si PACA, "0" sinon</t>
  </si>
  <si>
    <t>0 if (is_commune_hors_paca(CODE_INSEE)) else 1</t>
  </si>
  <si>
    <t>HORS_PACA</t>
  </si>
  <si>
    <t>"1" si HORS PACA, "0" sinon</t>
  </si>
  <si>
    <t>1 if (is_commune_hors_paca(CODE_INSEE)) else 0</t>
  </si>
  <si>
    <t># Sources des Donnees</t>
  </si>
  <si>
    <t>URL_SOURCE_ARTIFICIALISATION</t>
  </si>
  <si>
    <t>Dossier Cerema - Artificialisation</t>
  </si>
  <si>
    <t>ART</t>
  </si>
  <si>
    <t>artificialisationSourcePage</t>
  </si>
  <si>
    <t>URL_SOURCE_SRU</t>
  </si>
  <si>
    <t>Dossier Dreal - Logements Sociaux</t>
  </si>
  <si>
    <t>SRU</t>
  </si>
  <si>
    <t>sru2020SourcePage</t>
  </si>
  <si>
    <t>URL_SOURCE_SITADEL</t>
  </si>
  <si>
    <t>Dossier Sitadel - Logements Construits</t>
  </si>
  <si>
    <t>SIT</t>
  </si>
  <si>
    <t>sitadelSourcePage</t>
  </si>
  <si>
    <t>URL_SOURCE_COMMUNES</t>
  </si>
  <si>
    <t>Dossier Insee - Donnees Communes</t>
  </si>
  <si>
    <t>metaDossierSourcePage</t>
  </si>
  <si>
    <t>URL_SOURCE_PROJECTIONS</t>
  </si>
  <si>
    <t>Dossier Insee - Projections 2050</t>
  </si>
  <si>
    <t>projectionsSourcePage</t>
  </si>
  <si>
    <t>URL_SOURCE_PROJECTIONS_PACA</t>
  </si>
  <si>
    <t>Dossier Omphale - Projections Paca</t>
  </si>
  <si>
    <t>projectionsPacaSourcePage</t>
  </si>
  <si>
    <t>URL_VILLE_DATA</t>
  </si>
  <si>
    <t>Données sur Toutes les Villes de France</t>
  </si>
  <si>
    <t>"https://ville-data.com/Mougins-06250.html"+""</t>
  </si>
  <si>
    <t>URL_LINTERNAUTE</t>
  </si>
  <si>
    <t>L'Encyclopédie des villes de France</t>
  </si>
  <si>
    <t>"https://www.linternaute.com/ville/alpes-maritimes/departement-06"+""</t>
  </si>
  <si>
    <t>URL_GOOGLE</t>
  </si>
  <si>
    <t>Google Search</t>
  </si>
  <si>
    <t>"https://www.google.com/search?q=cannes+pays+de+lerins"+""</t>
  </si>
  <si>
    <t># Donnees Commune - Collecte</t>
  </si>
  <si>
    <t>P18_POP</t>
  </si>
  <si>
    <t>Population en 2018</t>
  </si>
  <si>
    <t>P13_POP</t>
  </si>
  <si>
    <t>Population en 2013</t>
  </si>
  <si>
    <t>dossierComplet['P13_POP'][code_insee]</t>
  </si>
  <si>
    <t>P08_POP</t>
  </si>
  <si>
    <t>Population en 2008</t>
  </si>
  <si>
    <t>dossierComplet['P08_POP'][code_insee]</t>
  </si>
  <si>
    <t>C18_MEN</t>
  </si>
  <si>
    <t>C18_PMEN</t>
  </si>
  <si>
    <t>C13_MEN</t>
  </si>
  <si>
    <t>Nombre de ménages  en 2013</t>
  </si>
  <si>
    <t>dossierComplet['C13_MEN'][code_insee]</t>
  </si>
  <si>
    <t>C13_PMEN</t>
  </si>
  <si>
    <t>Nombre de personnes des ménages  en 2013</t>
  </si>
  <si>
    <t>dossierComplet['C13_PMEN'][code_insee]</t>
  </si>
  <si>
    <t>C08_MEN</t>
  </si>
  <si>
    <t>Nombre de ménages  en 2008</t>
  </si>
  <si>
    <t>dossierComplet['C08_MEN'][code_insee]</t>
  </si>
  <si>
    <t>C08_PMEN</t>
  </si>
  <si>
    <t>Nombre de personnes des ménages  en 2008</t>
  </si>
  <si>
    <t>dossierComplet['C08_PMEN'][code_insee]</t>
  </si>
  <si>
    <t>P18_LOG</t>
  </si>
  <si>
    <t>Nombre de logements en 2018</t>
  </si>
  <si>
    <t>P18_RP</t>
  </si>
  <si>
    <t>P18_RSECOCC</t>
  </si>
  <si>
    <t>P18_LOGVAC</t>
  </si>
  <si>
    <t>Nombre de logements vacants en 2018</t>
  </si>
  <si>
    <t>P18_MAISON</t>
  </si>
  <si>
    <t>Nombre de maisons en 2018</t>
  </si>
  <si>
    <t>P18_APPART</t>
  </si>
  <si>
    <t>Nombre d'appartements en 2018</t>
  </si>
  <si>
    <t>P18_RP_PROP</t>
  </si>
  <si>
    <t>P18_RP_LOC</t>
  </si>
  <si>
    <t>P18_RP_LOCHLMV</t>
  </si>
  <si>
    <t>P13_LOG</t>
  </si>
  <si>
    <t>Nombre de logements en 2013</t>
  </si>
  <si>
    <t>dossierComplet['P13_LOG'][code_insee]</t>
  </si>
  <si>
    <t>P13_RP</t>
  </si>
  <si>
    <t>Nombre de résidences principales en 2013</t>
  </si>
  <si>
    <t>dossierComplet['P13_RP'][code_insee]</t>
  </si>
  <si>
    <t>P13_RSECOCC</t>
  </si>
  <si>
    <t>Nombre de résidences secondaires et logements occasionnels en 2013</t>
  </si>
  <si>
    <t>dossierComplet['P13_RSECOCC'][code_insee]</t>
  </si>
  <si>
    <t>P13_LOGVAC</t>
  </si>
  <si>
    <t>Nombre de logements vacants en 2013</t>
  </si>
  <si>
    <t>dossierComplet['P13_LOGVAC'][code_insee]</t>
  </si>
  <si>
    <t>P13_MAISON</t>
  </si>
  <si>
    <t>Nombre de maisons en 2013</t>
  </si>
  <si>
    <t>dossierComplet['P13_MAISON'][code_insee]</t>
  </si>
  <si>
    <t>P13_APPART</t>
  </si>
  <si>
    <t>Nombre d'appartements en 2013</t>
  </si>
  <si>
    <t>dossierComplet['P13_APPART'][code_insee]</t>
  </si>
  <si>
    <t>P13_RP_PROP</t>
  </si>
  <si>
    <t>Nombre de résidences principales occupées par propriétaires en 2013</t>
  </si>
  <si>
    <t>dossierComplet['P13_RP_PROP'][code_insee]</t>
  </si>
  <si>
    <t>P13_RP_LOC</t>
  </si>
  <si>
    <t>Nombre de résidences principales occupées par locataires en 2013</t>
  </si>
  <si>
    <t>dossierComplet['P13_RP_LOC'][code_insee]</t>
  </si>
  <si>
    <t>P13_RP_LOCHLMV</t>
  </si>
  <si>
    <t>Nombre de résidences principales HLM loué vide en 2013</t>
  </si>
  <si>
    <t>dossierComplet['P13_RP_LOCHLMV'][code_insee]</t>
  </si>
  <si>
    <t>P08_LOG</t>
  </si>
  <si>
    <t>Nombre de logements en 2008</t>
  </si>
  <si>
    <t>dossierComplet['P08_LOG'][code_insee]</t>
  </si>
  <si>
    <t>P08_RP</t>
  </si>
  <si>
    <t>Nombre de résidences principales en 2008</t>
  </si>
  <si>
    <t>dossierComplet['P08_RP'][code_insee]</t>
  </si>
  <si>
    <t>P08_RSECOCC</t>
  </si>
  <si>
    <t>Nombre de résidences secondaires et logements occasionnels en 2008</t>
  </si>
  <si>
    <t>dossierComplet['P08_RSECOCC'][code_insee]</t>
  </si>
  <si>
    <t>P08_LOGVAC</t>
  </si>
  <si>
    <t>Nombre de logements vacants en 2008</t>
  </si>
  <si>
    <t>dossierComplet['P08_LOGVAC'][code_insee]</t>
  </si>
  <si>
    <t>P08_MAISON</t>
  </si>
  <si>
    <t>Nombre de maisons en 2008</t>
  </si>
  <si>
    <t>dossierComplet['P08_MAISON'][code_insee]</t>
  </si>
  <si>
    <t>P08_APPART</t>
  </si>
  <si>
    <t>Nombre d'appartements en 2008</t>
  </si>
  <si>
    <t>dossierComplet['P08_APPART'][code_insee]</t>
  </si>
  <si>
    <t>P08_RP_PROP</t>
  </si>
  <si>
    <t>Nombre de résidences principales occupées par propriétaires en 2008</t>
  </si>
  <si>
    <t>dossierComplet['P08_RP_PROP'][code_insee]</t>
  </si>
  <si>
    <t>P08_RP_LOC</t>
  </si>
  <si>
    <t>Nombre de résidences principales occupées par locataires en 2008</t>
  </si>
  <si>
    <t>dossierComplet['P08_RP_LOC'][code_insee]</t>
  </si>
  <si>
    <t>P08_RP_LOCHLMV</t>
  </si>
  <si>
    <t>Nombre de résidences principales HLM loué vide en 2008</t>
  </si>
  <si>
    <t>dossierComplet['P08_RP_LOCHLMV'][code_insee]</t>
  </si>
  <si>
    <t>NAIS1318</t>
  </si>
  <si>
    <t>Nombre de naissances entre 01/01/2013 et 01/01/2018</t>
  </si>
  <si>
    <t>NAIS0813</t>
  </si>
  <si>
    <t>Nombre de naissances entre 01/01/2008 et 01/01/2013</t>
  </si>
  <si>
    <t>dossierComplet['NAIS0813'][code_insee]</t>
  </si>
  <si>
    <t>DECE1318</t>
  </si>
  <si>
    <t>DECE0813</t>
  </si>
  <si>
    <t>dossierComplet['DECE0813'][code_insee]</t>
  </si>
  <si>
    <t># Donnees Commune - Calculs</t>
  </si>
  <si>
    <t>TXPOP_0818</t>
  </si>
  <si>
    <t>Taux de Croissance Annuel de la population de 2008 a 2018</t>
  </si>
  <si>
    <t>PERCENT</t>
  </si>
  <si>
    <t>TXPOP_0813</t>
  </si>
  <si>
    <t>Taux de Croissance Annuel de la population de 2008 a 2013</t>
  </si>
  <si>
    <t>calc_taux(2008, P08_POP, 2013, P13_POP)</t>
  </si>
  <si>
    <t>calc_taux(2008, P08_POP, 2013, P13_POP, rounding=3)</t>
  </si>
  <si>
    <t>TXPOP_1318</t>
  </si>
  <si>
    <t>Taux de Croissance Annuel de la population de 2013 a 2018</t>
  </si>
  <si>
    <t>TM_2008</t>
  </si>
  <si>
    <t>Taille des Ménages en 2008</t>
  </si>
  <si>
    <t>FLOAT</t>
  </si>
  <si>
    <t>round(C08_PMEN / C08_MEN, 3)</t>
  </si>
  <si>
    <t>TM_2013</t>
  </si>
  <si>
    <t>Taille des Ménages en 2013</t>
  </si>
  <si>
    <t>round(C13_PMEN / C13_MEN, 3)</t>
  </si>
  <si>
    <t>TM_2018</t>
  </si>
  <si>
    <t>TXTM_0813</t>
  </si>
  <si>
    <t>Taux de Croissance Annuel de la taille des ménages de 2008 a 2013</t>
  </si>
  <si>
    <t>calc_taux(2008, TM_2008, 2013, TM_2013)</t>
  </si>
  <si>
    <t>calc_taux(2008, TM_2008, 2013, TM_2013, rounding=3)</t>
  </si>
  <si>
    <t>TXTM_1318</t>
  </si>
  <si>
    <t>TXTM_0818</t>
  </si>
  <si>
    <t>POP_EVOL_0813</t>
  </si>
  <si>
    <t>Evolution de la population en nombre de 2008 a 2013</t>
  </si>
  <si>
    <t>P13_POP - P08_POP</t>
  </si>
  <si>
    <t>POP_EVOL_1318</t>
  </si>
  <si>
    <t>P18_POP - P13_POP</t>
  </si>
  <si>
    <t>C08_HORS_MEN</t>
  </si>
  <si>
    <t>Population Hors Ménages en 2008</t>
  </si>
  <si>
    <t>P08_POP - C08_PMEN</t>
  </si>
  <si>
    <t>C13_HORS_MEN</t>
  </si>
  <si>
    <t>Population Hors Ménages en 2013</t>
  </si>
  <si>
    <t>P13_POP - C13_PMEN</t>
  </si>
  <si>
    <t>C18_HORS_MEN</t>
  </si>
  <si>
    <t>P18_POP - C18_PMEN</t>
  </si>
  <si>
    <t># Donnees Population Legales</t>
  </si>
  <si>
    <t>POP_LEGALE_2019</t>
  </si>
  <si>
    <t>Population Légale 2019</t>
  </si>
  <si>
    <t>pop2019["PMUN"][code_insee]</t>
  </si>
  <si>
    <t># Donnees SRU - Collecte</t>
  </si>
  <si>
    <t>SRU_OBJ_2017_2019</t>
  </si>
  <si>
    <t>Objectifs 2017-2019</t>
  </si>
  <si>
    <t>get_sru2017("Objectifs SRU 2017-2019", code_insee, rounding=0)</t>
  </si>
  <si>
    <t>SRU_LLS_2017</t>
  </si>
  <si>
    <t>Nombre de LLS au 01/01/2017</t>
  </si>
  <si>
    <t>get_sru2017("NB de LLS au 01/01/2017", code_insee, rounding=0)</t>
  </si>
  <si>
    <t>SRU_RP_2017</t>
  </si>
  <si>
    <t>Nombre de RP au 01/01/2017</t>
  </si>
  <si>
    <t>get_sru2017("NBR RP au 01/01/2017", code_insee, rounding=0)</t>
  </si>
  <si>
    <t>SRU_TX_LLS_2017</t>
  </si>
  <si>
    <t>TX de LLS au 01/01/2017</t>
  </si>
  <si>
    <t>TAUX</t>
  </si>
  <si>
    <t>get_sru2017("TX de LLS au 01/01/2017", code_insee, rounding=4)</t>
  </si>
  <si>
    <t>0 if SRU_RP_2017 == 0 else round(SRU_LLS_2017 / SRU_RP_2017 , 3)</t>
  </si>
  <si>
    <t>SRU_OBJ_TX</t>
  </si>
  <si>
    <t>Taux de LLS à atteindre</t>
  </si>
  <si>
    <t>get_sru2020("Taux de LLS à atteindre", code_insee, rounding=2)</t>
  </si>
  <si>
    <t>SRU_OBJ_2020_2022</t>
  </si>
  <si>
    <t>Objectifs 2020-2022</t>
  </si>
  <si>
    <t>get_sru2020("Objectifs SRU 2020-2022", code_insee, rounding=0)</t>
  </si>
  <si>
    <t>SRU_LLS_2020</t>
  </si>
  <si>
    <t>Nombre de LLS au 01/01/2020</t>
  </si>
  <si>
    <t>get_sru2020("NB de LLS au 01/01/2020", code_insee, rounding=0)</t>
  </si>
  <si>
    <t>SRU_RP_2020</t>
  </si>
  <si>
    <t>Nombre de RP au 01/01/2020</t>
  </si>
  <si>
    <t>get_sru2020("NBR RP au 01/01/2020", code_insee, rounding=0)</t>
  </si>
  <si>
    <t>SRU_TX_LLS_2020</t>
  </si>
  <si>
    <t>TX de LLS au 01/01/2020</t>
  </si>
  <si>
    <t>get_sru2020("TX de LLS au 01/01/2020", code_insee, rounding=4)</t>
  </si>
  <si>
    <t>0 if SRU_RP_2020 == 0 else round(SRU_LLS_2020 / SRU_RP_2020 , 3)</t>
  </si>
  <si>
    <t># Donnees SRU - Calculs</t>
  </si>
  <si>
    <t>SRU_CARENCE_2017</t>
  </si>
  <si>
    <t>Carence en 2017</t>
  </si>
  <si>
    <t>round0(SRU_RP_2017 * (0.25 - SRU_TX_LLS_2017), 4)</t>
  </si>
  <si>
    <t>SRU_CARENCE_2020</t>
  </si>
  <si>
    <t>Carence en 2020</t>
  </si>
  <si>
    <t>round0(SRU_RP_2020 * (0.25 - SRU_TX_LLS_2020), 4)</t>
  </si>
  <si>
    <t>SRU_MOD3565_2017</t>
  </si>
  <si>
    <t>Logements a Construire en Modele 35%/65% sur les objectifs SRU de 2017</t>
  </si>
  <si>
    <t>round(SRU_OBJ_2017_2019/35*100, 0)</t>
  </si>
  <si>
    <t>SRU_MOD3565_2020</t>
  </si>
  <si>
    <t>Logements a Construire en Modele 35%/65% sur les objectifs SRU de 2020</t>
  </si>
  <si>
    <t>round(SRU_OBJ_2020_2022/35*100, 0)</t>
  </si>
  <si>
    <t>SRU_MOD3565_CARENCE</t>
  </si>
  <si>
    <t>Logements a Construire en Modele 35%/65% pour combler la carence SRU</t>
  </si>
  <si>
    <t>round(SRU_CARENCE_2020/35*100, 0)</t>
  </si>
  <si>
    <t>SRU_EVOLUTION_EN_RP</t>
  </si>
  <si>
    <t>Evolution du nombre de RP entre 2017 et 2020</t>
  </si>
  <si>
    <t>round(SRU_RP_2020-SRU_RP_2017, 0)</t>
  </si>
  <si>
    <t>SRU_EVOLUTION_CARENCE</t>
  </si>
  <si>
    <t>Evolution de la carence SRU 2017 et 2020</t>
  </si>
  <si>
    <t>round((SRU_RP_2020 -SRU_RP_2017) * 0.25, 0)</t>
  </si>
  <si>
    <t>SRU_LOGEMENTS_SRU_CONSTRUITS</t>
  </si>
  <si>
    <t>Logements SRU Construits entre 2017 et 2020</t>
  </si>
  <si>
    <t>round(SRU_CARENCE_2017 + SRU_EVOLUTION_CARENCE - SRU_CARENCE_2020, 0)</t>
  </si>
  <si>
    <t>SRU_EN_CARENCE</t>
  </si>
  <si>
    <t>Nombre de Communes / Commune en Carence.</t>
  </si>
  <si>
    <t>1 if (SRU_CARENCE_2020 &gt; 0) else 0</t>
  </si>
  <si>
    <t xml:space="preserve"># Donnees Artificialisation - Collecte </t>
  </si>
  <si>
    <t>ART_TOTAL</t>
  </si>
  <si>
    <t>Total des flux entre NAF et artificialisé sur la période 2009 2021</t>
  </si>
  <si>
    <r>
      <rPr>
        <sz val="11"/>
        <color rgb="FF000000"/>
        <rFont val="Calibri"/>
        <family val="2"/>
        <charset val="1"/>
      </rPr>
      <t>get_art("naf</t>
    </r>
    <r>
      <rPr>
        <sz val="11"/>
        <color rgb="FF000000"/>
        <rFont val="Calibri"/>
        <family val="2"/>
      </rPr>
      <t>09</t>
    </r>
    <r>
      <rPr>
        <sz val="11"/>
        <color rgb="FF000000"/>
        <rFont val="Calibri"/>
        <family val="2"/>
        <charset val="1"/>
      </rPr>
      <t>art21", code_insee)</t>
    </r>
  </si>
  <si>
    <t>ART_HABITAT</t>
  </si>
  <si>
    <t>Flux NAF vers artificialisé destiné à l’habitat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</si>
  <si>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hab21", code_insee)</t>
    </r>
  </si>
  <si>
    <t>ART_ACTIVITE</t>
  </si>
  <si>
    <t>Flux NAF vers artificialisé destiné à l’activité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</si>
  <si>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act21", code_insee)</t>
    </r>
  </si>
  <si>
    <t>ART_MIXTE</t>
  </si>
  <si>
    <t>Flux NAF vers artificialisé destiné au mixte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</si>
  <si>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mix21", code_insee)</t>
    </r>
  </si>
  <si>
    <t>ART_INCONNUE</t>
  </si>
  <si>
    <t>Flux NAF vers artificialisé inconnu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</si>
  <si>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inc21", code_insee)</t>
    </r>
  </si>
  <si>
    <t>SURFACE_COMMUNE</t>
  </si>
  <si>
    <t>Surface communale en m²</t>
  </si>
  <si>
    <t>get_art("surfcom2021", code_insee)</t>
  </si>
  <si>
    <t>ART_POURCENT</t>
  </si>
  <si>
    <t>Part de surface communale artificialisée (en %)</t>
  </si>
  <si>
    <t>get_art("artcom2020", code_insee)</t>
  </si>
  <si>
    <t>0 if SURFACE_COMMUNE  == 0 else round(100 * ART_TOTAL / SURFACE_COMMUNE, 3)</t>
  </si>
  <si>
    <t>ART_POPULATION</t>
  </si>
  <si>
    <t>M² artificialisé par habitant supplémentaire</t>
  </si>
  <si>
    <t>get_art("artpop1318", code_insee)</t>
  </si>
  <si>
    <t>IGNORE</t>
  </si>
  <si>
    <t>ART_MENAGE</t>
  </si>
  <si>
    <t>M² artificialisé par menage supplémentaire</t>
  </si>
  <si>
    <t>get_art("menhab1318", code_insee)</t>
  </si>
  <si>
    <t>ART_EMPLOI_MENAGE</t>
  </si>
  <si>
    <t>Nombre de ménages + emplois supplémentaire par ha artificialisé</t>
  </si>
  <si>
    <t>get_art("mepart1318", code_insee)</t>
  </si>
  <si>
    <t>ART_EMPLOIS_2012</t>
  </si>
  <si>
    <t>Nombre d’emplois 2013</t>
  </si>
  <si>
    <t>get_art("emp13", code_insee)</t>
  </si>
  <si>
    <t>ART_EMPLOIS_2017</t>
  </si>
  <si>
    <t>Nombre d’emplois 2018</t>
  </si>
  <si>
    <t>get_art("emp18", code_insee)</t>
  </si>
  <si>
    <t>ART_EMPLOIS_1217</t>
  </si>
  <si>
    <t>Variation des Emplois entre 2013 et 2018</t>
  </si>
  <si>
    <t>get_art("emp1318", code_insee)</t>
  </si>
  <si>
    <t>ART_MENAGES_2012</t>
  </si>
  <si>
    <t>Nombre de ménages 2013</t>
  </si>
  <si>
    <t>get_art("men13", code_insee)</t>
  </si>
  <si>
    <t>ART_MENAGES_2017</t>
  </si>
  <si>
    <t>Nombre de ménages 2018</t>
  </si>
  <si>
    <t>get_art("men18", code_insee)</t>
  </si>
  <si>
    <t>ART_MENAGES_1217</t>
  </si>
  <si>
    <t>Variation des Ménages entre 2013 et 2018</t>
  </si>
  <si>
    <t>get_art("men1318", code_insee)</t>
  </si>
  <si>
    <t>ART_POPULATION_2012</t>
  </si>
  <si>
    <t>get_art("pop13", code_insee)</t>
  </si>
  <si>
    <t>ART_POPULATION_2017</t>
  </si>
  <si>
    <t>get_art("pop18", code_insee)</t>
  </si>
  <si>
    <t>ART_POPULATION_1217</t>
  </si>
  <si>
    <t>Variation Population entre 2013 et 2018</t>
  </si>
  <si>
    <t>get_art("pop1318", code_insee)</t>
  </si>
  <si>
    <t># Donnees Artificialisation - 2019</t>
  </si>
  <si>
    <t>ART_NAF09ART10</t>
  </si>
  <si>
    <t>Total des flux NAF artificialisé sur la période 2009-2010</t>
  </si>
  <si>
    <t>get_art_ha('naf09art10',code_insee)</t>
  </si>
  <si>
    <t>ART_NAF10ART11</t>
  </si>
  <si>
    <t>Total des flux NAF artificialisé sur la période 2010-2011</t>
  </si>
  <si>
    <r>
      <rPr>
        <sz val="11"/>
        <color rgb="FF000000"/>
        <rFont val="Calibri"/>
        <family val="2"/>
      </rPr>
      <t>get_art_ha</t>
    </r>
    <r>
      <rPr>
        <sz val="11"/>
        <color rgb="FF000000"/>
        <rFont val="Calibri"/>
        <family val="2"/>
        <charset val="1"/>
      </rPr>
      <t>('naf10art11',code_insee)</t>
    </r>
  </si>
  <si>
    <t>ART_NAF11ART12</t>
  </si>
  <si>
    <t>Total des flux NAF artificialisé sur la période 2011-2012</t>
  </si>
  <si>
    <r>
      <rPr>
        <sz val="11"/>
        <color rgb="FF000000"/>
        <rFont val="Calibri"/>
        <family val="2"/>
      </rPr>
      <t>get_art_ha</t>
    </r>
    <r>
      <rPr>
        <sz val="11"/>
        <color rgb="FF000000"/>
        <rFont val="Calibri"/>
        <family val="2"/>
        <charset val="1"/>
      </rPr>
      <t>('naf11art12',code_insee)</t>
    </r>
  </si>
  <si>
    <t>ART_NAF12ART13</t>
  </si>
  <si>
    <t>Total des flux NAF artificialisé sur la période 2012-2012</t>
  </si>
  <si>
    <r>
      <rPr>
        <sz val="11"/>
        <color rgb="FF000000"/>
        <rFont val="Calibri"/>
        <family val="2"/>
        <charset val="1"/>
      </rPr>
      <t>get_art</t>
    </r>
    <r>
      <rPr>
        <sz val="11"/>
        <color rgb="FF000000"/>
        <rFont val="Calibri"/>
        <family val="2"/>
      </rPr>
      <t>_ha</t>
    </r>
    <r>
      <rPr>
        <sz val="11"/>
        <color rgb="FF000000"/>
        <rFont val="Calibri"/>
        <family val="2"/>
        <charset val="1"/>
      </rPr>
      <t>('naf12art13',code_insee)</t>
    </r>
  </si>
  <si>
    <t>ART_NAF13ART14</t>
  </si>
  <si>
    <t>Total des flux NAF artificialisé sur la période 2013-2014</t>
  </si>
  <si>
    <r>
      <rPr>
        <sz val="11"/>
        <color rgb="FF000000"/>
        <rFont val="Calibri"/>
        <family val="2"/>
        <charset val="1"/>
      </rPr>
      <t>get_art</t>
    </r>
    <r>
      <rPr>
        <sz val="11"/>
        <color rgb="FF000000"/>
        <rFont val="Calibri"/>
        <family val="2"/>
      </rPr>
      <t>_ha</t>
    </r>
    <r>
      <rPr>
        <sz val="11"/>
        <color rgb="FF000000"/>
        <rFont val="Calibri"/>
        <family val="2"/>
        <charset val="1"/>
      </rPr>
      <t>('naf13art14',code_insee)</t>
    </r>
  </si>
  <si>
    <t>ART_NAF14ART15</t>
  </si>
  <si>
    <t>Total des flux NAF artificialisé sur la période 2014-2015</t>
  </si>
  <si>
    <r>
      <rPr>
        <sz val="11"/>
        <color rgb="FF000000"/>
        <rFont val="Calibri"/>
        <family val="2"/>
        <charset val="1"/>
      </rPr>
      <t>get_art</t>
    </r>
    <r>
      <rPr>
        <sz val="11"/>
        <color rgb="FF000000"/>
        <rFont val="Calibri"/>
        <family val="2"/>
      </rPr>
      <t>_ha</t>
    </r>
    <r>
      <rPr>
        <sz val="11"/>
        <color rgb="FF000000"/>
        <rFont val="Calibri"/>
        <family val="2"/>
        <charset val="1"/>
      </rPr>
      <t>('naf14art15',code_insee)</t>
    </r>
  </si>
  <si>
    <t>ART_NAF15ART16</t>
  </si>
  <si>
    <t>Total des flux NAF artificialisé sur la période 2015-2016</t>
  </si>
  <si>
    <r>
      <rPr>
        <sz val="11"/>
        <color rgb="FF000000"/>
        <rFont val="Calibri"/>
        <family val="2"/>
        <charset val="1"/>
      </rPr>
      <t>get_art</t>
    </r>
    <r>
      <rPr>
        <sz val="11"/>
        <color rgb="FF000000"/>
        <rFont val="Calibri"/>
        <family val="2"/>
      </rPr>
      <t>_ha</t>
    </r>
    <r>
      <rPr>
        <sz val="11"/>
        <color rgb="FF000000"/>
        <rFont val="Calibri"/>
        <family val="2"/>
        <charset val="1"/>
      </rPr>
      <t>('naf15art16',code_insee)</t>
    </r>
  </si>
  <si>
    <t>ART_NAF16ART17</t>
  </si>
  <si>
    <t>Total des flux NAF artificialisé sur la période 2016-2017</t>
  </si>
  <si>
    <r>
      <rPr>
        <sz val="11"/>
        <color rgb="FF000000"/>
        <rFont val="Calibri"/>
        <family val="2"/>
        <charset val="1"/>
      </rPr>
      <t>get_art</t>
    </r>
    <r>
      <rPr>
        <sz val="11"/>
        <color rgb="FF000000"/>
        <rFont val="Calibri"/>
        <family val="2"/>
      </rPr>
      <t>_ha</t>
    </r>
    <r>
      <rPr>
        <sz val="11"/>
        <color rgb="FF000000"/>
        <rFont val="Calibri"/>
        <family val="2"/>
        <charset val="1"/>
      </rPr>
      <t>('naf16art17',code_insee)</t>
    </r>
  </si>
  <si>
    <t>ART_NAF17ART18</t>
  </si>
  <si>
    <t>Total des flux NAF artificialisé sur la période 2017-2018</t>
  </si>
  <si>
    <r>
      <rPr>
        <sz val="11"/>
        <color rgb="FF000000"/>
        <rFont val="Calibri"/>
        <family val="2"/>
        <charset val="1"/>
      </rPr>
      <t>get_art</t>
    </r>
    <r>
      <rPr>
        <sz val="11"/>
        <color rgb="FF000000"/>
        <rFont val="Calibri"/>
        <family val="2"/>
      </rPr>
      <t>_ha</t>
    </r>
    <r>
      <rPr>
        <sz val="11"/>
        <color rgb="FF000000"/>
        <rFont val="Calibri"/>
        <family val="2"/>
        <charset val="1"/>
      </rPr>
      <t>('naf17art18',code_insee)</t>
    </r>
  </si>
  <si>
    <t>ART_NAF18ART19</t>
  </si>
  <si>
    <t>Total des flux NAF artificialisé sur la période 2018-2019</t>
  </si>
  <si>
    <r>
      <rPr>
        <sz val="11"/>
        <color rgb="FF000000"/>
        <rFont val="Calibri"/>
        <family val="2"/>
        <charset val="1"/>
      </rPr>
      <t>get_art</t>
    </r>
    <r>
      <rPr>
        <sz val="11"/>
        <color rgb="FF000000"/>
        <rFont val="Calibri"/>
        <family val="2"/>
      </rPr>
      <t>_ha</t>
    </r>
    <r>
      <rPr>
        <sz val="11"/>
        <color rgb="FF000000"/>
        <rFont val="Calibri"/>
        <family val="2"/>
        <charset val="1"/>
      </rPr>
      <t>('naf18art19',code_insee)</t>
    </r>
  </si>
  <si>
    <t>ART_NAF19ART20</t>
  </si>
  <si>
    <t>Total des flux NAF artificialisé sur la période 2019-2020</t>
  </si>
  <si>
    <r>
      <rPr>
        <sz val="11"/>
        <color rgb="FF000000"/>
        <rFont val="Calibri"/>
        <family val="2"/>
        <charset val="1"/>
      </rPr>
      <t>get_art</t>
    </r>
    <r>
      <rPr>
        <sz val="11"/>
        <color rgb="FF000000"/>
        <rFont val="Calibri"/>
        <family val="2"/>
      </rPr>
      <t>_ha</t>
    </r>
    <r>
      <rPr>
        <sz val="11"/>
        <color rgb="FF000000"/>
        <rFont val="Calibri"/>
        <family val="2"/>
        <charset val="1"/>
      </rPr>
      <t>('naf19art20',code_insee)</t>
    </r>
  </si>
  <si>
    <t>ART_NAF20ART21</t>
  </si>
  <si>
    <t>Total des flux NAF artificialisé sur la période 2020-2021</t>
  </si>
  <si>
    <r>
      <rPr>
        <sz val="11"/>
        <color rgb="FF000000"/>
        <rFont val="Calibri"/>
        <family val="2"/>
        <charset val="1"/>
      </rPr>
      <t>get_art</t>
    </r>
    <r>
      <rPr>
        <sz val="11"/>
        <color rgb="FF000000"/>
        <rFont val="Calibri"/>
        <family val="2"/>
      </rPr>
      <t>_ha</t>
    </r>
    <r>
      <rPr>
        <sz val="11"/>
        <color rgb="FF000000"/>
        <rFont val="Calibri"/>
        <family val="2"/>
        <charset val="1"/>
      </rPr>
      <t>('naf20art21',code_insee)</t>
    </r>
  </si>
  <si>
    <t>ART_ART09HAB10</t>
  </si>
  <si>
    <t>Total des flux ART a destination de l'habitat sur la période 2009-2010</t>
  </si>
  <si>
    <r>
      <rPr>
        <sz val="11"/>
        <color rgb="FF000000"/>
        <rFont val="Calibri"/>
        <family val="2"/>
        <charset val="1"/>
      </rPr>
      <t>get_art</t>
    </r>
    <r>
      <rPr>
        <sz val="11"/>
        <color rgb="FF000000"/>
        <rFont val="Calibri"/>
        <family val="2"/>
      </rPr>
      <t>_ha</t>
    </r>
    <r>
      <rPr>
        <sz val="11"/>
        <color rgb="FF000000"/>
        <rFont val="Calibri"/>
        <family val="2"/>
        <charset val="1"/>
      </rPr>
      <t>('art09hab10',code_insee)</t>
    </r>
  </si>
  <si>
    <t>ART_ART10HAB11</t>
  </si>
  <si>
    <t>Total des flux ART a destination de l'habitat sur la période 2010-2011</t>
  </si>
  <si>
    <r>
      <rPr>
        <sz val="11"/>
        <color rgb="FF000000"/>
        <rFont val="Calibri"/>
        <family val="2"/>
        <charset val="1"/>
      </rPr>
      <t>get_art</t>
    </r>
    <r>
      <rPr>
        <sz val="11"/>
        <color rgb="FF000000"/>
        <rFont val="Calibri"/>
        <family val="2"/>
      </rPr>
      <t>_ha</t>
    </r>
    <r>
      <rPr>
        <sz val="11"/>
        <color rgb="FF000000"/>
        <rFont val="Calibri"/>
        <family val="2"/>
        <charset val="1"/>
      </rPr>
      <t>('art10hab11',code_insee)</t>
    </r>
  </si>
  <si>
    <t>ART_ART11HAB12</t>
  </si>
  <si>
    <t>Total des flux ART a destination de l'habitat sur la période 2011-2012</t>
  </si>
  <si>
    <r>
      <rPr>
        <sz val="11"/>
        <color rgb="FF000000"/>
        <rFont val="Calibri"/>
        <family val="2"/>
        <charset val="1"/>
      </rPr>
      <t>get_art</t>
    </r>
    <r>
      <rPr>
        <sz val="11"/>
        <color rgb="FF000000"/>
        <rFont val="Calibri"/>
        <family val="2"/>
      </rPr>
      <t>_ha(</t>
    </r>
    <r>
      <rPr>
        <sz val="11"/>
        <color rgb="FF000000"/>
        <rFont val="Calibri"/>
        <family val="2"/>
        <charset val="1"/>
      </rPr>
      <t>'art11hab12',code_insee)</t>
    </r>
  </si>
  <si>
    <t>ART_ART12HAB13</t>
  </si>
  <si>
    <t>Total des flux ART a destination de l'habitat sur la période 2012-2012</t>
  </si>
  <si>
    <r>
      <rPr>
        <sz val="11"/>
        <color rgb="FF000000"/>
        <rFont val="Calibri"/>
        <family val="2"/>
        <charset val="1"/>
      </rPr>
      <t>get_art</t>
    </r>
    <r>
      <rPr>
        <sz val="11"/>
        <color rgb="FF000000"/>
        <rFont val="Calibri"/>
        <family val="2"/>
      </rPr>
      <t>_ha</t>
    </r>
    <r>
      <rPr>
        <sz val="11"/>
        <color rgb="FF000000"/>
        <rFont val="Calibri"/>
        <family val="2"/>
        <charset val="1"/>
      </rPr>
      <t>('art12hab13',code_insee)</t>
    </r>
  </si>
  <si>
    <t>ART_ART13HAB14</t>
  </si>
  <si>
    <t>Total des flux ART a destination de l'habitat sur la période 2013-2014</t>
  </si>
  <si>
    <r>
      <rPr>
        <sz val="11"/>
        <color rgb="FF000000"/>
        <rFont val="Calibri"/>
        <family val="2"/>
        <charset val="1"/>
      </rPr>
      <t>get_art</t>
    </r>
    <r>
      <rPr>
        <sz val="11"/>
        <color rgb="FF000000"/>
        <rFont val="Calibri"/>
        <family val="2"/>
      </rPr>
      <t>_ha</t>
    </r>
    <r>
      <rPr>
        <sz val="11"/>
        <color rgb="FF000000"/>
        <rFont val="Calibri"/>
        <family val="2"/>
        <charset val="1"/>
      </rPr>
      <t>('art13hab14',code_insee)</t>
    </r>
  </si>
  <si>
    <t>ART_ART14HAB15</t>
  </si>
  <si>
    <t>Total des flux ART a destination de l'habitat sur la période 2014-2015</t>
  </si>
  <si>
    <r>
      <rPr>
        <sz val="11"/>
        <color rgb="FF000000"/>
        <rFont val="Calibri"/>
        <family val="2"/>
        <charset val="1"/>
      </rPr>
      <t>get_art</t>
    </r>
    <r>
      <rPr>
        <sz val="11"/>
        <color rgb="FF000000"/>
        <rFont val="Calibri"/>
        <family val="2"/>
      </rPr>
      <t>_ha</t>
    </r>
    <r>
      <rPr>
        <sz val="11"/>
        <color rgb="FF000000"/>
        <rFont val="Calibri"/>
        <family val="2"/>
        <charset val="1"/>
      </rPr>
      <t>('art14hab15',code_insee)</t>
    </r>
  </si>
  <si>
    <t>ART_ART15HAB16</t>
  </si>
  <si>
    <t>Total des flux ART a destination de l'habitat sur la période 2015-2016</t>
  </si>
  <si>
    <r>
      <rPr>
        <sz val="11"/>
        <color rgb="FF000000"/>
        <rFont val="Calibri"/>
        <family val="2"/>
        <charset val="1"/>
      </rPr>
      <t>get_art</t>
    </r>
    <r>
      <rPr>
        <sz val="11"/>
        <color rgb="FF000000"/>
        <rFont val="Calibri"/>
        <family val="2"/>
      </rPr>
      <t>_ha</t>
    </r>
    <r>
      <rPr>
        <sz val="11"/>
        <color rgb="FF000000"/>
        <rFont val="Calibri"/>
        <family val="2"/>
        <charset val="1"/>
      </rPr>
      <t>('art15hab16',code_insee)</t>
    </r>
  </si>
  <si>
    <t>ART_ART16HAB17</t>
  </si>
  <si>
    <t>Total des flux ART a destination de l'habitat sur la période 2016-2017</t>
  </si>
  <si>
    <r>
      <rPr>
        <sz val="11"/>
        <color rgb="FF000000"/>
        <rFont val="Calibri"/>
        <family val="2"/>
        <charset val="1"/>
      </rPr>
      <t>get_art</t>
    </r>
    <r>
      <rPr>
        <sz val="11"/>
        <color rgb="FF000000"/>
        <rFont val="Calibri"/>
        <family val="2"/>
      </rPr>
      <t>_ha</t>
    </r>
    <r>
      <rPr>
        <sz val="11"/>
        <color rgb="FF000000"/>
        <rFont val="Calibri"/>
        <family val="2"/>
        <charset val="1"/>
      </rPr>
      <t>('art16hab17',code_insee)</t>
    </r>
  </si>
  <si>
    <t>ART_ART17HAB18</t>
  </si>
  <si>
    <t>Total des flux ART a destination de l'habitat sur la période 2017-2018</t>
  </si>
  <si>
    <r>
      <rPr>
        <sz val="11"/>
        <color rgb="FF000000"/>
        <rFont val="Calibri"/>
        <family val="2"/>
        <charset val="1"/>
      </rPr>
      <t>get_art</t>
    </r>
    <r>
      <rPr>
        <sz val="11"/>
        <color rgb="FF000000"/>
        <rFont val="Calibri"/>
        <family val="2"/>
      </rPr>
      <t>_ha</t>
    </r>
    <r>
      <rPr>
        <sz val="11"/>
        <color rgb="FF000000"/>
        <rFont val="Calibri"/>
        <family val="2"/>
        <charset val="1"/>
      </rPr>
      <t>('art17hab18',code_insee)</t>
    </r>
  </si>
  <si>
    <t>ART_ART18HAB19</t>
  </si>
  <si>
    <t>Total des flux ART a destination de l'habitat sur la période 2018-2019</t>
  </si>
  <si>
    <r>
      <rPr>
        <sz val="11"/>
        <color rgb="FF000000"/>
        <rFont val="Calibri"/>
        <family val="2"/>
        <charset val="1"/>
      </rPr>
      <t>get_art</t>
    </r>
    <r>
      <rPr>
        <sz val="11"/>
        <color rgb="FF000000"/>
        <rFont val="Calibri"/>
        <family val="2"/>
      </rPr>
      <t>_ha</t>
    </r>
    <r>
      <rPr>
        <sz val="11"/>
        <color rgb="FF000000"/>
        <rFont val="Calibri"/>
        <family val="2"/>
        <charset val="1"/>
      </rPr>
      <t>('art18hab19',code_insee)</t>
    </r>
  </si>
  <si>
    <t>ART_ART19HAB20</t>
  </si>
  <si>
    <t>Total des flux ART a destination de l'habitat sur la période 2019-2020</t>
  </si>
  <si>
    <r>
      <rPr>
        <sz val="11"/>
        <color rgb="FF000000"/>
        <rFont val="Calibri"/>
        <family val="2"/>
        <charset val="1"/>
      </rPr>
      <t>get_art</t>
    </r>
    <r>
      <rPr>
        <sz val="11"/>
        <color rgb="FF000000"/>
        <rFont val="Calibri"/>
        <family val="2"/>
      </rPr>
      <t>_ha</t>
    </r>
    <r>
      <rPr>
        <sz val="11"/>
        <color rgb="FF000000"/>
        <rFont val="Calibri"/>
        <family val="2"/>
        <charset val="1"/>
      </rPr>
      <t>('art19hab20',code_insee)</t>
    </r>
  </si>
  <si>
    <t>ART_ART20HAB21</t>
  </si>
  <si>
    <t>Total des flux ART a destination de l'habitat sur la période 2020-2021</t>
  </si>
  <si>
    <r>
      <rPr>
        <sz val="11"/>
        <color rgb="FF000000"/>
        <rFont val="Calibri"/>
        <family val="2"/>
        <charset val="1"/>
      </rPr>
      <t>get_art</t>
    </r>
    <r>
      <rPr>
        <sz val="11"/>
        <color rgb="FF000000"/>
        <rFont val="Calibri"/>
        <family val="2"/>
      </rPr>
      <t>_ha</t>
    </r>
    <r>
      <rPr>
        <sz val="11"/>
        <color rgb="FF000000"/>
        <rFont val="Calibri"/>
        <family val="2"/>
        <charset val="1"/>
      </rPr>
      <t>('art20hab21',code_insee)</t>
    </r>
  </si>
  <si>
    <t># Donnees Geographiques et Cartes</t>
  </si>
  <si>
    <t>LATITUDE</t>
  </si>
  <si>
    <t>Latitude Commune</t>
  </si>
  <si>
    <t>get_gps_lat_insee(CODE_INSEE)</t>
  </si>
  <si>
    <t>LONGITUDE</t>
  </si>
  <si>
    <t>Longitude Commune</t>
  </si>
  <si>
    <t>get_gps_long_insee(CODE_INSEE)</t>
  </si>
  <si>
    <t>URL_CARTE</t>
  </si>
  <si>
    <t>Lien pour la Carte Avec  Parcelles</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</si>
  <si>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</si>
  <si>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</si>
  <si>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</si>
  <si>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</si>
  <si>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</si>
  <si>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Lien pour la Carte Geoportail Urbanisme</t>
  </si>
  <si>
    <t>"https://www.geoportail-urbanisme.gouv.fr/map/#tile=1&amp;lon="+LONGITUDE+"&amp;lat="+LATITUDE+"&amp;zoom=13&amp;mlon="+LONGITUDE+"&amp;mlat="+LATITUDE+""</t>
  </si>
  <si>
    <t>URL_CARTE_SITADEL</t>
  </si>
  <si>
    <t>Lien pour la Carte Sitadel Koumoul</t>
  </si>
  <si>
    <t xml:space="preserve">"https://opendata.koumoul.com/data-fair/app/sitadel-logements?embed=true" </t>
  </si>
  <si>
    <t>URL_CARTE_VIGIBATI</t>
  </si>
  <si>
    <t>Lien pour la Carte Sitadel Vigibati</t>
  </si>
  <si>
    <t>"https://vigibati.fr/?commune.f=%3D"+NOM_COMMUNE+"%20-%20"+CODE_POSTAL+"&amp;map.z=14&amp;map.c=12022302133321312221211&amp;map.f=0"</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</si>
  <si>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</si>
  <si>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</si>
  <si>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</si>
  <si>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</si>
  <si>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URL_STATISTIQUES_INSEE</t>
  </si>
  <si>
    <t>Lien des Statistiques INSEE</t>
  </si>
  <si>
    <t>"https://www.insee.fr/fr/statistiques"+""</t>
  </si>
  <si>
    <t># Extraction des Donnees Sitadel Logements</t>
  </si>
  <si>
    <t>SITADEL_FIRST_DATE</t>
  </si>
  <si>
    <t>Date de la premiere autorisation</t>
  </si>
  <si>
    <t>com_sitadel['DATE_REELLE_AUTORISATION'].min()</t>
  </si>
  <si>
    <t>SITADEL_LAST_DATE</t>
  </si>
  <si>
    <t>Date de la derniere autorisation</t>
  </si>
  <si>
    <t>com_sitadel['DATE_REELLE_AUTORISATION'].max()</t>
  </si>
  <si>
    <t>NB_LGT_TOT_CREES</t>
  </si>
  <si>
    <t>Logements Autorises 2013 2021</t>
  </si>
  <si>
    <t>com_sitadel['NB_LGT_TOT_CREES'].sum()</t>
  </si>
  <si>
    <t>NB_LGT_TOT_CREES_1316</t>
  </si>
  <si>
    <t>Logements Autorises 2013 2016</t>
  </si>
  <si>
    <t>com_sitadel1316['NB_LGT_TOT_CREES'].sum()</t>
  </si>
  <si>
    <t>Logements Autorises 2017 2021</t>
  </si>
  <si>
    <t>NB_LGT_TOT_COMMENCES</t>
  </si>
  <si>
    <t>Logements Commences</t>
  </si>
  <si>
    <t>log_commences['NB_LGT_TOT_CREES'].sum() + log_termines['NB_LGT_TOT_CREES'].sum()</t>
  </si>
  <si>
    <t>NB_LGT_TOT_COMMENCES_1316</t>
  </si>
  <si>
    <t>Logements Commences entre 2013 et 2016</t>
  </si>
  <si>
    <t>log_commences1316['NB_LGT_TOT_CREES'].sum() + log_termines1316['NB_LGT_TOT_CREES'].sum()</t>
  </si>
  <si>
    <t>Logements Commences entre 2017 et 2021</t>
  </si>
  <si>
    <t>NB_LGT_TX_REALISATION</t>
  </si>
  <si>
    <t>Taux de Logements Commences</t>
  </si>
  <si>
    <t>round0(0 if NB_LGT_TOT_CREES == 0 else NB_LGT_TOT_COMMENCES / NB_LGT_TOT_CREES,4)</t>
  </si>
  <si>
    <t>NB_LGT_TX_REALISATION_1316</t>
  </si>
  <si>
    <t>Taux de Logements Commences entre 2013 et 2016</t>
  </si>
  <si>
    <t>round0(0 if NB_LGT_TOT_CREES_1316 == 0 else NB_LGT_TOT_COMMENCES_1316 / NB_LGT_TOT_CREES_1316,4)</t>
  </si>
  <si>
    <t>Taux de Logements Commences entre 2017 et 2021</t>
  </si>
  <si>
    <t>NB_LGT_RENOUVELLEMENT</t>
  </si>
  <si>
    <t>Logements en Renouvellement</t>
  </si>
  <si>
    <t>log_renouv['NB_LGT_TOT_CREES'].sum()</t>
  </si>
  <si>
    <t>NB_LGT_NOUVEAU</t>
  </si>
  <si>
    <t>Logements Nouveau</t>
  </si>
  <si>
    <t>log_nouveau['NB_LGT_TOT_CREES'].sum()</t>
  </si>
  <si>
    <t>NB_LGT_PRINCIPAL</t>
  </si>
  <si>
    <t>Logements Principal</t>
  </si>
  <si>
    <t>log_principal['NB_LGT_TOT_CREES'].sum()</t>
  </si>
  <si>
    <t>NB_LGT_SECONDAIRE</t>
  </si>
  <si>
    <t>Logements Secondaire</t>
  </si>
  <si>
    <t>log_secondaire['NB_LGT_TOT_CREES'].sum()</t>
  </si>
  <si>
    <t>NB_LGT_IND_CREES</t>
  </si>
  <si>
    <t>Nombre de logements individuels crees</t>
  </si>
  <si>
    <t>com_sitadel['NB_LGT_IND_CREES'].sum()</t>
  </si>
  <si>
    <t>NB_LGT_COL_CREES</t>
  </si>
  <si>
    <t>Nombre de logements collectifs crees</t>
  </si>
  <si>
    <t>com_sitadel['NB_LGT_COL_CREES'].sum()</t>
  </si>
  <si>
    <t>NB_LGT_DEMOLIS</t>
  </si>
  <si>
    <t>Nombre de logements demolis</t>
  </si>
  <si>
    <t>com_sitadel['NB_LGT_DEMOLIS'].sum()</t>
  </si>
  <si>
    <t>NB_LGT_PRET_LOC_SOCIAL</t>
  </si>
  <si>
    <t>Nb de logements locatifs sociaux</t>
  </si>
  <si>
    <t>com_sitadel['NB_LGT_PRET_LOC_SOCIAL'].sum()</t>
  </si>
  <si>
    <t>NB_LGT_PRET_LOC_SOCIAL_1316</t>
  </si>
  <si>
    <t>Logements Sociaux entre 2013 et 2016</t>
  </si>
  <si>
    <t>com_sitadel1316['NB_LGT_PRET_LOC_SOCIAL'].sum()</t>
  </si>
  <si>
    <t>Logements Sociaux entre 2017 et 2021</t>
  </si>
  <si>
    <t>SITADEL_LOGEMENTS_SUPERFICIE_TERRAIN</t>
  </si>
  <si>
    <t>Superficie des terrains</t>
  </si>
  <si>
    <t>com_sitadel['SUPERFICIE_TERRAIN'].sum()</t>
  </si>
  <si>
    <t>SITADEL_LOGEMENTS_SUPERFICIE_TERRAIN_NOUVEAU</t>
  </si>
  <si>
    <t>Superficie des terrains nouveaux pour des logements</t>
  </si>
  <si>
    <t>log_nouveau['SUPERFICIE_TERRAIN'].sum()</t>
  </si>
  <si>
    <t>SITADEL_LOGEMENTS_SUPERFICIE_TERRAIN_RENOUVEAU</t>
  </si>
  <si>
    <t>Superficie des terrains en renouvellement pour des logements</t>
  </si>
  <si>
    <t>log_renouv['SUPERFICIE_TERRAIN'].sum()</t>
  </si>
  <si>
    <t>PROJ_LOG_REALISES_2021</t>
  </si>
  <si>
    <t>Projection du Nombre Total de logements realises en 2021</t>
  </si>
  <si>
    <t>SITADEL_LOGEMENTS_PAR_HECTARES</t>
  </si>
  <si>
    <t>Logements par Hectares pour les constructions neuves</t>
  </si>
  <si>
    <t>round0( NB_LGT_NOUVEAU / (SITADEL_LOGEMENTS_SUPERFICIE_TERRAIN/10000),1) if (SITADEL_LOGEMENTS_SUPERFICIE_TERRAIN !=0) else 0</t>
  </si>
  <si>
    <t># Details Sitadel Logements</t>
  </si>
  <si>
    <t>CAT_DEM_PARTICULIERS</t>
  </si>
  <si>
    <t>Logements Crees par les Particuliers</t>
  </si>
  <si>
    <t>log_particuliers['NB_LGT_TOT_CREES'].sum()</t>
  </si>
  <si>
    <t>10 - 11 - 12</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</si>
  <si>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</si>
  <si>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CAT_DEM_ORGANISMES</t>
  </si>
  <si>
    <t>Logements Crees par les Organimes (Promoteurs, Bailleurs Sociaux, etc …)</t>
  </si>
  <si>
    <t>log_organismes['NB_LGT_TOT_CREES'].sum()</t>
  </si>
  <si>
    <t>Autres</t>
  </si>
  <si>
    <t>RESIDENCE_SERVICE_SOCIALES</t>
  </si>
  <si>
    <t>Logements en Residences de Services Sociales (Seniors, Etudiants, Handicapes, …)</t>
  </si>
  <si>
    <t>res_services['NB_LGT_TOT_CREES'].sum()</t>
  </si>
  <si>
    <t>(1 , 2 , 4 , 5, 6) 1 = res pour personnes âgées
2 = res étudiantes
3 = res de tourisme
4 = res hôtelière à vocation sociale
5 = res sociale
6 = res pour handicapés
7 = autre résidence
8 = projet mixte
9 = Non rempli</t>
  </si>
  <si>
    <t>RESIDENCE_SERVICE</t>
  </si>
  <si>
    <t>Logements en Residences de Services (Residences de Tourismes, …)</t>
  </si>
  <si>
    <t>res_sociales['NB_LGT_TOT_CREES'].sum()</t>
  </si>
  <si>
    <t>(Autres) 1 = res pour personnes âgées
2 = res étudiantes
3 = res de tourisme
4 = res hôtelière à vocation sociale
5 = res sociale
6 = res pour handicapés
7 = autre résidence
8 = projet mixte
9 = Non rempli</t>
  </si>
  <si>
    <t>NB_LGT_1P</t>
  </si>
  <si>
    <t>Nombre de logements de 1 pièce créés</t>
  </si>
  <si>
    <t>com_sitadel['NB_LGT_1P'].sum()</t>
  </si>
  <si>
    <t>NB_LGT_2P</t>
  </si>
  <si>
    <t>Nombre de logements de 2 pièces créés</t>
  </si>
  <si>
    <t>com_sitadel['NB_LGT_2P'].sum()</t>
  </si>
  <si>
    <t>NB_LGT_3P</t>
  </si>
  <si>
    <t>Nombre de logements de 3 pièces créés</t>
  </si>
  <si>
    <t>com_sitadel['NB_LGT_3P'].sum()</t>
  </si>
  <si>
    <t>NB_LGT_4P</t>
  </si>
  <si>
    <t>Nombre de logements de 4 pièces créés</t>
  </si>
  <si>
    <t>com_sitadel['NB_LGT_4P'].sum()</t>
  </si>
  <si>
    <t>NB_LGT_5P</t>
  </si>
  <si>
    <t>Nombre de logements de 5 pièces créés</t>
  </si>
  <si>
    <t>com_sitadel['NB_LGT_5P'].sum()</t>
  </si>
  <si>
    <t>NB_LGT_6P_PLUS</t>
  </si>
  <si>
    <t>Nombre de logements de 6 pièces et plus créés</t>
  </si>
  <si>
    <t>com_sitadel['NB_LGT_6P_PLUS'].sum()</t>
  </si>
  <si>
    <t>NB_LGT_ACC_SOC_HORS_PTZ</t>
  </si>
  <si>
    <t>Nb de logements aidé (hors ptz)</t>
  </si>
  <si>
    <t>com_sitadel['NB_LGT_ACC_SOC_HORS_PTZ'].sum()</t>
  </si>
  <si>
    <t>NB_LGT_PTZ</t>
  </si>
  <si>
    <t>Nb de logements ptz</t>
  </si>
  <si>
    <t>com_sitadel['NB_LGT_PTZ'].sum()</t>
  </si>
  <si>
    <t>SURF_HAB_AVANT</t>
  </si>
  <si>
    <t>Surface de plancher de la destination ' Habitation ' existante avant travaux</t>
  </si>
  <si>
    <t>com_sitadel['SURF_HAB_AVANT'].sum()</t>
  </si>
  <si>
    <t>SURF_HAB_CREEE</t>
  </si>
  <si>
    <t>Surface de plancher de la destination ' Habitation ' nouvelle construite</t>
  </si>
  <si>
    <t>com_sitadel['SURF_HAB_CREEE'].sum()</t>
  </si>
  <si>
    <t>SURF_HAB_ISSUE_TRANSFO</t>
  </si>
  <si>
    <t>Surface de plancher de la destination ' Habitation ' créée par changement de destination</t>
  </si>
  <si>
    <t>com_sitadel['SURF_HAB_ISSUE_TRANSFO'].sum()</t>
  </si>
  <si>
    <t>SURF_HAB_DEMOLIE</t>
  </si>
  <si>
    <t>Surface de plancher de la destination ' Habitation ' supprimée (démolie)</t>
  </si>
  <si>
    <t>com_sitadel['SURF_HAB_DEMOLIE'].sum()</t>
  </si>
  <si>
    <t>SURF_HAB_TRANSFORMEE</t>
  </si>
  <si>
    <t>Surface de plancher de la destination ' Habitation ' supprimée par changement de destination</t>
  </si>
  <si>
    <t>com_sitadel['SURF_HAB_TRANSFORMEE'].sum()</t>
  </si>
  <si>
    <t>SURF_LOC_AVANT</t>
  </si>
  <si>
    <t>Surface de plancher de locaux non résidentiels (i.e. autres que d'habitation) existante avant travaux</t>
  </si>
  <si>
    <t>com_sitadel['SURF_LOC_AVANT'].sum()</t>
  </si>
  <si>
    <t>SURF_LOC_CREEE</t>
  </si>
  <si>
    <t>Surface de plancher de locaux non résidentiels (i.e. autres que d'habitation) nouvelle construite</t>
  </si>
  <si>
    <t>com_sitadel['SURF_LOC_CREEE'].sum()</t>
  </si>
  <si>
    <t>SURF_LOC_ISSUE_TRANSFO</t>
  </si>
  <si>
    <t>Surface de plancher de locaux non résidentiels (i.e. autres que d'habitation) créée par changement de destination</t>
  </si>
  <si>
    <t>com_sitadel['SURF_LOC_ISSUE_TRANSFO'].sum()</t>
  </si>
  <si>
    <t>SURF_LOC_DEMOLIE</t>
  </si>
  <si>
    <t>Surface de plancher de locaux non résidentiels (i.e. autres que d'habitation) démolie</t>
  </si>
  <si>
    <t>com_sitadel['SURF_LOC_DEMOLIE'].sum()</t>
  </si>
  <si>
    <t>SURF_LOC_TRANSFORMEE</t>
  </si>
  <si>
    <t>Surface de plancher de locaux non résidentiels (i.e. autres que d'habitation) supprimée par changement de destination</t>
  </si>
  <si>
    <t>com_sitadel['SURF_LOC_TRANSFORMEE'].sum()</t>
  </si>
  <si>
    <t>PARCELLES</t>
  </si>
  <si>
    <t>Parcelles Logements</t>
  </si>
  <si>
    <t>com_sitadel['Parcelles'].str.cat(sep=", ")</t>
  </si>
  <si>
    <t># Extraction des Donnees Sitadel Locaux</t>
  </si>
  <si>
    <t>SITADEL_LOCAUX_SUPERFICIE_TERRAIN</t>
  </si>
  <si>
    <t>Superficie des Terrains a Destination des Activites</t>
  </si>
  <si>
    <t>com_sitadelLocaux['SUPERFICIE_TERRAIN'].sum()</t>
  </si>
  <si>
    <t>SITADEL_LOCAUX_CHAMBRES</t>
  </si>
  <si>
    <t>Nombre de chambres d'hebergement crees</t>
  </si>
  <si>
    <t>com_sitadelLocaux['NB_CHAMBRES'].sum()</t>
  </si>
  <si>
    <t>SITADEL_LOCAUX_NOUVEAUX</t>
  </si>
  <si>
    <t>Nombre de Locaux Nouveaux</t>
  </si>
  <si>
    <t>SITADEL_LOCAUX_RENOUVELLEMENT</t>
  </si>
  <si>
    <t>Nombre de Locaux en Renouvellement</t>
  </si>
  <si>
    <t>SITADEL_LOCAUX_SURF_HAB_AVANT</t>
  </si>
  <si>
    <t>com_sitadelLocaux['SURF_HAB_AVANT'].sum()</t>
  </si>
  <si>
    <t>SITADEL_LOCAUX_SURF_HAB_CREEE</t>
  </si>
  <si>
    <t>com_sitadelLocaux['SURF_HAB_CREEE'].sum()</t>
  </si>
  <si>
    <t>SITADEL_LOCAUX_SURF_HAB_ISSUE_TRANSFO</t>
  </si>
  <si>
    <t>com_sitadelLocaux['SURF_HAB_ISSUE_TRANSFO'].sum()</t>
  </si>
  <si>
    <t>SITADEL_LOCAUX_SURF_HAB_DEMOLIE</t>
  </si>
  <si>
    <t>com_sitadelLocaux['SURF_HAB_DEMOLIE'].sum()</t>
  </si>
  <si>
    <t>SITADEL_LOCAUX_SURF_HAB_TRANSFORMEE</t>
  </si>
  <si>
    <t>com_sitadelLocaux['SURF_HAB_TRANSFORMEE'].sum()</t>
  </si>
  <si>
    <t>SITADEL_LOCAUX_SURF_LOC_AVANT</t>
  </si>
  <si>
    <t>com_sitadelLocaux['SURF_LOC_AVANT'].sum()</t>
  </si>
  <si>
    <t>SITADEL_LOCAUX_SURF_LOC_CREEE</t>
  </si>
  <si>
    <t>com_sitadelLocaux['SURF_LOC_CREEE'].sum()</t>
  </si>
  <si>
    <t>SITADEL_LOCAUX_SURF_LOC_ISSUE_TRANSFO</t>
  </si>
  <si>
    <t>com_sitadelLocaux['SURF_LOC_ISSUE_TRANSFO'].sum()</t>
  </si>
  <si>
    <t>SITADEL_LOCAUX_SURF_LOC_DEMOLIE</t>
  </si>
  <si>
    <t>com_sitadelLocaux['SURF_LOC_DEMOLIE'].sum()</t>
  </si>
  <si>
    <t>SITADEL_LOCAUX_SURF_LOC_TRANSFORMEE</t>
  </si>
  <si>
    <t>com_sitadelLocaux['SURF_LOC_TRANSFORMEE'].sum()</t>
  </si>
  <si>
    <t>SITADEL_LOCAUX_SURF_HEB_AVANT</t>
  </si>
  <si>
    <t>Surface de plancher de la destination ' Hébergement hôtelier ' existante avant travaux</t>
  </si>
  <si>
    <t>com_sitadelLocaux['SURF_HEB_AVANT'].sum()</t>
  </si>
  <si>
    <t>SITADEL_LOCAUX_SURF_HEB_CREEE</t>
  </si>
  <si>
    <t>Surface de plancher de la destination ' Hébergement hôtelier ' nouvelle construite</t>
  </si>
  <si>
    <t>com_sitadelLocaux['SURF_HEB_CREEE'].sum()</t>
  </si>
  <si>
    <t>SITADEL_LOCAUX_SURF_HEB_ISSUE_TRANSFO</t>
  </si>
  <si>
    <t>Surface de plancher de la destination ' Hébergement hôtelier ' créée par changement de destination</t>
  </si>
  <si>
    <t>com_sitadelLocaux['SURF_HEB_ISSUE_TRANSFO'].sum()</t>
  </si>
  <si>
    <t>SITADEL_LOCAUX_SURF_HEB_DEMOLIE</t>
  </si>
  <si>
    <t>Surface de plancher de la destination ' Hébergement hôtelier ' démolie</t>
  </si>
  <si>
    <t>com_sitadelLocaux['SURF_HEB_DEMOLIE'].sum()</t>
  </si>
  <si>
    <t>SITADEL_LOCAUX_SURF_HEB_TRANSFORMEE</t>
  </si>
  <si>
    <t>Surface de plancher de la destination ' Hébergement hôtelier ' supprimée par changement de destination</t>
  </si>
  <si>
    <t>com_sitadelLocaux['SURF_HEB_TRANSFORMEE'].sum()</t>
  </si>
  <si>
    <t>SITADEL_LOCAUX_SURF_BUR_AVANT</t>
  </si>
  <si>
    <t>Surface de plancher de la destination ' Bureau ' existante avant travaux</t>
  </si>
  <si>
    <t>com_sitadelLocaux['SURF_BUR_AVANT'].sum()</t>
  </si>
  <si>
    <t>SITADEL_LOCAUX_SURF_BUR_CREEE</t>
  </si>
  <si>
    <t>Surface de plancher de la destination ' Bureau ' nouvelle construite</t>
  </si>
  <si>
    <t>com_sitadelLocaux['SURF_BUR_CREEE'].sum()</t>
  </si>
  <si>
    <t>SITADEL_LOCAUX_SURF_BUR_ISSUE_TRANSFO</t>
  </si>
  <si>
    <t>Surface de plancher de la destination ' Bureau ' créée par changement de destination</t>
  </si>
  <si>
    <t>com_sitadelLocaux['SURF_BUR_ISSUE_TRANSFO'].sum()</t>
  </si>
  <si>
    <t>SITADEL_LOCAUX_SURF_BUR_DEMOLIE</t>
  </si>
  <si>
    <t>Surface de plancher de la destination ' Bureau ' démolie</t>
  </si>
  <si>
    <t>com_sitadelLocaux['SURF_BUR_DEMOLIE'].sum()</t>
  </si>
  <si>
    <t>SITADEL_LOCAUX_SURF_BUR_TRANSFORMEE</t>
  </si>
  <si>
    <t>Surface de plancher de la destination ' Bureau ' supprimée par changement de destination</t>
  </si>
  <si>
    <t>com_sitadelLocaux['SURF_BUR_TRANSFORMEE'].sum()</t>
  </si>
  <si>
    <t>SITADEL_LOCAUX_SURF_COM_AVANT</t>
  </si>
  <si>
    <t>Surface de plancher de la destination ' Commerce ' existante avant travaux</t>
  </si>
  <si>
    <t>com_sitadelLocaux['SURF_COM_AVANT'].sum()</t>
  </si>
  <si>
    <t>SITADEL_LOCAUX_SURF_COM_CREEE</t>
  </si>
  <si>
    <t>Surface de plancher de la destination ' Commerce ' nouvelle construite</t>
  </si>
  <si>
    <t>com_sitadelLocaux['SURF_COM_CREEE'].sum()</t>
  </si>
  <si>
    <t>SITADEL_LOCAUX_SURF_COM_ISSUE_TRANSFO</t>
  </si>
  <si>
    <t>Surface de plancher de la destination ' Commerce ' créée par changement de destination</t>
  </si>
  <si>
    <t>com_sitadelLocaux['SURF_COM_ISSUE_TRANSFO'].sum()</t>
  </si>
  <si>
    <t>SITADEL_LOCAUX_SURF_COM_DEMOLIE</t>
  </si>
  <si>
    <t>Surface de plancher de la destination ' Commerce ' démolie</t>
  </si>
  <si>
    <t>com_sitadelLocaux['SURF_COM_DEMOLIE'].sum()</t>
  </si>
  <si>
    <t>SITADEL_LOCAUX_SURF_COM_TRANSFORMEE</t>
  </si>
  <si>
    <t>Surface de plancher de la destination ' Commerce ' supprimée par changement de destination</t>
  </si>
  <si>
    <t>com_sitadelLocaux['SURF_COM_TRANSFORMEE'].sum()</t>
  </si>
  <si>
    <t>SITADEL_LOCAUX_SURF_ART_AVANT</t>
  </si>
  <si>
    <t>Surface de plancher de la destination ' Artisanat ' existante avant travaux</t>
  </si>
  <si>
    <t>com_sitadelLocaux['SURF_ART_AVANT'].sum()</t>
  </si>
  <si>
    <t>SITADEL_LOCAUX_SURF_ART_CREEE</t>
  </si>
  <si>
    <t>Surface de plancher de la destination ' Artisanat ' nouvelle construite</t>
  </si>
  <si>
    <t>com_sitadelLocaux['SURF_ART_CREEE'].sum()</t>
  </si>
  <si>
    <t>SITADEL_LOCAUX_SURF_ART_ISSUE_TRANSFO</t>
  </si>
  <si>
    <t>Surface de plancher de la destination ' Artisanat ' créée par changement de destination</t>
  </si>
  <si>
    <t>com_sitadelLocaux['SURF_ART_ISSUE_TRANSFO'].sum()</t>
  </si>
  <si>
    <t>SITADEL_LOCAUX_SURF_ART_DEMOLIE</t>
  </si>
  <si>
    <t>Surface de plancher de la destination ' Artisanat ' démolie</t>
  </si>
  <si>
    <t>com_sitadelLocaux['SURF_ART_DEMOLIE'].sum()</t>
  </si>
  <si>
    <t>SITADEL_LOCAUX_SURF_ART_TRANSFORMEE</t>
  </si>
  <si>
    <t>Surface de plancher de la destination ' Artisanat ' supprimée par changement de destination</t>
  </si>
  <si>
    <t>com_sitadelLocaux['SURF_ART_TRANSFORMEE'].sum()</t>
  </si>
  <si>
    <t>SITADEL_LOCAUX_SURF_IND_AVANT</t>
  </si>
  <si>
    <t>Surface de plancher de la destination ' Industrie ' existante avant travaux</t>
  </si>
  <si>
    <t>com_sitadelLocaux['SURF_IND_AVANT'].sum()</t>
  </si>
  <si>
    <t>SITADEL_LOCAUX_SURF_IND_CREEE</t>
  </si>
  <si>
    <t>Surface de plancher de la destination ' Industrie ' nouvelle construite</t>
  </si>
  <si>
    <t>com_sitadelLocaux['SURF_IND_CREEE'].sum()</t>
  </si>
  <si>
    <t>SITADEL_LOCAUX_SURF_IND_ISSUE_TRANSFO</t>
  </si>
  <si>
    <t>Surface de plancher de la destination ' Industrie ' créée par changement de destination</t>
  </si>
  <si>
    <t>com_sitadelLocaux['SURF_IND_ISSUE_TRANSFO'].sum()</t>
  </si>
  <si>
    <t>SITADEL_LOCAUX_SURF_IND_DEMOLIE</t>
  </si>
  <si>
    <t>Surface de plancher de la destination ' Industrie ' démolie</t>
  </si>
  <si>
    <t>com_sitadelLocaux['SURF_IND_DEMOLIE'].sum()</t>
  </si>
  <si>
    <t>SITADEL_LOCAUX_SURF_IND_TRANSFORMEE</t>
  </si>
  <si>
    <t>Surface de plancher de la destination ' Industrie ' supprimée par changement de destination</t>
  </si>
  <si>
    <t>com_sitadelLocaux['SURF_IND_TRANSFORMEE'].sum()</t>
  </si>
  <si>
    <t>SITADEL_LOCAUX_SURF_AGR_AVANT</t>
  </si>
  <si>
    <t>Surface de plancher de la destination ' Exploitation agricole ou forestière ' existante avant travaux</t>
  </si>
  <si>
    <t>com_sitadelLocaux['SURF_AGR_AVANT'].sum()</t>
  </si>
  <si>
    <t>SITADEL_LOCAUX_SURF_AGR_CREEE</t>
  </si>
  <si>
    <t>Surface de plancher de la destination ' Exploitation agricole ou forestière ' nouvelle construite</t>
  </si>
  <si>
    <t>com_sitadelLocaux['SURF_AGR_CREEE'].sum()</t>
  </si>
  <si>
    <t>SITADEL_LOCAUX_SURF_AGR_ISSUE_TRANSFO</t>
  </si>
  <si>
    <t>Surface de plancher de la destination ' Exploitation agricole ou forestière ' créée par changement de destination</t>
  </si>
  <si>
    <t>com_sitadelLocaux['SURF_AGR_ISSUE_TRANSFO'].sum()</t>
  </si>
  <si>
    <t>SITADEL_LOCAUX_SURF_AGR_DEMOLIE</t>
  </si>
  <si>
    <t>Surface de plancher de la destination ' Exploitation agricole ou forestière ' démolie</t>
  </si>
  <si>
    <t>com_sitadelLocaux['SURF_AGR_DEMOLIE'].sum()</t>
  </si>
  <si>
    <t>SITADEL_LOCAUX_SURF_AGR_TRANSFORMEE</t>
  </si>
  <si>
    <t>Surface de plancher de la destination ' Exploitation agricole ou forestière ' supprimée par changement de destination</t>
  </si>
  <si>
    <t>com_sitadelLocaux['SURF_AGR_TRANSFORMEE'].sum()</t>
  </si>
  <si>
    <t>SITADEL_LOCAUX_SURF_ENT_AVANT</t>
  </si>
  <si>
    <t>Surface de plancher de la destination ' Entrepôt ' existante avant travaux</t>
  </si>
  <si>
    <t>com_sitadelLocaux['SURF_ENT_AVANT'].sum()</t>
  </si>
  <si>
    <t>SITADEL_LOCAUX_SURF_ENT_CREEE</t>
  </si>
  <si>
    <t>Surface de plancher de la destination ' Entrepôt ' nouvelle construite</t>
  </si>
  <si>
    <t>com_sitadelLocaux['SURF_ENT_CREEE'].sum()</t>
  </si>
  <si>
    <t>SITADEL_LOCAUX_SURF_ENT_ISSUE_TRANSFO</t>
  </si>
  <si>
    <t>Surface de plancher de la destination ' Entrepôt ' créée par changement de destination</t>
  </si>
  <si>
    <t>com_sitadelLocaux['SURF_ENT_ISSUE_TRANSFO'].sum()</t>
  </si>
  <si>
    <t>SITADEL_LOCAUX_SURF_ENT_DEMOLIE</t>
  </si>
  <si>
    <t>Surface de plancher de la destination ' Entrepôt ' démolie</t>
  </si>
  <si>
    <t>com_sitadelLocaux['SURF_ENT_DEMOLIE'].sum()</t>
  </si>
  <si>
    <t>SITADEL_LOCAUX_SURF_ENT_TRANSFORMEE</t>
  </si>
  <si>
    <t>Surface de plancher de la destination ' Entrepôt ' supprimée par changement de destination</t>
  </si>
  <si>
    <t>com_sitadelLocaux['SURF_ENT_TRANSFORMEE'].sum()</t>
  </si>
  <si>
    <t>SITADEL_LOCAUX_SURF_PUB_AVANT</t>
  </si>
  <si>
    <t>Surface de plancher de la destination ' Services publics ou d'intérêt collectif' existante avant travaux</t>
  </si>
  <si>
    <t>com_sitadelLocaux['SURF_PUB_AVANT'].sum()</t>
  </si>
  <si>
    <t>SITADEL_LOCAUX_SURF_PUB_CREEE</t>
  </si>
  <si>
    <t>Surface de plancher de la destination ' Services publics ou d'intérêt collectif ' nouvelle construite</t>
  </si>
  <si>
    <t>com_sitadelLocaux['SURF_PUB_CREEE'].sum()</t>
  </si>
  <si>
    <t>SITADEL_LOCAUX_SURF_PUB_ISSUE_TRANSFO</t>
  </si>
  <si>
    <t>Surface de plancher de la destination ' Services publics ou d'intérêt collectif ' créée par changement de destination</t>
  </si>
  <si>
    <t>com_sitadelLocaux['SURF_PUB_ISSUE_TRANSFO'].sum()</t>
  </si>
  <si>
    <t>SITADEL_LOCAUX_SURF_PUB_DEMOLIE</t>
  </si>
  <si>
    <t>Surface de plancher de la destination ' Services publics ou d'intérêt collectif ' démolie</t>
  </si>
  <si>
    <t>com_sitadelLocaux['SURF_PUB_DEMOLIE'].sum()</t>
  </si>
  <si>
    <t>SITADEL_LOCAUX_SURF_PUB_TRANSFORMEE</t>
  </si>
  <si>
    <t>Surface de plancher de la destination ' Services publics ou d'intérêt collectif ' supprimée par changement de destination</t>
  </si>
  <si>
    <t>com_sitadelLocaux['SURF_PUB_TRANSFORMEE'].sum()</t>
  </si>
  <si>
    <t>SITADEL_LOCAUX_PARCELLES</t>
  </si>
  <si>
    <t>Parcelles Locaux</t>
  </si>
  <si>
    <t>com_sitadelLocaux['Parcelles'].str.cat(sep=", ")</t>
  </si>
  <si>
    <t>SITADEL_LOCAUX_SUPERFICIE_TERRAIN_NOUVEAU</t>
  </si>
  <si>
    <t>Superficie des terrains nouveaux pour des activites</t>
  </si>
  <si>
    <t>loc_nouveau['SUPERFICIE_TERRAIN'].sum()</t>
  </si>
  <si>
    <t>SITADEL_LOCAUX_SUPERFICIE_TERRAIN_RENOUVEAU</t>
  </si>
  <si>
    <t>Superficie des terrains re-utilises pour des activites</t>
  </si>
  <si>
    <t>loc_renouv['SUPERFICIE_TERRAIN'].sum()</t>
  </si>
  <si>
    <t># Donnees Logements Commences Paca 2010-2019</t>
  </si>
  <si>
    <t>LOG_COMMENCES_2010</t>
  </si>
  <si>
    <t>Logements Commences en 2010</t>
  </si>
  <si>
    <t>error0(nan0(sitadel1019.loc[sitadel1019['Unnamed: 0'] == str(CODE_INSEE)]['Unnamed: 5'].iloc[0]))</t>
  </si>
  <si>
    <t>LOG_COMMENCES_2011</t>
  </si>
  <si>
    <t>Logements Commences en 2011</t>
  </si>
  <si>
    <t>error0(nan0(sitadel1019.loc[sitadel1019['Unnamed: 0'] == str(CODE_INSEE)]['Unnamed: 6'].iloc[0]))</t>
  </si>
  <si>
    <t>LOG_COMMENCES_2012</t>
  </si>
  <si>
    <t>Logements Commences en 2012</t>
  </si>
  <si>
    <t>error0(nan0(sitadel1019.loc[sitadel1019['Unnamed: 0'] == str(CODE_INSEE)]['Unnamed: 7'].iloc[0]))</t>
  </si>
  <si>
    <t>LOG_COMMENCES_2013</t>
  </si>
  <si>
    <t>Logements Commences en 2013</t>
  </si>
  <si>
    <t>error0(nan0(sitadel1019.loc[sitadel1019['Unnamed: 0'] == str(CODE_INSEE)]['Unnamed: 8'].iloc[0]))</t>
  </si>
  <si>
    <t>LOG_COMMENCES_2014</t>
  </si>
  <si>
    <t>Logements Commences en 2014</t>
  </si>
  <si>
    <t>error0(nan0(sitadel1019.loc[sitadel1019['Unnamed: 0'] == str(CODE_INSEE)]['Unnamed: 9'].iloc[0]))</t>
  </si>
  <si>
    <t>LOG_COMMENCES_2015</t>
  </si>
  <si>
    <t>Logements Commences en 2015</t>
  </si>
  <si>
    <t>error0(nan0(sitadel1019.loc[sitadel1019['Unnamed: 0'] == str(CODE_INSEE)]['Unnamed: 10'].iloc[0]))</t>
  </si>
  <si>
    <t>LOG_COMMENCES_2016</t>
  </si>
  <si>
    <t>Logements Commences en 2016</t>
  </si>
  <si>
    <t>error0(nan0(sitadel1019.loc[sitadel1019['Unnamed: 0'] == str(CODE_INSEE)]['Unnamed: 11'].iloc[0]))</t>
  </si>
  <si>
    <t>LOG_COMMENCES_2017</t>
  </si>
  <si>
    <t>Logements Commences en 2017</t>
  </si>
  <si>
    <t>error0(nan0(sitadel1019.loc[sitadel1019['Unnamed: 0'] == str(CODE_INSEE)]['Unnamed: 12'].iloc[0]))</t>
  </si>
  <si>
    <t>LOG_COMMENCES_2018</t>
  </si>
  <si>
    <t>Logements Commences en 2018</t>
  </si>
  <si>
    <t>error0(nan0(sitadel1019.loc[sitadel1019['Unnamed: 0'] == str(CODE_INSEE)]['Unnamed: 13'].iloc[0]))</t>
  </si>
  <si>
    <t>LOG_COMMENCES_2019</t>
  </si>
  <si>
    <t>Logements Commences en 2019</t>
  </si>
  <si>
    <t>error0(nan0(sitadel1019.loc[sitadel1019['Unnamed: 0'] == str(CODE_INSEE)]['Unnamed: 14'].iloc[0]))</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</si>
  <si>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</si>
  <si>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</si>
  <si>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</si>
  <si>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</si>
  <si>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</si>
  <si>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</si>
  <si>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</si>
  <si>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</si>
  <si>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</si>
  <si>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LOG_COMMENCES_1318</t>
  </si>
  <si>
    <t>Logements Commences entre 2013 et 2018</t>
  </si>
  <si>
    <t>LOG_COMMENCES_1320</t>
  </si>
  <si>
    <t>Logements Commences entre 2010 et 2020</t>
  </si>
  <si>
    <t># Donnees de Flux 2014</t>
  </si>
  <si>
    <t>FLUX_2014_ENTRANT</t>
  </si>
  <si>
    <t>Flux entrant total en 2014</t>
  </si>
  <si>
    <t>round(flux2014.loc[(flux2014['CODGEO'] == str(CODE_INSEE))&amp;(flux2014['DCRAN'] != str(CODE_INSEE))]['NBFLUX_C14_POP01P'].sum(),0)</t>
  </si>
  <si>
    <t>FLUX_2014_ENTRANT_DPT</t>
  </si>
  <si>
    <t>Flux entrant total en 2014, en provenance du departement</t>
  </si>
  <si>
    <t>round(flux2014.loc[(flux2014['CODGEO'] == str(CODE_INSEE))&amp;(flux2014['DCRAN'] != str(CODE_INSEE))&amp;(flux2014['DCRAN'].str.startswith(str(DEP), na=False))]['NBFLUX_C14_POP01P'].sum(),0)</t>
  </si>
  <si>
    <t>FLUX_2014_ENTRANT_EPCI</t>
  </si>
  <si>
    <t>Flux entrant total en 2014, en provenance de l'EPCI</t>
  </si>
  <si>
    <t>round(flux2014.loc[(flux2014['CODGEO'] == str(CODE_INSEE))&amp;(flux2014['DCRAN'] != str(CODE_INSEE))&amp;(flux2014['DCRAN'].isin(communes_epci(EPCI)))]['NBFLUX_C14_POP01P'].sum(),0)</t>
  </si>
  <si>
    <t>FLUX_2014_ENTRANT_INTERNATIONAL</t>
  </si>
  <si>
    <t>Flux entrant total en 2014, en provenance hors departement</t>
  </si>
  <si>
    <t>round(flux2014.loc[(flux2014['CODGEO'] == str(CODE_INSEE))&amp;(flux2014['DCRAN'] != str(CODE_INSEE))&amp;(flux2014['DCRAN'].str.startswith('99', na=False))]['NBFLUX_C14_POP01P'].sum(),0)</t>
  </si>
  <si>
    <t>FLUX_2014_ENTRANT_FRANCE</t>
  </si>
  <si>
    <t>Flux entrant total en 2014, en provenance de l'international</t>
  </si>
  <si>
    <t>FLUX_2014_ENTRANT - FLUX_2014_ENTRANT_DPT - FLUX_2014_ENTRANT_INTERNATIONAL</t>
  </si>
  <si>
    <t>FLUX_2014_SORTANT</t>
  </si>
  <si>
    <t>Flux sortant total en 2014</t>
  </si>
  <si>
    <t>round(flux2014.loc[(flux2014['DCRAN'] == str(CODE_INSEE))&amp;(flux2014['CODGEO'] != str(CODE_INSEE))]['NBFLUX_C14_POP01P'].sum(),0)</t>
  </si>
  <si>
    <t>FLUX_2014_SORTANT_DPT</t>
  </si>
  <si>
    <t>Flux sortant total en 2014, a destination du departement</t>
  </si>
  <si>
    <t>round(flux2014.loc[(flux2014['DCRAN'] == str(CODE_INSEE))&amp;(flux2014['CODGEO'] != str(CODE_INSEE))&amp;(flux2014['CODGEO'].str.startswith(str(DEP), na=False))]['NBFLUX_C14_POP01P'].sum(),0)</t>
  </si>
  <si>
    <t>FLUX_2014_SORTANT_EPCI</t>
  </si>
  <si>
    <t>Flux sortant total en 2014, a destination de l'EPCI</t>
  </si>
  <si>
    <t>round(flux2014.loc[(flux2014['DCRAN'] == str(CODE_INSEE))&amp;(flux2014['CODGEO'] != str(CODE_INSEE))&amp;(flux2014['CODGEO'].isin(communes_epci(EPCI)))]['NBFLUX_C14_POP01P'].sum(),0)</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</si>
  <si>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</si>
  <si>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</si>
  <si>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</si>
  <si>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</si>
  <si>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</si>
  <si>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</si>
  <si>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</si>
  <si>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</si>
  <si>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</si>
  <si>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</si>
  <si>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</si>
  <si>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</si>
  <si>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</si>
  <si>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</si>
  <si>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</si>
  <si>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2015</t>
  </si>
  <si>
    <t>FLUX_2015_ENTRANT</t>
  </si>
  <si>
    <t>Flux entrant total en 2015</t>
  </si>
  <si>
    <t>round(flux2015.loc[(flux2015['CODGEO'] == str(CODE_INSEE))&amp;(flux2015['DCRAN'] != str(CODE_INSEE))]['NBFLUX_C15_POP01P'].sum(),0)</t>
  </si>
  <si>
    <t>FLUX_2015_ENTRANT_DPT</t>
  </si>
  <si>
    <t>Flux entrant total en 2015, en provenance du departement</t>
  </si>
  <si>
    <t>round(flux2015.loc[(flux2015['CODGEO'] == str(CODE_INSEE))&amp;(flux2015['DCRAN'] != str(CODE_INSEE))&amp;(flux2015['DCRAN'].str.startswith(str(DEP), na=False))]['NBFLUX_C15_POP01P'].sum(),0)</t>
  </si>
  <si>
    <t>FLUX_2015_ENTRANT_EPCI</t>
  </si>
  <si>
    <t>Flux entrant total en 2015, en provenance de l'EPCI</t>
  </si>
  <si>
    <t>round(flux2015.loc[(flux2015['CODGEO'] == str(CODE_INSEE))&amp;(flux2015['DCRAN'] != str(CODE_INSEE))&amp;(flux2015['DCRAN'].isin(communes_epci(EPCI)))]['NBFLUX_C15_POP01P'].sum(),0)</t>
  </si>
  <si>
    <t>FLUX_2015_ENTRANT_INTERNATIONAL</t>
  </si>
  <si>
    <t>Flux entrant total en 2015, en provenance hors departement</t>
  </si>
  <si>
    <t>round(flux2015.loc[(flux2015['CODGEO'] == str(CODE_INSEE))&amp;(flux2015['DCRAN'] != str(CODE_INSEE))&amp;(flux2015['DCRAN'].str.startswith('99', na=False))]['NBFLUX_C15_POP01P'].sum(),0)</t>
  </si>
  <si>
    <t>FLUX_2015_ENTRANT_FRANCE</t>
  </si>
  <si>
    <t>Flux entrant total en 2015, en provenance de l'international</t>
  </si>
  <si>
    <t>FLUX_2015_ENTRANT - FLUX_2015_ENTRANT_DPT - FLUX_2015_ENTRANT_INTERNATIONAL</t>
  </si>
  <si>
    <t>FLUX_2015_SORTANT</t>
  </si>
  <si>
    <t>Flux sortant total en 2015</t>
  </si>
  <si>
    <t>round(flux2015.loc[(flux2015['DCRAN'] == str(CODE_INSEE))&amp;(flux2015['CODGEO'] != str(CODE_INSEE))]['NBFLUX_C15_POP01P'].sum(),0)</t>
  </si>
  <si>
    <t>FLUX_2015_SORTANT_DPT</t>
  </si>
  <si>
    <t>Flux sortant total en 2015, a destination du departement</t>
  </si>
  <si>
    <t>round(flux2015.loc[(flux2015['DCRAN'] == str(CODE_INSEE))&amp;(flux2015['CODGEO'] != str(CODE_INSEE))&amp;(flux2015['CODGEO'].str.startswith(str(DEP), na=False))]['NBFLUX_C15_POP01P'].sum(),0)</t>
  </si>
  <si>
    <t>FLUX_2015_SORTANT_EPCI</t>
  </si>
  <si>
    <t>Flux sortant total en 2015, a destination de l'EPCI</t>
  </si>
  <si>
    <t>round(flux2015.loc[(flux2015['DCRAN'] == str(CODE_INSEE))&amp;(flux2015['CODGEO'] != str(CODE_INSEE))&amp;(flux2015['CODGEO'].isin(communes_epci(EPCI)))]['NBFLUX_C15_POP01P'].sum(),0)</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</si>
  <si>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</si>
  <si>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</si>
  <si>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</si>
  <si>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</si>
  <si>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</si>
  <si>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</si>
  <si>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</si>
  <si>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</si>
  <si>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</si>
  <si>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</si>
  <si>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</si>
  <si>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</si>
  <si>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</si>
  <si>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</si>
  <si>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</si>
  <si>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2016</t>
  </si>
  <si>
    <t>FLUX_2016_ENTRANT</t>
  </si>
  <si>
    <t>Flux entrant total en 2016</t>
  </si>
  <si>
    <t>round(flux2016.loc[(flux2016['CODGEO'] == str(CODE_INSEE))&amp;(flux2016['DCRAN'] != str(CODE_INSEE))]['NBFLUX_C16_POP01P'].sum(),0)</t>
  </si>
  <si>
    <t>FLUX_2016_ENTRANT_DPT</t>
  </si>
  <si>
    <t>Flux entrant total en 2016, en provenance du departement</t>
  </si>
  <si>
    <t>round(flux2016.loc[(flux2016['CODGEO'] == str(CODE_INSEE))&amp;(flux2016['DCRAN'] != str(CODE_INSEE))&amp;(flux2016['DCRAN'].str.startswith(str(DEP), na=False))]['NBFLUX_C16_POP01P'].sum(),0)</t>
  </si>
  <si>
    <t>FLUX_2016_ENTRANT_EPCI</t>
  </si>
  <si>
    <t>Flux entrant total en 2016, en provenance de l'EPCI</t>
  </si>
  <si>
    <t>round(flux2016.loc[(flux2016['CODGEO'] == str(CODE_INSEE))&amp;(flux2016['DCRAN'] != str(CODE_INSEE))&amp;(flux2016['DCRAN'].isin(communes_epci(EPCI)))]['NBFLUX_C16_POP01P'].sum(),0)</t>
  </si>
  <si>
    <t>FLUX_2016_ENTRANT_INTERNATIONAL</t>
  </si>
  <si>
    <t>Flux entrant total en 2016, en provenance hors departement</t>
  </si>
  <si>
    <t>round(flux2016.loc[(flux2016['CODGEO'] == str(CODE_INSEE))&amp;(flux2016['DCRAN'] != str(CODE_INSEE))&amp;(flux2016['DCRAN'].str.startswith('99', na=False))]['NBFLUX_C16_POP01P'].sum(),0)</t>
  </si>
  <si>
    <t>FLUX_2016_ENTRANT_FRANCE</t>
  </si>
  <si>
    <t>Flux entrant total en 2016, en provenance de l'international</t>
  </si>
  <si>
    <t>FLUX_2016_ENTRANT - FLUX_2016_ENTRANT_DPT - FLUX_2016_ENTRANT_INTERNATIONAL</t>
  </si>
  <si>
    <t>FLUX_2016_SORTANT</t>
  </si>
  <si>
    <t>Flux sortant total en 2016</t>
  </si>
  <si>
    <t>round(flux2016.loc[(flux2016['DCRAN'] == str(CODE_INSEE))&amp;(flux2016['CODGEO'] != str(CODE_INSEE))]['NBFLUX_C16_POP01P'].sum(),0)</t>
  </si>
  <si>
    <t>FLUX_2016_SORTANT_DPT</t>
  </si>
  <si>
    <t>Flux sortant total en 2016, a destination du departement</t>
  </si>
  <si>
    <t>round(flux2016.loc[(flux2016['DCRAN'] == str(CODE_INSEE))&amp;(flux2016['CODGEO'] != str(CODE_INSEE))&amp;(flux2016['CODGEO'].str.startswith(str(DEP), na=False))]['NBFLUX_C16_POP01P'].sum(),0)</t>
  </si>
  <si>
    <t>FLUX_2016_SORTANT_EPCI</t>
  </si>
  <si>
    <t>Flux sortant total en 2016, a destination de l'EPCI</t>
  </si>
  <si>
    <t>round(flux2016.loc[(flux2016['DCRAN'] == str(CODE_INSEE))&amp;(flux2016['CODGEO'] != str(CODE_INSEE))&amp;(flux2016['CODGEO'].isin(communes_epci(EPCI)))]['NBFLUX_C16_POP01P'].sum(),0)</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</si>
  <si>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</si>
  <si>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</si>
  <si>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</si>
  <si>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</si>
  <si>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</si>
  <si>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</si>
  <si>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</si>
  <si>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</si>
  <si>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</si>
  <si>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</si>
  <si>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</si>
  <si>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</si>
  <si>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</si>
  <si>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</si>
  <si>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</si>
  <si>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2017</t>
  </si>
  <si>
    <t>FLUX_2017_ENTRANT</t>
  </si>
  <si>
    <t>Flux entrant total en 2017</t>
  </si>
  <si>
    <t>round(flux2017.loc[(flux2017['CODGEO'] == str(CODE_INSEE))&amp;(flux2017['DCRAN'] != str(CODE_INSEE))]['NBFLUX_C17_POP01P'].sum(),0)</t>
  </si>
  <si>
    <t>FLUX_2017_ENTRANT_DPT</t>
  </si>
  <si>
    <t>Flux entrant total en 2017, en provenance du departement</t>
  </si>
  <si>
    <t>round(flux2017.loc[(flux2017['CODGEO'] == str(CODE_INSEE))&amp;(flux2017['DCRAN'] != str(CODE_INSEE))&amp;(flux2017['DCRAN'].str.startswith(str(DEP), na=False))]['NBFLUX_C17_POP01P'].sum(),0)</t>
  </si>
  <si>
    <t>FLUX_2017_ENTRANT_EPCI</t>
  </si>
  <si>
    <t>Flux entrant total en 2017, en provenance de l'EPCI</t>
  </si>
  <si>
    <t>round(flux2017.loc[(flux2017['CODGEO'] == str(CODE_INSEE))&amp;(flux2017['DCRAN'] != str(CODE_INSEE))&amp;(flux2017['DCRAN'].isin(communes_epci(EPCI)))]['NBFLUX_C17_POP01P'].sum(),0)</t>
  </si>
  <si>
    <t>FLUX_2017_ENTRANT_INTERNATIONAL</t>
  </si>
  <si>
    <t>Flux entrant total en 2017, en provenance hors departement</t>
  </si>
  <si>
    <t>round(flux2017.loc[(flux2017['CODGEO'] == str(CODE_INSEE))&amp;(flux2017['DCRAN'] != str(CODE_INSEE))&amp;(flux2017['DCRAN'].str.startswith('99', na=False))]['NBFLUX_C17_POP01P'].sum(),0)</t>
  </si>
  <si>
    <t>FLUX_2017_ENTRANT_FRANCE</t>
  </si>
  <si>
    <t>Flux entrant total en 2017, en provenance de l'international</t>
  </si>
  <si>
    <t>FLUX_2017_ENTRANT - FLUX_2017_ENTRANT_DPT - FLUX_2017_ENTRANT_INTERNATIONAL</t>
  </si>
  <si>
    <t>FLUX_2017_SORTANT</t>
  </si>
  <si>
    <t>Flux sortant total en 2017</t>
  </si>
  <si>
    <t>round(flux2017.loc[(flux2017['DCRAN'] == str(CODE_INSEE))&amp;(flux2017['CODGEO'] != str(CODE_INSEE))]['NBFLUX_C17_POP01P'].sum(),0)</t>
  </si>
  <si>
    <t>FLUX_2017_SORTANT_DPT</t>
  </si>
  <si>
    <t>Flux sortant total en 2017, a destination du departement</t>
  </si>
  <si>
    <t>round(flux2017.loc[(flux2017['DCRAN'] == str(CODE_INSEE))&amp;(flux2017['CODGEO'] != str(CODE_INSEE))&amp;(flux2017['CODGEO'].str.startswith(str(DEP), na=False))]['NBFLUX_C17_POP01P'].sum(),0)</t>
  </si>
  <si>
    <t>FLUX_2017_SORTANT_EPCI</t>
  </si>
  <si>
    <t>Flux sortant total en 2017, a destination de l'EPCI</t>
  </si>
  <si>
    <t>round(flux2017.loc[(flux2017['DCRAN'] == str(CODE_INSEE))&amp;(flux2017['CODGEO'] != str(CODE_INSEE))&amp;(flux2017['CODGEO'].isin(communes_epci(EPCI)))]['NBFLUX_C17_POP01P'].sum(),0)</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</si>
  <si>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</si>
  <si>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</si>
  <si>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</si>
  <si>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</si>
  <si>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</si>
  <si>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</si>
  <si>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</si>
  <si>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</si>
  <si>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</si>
  <si>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</si>
  <si>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</si>
  <si>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</si>
  <si>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</si>
  <si>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</si>
  <si>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</si>
  <si>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 Donnees de Flux 2018</t>
  </si>
  <si>
    <t>FLUX_2018_ENTRANT</t>
  </si>
  <si>
    <t>Flux entrant total en 2018</t>
  </si>
  <si>
    <t>round(flux2018.loc[(flux2018['CODGEO'] == str(CODE_INSEE))&amp;(flux2018['DCRAN'] != str(CODE_INSEE))]['NBFLUX_C18_POP01P'].sum(),0)</t>
  </si>
  <si>
    <t>FLUX_2018_ENTRANT_DPT</t>
  </si>
  <si>
    <t>Flux entrant total en 2018, en provenance du departement</t>
  </si>
  <si>
    <t>round(flux2018.loc[(flux2018['CODGEO'] == str(CODE_INSEE))&amp;(flux2018['DCRAN'] != str(CODE_INSEE))&amp;(flux2018['DCRAN'].str.startswith(str(DEP), na=False))]['NBFLUX_C18_POP01P'].sum(),0)</t>
  </si>
  <si>
    <t>FLUX_2018_ENTRANT_EPCI</t>
  </si>
  <si>
    <t>Flux entrant total en 2018, en provenance de l'EPCI</t>
  </si>
  <si>
    <t>round(flux2018.loc[(flux2018['CODGEO'] == str(CODE_INSEE))&amp;(flux2018['DCRAN'] != str(CODE_INSEE))&amp;(flux2018['DCRAN'].isin(communes_epci(EPCI)))]['NBFLUX_C18_POP01P'].sum(),0)</t>
  </si>
  <si>
    <t>FLUX_2018_ENTRANT_INTERNATIONAL</t>
  </si>
  <si>
    <t>Flux entrant total en 2018, en provenance hors departement</t>
  </si>
  <si>
    <t>round(flux2018.loc[(flux2018['CODGEO'] == str(CODE_INSEE))&amp;(flux2018['DCRAN'] != str(CODE_INSEE))&amp;(flux2018['DCRAN'].str.startswith('99', na=False))]['NBFLUX_C18_POP01P'].sum(),0)</t>
  </si>
  <si>
    <t>FLUX_2018_ENTRANT_FRANCE</t>
  </si>
  <si>
    <t>Flux entrant total en 2018, en provenance de l'international</t>
  </si>
  <si>
    <t>FLUX_2018_ENTRANT - FLUX_2018_ENTRANT_DPT - FLUX_2018_ENTRANT_INTERNATIONAL</t>
  </si>
  <si>
    <t>FLUX_2018_SORTANT</t>
  </si>
  <si>
    <t>Flux sortant total en 2018</t>
  </si>
  <si>
    <t>round(flux2018.loc[(flux2018['DCRAN'] == str(CODE_INSEE))&amp;(flux2018['CODGEO'] != str(CODE_INSEE))]['NBFLUX_C18_POP01P'].sum(),0)</t>
  </si>
  <si>
    <t>FLUX_2018_SORTANT_DPT</t>
  </si>
  <si>
    <t>Flux sortant total en 2018, a destination du departement</t>
  </si>
  <si>
    <t>round(flux2018.loc[(flux2018['DCRAN'] == str(CODE_INSEE))&amp;(flux2018['CODGEO'] != str(CODE_INSEE))&amp;(flux2018['CODGEO'].str.startswith(str(DEP), na=False))]['NBFLUX_C18_POP01P'].sum(),0)</t>
  </si>
  <si>
    <t>FLUX_2018_SORTANT_EPCI</t>
  </si>
  <si>
    <t>Flux sortant total en 2018, a destination de l'EPCI</t>
  </si>
  <si>
    <t>round(flux2018.loc[(flux2018['DCRAN'] == str(CODE_INSEE))&amp;(flux2018['CODGEO'] != str(CODE_INSEE))&amp;(flux2018['CODGEO'].isin(communes_epci(EPCI)))]['NBFLUX_C18_POP01P'].sum(),0)</t>
  </si>
  <si>
    <t>FLUX_2018_SORTANT_FRANCE</t>
  </si>
  <si>
    <t>Flux sortant total en 2018, a destination de l'international</t>
  </si>
  <si>
    <t>FLUX_2018_SORTANT - FLUX_2018_SORTANT_DPT</t>
  </si>
  <si>
    <t>FLUX_2018_SOLDE_TOTAL</t>
  </si>
  <si>
    <t>Solde de Flux en 2018</t>
  </si>
  <si>
    <t>FLUX_2018_ENTRANT - FLUX_2018_SORTANT</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</si>
  <si>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</si>
  <si>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</si>
  <si>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</si>
  <si>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</si>
  <si>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</si>
  <si>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</si>
  <si>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</si>
  <si>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</si>
  <si>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</si>
  <si>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Part des entrants par rapport a la population</t>
  </si>
  <si>
    <t>Part des sortants par rapport a la population</t>
  </si>
  <si>
    <t>Part du solde migratoire dans l'evolution de la population</t>
  </si>
  <si>
    <t># Donnees de Flux Domicile Travail 2018</t>
  </si>
  <si>
    <t>FLUXPRO_2018_ENTRANT</t>
  </si>
  <si>
    <t>Flux Domicile Travail entrant total en 2018</t>
  </si>
  <si>
    <t>round(fluxpro2018.loc[(fluxpro2018['CODGEO'] == str(CODE_INSEE))&amp;(fluxpro2018['DCLT'] != str(CODE_INSEE))]['NBFLUX_C18_ACTOCC15P'].sum(),0)</t>
  </si>
  <si>
    <t>FLUXPRO_2018_ENTRANT_DPT</t>
  </si>
  <si>
    <t>Flux Domicile Travail entrant total en 2018, en provenance du departement</t>
  </si>
  <si>
    <t>round(fluxpro2018.loc[(fluxpro2018['CODGEO'] == str(CODE_INSEE))&amp;(fluxpro2018['DCLT'] != str(CODE_INSEE))&amp;(fluxpro2018['DCLT'].str.startswith(str(DEP), na=False))]['NBFLUX_C18_ACTOCC15P'].sum(),0)</t>
  </si>
  <si>
    <t>FLUXPRO_2018_ENTRANT_EPCI</t>
  </si>
  <si>
    <t>Flux Domicile Travail entrant total en 2018, en provenance de l'EPCI</t>
  </si>
  <si>
    <t>round(fluxpro2018.loc[(fluxpro2018['CODGEO'] == str(CODE_INSEE))&amp;(fluxpro2018['DCLT'] != str(CODE_INSEE))&amp;(fluxpro2018['DCLT'].isin(communes_epci(EPCI)))]['NBFLUX_C18_ACTOCC15P'].sum(),0)</t>
  </si>
  <si>
    <t>FLUXPRO_2018_ENTRANT_INTERNATIONAL</t>
  </si>
  <si>
    <t>Flux Domicile Travail entrant total en 2018, en provenance hors departement</t>
  </si>
  <si>
    <t>round(fluxpro2018.loc[(fluxpro2018['CODGEO'] == str(CODE_INSEE))&amp;(fluxpro2018['DCLT'] != str(CODE_INSEE))&amp;(fluxpro2018['DCLT'].str.startswith('99', na=False))]['NBFLUX_C18_ACTOCC15P'].sum(),0)</t>
  </si>
  <si>
    <t>FLUXPRO_2018_ENTRANT_FRANCE</t>
  </si>
  <si>
    <t>Flux Domicile Travail entrant total en 2018, en provenance de l'international</t>
  </si>
  <si>
    <t>FLUXPRO_2018_SORTANT</t>
  </si>
  <si>
    <t>Flux Domicile Travail sortant total en 2018</t>
  </si>
  <si>
    <t>round(fluxpro2018.loc[(fluxpro2018['DCLT'] == str(CODE_INSEE))&amp;(fluxpro2018['CODGEO'] != str(CODE_INSEE))]['NBFLUX_C18_ACTOCC15P'].sum(),0)</t>
  </si>
  <si>
    <t>FLUXPRO_2018_SORTANT_DPT</t>
  </si>
  <si>
    <t>Flux Domicile Travail sortant total en 2018, a destination du departement</t>
  </si>
  <si>
    <t>round(fluxpro2018.loc[(fluxpro2018['DCLT'] == str(CODE_INSEE))&amp;(fluxpro2018['CODGEO'] != str(CODE_INSEE))&amp;(fluxpro2018['CODGEO'].str.startswith(str(DEP), na=False))]['NBFLUX_C18_ACTOCC15P'].sum(),0)</t>
  </si>
  <si>
    <t>FLUXPRO_2018_SORTANT_EPCI</t>
  </si>
  <si>
    <t>Flux Domicile Travail sortant total en 2018, a destination de l'EPCI</t>
  </si>
  <si>
    <t>round(fluxpro2018.loc[(fluxpro2018['DCLT'] == str(CODE_INSEE))&amp;(fluxpro2018['CODGEO'] != str(CODE_INSEE))&amp;(fluxpro2018['CODGEO'].isin(communes_epci(EPCI)))]['NBFLUX_C18_ACTOCC15P'].sum(),0)</t>
  </si>
  <si>
    <t>FLUXPRO_2018_SORTANT_FRANCE</t>
  </si>
  <si>
    <t>Flux Domicile Travail sortant total en 2018, a destination de l'international</t>
  </si>
  <si>
    <t>FLUXPRO_2018_SORTANT - FLUXPRO_2018_SORTANT_DPT</t>
  </si>
  <si>
    <t>FLUXPRO_2018_SOLDE_TOTAL</t>
  </si>
  <si>
    <t>Solde de Flux Domicile Travail en 2018</t>
  </si>
  <si>
    <t>FLUXPRO_2018_ENTRANT - FLUXPRO_2018_SORTANT</t>
  </si>
  <si>
    <t>FLUXPRO_2018_SOLDE_DPT</t>
  </si>
  <si>
    <t>Solde de Flux Domicile Travail en 2018, dans le departement</t>
  </si>
  <si>
    <t>FLUXPRO_2018_ENTRANT_DPT - FLUXPRO_2018_SORTANT_DPT</t>
  </si>
  <si>
    <t>FLUXPRO_2018_SOLDE_EPCI</t>
  </si>
  <si>
    <t>Solde de Flux Domicile Travail en 2018, dans l'EPCI</t>
  </si>
  <si>
    <t>FLUXPRO_2018_ENTRANT_EPCI - FLUXPRO_2018_SORTANT_EPCI</t>
  </si>
  <si>
    <t>FLUXPRO_2018_SOLDE_AUTRES</t>
  </si>
  <si>
    <t>Solde de Flux Domicile Travail en 2018, en France et a l'International</t>
  </si>
  <si>
    <t>FLUXPRO_2018_ENTRANT_FRANCE - FLUXPRO_2018_SORTANT_FRANCE + FLUXPRO_2018_ENTRANT_INTERNATIONAL</t>
  </si>
  <si>
    <t>Part des habitants travaillant hors de leur commune de residence</t>
  </si>
  <si>
    <t># Donnees Projections Region 2013-2050</t>
  </si>
  <si>
    <t>PROJ_REG_2013</t>
  </si>
  <si>
    <t>Projection Population Region 2013</t>
  </si>
  <si>
    <t>PROJ</t>
  </si>
  <si>
    <t>projectionsREG["Unnamed: 2"][ REG ] * 1000</t>
  </si>
  <si>
    <t>3eme Colonne - If not a Found, name will be ECPI</t>
  </si>
  <si>
    <t>PROJ_REG_2018</t>
  </si>
  <si>
    <t>Projection Population Region 2018</t>
  </si>
  <si>
    <t>projectionsREG["Unnamed: 7"][ REG ] * 1000</t>
  </si>
  <si>
    <t>4eme Colonne ou 0</t>
  </si>
  <si>
    <t>PROJ_REG_2020</t>
  </si>
  <si>
    <t>Projection Population Region 2020</t>
  </si>
  <si>
    <t>projectionsREG["Unnamed: 9"][ REG ] * 1000</t>
  </si>
  <si>
    <t>9eme Colonne  ou 0</t>
  </si>
  <si>
    <t>PROJ_REG_2030</t>
  </si>
  <si>
    <t>Projection Population Region 2030</t>
  </si>
  <si>
    <t>projectionsREG["Unnamed: 19"][ REG ] * 1000</t>
  </si>
  <si>
    <t>13eme Colonne  ou 0</t>
  </si>
  <si>
    <t>PROJ_REG_2040</t>
  </si>
  <si>
    <t>Projection Population Region 2040</t>
  </si>
  <si>
    <t>projectionsREG["Unnamed: 29"][ REG ] * 1000</t>
  </si>
  <si>
    <t>Entre deux ou 0</t>
  </si>
  <si>
    <t>PROJ_REG_2050</t>
  </si>
  <si>
    <t>Projection Population Region 2050</t>
  </si>
  <si>
    <t>projectionsREG["Unnamed: 39"][ REG ] * 1000</t>
  </si>
  <si>
    <t># Donnees Projections EPCI 2013-2050</t>
  </si>
  <si>
    <t>PROJ_EPCI_NOM</t>
  </si>
  <si>
    <t>Nom EPCI</t>
  </si>
  <si>
    <t>p_epci["Unnamed: 2"].iloc[0]  if (p_epci.shape[0] == 1) else self.get("EPCI")</t>
  </si>
  <si>
    <t>3eme Colonne - If not a SCoT, name will be ECPI</t>
  </si>
  <si>
    <t>PROJ_EPCI_2013</t>
  </si>
  <si>
    <t>Projection Population EPCI 2013</t>
  </si>
  <si>
    <t>p_epci["Unnamed: 4"].iloc[0]  if (p_epci.shape[0] == 1) else 0</t>
  </si>
  <si>
    <t>PROJ_EPCI_2030</t>
  </si>
  <si>
    <t>Projection Population EPCI 2030</t>
  </si>
  <si>
    <t>p_epci["Unnamed: 8"].iloc[0]  if (p_epci.shape[0] == 1) else 0</t>
  </si>
  <si>
    <t>PROJ_EPCI_2050</t>
  </si>
  <si>
    <t>Projection Population EPCI 2050</t>
  </si>
  <si>
    <t>p_epci["Unnamed: 12"].iloc[0]  if (p_epci.shape[0] == 1) else 0</t>
  </si>
  <si>
    <t>PROJ_EPCI_2040</t>
  </si>
  <si>
    <t>Projection Population EPCI 2040</t>
  </si>
  <si>
    <t>PROJ_EPCI_2020</t>
  </si>
  <si>
    <t>Projection Population EPCI 2020</t>
  </si>
  <si>
    <t># Donnees Projections SCOT (SCOT 50000 ou plus)</t>
  </si>
  <si>
    <t>PROJ_SCOT_NOM</t>
  </si>
  <si>
    <t>Nom SCOT</t>
  </si>
  <si>
    <t>p_scot["Unnamed: 2"].iloc[0]  if (p_epci.shape[0] == 1) else self.get("EPCI")</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</si>
  <si>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</si>
  <si>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</si>
  <si>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</si>
  <si>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</si>
  <si>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</si>
  <si>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</si>
  <si>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</si>
  <si>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</si>
  <si>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</si>
  <si>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</si>
  <si>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</si>
  <si>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 PROJ_SCOT_2030  + PROJ_SCOT_2050) / 2)  if (p_epci.shape[0] == 1) else 0</t>
  </si>
  <si>
    <t>PROJ_SCOT_2020</t>
  </si>
  <si>
    <t>Projection Population SCoT 2020</t>
  </si>
  <si>
    <t>(( PROJ_SCOT_2013 + PROJ_SCOT_2030) / 2)  if (p_epci.shape[0] == 1) else 0</t>
  </si>
  <si>
    <t># Donnees Evolution Departement 2008-2021</t>
  </si>
  <si>
    <t>EVOL_DPT_POP08</t>
  </si>
  <si>
    <t>Population Departement en 2008</t>
  </si>
  <si>
    <t>round(evolution0813["Unnamed: 1"][ DEP_NOM ])</t>
  </si>
  <si>
    <t>EVOL_DPT_POP13</t>
  </si>
  <si>
    <t>Population Departement en 2013</t>
  </si>
  <si>
    <t>round(evolution1318["Unnamed: 1"][ DEP_NOM ])</t>
  </si>
  <si>
    <t>EVOL_DPT_POP18</t>
  </si>
  <si>
    <t>Population Departement en 2018</t>
  </si>
  <si>
    <t>round(evolution1821["Unnamed: 1"][ DEP_NOM ])</t>
  </si>
  <si>
    <t>EVOL_DPT_0813</t>
  </si>
  <si>
    <t>Taux Evolution Annuel Population Departement entre 2008 et 2013</t>
  </si>
  <si>
    <t>round(evolution0813["Unnamed: 2"][ DEP_NOM ], 3)</t>
  </si>
  <si>
    <t>EVOL_DPT_1318</t>
  </si>
  <si>
    <t>Taux Evolution Annuel Population Departement entre 2013 et 2018</t>
  </si>
  <si>
    <t>round(evolution1318["Unnamed: 2"][ DEP_NOM ], 3)</t>
  </si>
  <si>
    <t>EVOL_DPT_1821</t>
  </si>
  <si>
    <t>Taux Evolution Annuel Population Departement entre 2018 et 2021</t>
  </si>
  <si>
    <t>round(evolution1821["Unnamed: 2"][ DEP_NOM ], 3)</t>
  </si>
  <si>
    <t>EVOL_DPT_POP21</t>
  </si>
  <si>
    <t>Population Dept en 2021</t>
  </si>
  <si>
    <t>round(calc_after(2018, EVOL_DPT_POP18, 2021, EVOL_DPT_1821))</t>
  </si>
  <si>
    <t>PROJ_DPT_2013</t>
  </si>
  <si>
    <t>Projection Departement 2013</t>
  </si>
  <si>
    <t>projectionsDPT["Unnamed: 2"][ DEP ] * 1000</t>
  </si>
  <si>
    <t>PROJ_DPT_2018</t>
  </si>
  <si>
    <t>Projection Departement 2018</t>
  </si>
  <si>
    <t>PROJ_DPT_TXPOP_1318</t>
  </si>
  <si>
    <t>Taux de Croissance Annuel de la population Departement de 2013 a 2018</t>
  </si>
  <si>
    <t>calc_taux(2013, PROJ_DPT_2013, 2018, PROJ_DPT_2018)</t>
  </si>
  <si>
    <t>PROJ_DPT_2020</t>
  </si>
  <si>
    <t>Projection Departement 2020</t>
  </si>
  <si>
    <t>PROJ_DPT_TXPOP_1820</t>
  </si>
  <si>
    <t>Taux de Croissance Annuel de la population Departement de 2018 a 2020</t>
  </si>
  <si>
    <t>calc_taux(2018, PROJ_DPT_2018, 2020, PROJ_DPT_2020)</t>
  </si>
  <si>
    <t>PROJ_DPT_TXPOP_1320</t>
  </si>
  <si>
    <t>Taux de Croissance Annuel de la population Departement de 2013 a 2020</t>
  </si>
  <si>
    <t>PROJ_DPT_2030</t>
  </si>
  <si>
    <t>Projection Departement 2030</t>
  </si>
  <si>
    <t>PROJ_DPT_TXPOP_2030</t>
  </si>
  <si>
    <t>Taux de Croissance Annuel de la population Departement de 2020 a 2030</t>
  </si>
  <si>
    <t>calc_taux(2020, PROJ_DPT_2020, 2030, PROJ_DPT_2030)</t>
  </si>
  <si>
    <t>PROJ_DPT_2040</t>
  </si>
  <si>
    <t>Projection Departement 2040</t>
  </si>
  <si>
    <t>PROJ_DPT_TXPOP_3040</t>
  </si>
  <si>
    <t>Taux de Croissance Annuel de la population Departement de 2030 a 2040</t>
  </si>
  <si>
    <t>calc_taux(2030, PROJ_DPT_2030, 2040, PROJ_DPT_2040)</t>
  </si>
  <si>
    <t>PROJ_DPT_2050</t>
  </si>
  <si>
    <t>Projection Departement 2050</t>
  </si>
  <si>
    <t>PROJ_DPT_TXPOP_4050</t>
  </si>
  <si>
    <t>Taux de Croissance Annuel de la population Departement de 2040 a 2050</t>
  </si>
  <si>
    <t>calc_taux(2040, PROJ_DPT_2040, 2050, PROJ_DPT_2050)</t>
  </si>
  <si>
    <t>TX_POP_2030</t>
  </si>
  <si>
    <t>Taux Evolution de la Population entre 2020 et 2030</t>
  </si>
  <si>
    <t>calc_taux(2020, POP_2020, 2030, POP_2030, rounding=3)</t>
  </si>
  <si>
    <t>TX_POP_3040</t>
  </si>
  <si>
    <t>Taux Evolution de la Population entre 2030 et 2040</t>
  </si>
  <si>
    <t>calc_taux(2030, POP_2030, 2040, POP_2040, rounding=3)</t>
  </si>
  <si>
    <t>TX_POP_4050</t>
  </si>
  <si>
    <t>Taux Evolution de la Population entre 2040 et 2050</t>
  </si>
  <si>
    <t>calc_taux(2040, POP_2040, 2050, POP_2050, rounding=3)</t>
  </si>
  <si>
    <t>POP_2020</t>
  </si>
  <si>
    <t>Population en 2020</t>
  </si>
  <si>
    <t>POP_2030</t>
  </si>
  <si>
    <t>Population en 2030</t>
  </si>
  <si>
    <t>round(calc_after(2020, POP_2020, 2030, TX_POP_2030))</t>
  </si>
  <si>
    <t>POP_2040</t>
  </si>
  <si>
    <t>Population en 2040</t>
  </si>
  <si>
    <t>round(calc_after(2030, POP_2030, 2040, TX_POP_3040))</t>
  </si>
  <si>
    <t>POP_2050</t>
  </si>
  <si>
    <t>Population en 2050</t>
  </si>
  <si>
    <t>round(calc_after(2040, POP_2040, 2050, TX_POP_4050))</t>
  </si>
  <si>
    <t>TM_2020</t>
  </si>
  <si>
    <t>Taille des Ménages en 2020</t>
  </si>
  <si>
    <t>round(POP_2020 / LOG_2020, 3)</t>
  </si>
  <si>
    <t>TM_2030</t>
  </si>
  <si>
    <t>Taille des Ménages en 2030</t>
  </si>
  <si>
    <t>round(POP_2030 / LOG_2030, 3)</t>
  </si>
  <si>
    <t>TM_2040</t>
  </si>
  <si>
    <t>Taille des Ménages en 2040</t>
  </si>
  <si>
    <t>round(POP_2040 / LOG_2040, 3)</t>
  </si>
  <si>
    <t>TM_2050</t>
  </si>
  <si>
    <t>Taille des Ménages en 2050</t>
  </si>
  <si>
    <t>round(POP_2050 / LOG_2050, 3)</t>
  </si>
  <si>
    <t>LOG_2020</t>
  </si>
  <si>
    <t>Besoins en Logements en 2020</t>
  </si>
  <si>
    <t>round(POP_2020 / TM_2020)</t>
  </si>
  <si>
    <t>LOG_2030</t>
  </si>
  <si>
    <t>Besoins en Logements en 2030</t>
  </si>
  <si>
    <t>round(POP_2030 / TM_2030)</t>
  </si>
  <si>
    <t>LOG_2040</t>
  </si>
  <si>
    <t>Besoins en Logements en 2040</t>
  </si>
  <si>
    <t>round(POP_2040 / TM_2040)</t>
  </si>
  <si>
    <t>LOG_2050</t>
  </si>
  <si>
    <t>Besoins en Logements en 2050</t>
  </si>
  <si>
    <t>round(POP_2050 / TM_2050)</t>
  </si>
  <si>
    <t>P20_RP</t>
  </si>
  <si>
    <t>Logements en 2020</t>
  </si>
  <si>
    <t>CALC</t>
  </si>
  <si>
    <t>round(LOG_2020)</t>
  </si>
  <si>
    <t>TX_RES_SEC_18</t>
  </si>
  <si>
    <t>Taux de Residences Secondaires en 2018</t>
  </si>
  <si>
    <t>TX_RES_VAC_18</t>
  </si>
  <si>
    <t>Taux de Residences Vacantes en 2018</t>
  </si>
  <si>
    <t>P20_RSECOCC</t>
  </si>
  <si>
    <t>Projection Residences Secondaires en 2020</t>
  </si>
  <si>
    <t>P20_LOGVAC</t>
  </si>
  <si>
    <t>Projection Residences Vacantes en 2020</t>
  </si>
  <si>
    <t>P30_RSECOCC</t>
  </si>
  <si>
    <t>Projection Residences Secondaires en 2030</t>
  </si>
  <si>
    <t>P30_LOGVAC</t>
  </si>
  <si>
    <t>Projection Residences Vacantes en 2030</t>
  </si>
  <si>
    <t>NOUV_LOG_0813</t>
  </si>
  <si>
    <t>Nouveaux Logements (RP+RS+VAC) entre 2008 et 2013 (5 ans)</t>
  </si>
  <si>
    <t>P13_RP - P08_RP + P13_RSECOCC - P08_RSECOCC  + P13_LOGVAC - P08_LOGVAC</t>
  </si>
  <si>
    <t>NOUV_LOG_1318</t>
  </si>
  <si>
    <t>Nouveaux Logements (RP+RS+VAC) entre 2013 et 2018 (5 ans)</t>
  </si>
  <si>
    <t>NOUV_LOG_1820</t>
  </si>
  <si>
    <t>Nouveaux Logements (RP+RS+VAC) entre 2018 et 2020 (2 ans)</t>
  </si>
  <si>
    <t>NOUV_LOG_1320</t>
  </si>
  <si>
    <t>Nouveaux Logements (RP+RS+VAC) entre 2013 et 2020 (7 ans)</t>
  </si>
  <si>
    <t>P20_RP - P13_RP + P20_RSECOCC - P13_RSECOCC  + P20_LOGVAC - P13_LOGVAC</t>
  </si>
  <si>
    <t>NOUV_LOG_0820</t>
  </si>
  <si>
    <t>Nouveaux Logements (RP+RS+VAC) entre 2008 et 2020 (12 ans)</t>
  </si>
  <si>
    <t>P20_RP - P08_RP + P20_RSECOCC - P08_RSECOCC  + P20_LOGVAC - P08_LOGVAC</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</si>
  <si>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</si>
  <si>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</si>
  <si>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</si>
  <si>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</si>
  <si>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</si>
  <si>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2008 et 2013 (5 ans)</t>
  </si>
  <si>
    <t>P13_RP - P08_RP</t>
  </si>
  <si>
    <t>BESOINS_1320</t>
  </si>
  <si>
    <t>Besoins en Logements entre 2013 et 2020 (7 ans)</t>
  </si>
  <si>
    <t>LOG_2020 - P13_RP</t>
  </si>
  <si>
    <t>BESOINS_0820</t>
  </si>
  <si>
    <t>Besoins en Logements entre 2008 et 2020 (12 ans)</t>
  </si>
  <si>
    <t>LOG_2020 - P08_RP</t>
  </si>
  <si>
    <t>NOUV_RESSEC_1320</t>
  </si>
  <si>
    <t>Nouvelles Residences Secondaires entre 2013 et 2020  (8 ans)</t>
  </si>
  <si>
    <t>P20_RSECOCC - P13_RSECOCC</t>
  </si>
  <si>
    <t>NOUV_LOGVAC_1320</t>
  </si>
  <si>
    <t>Nouvelles Residences Vacantes entre 2013 et 2020  (8 ans)</t>
  </si>
  <si>
    <t>P20_LOGVAC - P13_LOGVAC</t>
  </si>
  <si>
    <t>NOUV_RESSEC_1318</t>
  </si>
  <si>
    <t>Nouvelles Residences Secondaires entre 2013 et 2018  (8 ans)</t>
  </si>
  <si>
    <t>NOUV_LOGVAC_1318</t>
  </si>
  <si>
    <t>Nouvelles Residences Vacantes entre 2013 et 2018  (8 ans)</t>
  </si>
  <si>
    <t>Logements Construits entre 2013 et 2021  (8 ans)</t>
  </si>
  <si>
    <t>Logements Sociaux Construits entre 2013 et 2020  (8 ans)</t>
  </si>
  <si>
    <t>Taux de Construction de LS entre 2013 et 2020  (8 ans)</t>
  </si>
  <si>
    <t>TX_LGT_PRET_LOC_SOCIAL_1316</t>
  </si>
  <si>
    <t>Taux de Construction de LS entre 2013 et 2016  (8 ans)</t>
  </si>
  <si>
    <t>0 if (NB_LGT_TOT_COMMENCES_1316 == 0) else round(NB_LGT_PRET_LOC_SOCIAL_1316 / NB_LGT_TOT_COMMENCES_1316, 4)</t>
  </si>
  <si>
    <t>0 if (NB_LGT_TOT_COMMENCES_1316 == 0) else round((NB_LGT_PRET_LOC_SOCIAL_1316) / (NB_LGT_TOT_COMMENCES_1316), 4)</t>
  </si>
  <si>
    <t>Taux de Construction de LS  entre 2017 et 2021  (8 ans)</t>
  </si>
  <si>
    <t>LOG_NON_VENDUS_1320</t>
  </si>
  <si>
    <t>Logements en Construction non encore affectes / vendus en 2020</t>
  </si>
  <si>
    <t># Tendances d'Autorisation d'Artificialisation - Sitadel</t>
  </si>
  <si>
    <t>CONSO_LOG_SUPERFICIE2013</t>
  </si>
  <si>
    <t>Total des superficies de parcelles vierges autorisees 2013</t>
  </si>
  <si>
    <t>CONSO</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</si>
  <si>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</si>
  <si>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CONSO_LOG_SUPERFICIE2014</t>
  </si>
  <si>
    <t>Total des superficies de parcelles vierges autorisees 2014</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</si>
  <si>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</si>
  <si>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CONSO_LOG_SUPERFICIE2015</t>
  </si>
  <si>
    <t>Total des superficies de parcelles vierges autorisees 2015</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</si>
  <si>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</si>
  <si>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CONSO_LOG_SUPERFICIE2016</t>
  </si>
  <si>
    <t>Total des superficies de parcelles vierges autorisees 2016</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</si>
  <si>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</si>
  <si>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t>
  </si>
  <si>
    <t>Total des superficies de parcelles vierges autorisees 2017</t>
  </si>
  <si>
    <t>CONSO_LOG_SUPERFICIE2018</t>
  </si>
  <si>
    <t>Total des superficies de parcelles vierges autorisees 2018</t>
  </si>
  <si>
    <t>CONSO_LOG_SUPERFICIE2019</t>
  </si>
  <si>
    <t>Total des superficies de parcelles vierges autorisees 2019</t>
  </si>
  <si>
    <t>CONSO_LOG_SUPERFICIE2020</t>
  </si>
  <si>
    <t>Total des superficies de parcelles vierges autorisees 2020</t>
  </si>
  <si>
    <t>CONSO_LOG_SUPERFICIE2021</t>
  </si>
  <si>
    <t>Total des superficies de parcelles vierges autorisees 2021</t>
  </si>
  <si>
    <t>CONSO_LOG_SUPERFICIE2022</t>
  </si>
  <si>
    <t>Total des superficies de parcelles vierges autorisees 2022</t>
  </si>
  <si>
    <t>CONSO_LOG_SUPERFICIE</t>
  </si>
  <si>
    <t>Total des superficies de parcelles vierges 2013-2022</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</si>
  <si>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</si>
  <si>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CONSO_LOG_LAST_DATE</t>
  </si>
  <si>
    <t>MAX</t>
  </si>
  <si>
    <t>CONSO_LOG_SUPERFICIE2016_REA</t>
  </si>
  <si>
    <t>Total des superficies de parcelles vierges realisees 2016</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</si>
  <si>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</si>
  <si>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CONSO_LOG_SUPERFICIE2017_REA</t>
  </si>
  <si>
    <t>Total des superficies de parcelles vierges realisees 2017</t>
  </si>
  <si>
    <t>CONSO_LOG_SUPERFICIE2018_REA</t>
  </si>
  <si>
    <t>Total des superficies de parcelles vierges realisees 2018</t>
  </si>
  <si>
    <t>CONSO_LOG_SUPERFICIE2019_REA</t>
  </si>
  <si>
    <t>Total des superficies de parcelles vierges realisees 2019</t>
  </si>
  <si>
    <t>CONSO_LOG_TAUX_REA</t>
  </si>
  <si>
    <t>Taux de Realisation des Autorisations 2016-2018</t>
  </si>
  <si>
    <t>0 if ((CONSO_LOG_SUPERFICIE2016+CONSO_LOG_SUPERFICIE2017+CONSO_LOG_SUPERFICIE2018)==0)else round0((CONSO_LOG_SUPERFICIE2016_REA+CONSO_LOG_SUPERFICIE2017_REA+CONSO_LOG_SUPERFICIE2018_REA) / (CONSO_LOG_SUPERFICIE2016+CONSO_LOG_SUPERFICIE2017+CONSO_LOG_SUPERFICIE2018),2)</t>
  </si>
  <si>
    <t>CONSO_LOG_SUPERFICIE2013_TOT</t>
  </si>
  <si>
    <t>Total des superficies de parcelles autorisees 2013, avec extensions</t>
  </si>
  <si>
    <t>sum(sitadel1316[(sitadel1316['COMM'] == str(code_insee)) &amp; (sitadel1316["NATURE_PROJET"] == "1") &amp;  (sitadel1316["Etat_DAU"] != "4") &amp; (sitadel1316["DATE_REELLE_AUTORISATION"] &gt; "2013-01-01") &amp; (sitadel1316["DATE_REELLE_AUTORISATION"] &lt; "2014-01-01")]["SUPERFICIE_TERRAIN"])</t>
  </si>
  <si>
    <t>CONSO_LOG_SUPERFICIE2014_TOT</t>
  </si>
  <si>
    <t>Total des superficies de parcelles autorisees 2014, avec extensions</t>
  </si>
  <si>
    <t>sum(sitadel1316[(sitadel1316['COMM'] == str(code_insee)) &amp; (sitadel1316["NATURE_PROJET"] == "1") &amp;  (sitadel1316["Etat_DAU"] != "4") &amp; (sitadel1316["DATE_REELLE_AUTORISATION"] &gt; "2014-01-01") &amp; (sitadel1316["DATE_REELLE_AUTORISATION"] &lt; "2015-01-01")  ]["SUPERFICIE_TERRAIN"])</t>
  </si>
  <si>
    <t>CONSO_LOG_SUPERFICIE2015_TOT</t>
  </si>
  <si>
    <t>Total des superficies de parcelles autorisees 2015, avec extensions</t>
  </si>
  <si>
    <t>sum(sitadel1316[(sitadel1316['COMM'] == str(code_insee)) &amp; (sitadel1316["NATURE_PROJET"] == "1") &amp;  (sitadel1316["Etat_DAU"] != "4") &amp; (sitadel1316["DATE_REELLE_AUTORISATION"] &gt; "2015-01-01") &amp; (sitadel1316["DATE_REELLE_AUTORISATION"] &lt; "2016-01-01") ]["SUPERFICIE_TERRAIN"])</t>
  </si>
  <si>
    <t>CONSO_LOG_SUPERFICIE2016_TOT</t>
  </si>
  <si>
    <t>Total des superficies de parcelles autorisees 2016, avec extensions</t>
  </si>
  <si>
    <t>sum(sitadel1316[(sitadel1316['COMM'] == str(code_insee)) &amp; (sitadel1316["NATURE_PROJET"] == "1") &amp;  (sitadel1316["Etat_DAU"] != "4") &amp; (sitadel1316["DATE_REELLE_AUTORISATION"] &gt; "2016-01-01") &amp; (sitadel1316["DATE_REELLE_AUTORISATION"] &lt; "2017-01-01") ]["SUPERFICIE_TERRAIN"])</t>
  </si>
  <si>
    <t>CONSO_LOG_SUPERFICIE2017_TOT</t>
  </si>
  <si>
    <t>Total des superficies de parcelles autorisees 2017, avec extensions</t>
  </si>
  <si>
    <t>CONSO_LOG_SUPERFICIE2018_TOT</t>
  </si>
  <si>
    <t>Total des superficies de parcelles autorisees 2018, avec extensions</t>
  </si>
  <si>
    <t>CONSO_LOG_SUPERFICIE2019_TOT</t>
  </si>
  <si>
    <t>Total des superficies de parcelles autorisees 2019, avec extensions</t>
  </si>
  <si>
    <t>CONSO_LOG_SUPERFICIE2020_TOT</t>
  </si>
  <si>
    <t>Total des superficies de parcelles autorisees 2020, avec extensions</t>
  </si>
  <si>
    <t>CONSO_LOG_SUPERFICIE2021_TOT</t>
  </si>
  <si>
    <t>Total des superficies de parcelles autorisees 2021, avec extensions</t>
  </si>
  <si>
    <t>CONSO_LOG_SUPERFICIE2022_TOT</t>
  </si>
  <si>
    <t>Total des superficies de parcelles autorisees 2022, avec extensions</t>
  </si>
  <si>
    <t>CONSO_LOG_SUPERFICIE_TOT</t>
  </si>
  <si>
    <t>Total des superficies de parcelles autorisees 2013-2022, avec extensions</t>
  </si>
  <si>
    <t>CONSO_LOC_SUPERFICIE_TOT</t>
  </si>
  <si>
    <t>Total des superficies de parcelles vierges pour les locaux 2013-2022</t>
  </si>
  <si>
    <t>sum(com_sitadelLocaux[(com_sitadelLocaux['COMM'] == str(code_insee)) &amp; (com_sitadelLocaux["NATURE_PROJET_COMPLETEE"]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</si>
  <si>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 Donnees Consommation SCoT Ouest</t>
  </si>
  <si>
    <t>SCOT_OUEST</t>
  </si>
  <si>
    <t>"1" si Scot Ouest, "0" sinon</t>
  </si>
  <si>
    <t>SCOT</t>
  </si>
  <si>
    <t>1 if (is_scot_ouest(CODE_INSEE)) else 0</t>
  </si>
  <si>
    <t>SCOT_OUEST_LOG_SUPERFICIE_ALL_2020</t>
  </si>
  <si>
    <t>Total des Superficies des Parcelles &gt; 0 en 2020</t>
  </si>
  <si>
    <t>SCOT_OUEST_LOG_SUPERFICIE_2500_2020</t>
  </si>
  <si>
    <t>Total des Superficies des Parcelles &gt; 2500 en 2020</t>
  </si>
  <si>
    <t>SCOT_OUEST_LOG_SUPERFICIE_SMALL_2020</t>
  </si>
  <si>
    <t>Total des Superficies des Parcelles &gt; 0 &lt; 2500 en 2020</t>
  </si>
  <si>
    <t>SCOT_OUEST_LOG_SUPERFICIE_ALL_2020 - SCOT_OUEST_LOG_SUPERFICIE_2500_2020</t>
  </si>
  <si>
    <t>SCOT_OUEST_LOG_SUPERFICIE_ALL_2021</t>
  </si>
  <si>
    <t>Total des Superficies des Parcelles &gt; 0 en 2021</t>
  </si>
  <si>
    <t>SCOT_OUEST_LOG_SUPERFICIE_2500_2021</t>
  </si>
  <si>
    <t>Total des Superficies des Parcelles &gt; 2500 en 2021</t>
  </si>
  <si>
    <t>SCOT_OUEST_LOG_SUPERFICIE_SMALL_2021</t>
  </si>
  <si>
    <t>Total des Superficies des Parcelles &gt; 0 &lt; 2500 en 2021</t>
  </si>
  <si>
    <t>SCOT_OUEST_LOG_SUPERFICIE_ALL_2021 - SCOT_OUEST_LOG_SUPERFICIE_2500_2021</t>
  </si>
  <si>
    <t>SCOT_OUEST_LOG_SUPERFICIE_ALL_2022</t>
  </si>
  <si>
    <t>Total des Superficies des Parcelles &gt; 0 en 2022</t>
  </si>
  <si>
    <t>SCOT_OUEST_LOG_SUPERFICIE_2500_2022</t>
  </si>
  <si>
    <t>Total des Superficies des Parcelles &gt; 2500 en 2022</t>
  </si>
  <si>
    <t>SCOT_OUEST_LOG_SUPERFICIE_SMALL_2022</t>
  </si>
  <si>
    <t>Total des Superficies des Parcelles &gt; 0 &lt; 2500 en 2022</t>
  </si>
  <si>
    <t>SCOT_OUEST_LOG_SUPERFICIE_ALL_2022 - SCOT_OUEST_LOG_SUPERFICIE_2500_2022</t>
  </si>
  <si>
    <t>SCOT_OUEST_LOG_SUPERFICIE_ALL_2023</t>
  </si>
  <si>
    <t>Total des Superficies des Parcelles &gt; 0 en 2023</t>
  </si>
  <si>
    <t>SCOT_OUEST_LOG_SUPERFICIE_2500_2023</t>
  </si>
  <si>
    <t>Total des Superficies des Parcelles &gt; 2500 en 2023</t>
  </si>
  <si>
    <t>SCOT_OUEST_LOG_SUPERFICIE_SMALL_2023</t>
  </si>
  <si>
    <t>Total des Superficies des Parcelles &gt; 0 &lt; 2500 en 2023</t>
  </si>
  <si>
    <t>SCOT_OUEST_LOG_SUPERFICIE_ALL_2023 - SCOT_OUEST_LOG_SUPERFICIE_2500_2023</t>
  </si>
  <si>
    <t>SCOT_OUEST_LOG_SUPERFICIE_ALL_2024</t>
  </si>
  <si>
    <t>Total des Superficies des Parcelles &gt; 0 en 2024</t>
  </si>
  <si>
    <t>SCOT_OUEST_LOG_SUPERFICIE_2500_2024</t>
  </si>
  <si>
    <t>Total des Superficies des Parcelles &gt; 2500 en 2024</t>
  </si>
  <si>
    <t>SCOT_OUEST_LOG_SUPERFICIE_SMALL_2024</t>
  </si>
  <si>
    <t>Total des Superficies des Parcelles &gt; 0 &lt; 2500 en 2024</t>
  </si>
  <si>
    <t>SCOT_OUEST_LOG_SUPERFICIE_ALL_2024 - SCOT_OUEST_LOG_SUPERFICIE_2500_2024</t>
  </si>
  <si>
    <t>SCOT_OUEST_LOG_SUPERFICIE_ALL_2025</t>
  </si>
  <si>
    <t>Total des Superficies des Parcelles &gt; 0 en 2025</t>
  </si>
  <si>
    <t>SCOT_OUEST_LOG_SUPERFICIE_2500_2025</t>
  </si>
  <si>
    <t>Total des Superficies des Parcelles &gt; 2500 en 2025</t>
  </si>
  <si>
    <t>SCOT_OUEST_LOG_SUPERFICIE_SMALL_2025</t>
  </si>
  <si>
    <t>Total des Superficies des Parcelles &gt; 0 &lt; 2500 en 2025</t>
  </si>
  <si>
    <t>SCOT_OUEST_LOG_SUPERFICIE_ALL_2025 - SCOT_OUEST_LOG_SUPERFICIE_2500_2025</t>
  </si>
  <si>
    <t>SCOT_OUEST_START_DATE</t>
  </si>
  <si>
    <t>SCOT_OUEST_LOG_SUPERFICIE_ALL</t>
  </si>
  <si>
    <t>SCOT_OUEST_LOG_SUPERFICIE_2500</t>
  </si>
  <si>
    <t>SCOT_OUEST_LOG_SUPERFICIE_SMALL</t>
  </si>
  <si>
    <t>SCOT_OUEST_LOG_SUPERFICIE_ALL - SCOT_OUEST_LOG_SUPERFICIE_2500</t>
  </si>
  <si>
    <t>SCOT_OUEST_LOG_SUPERFICIE_PART</t>
  </si>
  <si>
    <t xml:space="preserve">0 if (SCOT_OUEST_LOG_SUPERFICIE_ALL  == 0 ) else SCOT_OUEST_LOG_SUPERFICIE_SMALL / SCOT_OUEST_LOG_SUPERFICIE_ALL </t>
  </si>
  <si>
    <t>SCOT_OUEST_LOG_COUNT_ALL</t>
  </si>
  <si>
    <t>SCOT_OUEST_LOG_COUNT_2500</t>
  </si>
  <si>
    <t>SCOT_OUEST_LOG_COUNT_SMALL</t>
  </si>
  <si>
    <t>SCOT_OUEST_LOG_COUNT_ALL - SCOT_OUEST_LOG_COUNT_2500</t>
  </si>
  <si>
    <t>SCOT_OUEST_LOG_COUNT_PART</t>
  </si>
  <si>
    <t>0 if (SCOT_OUEST_LOG_COUNT_ALL == 0 ) else  SCOT_OUEST_LOG_COUNT_SMALL / SCOT_OUEST_LOG_COUNT_ALL</t>
  </si>
  <si>
    <t>SCOT_OUEST_LOG_LOGEMENTS</t>
  </si>
  <si>
    <t>SCOT_OUEST_LOG_LOG_SOCIAUX</t>
  </si>
  <si>
    <t>SCOT_OUEST_LOG_COUNT</t>
  </si>
  <si>
    <t>SCOT_OUEST_LOG_COUNT_0</t>
  </si>
  <si>
    <t>SCOT_OUEST_LOG_SUPERFICIE</t>
  </si>
  <si>
    <t>round0(SCOT_OUEST_LOG_SUPERFICIE_ALL + ((SCOT_OUEST_LOG_SUPERFICIE_ALL/(SCOT_OUEST_LOG_COUNT-SCOT_OUEST_LOG_COUNT_0))*SCOT_OUEST_LOG_COUNT_0), 0) if ((SCOT_OUEST_LOG_COUNT-SCOT_OUEST_LOG_COUNT_0) != 0) else 0</t>
  </si>
  <si>
    <t>SCOT_OUEST_LOG_PARCELLES</t>
  </si>
  <si>
    <t>SCOT_2030</t>
  </si>
  <si>
    <t>Consommation autorisee 2020-2030 &gt; 2500 m2</t>
  </si>
  <si>
    <t>SCOT_OUEST['Budget 2030'][NOM_COMMUNE]*10000 if (NOM_COMMUNE in SCOT_OUEST.index) else 0</t>
  </si>
  <si>
    <t>SCOT_2040</t>
  </si>
  <si>
    <t>Consommation autorisee 2030-2040 &gt; 2500 m2</t>
  </si>
  <si>
    <t>SCOT_OUEST['Budget 2040'][NOM_COMMUNE]*10000 if (NOM_COMMUNE in SCOT_OUEST.index) else 0</t>
  </si>
  <si>
    <t>SCOT_LAST_DATE</t>
  </si>
  <si>
    <t>SCOT_2030_OBJ</t>
  </si>
  <si>
    <t>SCOT_OUEST_LOG_SUPERFICIE_2500 / SCOT_2030 if (SCOT_2030 &gt; 0) else -1</t>
  </si>
  <si>
    <t>SCOT_2030_HORS_OBJ</t>
  </si>
  <si>
    <t>SCOT_OUEST_LOG_SUPERFICIE_SMALL / SCOT_2030 if (SCOT_2030 &gt; 0) else -1</t>
  </si>
  <si>
    <t>SCOT_2030_DATE</t>
  </si>
  <si>
    <t>Date Fin de Periode du SCoT 2030</t>
  </si>
  <si>
    <t>"2030-01-01"</t>
  </si>
  <si>
    <t>SCOT_DAYS</t>
  </si>
  <si>
    <t>(parser.parse(SCOT_LAST_DATE)-parser.parse(SCOT_OUEST_START_DATE)).days</t>
  </si>
  <si>
    <t>SCOT_DAYS_TOTAL_2030</t>
  </si>
  <si>
    <t>(parser.parse(SCOT_2030_DATE)-parser.parse(SCOT_OUEST_START_DATE)).days</t>
  </si>
  <si>
    <t>SCOT_DAYS_TOTAL_PART</t>
  </si>
  <si>
    <t>round0((SCOT_DAYS / SCOT_DAYS_TOTAL_2030),3)</t>
  </si>
  <si>
    <t>SCOT_TRAJECTOIRE_ALL_2030</t>
  </si>
  <si>
    <t>round0(((SCOT_OUEST_LOG_SUPERFICIE_ALL / SCOT_DAYS ) * SCOT_DAYS_TOTAL_2030),0)</t>
  </si>
  <si>
    <t>SCOT_TRAJECTOIRE_2500_2030</t>
  </si>
  <si>
    <t>round0(((SCOT_OUEST_LOG_SUPERFICIE_2500 / SCOT_DAYS ) * SCOT_DAYS_TOTAL_2030),0)</t>
  </si>
  <si>
    <t># Parametres par defaut des scenarios</t>
  </si>
  <si>
    <t>scen</t>
  </si>
  <si>
    <t>Scenario par Defaut (INSEE)</t>
  </si>
  <si>
    <t>SCENARIO</t>
  </si>
  <si>
    <t>"scen0"</t>
  </si>
  <si>
    <t>scen0 utilise des taux de projections evoluant (scenario insee) - les autres sont indentiques de 2020 a 2050</t>
  </si>
  <si>
    <t>scen_evol_pop</t>
  </si>
  <si>
    <t>Hypothese d'evolution de la population</t>
  </si>
  <si>
    <t>scen_evol_tm</t>
  </si>
  <si>
    <t>Hypothese d'evolution de la taille des ménages</t>
  </si>
  <si>
    <t>scen_log_ha</t>
  </si>
  <si>
    <t>Logements par Hectares</t>
  </si>
  <si>
    <t>scen_lutte_vacance</t>
  </si>
  <si>
    <t>Diminution des logements vacants en 10 ans (en %)</t>
  </si>
  <si>
    <t>scen_lutte_secondaire</t>
  </si>
  <si>
    <t>Diminution des residences secondaires en 10 ans (en %)</t>
  </si>
  <si>
    <t>scen_conv_logsru</t>
  </si>
  <si>
    <t>Reconversion / Renouvellement</t>
  </si>
  <si>
    <t>scen_part_logsru</t>
  </si>
  <si>
    <t>Part des Logements Sociaux dans les Programmes (en %)</t>
  </si>
  <si>
    <t>scen_taux_desaffectation</t>
  </si>
  <si>
    <t>Taux de Desaffectation annuel des Logements (detruits)</t>
  </si>
  <si>
    <t>1,5 pour 10000</t>
  </si>
  <si>
    <t>scen_taux_renouvellement</t>
  </si>
  <si>
    <t>Taux de Logements en renouvellement en %</t>
  </si>
  <si>
    <t>Valeur de Object-Zan, de la Federation des SCoT</t>
  </si>
  <si>
    <t>Flag</t>
  </si>
  <si>
    <t>Python</t>
  </si>
  <si>
    <t>JavaScript</t>
  </si>
  <si>
    <t>06250</t>
  </si>
  <si>
    <t># Test Calculs</t>
  </si>
  <si>
    <t>CALCUL_HELLO</t>
  </si>
  <si>
    <t>CALCULS</t>
  </si>
  <si>
    <t>Salut</t>
  </si>
  <si>
    <t>CALCUL_TEST</t>
  </si>
  <si>
    <t>Test</t>
  </si>
  <si>
    <t>CALCUL_TEST2</t>
  </si>
  <si>
    <t>CALCUL_TEST + 5</t>
  </si>
  <si>
    <t>Test2</t>
  </si>
  <si>
    <t>CALCUL_TEST3</t>
  </si>
  <si>
    <t>round0(CALCUL_TEST2 +2.5)</t>
  </si>
  <si>
    <t>Math.round(CALCUL_TEST2 +2.5)</t>
  </si>
  <si>
    <t>Test3</t>
  </si>
  <si>
    <t># Evolution de la Population</t>
  </si>
  <si>
    <t># 2008-2013 (INSEE)</t>
  </si>
  <si>
    <t>pop_2008</t>
  </si>
  <si>
    <t>Population historique 2008</t>
  </si>
  <si>
    <t>pop_2013</t>
  </si>
  <si>
    <t>Population historique 2013</t>
  </si>
  <si>
    <t>epop_0813</t>
  </si>
  <si>
    <t>Evolution Population historique 2008-2013</t>
  </si>
  <si>
    <t>pop_2013-pop_2008</t>
  </si>
  <si>
    <t>f_epop_0813</t>
  </si>
  <si>
    <t>f_diff (pop_2013 , pop_2008)</t>
  </si>
  <si>
    <t>txpop_0813</t>
  </si>
  <si>
    <t>Taux Annuel de l'Evolution Population historique 2008-2013</t>
  </si>
  <si>
    <t>f_etxpop_0813</t>
  </si>
  <si>
    <t>f_taux (txpop_0813, 3, suffix="%")</t>
  </si>
  <si>
    <t>Evolution Population historique 2013-2008</t>
  </si>
  <si>
    <t>pop_2020</t>
  </si>
  <si>
    <t>Population projectee 2020</t>
  </si>
  <si>
    <t># 2020-2030 (Projections INSEE ou Scenario)</t>
  </si>
  <si>
    <t>txpop_2030</t>
  </si>
  <si>
    <t>Taux Annuel de l'Evolution Population projetee 2020-2030</t>
  </si>
  <si>
    <t>PROJ_DPT_TXPOP_2030 if (scen == "scen0") else scen_evol_pop</t>
  </si>
  <si>
    <t xml:space="preserve"> (scen == "scen0") ?  PROJ_DPT_TXPOP_2030 : scen_evol_pop</t>
  </si>
  <si>
    <t>pop_2030</t>
  </si>
  <si>
    <t>Population projectee 2030</t>
  </si>
  <si>
    <t>calc_after(2020, pop_2020, 2030, txpop_2030,0)</t>
  </si>
  <si>
    <t>epop_2030</t>
  </si>
  <si>
    <t>Evolution Population projetee 2020-2030</t>
  </si>
  <si>
    <t>pop_2030 - pop_2020</t>
  </si>
  <si>
    <t>f_epop_2030</t>
  </si>
  <si>
    <t>f_diff (pop_2030 , pop_2020)</t>
  </si>
  <si>
    <t>f_etxpop_2030</t>
  </si>
  <si>
    <t>f_taux (txpop_2030, 3, suffix="%")</t>
  </si>
  <si>
    <t># 2030-2040 (Projections INSEE ou Scenario)</t>
  </si>
  <si>
    <t>txpop_3040</t>
  </si>
  <si>
    <t>Taux Annuel de l'Evolution Population projetee 2030-2040</t>
  </si>
  <si>
    <t>PROJ_DPT_TXPOP_3040 if (scen == "scen0") else scen_evol_pop</t>
  </si>
  <si>
    <t xml:space="preserve"> (scen == "scen0") ?  PROJ_DPT_TXPOP_3040 : scen_evol_pop</t>
  </si>
  <si>
    <t>pop_2040</t>
  </si>
  <si>
    <t>Population projectee 2040</t>
  </si>
  <si>
    <t>calc_after(2030, pop_2030, 2040, txpop_3040,0)</t>
  </si>
  <si>
    <t>epop_3040</t>
  </si>
  <si>
    <t>Evolution Population projetee 2030-2020</t>
  </si>
  <si>
    <t>pop_2040 - pop_2030</t>
  </si>
  <si>
    <t>f_epop_3040</t>
  </si>
  <si>
    <t>f_diff(pop_2040 , pop_2030)</t>
  </si>
  <si>
    <t>f_etxpop_3040</t>
  </si>
  <si>
    <t>Evolution Population projetee 2030-2040</t>
  </si>
  <si>
    <t>f_taux (txpop_3040, 3, suffix="%")</t>
  </si>
  <si>
    <t># 2040-2050 (Projections INSEE ou Scenario)</t>
  </si>
  <si>
    <t>txpop_4050</t>
  </si>
  <si>
    <t>Taux Annuel de l'Evolution Population projetee 2040-2050</t>
  </si>
  <si>
    <t>PROJ_DPT_TXPOP_4050 if (scen == "scen0") else scen_evol_pop</t>
  </si>
  <si>
    <t xml:space="preserve"> (scen == "scen0") ?  PROJ_DPT_TXPOP_4050 : scen_evol_pop</t>
  </si>
  <si>
    <t>pop_2050</t>
  </si>
  <si>
    <t>Population projectee 2050</t>
  </si>
  <si>
    <t>calc_after(2040, pop_2040, 2050, txpop_4050,0)</t>
  </si>
  <si>
    <t>epop_4050</t>
  </si>
  <si>
    <t>Evolution Population projetee 2040-2050</t>
  </si>
  <si>
    <t>pop_2050 - pop_2040</t>
  </si>
  <si>
    <t>f_epop_4050</t>
  </si>
  <si>
    <t>f_diff (pop_2050 , pop_2040)</t>
  </si>
  <si>
    <t>f_etxpop_4050</t>
  </si>
  <si>
    <t>f_taux (txpop_4050, 3, suffix="%")</t>
  </si>
  <si>
    <t># Ligne Population Hors Menages</t>
  </si>
  <si>
    <t>hmen_2008</t>
  </si>
  <si>
    <t>txhmen_2008</t>
  </si>
  <si>
    <t>roundNumber(hmen_2008 / pop_2008,5)</t>
  </si>
  <si>
    <t>hmen_2013</t>
  </si>
  <si>
    <t>txhmen_2013</t>
  </si>
  <si>
    <t>Taux de Population Hors Ménages en 2013</t>
  </si>
  <si>
    <t>hmen_2013 / pop_2013</t>
  </si>
  <si>
    <t>ehmen_0813</t>
  </si>
  <si>
    <t>Evolution Hors Ménages 2008-2013</t>
  </si>
  <si>
    <t>hmen_2013 -hmen_2008</t>
  </si>
  <si>
    <t>f_ehmen_0813</t>
  </si>
  <si>
    <t>f_diff (hmen_2013 , hmen_2008)</t>
  </si>
  <si>
    <t>hmen_2020</t>
  </si>
  <si>
    <t>Population Hors Ménages en 2020</t>
  </si>
  <si>
    <t>txhmen_2020</t>
  </si>
  <si>
    <t>Taux de Population Hors Ménages en 2020</t>
  </si>
  <si>
    <t>roundNumber(hmen_2020 / pop_2020,5)</t>
  </si>
  <si>
    <t>hmen_2030</t>
  </si>
  <si>
    <t>Population Hors Ménages en 2030</t>
  </si>
  <si>
    <t>calc_after(2020, hmen_2020, 2030, PROJ_DPT_TXPOP_2030,0)</t>
  </si>
  <si>
    <t>txhmen_2030</t>
  </si>
  <si>
    <t>Taux de Population Hors Ménages en 2030</t>
  </si>
  <si>
    <t>roundNumber(hmen_2030 / pop_2030,5)</t>
  </si>
  <si>
    <t>ehmen_2030</t>
  </si>
  <si>
    <t>Evolution Hors Ménages 2020-2030</t>
  </si>
  <si>
    <t>hmen_2030 - hmen_2020</t>
  </si>
  <si>
    <t>f_ehmen_2030</t>
  </si>
  <si>
    <t>f_diff (hmen_2030 , hmen_2020)</t>
  </si>
  <si>
    <t>hmen_2040</t>
  </si>
  <si>
    <t>Population Hors Ménages en 2040</t>
  </si>
  <si>
    <t>calc_after(2030, hmen_2030, 2040, PROJ_DPT_TXPOP_3040)</t>
  </si>
  <si>
    <t>txhmen_2040</t>
  </si>
  <si>
    <t>Taux de Population Hors Ménages en 2040</t>
  </si>
  <si>
    <t>roundNumber(hmen_2040 / pop_2040,5)</t>
  </si>
  <si>
    <t>ehmen_3040</t>
  </si>
  <si>
    <t>Evolution Hors Ménages 2030-2040</t>
  </si>
  <si>
    <t>hmen_2040 - hmen_2030</t>
  </si>
  <si>
    <t>f_ehmen_3040</t>
  </si>
  <si>
    <t>f_diff (hmen_2040 , hmen_2030)</t>
  </si>
  <si>
    <t>hmen_2050</t>
  </si>
  <si>
    <t>Population Hors Ménages en 2050</t>
  </si>
  <si>
    <t>calc_after(2040, hmen_2040, 2050, PROJ_DPT_TXPOP_4050)</t>
  </si>
  <si>
    <t>txhmen_2050</t>
  </si>
  <si>
    <t>Taux de Population Hors Ménages en 2050</t>
  </si>
  <si>
    <t>roundNumber(hmen_2050 / pop_2050,5)</t>
  </si>
  <si>
    <t>ehmen_4050</t>
  </si>
  <si>
    <t>Evolution Hors Ménages 2040-2050</t>
  </si>
  <si>
    <t>hmen_2050 - hmen_2040</t>
  </si>
  <si>
    <t>f_ehmen_4050</t>
  </si>
  <si>
    <t>f_diff (hmen_2050 , hmen_2040)</t>
  </si>
  <si>
    <t># Ligne Population Des Menages</t>
  </si>
  <si>
    <t>pmen_2008</t>
  </si>
  <si>
    <t>Population Des Ménages en 2008</t>
  </si>
  <si>
    <t>men_2008</t>
  </si>
  <si>
    <t>Ménages en 2008</t>
  </si>
  <si>
    <t>tmen_2008</t>
  </si>
  <si>
    <t>Taille Des Ménages en 2008</t>
  </si>
  <si>
    <t>roundNumber(pmen_2008 / men_2008,5)</t>
  </si>
  <si>
    <t>Taux de Population Hors Ménages en 2008</t>
  </si>
  <si>
    <t>roundNumber(hmen_2008 / C08_PMEN,5)</t>
  </si>
  <si>
    <t>hmen_2008 / C08_PMEN</t>
  </si>
  <si>
    <t>f_tmen_2008</t>
  </si>
  <si>
    <t>f_round(tmen_2008, 2)</t>
  </si>
  <si>
    <t>f_txhmen_2008</t>
  </si>
  <si>
    <t>f_taux( txhmen_2008 * 100, 1 , "%", "")</t>
  </si>
  <si>
    <t>pmen_2013</t>
  </si>
  <si>
    <t>Population Des Ménages en 2013</t>
  </si>
  <si>
    <t>men_2013</t>
  </si>
  <si>
    <t>Ménages en 2013</t>
  </si>
  <si>
    <t>tmen_2013</t>
  </si>
  <si>
    <t>Taille Des Ménages en 2013</t>
  </si>
  <si>
    <t>roundNumber(pmen_2013 / men_2013,5)</t>
  </si>
  <si>
    <t>roundNumber(hmen_2013 / C13_PMEN,5)</t>
  </si>
  <si>
    <t>txtmen_0813</t>
  </si>
  <si>
    <t>Taux Evolution de la Taille Des Ménages 2008-2013</t>
  </si>
  <si>
    <t>calc_taux(2013, tmen_2013, 2008, tmen_2008, 3)</t>
  </si>
  <si>
    <t>epmen_0813</t>
  </si>
  <si>
    <t>Evolution Population 2008-2013</t>
  </si>
  <si>
    <t>pmen_2013 - pmen_2008</t>
  </si>
  <si>
    <t>f_epmen_0813</t>
  </si>
  <si>
    <t>f_diff (pmen_2013 , pmen_2008)</t>
  </si>
  <si>
    <t>f_tmen_2013</t>
  </si>
  <si>
    <t>f_round(tmen_2013, 2)</t>
  </si>
  <si>
    <t>f_txhmen_2013</t>
  </si>
  <si>
    <t>f_taux( txhmen_2013 * 100, 1 , "%", "")</t>
  </si>
  <si>
    <t>f_txtmen_0813</t>
  </si>
  <si>
    <t>f_val(txtmen_0813, "+" ,"%")</t>
  </si>
  <si>
    <t># 2020</t>
  </si>
  <si>
    <t>pmen_2020</t>
  </si>
  <si>
    <t>Population Des Ménages en 2020</t>
  </si>
  <si>
    <t>pop_2020 - hmen_2020</t>
  </si>
  <si>
    <t>tmen_2020</t>
  </si>
  <si>
    <t>Taille Des Ménages en 2020</t>
  </si>
  <si>
    <t>men_2020</t>
  </si>
  <si>
    <t>Ménages en 2020</t>
  </si>
  <si>
    <t>roundNumber(pmen_2020/tmen_2020,0)</t>
  </si>
  <si>
    <t>f_tmen_2020</t>
  </si>
  <si>
    <t>f_round(tmen_2020,2)</t>
  </si>
  <si>
    <t>f_txhmen_2020</t>
  </si>
  <si>
    <t>f_taux( txhmen_2020 * 100, 1 , "%", "")</t>
  </si>
  <si>
    <t># 2030</t>
  </si>
  <si>
    <t>txtmen_2030</t>
  </si>
  <si>
    <t>Taux Evolution de la Taille Des Ménages 2020-2030</t>
  </si>
  <si>
    <t>tmen_2030</t>
  </si>
  <si>
    <t>Taille Des Ménages en 2030</t>
  </si>
  <si>
    <t>calc_after(2020, tmen_2020, 2030 , txtmen_2030,3)</t>
  </si>
  <si>
    <t>pmen_2030</t>
  </si>
  <si>
    <t>Population Des Ménages en 2030</t>
  </si>
  <si>
    <t>pop_2030 - hmen_2030</t>
  </si>
  <si>
    <t>men_2030</t>
  </si>
  <si>
    <t>Ménages en 2030</t>
  </si>
  <si>
    <t>roundNumber(pmen_2030/tmen_2030,0)</t>
  </si>
  <si>
    <t>f_tmen_2030</t>
  </si>
  <si>
    <t>f_round(tmen_2030,2)</t>
  </si>
  <si>
    <t>f_txhmen_2030</t>
  </si>
  <si>
    <t>f_taux( txhmen_2030 * 100, 1 , "%", "")</t>
  </si>
  <si>
    <t>f_txtmen_2030</t>
  </si>
  <si>
    <t>f_val(txtmen_2030, "+" ,"%")</t>
  </si>
  <si>
    <t># 2040</t>
  </si>
  <si>
    <t>txtmen_3040</t>
  </si>
  <si>
    <t>Taux Evolution de la Taille Des Ménages 2030-2040</t>
  </si>
  <si>
    <t>tmen_2040</t>
  </si>
  <si>
    <t>Taille Des Ménages en 2040</t>
  </si>
  <si>
    <t>calc_after(2030, tmen_2030, 2040 , txtmen_3040,3)</t>
  </si>
  <si>
    <t>pmen_2040</t>
  </si>
  <si>
    <t>Population Des Ménages en 2040</t>
  </si>
  <si>
    <t>pop_2040 - hmen_2040</t>
  </si>
  <si>
    <t>men_2040</t>
  </si>
  <si>
    <t>Ménages en 2040</t>
  </si>
  <si>
    <t>roundNumber(pmen_2040/tmen_2040,0)</t>
  </si>
  <si>
    <t>f_tmen_2040</t>
  </si>
  <si>
    <t>f_round(tmen_2040,2)</t>
  </si>
  <si>
    <t>f_txhmen_2040</t>
  </si>
  <si>
    <t>f_taux( txhmen_2040 * 100, 1 , "%", "")</t>
  </si>
  <si>
    <t>f_txtmen_3040</t>
  </si>
  <si>
    <t>f_val(txtmen_3040, "+" ,"%")</t>
  </si>
  <si>
    <t># 2050</t>
  </si>
  <si>
    <t>txtmen_4050</t>
  </si>
  <si>
    <t>Taux Evolution de la Taille Des Ménages 2040-2050</t>
  </si>
  <si>
    <t>tmen_2050</t>
  </si>
  <si>
    <t>Taille Des Ménages en 2050</t>
  </si>
  <si>
    <t>calc_after(2040, tmen_2040, 2050 , txtmen_4050,3)</t>
  </si>
  <si>
    <t>pmen_2050</t>
  </si>
  <si>
    <t>Population Des Ménages en 2050</t>
  </si>
  <si>
    <t>pop_2050 - hmen_2050</t>
  </si>
  <si>
    <t>men_2050</t>
  </si>
  <si>
    <t>Ménages en 2050</t>
  </si>
  <si>
    <t>roundNumber(pmen_2050/tmen_2050,0)</t>
  </si>
  <si>
    <t>f_tmen_2050</t>
  </si>
  <si>
    <t>f_round(tmen_2050,2)</t>
  </si>
  <si>
    <t>f_txhmen_2050</t>
  </si>
  <si>
    <t>f_taux( txhmen_2050 * 100, 1 , "%", "")</t>
  </si>
  <si>
    <t>f_txtmen_4050</t>
  </si>
  <si>
    <t>f_val(txtmen_4050, "+" ,"%")</t>
  </si>
  <si>
    <t># Logements</t>
  </si>
  <si>
    <t>rp_2008</t>
  </si>
  <si>
    <t>Residences Principales en 2008</t>
  </si>
  <si>
    <t>rp_2013</t>
  </si>
  <si>
    <t>Residences Principales en 2013</t>
  </si>
  <si>
    <t>rs_2008</t>
  </si>
  <si>
    <t>Residences Secondaires en 2008</t>
  </si>
  <si>
    <t>rs_2013</t>
  </si>
  <si>
    <t>Residences Secondaires en 2013</t>
  </si>
  <si>
    <t>rv_2008</t>
  </si>
  <si>
    <t>Residences Vacantes en 2008</t>
  </si>
  <si>
    <t>rv_2013</t>
  </si>
  <si>
    <t>Residences Vacantes en 2013</t>
  </si>
  <si>
    <t>rsv_2008</t>
  </si>
  <si>
    <t>Residences Secondaires et Vacantes en 2008</t>
  </si>
  <si>
    <t>rs_2008  + rv_2008</t>
  </si>
  <si>
    <t>rsv_2013</t>
  </si>
  <si>
    <t>rs_2013  + rv_2013</t>
  </si>
  <si>
    <t>log_2008</t>
  </si>
  <si>
    <t>Total Logements en 2008</t>
  </si>
  <si>
    <t>rsv_2008 + rp_2008</t>
  </si>
  <si>
    <t>log_2013</t>
  </si>
  <si>
    <t>Total Logements en 2013</t>
  </si>
  <si>
    <t>rsv_2013 + rp_2013</t>
  </si>
  <si>
    <t># Projections 2020</t>
  </si>
  <si>
    <t>rp_2020</t>
  </si>
  <si>
    <t>Residences Principales en 2020</t>
  </si>
  <si>
    <t>txrv_2020</t>
  </si>
  <si>
    <t>Taux de Residences Vacantes en 2020</t>
  </si>
  <si>
    <t>txrs_2020</t>
  </si>
  <si>
    <t>Taux de Residences Secondaires en 2020</t>
  </si>
  <si>
    <t>txrp_2020</t>
  </si>
  <si>
    <t>Taux de Residences Principales en 2020</t>
  </si>
  <si>
    <t>rs_2020</t>
  </si>
  <si>
    <t>Residences Secondaires en 2020</t>
  </si>
  <si>
    <t>roundNumber(rp_2020 / txrp_2020 * txrs_2020)</t>
  </si>
  <si>
    <t>rv_2020</t>
  </si>
  <si>
    <t>Residences Vacantes en 2020</t>
  </si>
  <si>
    <t>roundNumber(rp_2020 / txrp_2020 * txrv_2020)</t>
  </si>
  <si>
    <t>log_2020</t>
  </si>
  <si>
    <t>Total Logements en 2020</t>
  </si>
  <si>
    <t>roundNumber(rv_2020 + rp_2020  +  rs_2020)</t>
  </si>
  <si>
    <t>f_rp_2020</t>
  </si>
  <si>
    <t>f_percent(rp_2020 , log_2020 , rounding=0, suffix = "%", format = "1")</t>
  </si>
  <si>
    <t>f_rs_2020</t>
  </si>
  <si>
    <t>f_percent(rs_2020 , log_2020 , rounding=0, suffix = "%", format = "1")</t>
  </si>
  <si>
    <t>f_rv_2020</t>
  </si>
  <si>
    <t>f_percent(rv_2020 , log_2020 , rounding=0, suffix = "%", format = "1")</t>
  </si>
  <si>
    <t># Projections 2030</t>
  </si>
  <si>
    <t>rp_2030</t>
  </si>
  <si>
    <t>Residences Principales en 2030</t>
  </si>
  <si>
    <t>txrv_2030</t>
  </si>
  <si>
    <t>Taux de Residences Vacantes en 2030</t>
  </si>
  <si>
    <t>(rv_2020 / log_2020) - (scen_lutte_vacance/100)</t>
  </si>
  <si>
    <t>txrs_2030</t>
  </si>
  <si>
    <t>Taux de Residences Secondaires en 2030</t>
  </si>
  <si>
    <t>(rs_2020 / log_2020) - (scen_lutte_secondaire/100)</t>
  </si>
  <si>
    <t>txrp_2030</t>
  </si>
  <si>
    <t>Taux de Residences Principales en 2030</t>
  </si>
  <si>
    <t>1 - txrs_2030 - txrv_2030</t>
  </si>
  <si>
    <t>rs_2030</t>
  </si>
  <si>
    <t>Residences Secondaires en 2030</t>
  </si>
  <si>
    <t>roundNumber(rp_2030 / txrp_2030 * txrs_2030)</t>
  </si>
  <si>
    <t>rv_2030</t>
  </si>
  <si>
    <t>Residences Vacantes en 2030</t>
  </si>
  <si>
    <t>roundNumber(rp_2030 / txrp_2030 * txrv_2030)</t>
  </si>
  <si>
    <t>log_2030</t>
  </si>
  <si>
    <t>Total Logements en 2030</t>
  </si>
  <si>
    <t>roundNumber(rv_2030 + rp_2030  +  rs_2030)</t>
  </si>
  <si>
    <t>f_rp_2030</t>
  </si>
  <si>
    <t>f_percent(rp_2030 , log_2030 , rounding=0, suffix = "%", format = "1")</t>
  </si>
  <si>
    <t>f_rs_2030</t>
  </si>
  <si>
    <t>f_percent(rs_2030 , log_2030 , rounding=0, suffix = "%", format = "1")</t>
  </si>
  <si>
    <t>f_rv_2030</t>
  </si>
  <si>
    <t>f_percent(rv_2030 , log_2030 , rounding=0, suffix = "%", format = "1")</t>
  </si>
  <si>
    <t># Evolution 2020-2030</t>
  </si>
  <si>
    <t>erp_2030</t>
  </si>
  <si>
    <t>Evolution des Residences Principales entre 2020 et 2030</t>
  </si>
  <si>
    <t>rp_2030 - rp_2020</t>
  </si>
  <si>
    <t>ers_2030</t>
  </si>
  <si>
    <t>Evolution des Residences Secondaires entre 2020 et 2030</t>
  </si>
  <si>
    <t>rs_2030 - rs_2020</t>
  </si>
  <si>
    <t>erv_2030</t>
  </si>
  <si>
    <t>Evolution des Residences Vacantes entre 2020 et 2030</t>
  </si>
  <si>
    <t>rv_2030 - rv_2020</t>
  </si>
  <si>
    <t>rped_2030</t>
  </si>
  <si>
    <t>Evolution des Residences Principales entre 2020 et 2030, liee a la croissance demographique</t>
  </si>
  <si>
    <t>roundNumber((pop_2030 - pop_2020)/tmen_2020,0)</t>
  </si>
  <si>
    <t>rptm_2030</t>
  </si>
  <si>
    <t>Evolution des Residences Principales entre 2020 et 2030, liee a la diminution de la taille des ménages</t>
  </si>
  <si>
    <t>erp_2030 - rped_2030</t>
  </si>
  <si>
    <t>f_erp_2030</t>
  </si>
  <si>
    <t>f_val(erp_2030)</t>
  </si>
  <si>
    <t>f_rped_2030</t>
  </si>
  <si>
    <t>f_val(rped_2030)</t>
  </si>
  <si>
    <t>f_rptm_2030</t>
  </si>
  <si>
    <t>f_val(rptm_2030)</t>
  </si>
  <si>
    <t># Projections 2040</t>
  </si>
  <si>
    <t>rp_2040</t>
  </si>
  <si>
    <t>Residences Principales en 2040</t>
  </si>
  <si>
    <t>txrv_2040</t>
  </si>
  <si>
    <t>Taux de Residences Vacantes en 2040</t>
  </si>
  <si>
    <t>(rv_2030 / log_2030) - (scen_lutte_vacance/100)</t>
  </si>
  <si>
    <t>txrs_2040</t>
  </si>
  <si>
    <t>Taux de Residences Secondaires en 2040</t>
  </si>
  <si>
    <t>(rs_2030 / log_2030) - (scen_lutte_secondaire/100)</t>
  </si>
  <si>
    <t>txrp_2040</t>
  </si>
  <si>
    <t>Taux de Residences Principales en 2040</t>
  </si>
  <si>
    <t>1 - txrs_2040 - txrv_2040</t>
  </si>
  <si>
    <t>rs_2040</t>
  </si>
  <si>
    <t>Residences Secondaires en 2040</t>
  </si>
  <si>
    <t>roundNumber(rp_2040 / txrp_2040 * txrs_2040)</t>
  </si>
  <si>
    <t>rv_2040</t>
  </si>
  <si>
    <t>Residences Vacantes en 2040</t>
  </si>
  <si>
    <t>roundNumber(rp_2040 / txrp_2040 * txrv_2040)</t>
  </si>
  <si>
    <t>log_2040</t>
  </si>
  <si>
    <t>Total Logements en 2040</t>
  </si>
  <si>
    <t>roundNumber(rv_2040 + rp_2040  +  rs_2040)</t>
  </si>
  <si>
    <t>f_rp_2040</t>
  </si>
  <si>
    <t>f_percent(rp_2040 , log_2040 , rounding=0, suffix = "%", format = "1")</t>
  </si>
  <si>
    <t>f_rs_2040</t>
  </si>
  <si>
    <t>f_percent(rs_2040 , log_2040 , rounding=0, suffix = "%", format = "1")</t>
  </si>
  <si>
    <t>f_rv_2040</t>
  </si>
  <si>
    <t>f_percent(rv_2040 , log_2040 , rounding=0, suffix = "%", format = "1")</t>
  </si>
  <si>
    <t># Evolution 2030-2040</t>
  </si>
  <si>
    <t>erp_3040</t>
  </si>
  <si>
    <t>Evolution des Residences Principales entre 2030 et 2040</t>
  </si>
  <si>
    <t>rp_2040 - rp_2030</t>
  </si>
  <si>
    <t>ers_3040</t>
  </si>
  <si>
    <t>Evolution des Residences Secondaires entre 2030 et 2040</t>
  </si>
  <si>
    <t>rs_2040 - rs_2030</t>
  </si>
  <si>
    <t>erv_3040</t>
  </si>
  <si>
    <t>Evolution des Residences Vacantes entre 2030 et 2040</t>
  </si>
  <si>
    <t>rv_2040 - rv_2030</t>
  </si>
  <si>
    <t>rped_3040</t>
  </si>
  <si>
    <t>Evolution des Residences Principales entre 2030 et 2040, liee a la croissance demographique</t>
  </si>
  <si>
    <t>roundNumber((pop_2040 - pop_2030)/tmen_2030,0)</t>
  </si>
  <si>
    <t>rptm_3040</t>
  </si>
  <si>
    <t>Evolution des Residences Principales entre 2030 et 2040, liee a la diminution de la taille des ménages</t>
  </si>
  <si>
    <t>erp_3040 - rped_3040</t>
  </si>
  <si>
    <t>f_erp_3040</t>
  </si>
  <si>
    <t>f_val(erp_3040)</t>
  </si>
  <si>
    <t>f_rped_3040</t>
  </si>
  <si>
    <t>f_val(rped_3040)</t>
  </si>
  <si>
    <t>f_rptm_3040</t>
  </si>
  <si>
    <t>f_val(rptm_3040)</t>
  </si>
  <si>
    <t># Projections 2050</t>
  </si>
  <si>
    <t>rp_2050</t>
  </si>
  <si>
    <t>Residences Principales en 2050</t>
  </si>
  <si>
    <t>txrv_2050</t>
  </si>
  <si>
    <t>Taux de Residences Vacantes en 2050</t>
  </si>
  <si>
    <t>(rv_2040 / log_2040) - (scen_lutte_vacance/100)</t>
  </si>
  <si>
    <t>txrs_2050</t>
  </si>
  <si>
    <t>Taux de Residences Secondaires en 2050</t>
  </si>
  <si>
    <t>(rs_2040 / log_2040) - (scen_lutte_secondaire/100)</t>
  </si>
  <si>
    <t>txrp_2050</t>
  </si>
  <si>
    <t>Taux de Residences Principales en 2050</t>
  </si>
  <si>
    <t>1 - txrs_2050 - txrv_2050</t>
  </si>
  <si>
    <t>rs_2050</t>
  </si>
  <si>
    <t>Residences Secondaires en 2050</t>
  </si>
  <si>
    <t>roundNumber(rp_2050 / txrp_2050 * txrs_2050)</t>
  </si>
  <si>
    <t>rv_2050</t>
  </si>
  <si>
    <t>Residences Vacantes en 2050</t>
  </si>
  <si>
    <t>roundNumber(rp_2050 / txrp_2050 * txrv_2050)</t>
  </si>
  <si>
    <t>log_2050</t>
  </si>
  <si>
    <t>Total Logements en 2050</t>
  </si>
  <si>
    <t>roundNumber(rv_2050 + rp_2050  +  rs_2050)</t>
  </si>
  <si>
    <t>f_rp_2050</t>
  </si>
  <si>
    <t>f_percent(rp_2050 , log_2050 , rounding=0, suffix = "%", format = "1")</t>
  </si>
  <si>
    <t>f_rs_2050</t>
  </si>
  <si>
    <t>f_percent(rs_2050 , log_2050 , rounding=0, suffix = "%", format = "1")</t>
  </si>
  <si>
    <t>f_rv_2050</t>
  </si>
  <si>
    <t>f_percent(rv_2050 , log_2050 , rounding=0, suffix = "%", format = "1")</t>
  </si>
  <si>
    <t># Evolution 2040-2050</t>
  </si>
  <si>
    <t>erp_4050</t>
  </si>
  <si>
    <t>Evolution des Residences Principales entre 2040 et 2050</t>
  </si>
  <si>
    <t>rp_2050 - rp_2040</t>
  </si>
  <si>
    <t>ers_4050</t>
  </si>
  <si>
    <t>Evolution des Residences Secondaires entre 2040 et 2050</t>
  </si>
  <si>
    <t>rs_2050 - rs_2040</t>
  </si>
  <si>
    <t>erv_4050</t>
  </si>
  <si>
    <t>Evolution des Residences Vacantes entre 2040 et 2050</t>
  </si>
  <si>
    <t>rv_2050 - rv_2040</t>
  </si>
  <si>
    <t>rped_4050</t>
  </si>
  <si>
    <t>Evolution des Residences Principales entre 2040 et 2050, liee a la croissance demographique</t>
  </si>
  <si>
    <t>roundNumber((pop_2050 - pop_2040)/tmen_2040,0)</t>
  </si>
  <si>
    <t>rptm_4050</t>
  </si>
  <si>
    <t>Evolution des Residences Principales entre 2040 et 2050, liee a la diminution de la taille des ménages</t>
  </si>
  <si>
    <t>erp_4050 - rped_4050</t>
  </si>
  <si>
    <t>f_erp_4050</t>
  </si>
  <si>
    <t>f_val(erp_4050)</t>
  </si>
  <si>
    <t>f_rped_4050</t>
  </si>
  <si>
    <t>f_val(rped_4050)</t>
  </si>
  <si>
    <t>f_rptm_4050</t>
  </si>
  <si>
    <t>f_val(rptm_4050)</t>
  </si>
  <si>
    <t>pop_0813</t>
  </si>
  <si>
    <t>Evolution de la Population entre 2008 et 2013</t>
  </si>
  <si>
    <t>pop_2013 - pop_2008</t>
  </si>
  <si>
    <t>rp_0813</t>
  </si>
  <si>
    <t>Evolution des Residences Principales entre 2008 et 2013</t>
  </si>
  <si>
    <t>rp_2013  - rp_2008</t>
  </si>
  <si>
    <t>rs_0813</t>
  </si>
  <si>
    <t>Evolution des Residences Secondaires entre 2008 et 2013</t>
  </si>
  <si>
    <t>rs_2013  - rs_2008</t>
  </si>
  <si>
    <t>rv_0813</t>
  </si>
  <si>
    <t>Evolution des Residences Vacantes entre 2008 et 2013</t>
  </si>
  <si>
    <t>rv_2013  - rv_2008</t>
  </si>
  <si>
    <t>rsv_0813</t>
  </si>
  <si>
    <t>Evolution des Residences Secondaires et Vacantes entre 2008 et 2013</t>
  </si>
  <si>
    <t>rsv_2013 - rsv_2008</t>
  </si>
  <si>
    <t>log_0813</t>
  </si>
  <si>
    <t>Evolution des Logements entre 2008 et 2013</t>
  </si>
  <si>
    <t>log_2013 - log_2008</t>
  </si>
  <si>
    <t>f_rp_2008</t>
  </si>
  <si>
    <t>f_percent(rp_2008 , log_2008 , rounding=0, suffix = "%", format = "1")</t>
  </si>
  <si>
    <t>f_rp_2013</t>
  </si>
  <si>
    <t>f_percent(rp_2013 , log_2013 , rounding=0, suffix = "%", format = "1")</t>
  </si>
  <si>
    <t>f_rs_2008</t>
  </si>
  <si>
    <t>f_percent(rs_2008 , log_2008 , rounding=0, suffix = "%", format = "1")</t>
  </si>
  <si>
    <t>f_rs_2013</t>
  </si>
  <si>
    <t>f_percent(rs_2013 , log_2013 , rounding=0, suffix = "%", format = "1")</t>
  </si>
  <si>
    <t>f_rv_2008</t>
  </si>
  <si>
    <t>f_percent(rv_2008 , log_2008 , rounding=0, suffix = "%", format = "1")</t>
  </si>
  <si>
    <t>f_rv_2013</t>
  </si>
  <si>
    <t>f_percent(rv_2013 , log_2013 , rounding=0, suffix = "%", format = "1")</t>
  </si>
  <si>
    <t>f_rp_0813</t>
  </si>
  <si>
    <t>f_diff (rp_2013 ,  rp_2008)</t>
  </si>
  <si>
    <t>f_rs_0813</t>
  </si>
  <si>
    <t>f_diff (rs_2013 ,  rs_2008)</t>
  </si>
  <si>
    <t>f_rv_0813</t>
  </si>
  <si>
    <t>f_diff (rv_2013 ,  rv_2008)</t>
  </si>
  <si>
    <t>f_rsv_0813</t>
  </si>
  <si>
    <t>f_diff (rsv_2013 , rsv_2008)</t>
  </si>
  <si>
    <t>f_log_0813</t>
  </si>
  <si>
    <t>f_diff (log_2013 , log_2008)</t>
  </si>
  <si>
    <t>f_log_2030</t>
  </si>
  <si>
    <t>Evolution des Logements entre 2020 et 2030</t>
  </si>
  <si>
    <t>f_diff (log_2030 , log_2020)</t>
  </si>
  <si>
    <t>f_log_3040</t>
  </si>
  <si>
    <t>Evolution des Logements entre 2030 et 2040</t>
  </si>
  <si>
    <t>f_diff (log_2040 , log_2030)</t>
  </si>
  <si>
    <t>f_log_4050</t>
  </si>
  <si>
    <t>Evolution des Logements entre 2040 et 2050</t>
  </si>
  <si>
    <t>f_diff (log_2050 , log_2040)</t>
  </si>
  <si>
    <t>f_conso_0813</t>
  </si>
  <si>
    <t>Hectares Consommes entre 2008 et 2013</t>
  </si>
  <si>
    <t>roundNumber(((log_2013 - log_2008) / scen_log_ha),0)</t>
  </si>
  <si>
    <t>f_conso_2030</t>
  </si>
  <si>
    <t>Hectares Consommes entre 2020 et 2030</t>
  </si>
  <si>
    <t>roundNumber(((log_2030 - log_2020) / scen_log_ha),0)</t>
  </si>
  <si>
    <t>f_conso_3040</t>
  </si>
  <si>
    <t>Hectares Consommes entre 2030 et 2040</t>
  </si>
  <si>
    <t>roundNumber(((log_2040 - log_2030) / scen_log_ha),0)</t>
  </si>
  <si>
    <t>f_conso_4050</t>
  </si>
  <si>
    <t>Hectares Consommes entre 2040 et 2050</t>
  </si>
  <si>
    <t>roundNumber(((log_2050 - log_2040) / scen_log_ha),0)</t>
  </si>
  <si>
    <t>BESOINS_LOG_1320</t>
  </si>
  <si>
    <t>men_2020 - C13_MEN</t>
  </si>
  <si>
    <t>PROD_LOG_1320</t>
  </si>
  <si>
    <t>Production de Logements entre 2013 et 2020 (7 ans)</t>
  </si>
  <si>
    <t>PROD_LOG_1320 - BESOINS_LOG_1320</t>
  </si>
  <si>
    <t>PROD_LLS_1320</t>
  </si>
  <si>
    <t>Production de Logements Sociaux entre 2013 et 2020 (7 ans)</t>
  </si>
  <si>
    <t>TX_PROD_LLS_1320</t>
  </si>
  <si>
    <t>Taux de Construction de LS entre 2013 et 2020  (7 ans)</t>
  </si>
  <si>
    <t>0 if (PROD_LOG_1320 == 0) else roundNumber(PROD_LLS_1320 / PROD_LOG_1320, 4)</t>
  </si>
  <si>
    <t>(PROD_LOG_1320 == 0) ? 0 : roundNumber(PROD_LLS_1320 / PROD_LOG_1320, 4)</t>
  </si>
  <si>
    <t># Sitadel</t>
  </si>
  <si>
    <t># Sitadel Logements Autorises</t>
  </si>
  <si>
    <t>sit_saut_1316</t>
  </si>
  <si>
    <t>Logements Autorises entre 2013 et 2016</t>
  </si>
  <si>
    <t>Logements Autorises entre 2017 et 2021</t>
  </si>
  <si>
    <t>Logements Autorises entre 2013 et 2021</t>
  </si>
  <si>
    <t>sit_eaut_1320</t>
  </si>
  <si>
    <t>Logements Autorises entre 2013 et 2020</t>
  </si>
  <si>
    <t># Sitadel Logements Commences</t>
  </si>
  <si>
    <t>sit_scom_1316</t>
  </si>
  <si>
    <t># Sitadel Taux de Realisation</t>
  </si>
  <si>
    <t>sit_stxr_1316</t>
  </si>
  <si>
    <t>Taux de Realisation entre 2013 et 2016</t>
  </si>
  <si>
    <t>sit_f_stxr_1316</t>
  </si>
  <si>
    <t>f_taux(NB_LGT_TX_REALISATION_1316 * 100, 1, suffix="%", format="")</t>
  </si>
  <si>
    <t>Taux de Realisation entre 2017 et 2021</t>
  </si>
  <si>
    <t># Extrapolation Taux Reel de Realisation</t>
  </si>
  <si>
    <t>Estimation du Taux de Realisation Reel entre 2017 et 2021</t>
  </si>
  <si>
    <t>Hypothese : Stable depuis 2013</t>
  </si>
  <si>
    <t># Extrapolation Logements Commences</t>
  </si>
  <si>
    <t>Estimation des Logements Commences Reels entre 2017 et 2021</t>
  </si>
  <si>
    <t>Beaucoup de Logements son autories, mais pas encore commences</t>
  </si>
  <si>
    <t># Extrapolation Logements Commences entre 2013 et 2021</t>
  </si>
  <si>
    <t>Estimation du Taux de Realisation Reel entre 2013 et 2021</t>
  </si>
  <si>
    <t>Estimation des Logements Commences Reels entre 2013 et 2021</t>
  </si>
  <si>
    <t># Extrapolation Logements Commences entre 2013 et 2020</t>
  </si>
  <si>
    <t>sit_etxr_1320</t>
  </si>
  <si>
    <t>Estimation du Taux de Realisation Reel entre 2013 et 2020</t>
  </si>
  <si>
    <t>sit_ecom_1320</t>
  </si>
  <si>
    <t>Estimation des Logements Commences Reels entre 2013 et 2020</t>
  </si>
  <si>
    <t>roundNumber(sit_eaut_1320 * sit_etxr_1320,0)</t>
  </si>
  <si>
    <t>sit_f_etxr_1320</t>
  </si>
  <si>
    <t>f_taux(sit_etxr_1320 * 100, 1, suffix="%", format="")</t>
  </si>
  <si>
    <t># Commences / Extrapolation par an</t>
  </si>
  <si>
    <t>sit_scan_1316</t>
  </si>
  <si>
    <t>Logements Construits par an entre 2013 et 2016</t>
  </si>
  <si>
    <t>roundNumber(sit_scom_1316/(2016-2013+1),0)</t>
  </si>
  <si>
    <t>Logements Construits par an entre 2017 et 2021</t>
  </si>
  <si>
    <t>Logements Construits par an entre 2013 et 2021</t>
  </si>
  <si>
    <t>sit_ecan_1320</t>
  </si>
  <si>
    <t>Logements Construits par an entre 2013 et 2020</t>
  </si>
  <si>
    <t># Logements Construits</t>
  </si>
  <si>
    <t>sit_lcon_1316</t>
  </si>
  <si>
    <t>Logements Construits entre 2013 et 2016</t>
  </si>
  <si>
    <t>Logements Construits entre 2017 et 2021</t>
  </si>
  <si>
    <t>Logements Construits entre 2013 et 2021</t>
  </si>
  <si>
    <t>sit_lcon_1320</t>
  </si>
  <si>
    <t>Logements Construits entre 2013 et 2020</t>
  </si>
  <si>
    <t># Estimation des Besoins</t>
  </si>
  <si>
    <t>sit_ebes_1316</t>
  </si>
  <si>
    <t>Besoins en Logements entre 2013 et 2016</t>
  </si>
  <si>
    <t>Besoins en Logements entre 2017 et 2021</t>
  </si>
  <si>
    <t>Besoins en Logements entre 2013 et 2021</t>
  </si>
  <si>
    <t>sit_ebes_1320</t>
  </si>
  <si>
    <t>Besoins en Logements entre 2013 et 2020</t>
  </si>
  <si>
    <t># Excedents de constructions / besoins</t>
  </si>
  <si>
    <t>sit_excd_1316</t>
  </si>
  <si>
    <t>Excedents en Logements entre 2013 et 2016</t>
  </si>
  <si>
    <t>sit_lcon_1316 - sit_ebes_1316</t>
  </si>
  <si>
    <t>Excedents en Logements entre 2017 et 2021</t>
  </si>
  <si>
    <t>Excedents en Logements entre 2013 et 2021</t>
  </si>
  <si>
    <t>sit_excd_1320</t>
  </si>
  <si>
    <t>Excedents en Logements entre 2013 et 2020</t>
  </si>
  <si>
    <t>sit_lcon_1320 - sit_ebes_1320</t>
  </si>
  <si>
    <t># Estimation des RS/LV</t>
  </si>
  <si>
    <t>sit_ersv_1316</t>
  </si>
  <si>
    <t>Evolutions de Residences Secondaires et Vacantes entre 2013 et 2016</t>
  </si>
  <si>
    <t>Evolutions de Residences Secondaires et Vacantes entre 2017 et 2021</t>
  </si>
  <si>
    <t>Evolutions de Residences Secondaires et Vacantes entre 2013 et 2021</t>
  </si>
  <si>
    <t>sit_ersv_1320</t>
  </si>
  <si>
    <t>Evolutions de Residences Secondaires et Vacantes entre 2013 et 2020</t>
  </si>
  <si>
    <t># Non-Affectes (construction non finies / en VEFA)</t>
  </si>
  <si>
    <t>sit_naff_1316</t>
  </si>
  <si>
    <t>Logements non-affectes entre 2013 et 2016</t>
  </si>
  <si>
    <t>sit_excd_1316 - sit_ersv_1316</t>
  </si>
  <si>
    <t>Logements non-affectes entre 2017 et 2021</t>
  </si>
  <si>
    <t>Logements non-affectes entre 2013 et 2021</t>
  </si>
  <si>
    <t>sit_naff_1320</t>
  </si>
  <si>
    <t>Logements non-affectes entre 2013 et 2020</t>
  </si>
  <si>
    <t>sit_excd_1320 - sit_ersv_1320</t>
  </si>
  <si>
    <t># SRU</t>
  </si>
  <si>
    <t># Objectifs Trienaux 2017-2019</t>
  </si>
  <si>
    <t>sru_scar_1719</t>
  </si>
  <si>
    <t>Carence en Logements Sociaux en 2017</t>
  </si>
  <si>
    <t xml:space="preserve"> SRU_CARENCE_2017</t>
  </si>
  <si>
    <t>sru_sobj_1719</t>
  </si>
  <si>
    <t>Objectifs de Constructions de Logements Sociaux entre 2017 et 2019</t>
  </si>
  <si>
    <t xml:space="preserve"> SRU_OBJ_2017_2019</t>
  </si>
  <si>
    <t>sru_srea_1719</t>
  </si>
  <si>
    <t>Logements Sociaux Realises entre 2017 et 2019</t>
  </si>
  <si>
    <t xml:space="preserve"> SRU_LOGEMENTS_SRU_CONSTRUITS</t>
  </si>
  <si>
    <t>sru_stxr_1719</t>
  </si>
  <si>
    <t>Taux de Realisation de l'objectif de Constuction de Logements Sociaux entre 2017 et 2019</t>
  </si>
  <si>
    <t>0 if (sru_sobj_1719 == 0) else ( sru_srea_1719  / sru_sobj_1719)</t>
  </si>
  <si>
    <t xml:space="preserve"> (sru_sobj_1719 == 0) ? 0 : ( sru_srea_1719  / sru_sobj_1719)</t>
  </si>
  <si>
    <t>sru_f_scar_1719</t>
  </si>
  <si>
    <t xml:space="preserve"> f_percent(SRU_CARENCE_2017 , SRU_RP_2017 , rounding=0, suffix = "%", format = "1")</t>
  </si>
  <si>
    <t>sru_f_srea_1719</t>
  </si>
  <si>
    <t xml:space="preserve"> f_percent(sru_srea_1719  , SRU_OBJ_2017_2019 , rounding=0, suffix = "%", format = "1")</t>
  </si>
  <si>
    <t># Objectifs Trienaux 2020-2022</t>
  </si>
  <si>
    <t>sru_scar_2022</t>
  </si>
  <si>
    <t>Carence en Logements Sociaux en 2020</t>
  </si>
  <si>
    <t xml:space="preserve"> SRU_CARENCE_2020</t>
  </si>
  <si>
    <t>sru_sobj_2022</t>
  </si>
  <si>
    <t>Objectifs de Constructions de Logements Sociaux entre 2020 et 2022</t>
  </si>
  <si>
    <t xml:space="preserve"> SRU_OBJ_2020_2022</t>
  </si>
  <si>
    <t>sru_stxr_2022</t>
  </si>
  <si>
    <t>Logements Sociaux Realises entre 2020 et 2022</t>
  </si>
  <si>
    <t xml:space="preserve"> sru_stxr_1719</t>
  </si>
  <si>
    <t>sru_srea_2022</t>
  </si>
  <si>
    <t>Taux de Realisation de l'objectif de Constuction de Logements Sociaux entre 2020 et 2022</t>
  </si>
  <si>
    <t xml:space="preserve"> roundNumber(SRU_OBJ_2020_2022 * sru_stxr_1719,0)</t>
  </si>
  <si>
    <t>sru_f_scar_2022</t>
  </si>
  <si>
    <t xml:space="preserve"> f_percent(SRU_CARENCE_2020 , SRU_RP_2020 , rounding=0, suffix = "%", format = "1")</t>
  </si>
  <si>
    <t>sru_f_srea_2022</t>
  </si>
  <si>
    <t xml:space="preserve"> f_percent(sru_srea_2022  , sru_sobj_2022 , rounding=0, suffix = "%", format = "1")</t>
  </si>
  <si>
    <t># Objectifs Trienaux au dela de 2023</t>
  </si>
  <si>
    <t>sru_scar_2025</t>
  </si>
  <si>
    <t>Carence en Logements Sociaux en 2023</t>
  </si>
  <si>
    <t xml:space="preserve"> roundNumber(SRU_CARENCE_2020 - sru_srea_2022,0)</t>
  </si>
  <si>
    <t>sru_sobj_2025</t>
  </si>
  <si>
    <t>Objectifs de Constructions de Logements Sociaux entre 2023 et 2025</t>
  </si>
  <si>
    <t xml:space="preserve"> sru_scar_2025</t>
  </si>
  <si>
    <t>sru_srea_2025</t>
  </si>
  <si>
    <t>Logements Sociaux a Realiser entre 2023 et 2025</t>
  </si>
  <si>
    <t>sru_stxr_2025</t>
  </si>
  <si>
    <t>Taux de Realisation de l'objectif de Constuction de Logements Sociaux entre 2023 et 2025</t>
  </si>
  <si>
    <t>sru_f_scar_2025</t>
  </si>
  <si>
    <t xml:space="preserve"> f_percent(sru_scar_2025 , SRU_RP_2020 , rounding=0, suffix = "%", format = "1")</t>
  </si>
  <si>
    <t>sru_f_srea_2025</t>
  </si>
  <si>
    <t xml:space="preserve"> f_percent(sru_srea_2025  , sru_sobj_2025 , rounding=0, suffix = "%", format = "1")</t>
  </si>
  <si>
    <t># Impact sur les Logements</t>
  </si>
  <si>
    <t>proj_logsru</t>
  </si>
  <si>
    <t>Nombre de Logement Sociaux a Construire (hors renouvellement)</t>
  </si>
  <si>
    <t>sru_sobj_2025 - scen_conv_logsru</t>
  </si>
  <si>
    <t>proj_part_logsru</t>
  </si>
  <si>
    <t>Part des Logements Sociaux dans les Programmes Collectifs</t>
  </si>
  <si>
    <t>proj_logtot</t>
  </si>
  <si>
    <t>Nombre de Logement a Construire (dans ces programmes)</t>
  </si>
  <si>
    <t>roundNumber (((proj_logsru )/ proj_part_logsru ) * 100,0)</t>
  </si>
  <si>
    <t>proj_part_logtot</t>
  </si>
  <si>
    <t>Part des Logements Totaux a Construire dans les Programmes Collectifs</t>
  </si>
  <si>
    <t>proj_f_logsru</t>
  </si>
  <si>
    <t>f_percent(proj_logsru  , proj_logtot , rounding=0, suffix = "%", format = "1")</t>
  </si>
  <si>
    <t>proj_f_logtot</t>
  </si>
  <si>
    <t>f_percent(proj_logtot  , proj_logtot , rounding=0, suffix = "%", format = "1")</t>
  </si>
  <si>
    <t xml:space="preserve"># Impact sur l'artificiatisation </t>
  </si>
  <si>
    <t>proj_log_ha</t>
  </si>
  <si>
    <t>Consommation Fonciere des Logements a Construir</t>
  </si>
  <si>
    <t>roundNumber(proj_logtot / scen_log_ha,1)</t>
  </si>
  <si>
    <t>proj_habitants</t>
  </si>
  <si>
    <t>Potentiel du nombre d'habitants supplementaires</t>
  </si>
  <si>
    <t>roundNumber(proj_logtot * tmen_2030,0)</t>
  </si>
  <si>
    <t>proj_hab_augm</t>
  </si>
  <si>
    <t>Potentiel d'augmentation de la Population</t>
  </si>
  <si>
    <t>roundNumber(proj_habitants / pop_2030 * 100,0)</t>
  </si>
  <si>
    <t>proj_f_hab</t>
  </si>
  <si>
    <t>f_percent(proj_habitants +  pop_2030 , pop_2030 , rounding=0, suffix = "%", format = "1")</t>
  </si>
  <si>
    <t>proj_log_terme</t>
  </si>
  <si>
    <t>Nombre Total de Logements a terme</t>
  </si>
  <si>
    <t>roundNumber(log_2020 + proj_logtot,0)</t>
  </si>
  <si>
    <t>proj_excd_terme</t>
  </si>
  <si>
    <t>Excedent de Logements à terme par rapport au besoins</t>
  </si>
  <si>
    <t>roundNumber(proj_log_terme - rp_2030,0)</t>
  </si>
  <si>
    <t>proj_excd_terme_rp</t>
  </si>
  <si>
    <t>proj_excd_terme_rp_rs_rv</t>
  </si>
  <si>
    <t>Excedent de Logements à terme par rapport au besoins, avec residences secondaires et vacantes</t>
  </si>
  <si>
    <t>roundNumber(proj_log_terme - rp_2030 - rs_2030 - rv_2030,0)</t>
  </si>
  <si>
    <t>proj_excd_conso</t>
  </si>
  <si>
    <t>Consommation foncieres des Excedents de Logements par rapport au besoins</t>
  </si>
  <si>
    <t>roundNumber(proj_excd_terme / scen_log_ha,0)</t>
  </si>
  <si>
    <t>proj_excd_conso_rp</t>
  </si>
  <si>
    <t>roundNumber(proj_excd_terme_rp / scen_log_ha,0)</t>
  </si>
  <si>
    <t>proj_excd_conso_rp_rs_rv</t>
  </si>
  <si>
    <t>Consommation foncieres des Excedents de Logements par rapport au besoins, avec residences secondaires et vacantes</t>
  </si>
  <si>
    <t>roundNumber(proj_excd_terme_rp_rs_rv / scen_log_ha,0)</t>
  </si>
  <si>
    <t># Artificialisation</t>
  </si>
  <si>
    <t>ART_ART13HAB19</t>
  </si>
  <si>
    <t>Total des flux ART à destination de l'habitat sur la période 2013-2019</t>
  </si>
  <si>
    <t>roundNumber((ART_ART13HAB14 + ART_ART14HAB15 + ART_ART15HAB16 + ART_ART16HAB17 + ART_ART17HAB18 + ART_ART18HAB19),2)</t>
  </si>
  <si>
    <t>ART_LOG_HECT</t>
  </si>
  <si>
    <t>Logements par Hectares (RP, RS, RV)</t>
  </si>
  <si>
    <t>ART_HECT_HAB</t>
  </si>
  <si>
    <t>M2 par habitant supplémentaire</t>
  </si>
  <si>
    <t>0 if (POP_LEGALE_2019 &lt; P13_POP) else roundNumber((ART_ART13HAB19 / (POP_LEGALE_2019 - P13_POP))*10000,0)</t>
  </si>
  <si>
    <t>(POP_LEGALE_2019 &lt; P13_POP) ? 0 : roundNumber((ART_ART13HAB19 / (POP_LEGALE_2019 - P13_POP))*10000,0)</t>
  </si>
  <si>
    <t>ART_HECT_RP</t>
  </si>
  <si>
    <t>M2 par résidence principale supplémentaire</t>
  </si>
  <si>
    <t>ART_EVOLUTION_1115</t>
  </si>
  <si>
    <t>Artificialisation – 2011-2015</t>
  </si>
  <si>
    <t>ART_ART10HAB11 + ART_ART11HAB12 + ART_ART12HAB13 + ART_ART13HAB14 + ART_ART14HAB15</t>
  </si>
  <si>
    <t>ART_EVOLUTION_1620</t>
  </si>
  <si>
    <t>Artificialisation – 2016-2020</t>
  </si>
  <si>
    <t>ART_ART15HAB16 + ART_ART16HAB17 + ART_ART17HAB18 + ART_ART18HAB19 + ART_ART19HAB20</t>
  </si>
  <si>
    <t>ART_EVOLUTION</t>
  </si>
  <si>
    <t>Évolution de l'artificialisation</t>
  </si>
  <si>
    <t>0 if (ART_EVOLUTION_1115 == 0) else ART_EVOLUTION_1620 / ART_EVOLUTION_1115</t>
  </si>
  <si>
    <t>(ART_EVOLUTION_1115 == 0) ? 0 : ART_EVOLUTION_1620 / ART_EVOLUTION_1115</t>
  </si>
  <si>
    <t># Besoins en Logements</t>
  </si>
  <si>
    <t>BESOIN_LOG_ANNUEL_0813</t>
  </si>
  <si>
    <t>Besoins annuels en logements entre 2008 et 2013</t>
  </si>
  <si>
    <t>roundNumber((men_2013 - men_2008) / 5,0)</t>
  </si>
  <si>
    <t># Les Formules de la Fede Scot https://www.objectif-zan.com/</t>
  </si>
  <si>
    <t>oz</t>
  </si>
  <si>
    <t>Les Formules de la Fede Scot https://www.objectif-zan.com/</t>
  </si>
  <si>
    <t>#</t>
  </si>
  <si>
    <t>OZAN</t>
  </si>
  <si>
    <t>"Avec les donnees les plus recentes, et pertinentes au territoire"</t>
  </si>
  <si>
    <t>oz_url</t>
  </si>
  <si>
    <t>Le Site de la Federation des Scot &amp; Amenageurs</t>
  </si>
  <si>
    <t>"https://www.objectif-zan.com/"+""</t>
  </si>
  <si>
    <t>oz_scen_an_depart</t>
  </si>
  <si>
    <t>Annee de depart du scenario OZ</t>
  </si>
  <si>
    <t>oz_scen_an_arrivee</t>
  </si>
  <si>
    <t>Annee d'arrivee du scenario OZ</t>
  </si>
  <si>
    <t>oz_scen_pop_depart</t>
  </si>
  <si>
    <t>Population de depart du scenario OZ</t>
  </si>
  <si>
    <t>oz_scen_pop_arrivee</t>
  </si>
  <si>
    <t>Population d'arrivee du scenario OZ</t>
  </si>
  <si>
    <t>oz_scen_tm_depart</t>
  </si>
  <si>
    <t>Taille des Ménages de depart du scenario OZ</t>
  </si>
  <si>
    <t>oz_scen_tm_arrivee</t>
  </si>
  <si>
    <t>Taille des Ménages d'arrivee du scenario OZ</t>
  </si>
  <si>
    <t>oz_scen_vac_depart</t>
  </si>
  <si>
    <t>Vacance de depart du scenario OZ</t>
  </si>
  <si>
    <t>oz_scen_vac_arrivee</t>
  </si>
  <si>
    <t>Vacance d'arrivee du scenario OZ</t>
  </si>
  <si>
    <t>oz_scen_sec_depart</t>
  </si>
  <si>
    <t>Secondaire de depart du scenario OZ</t>
  </si>
  <si>
    <t>oz_scen_sec_arrivee</t>
  </si>
  <si>
    <t>Secondaire d'arrivee du scenario OZ</t>
  </si>
  <si>
    <t>oz_scen_desaffectations</t>
  </si>
  <si>
    <t>Desaffectations du scenario OZ</t>
  </si>
  <si>
    <t>oz_scen_renouvellement</t>
  </si>
  <si>
    <t>Renouvellement du scenario OZ</t>
  </si>
  <si>
    <t>oz_scen_log_ha</t>
  </si>
  <si>
    <t>oz_population_2030</t>
  </si>
  <si>
    <t>oz_population_variation</t>
  </si>
  <si>
    <t>oz_tm_2030</t>
  </si>
  <si>
    <t>Taille des Ménages en 2030 (OZ = 2.113)</t>
  </si>
  <si>
    <t>oz_dde_log_2030</t>
  </si>
  <si>
    <t>Demande de Logements en 2030</t>
  </si>
  <si>
    <t>roundNumber( oz_population_2030 / oz_tm_2030  ,0)</t>
  </si>
  <si>
    <t>oz_dde_variation</t>
  </si>
  <si>
    <t>oz_tm_variation</t>
  </si>
  <si>
    <t>oz_dde_croissance_demo</t>
  </si>
  <si>
    <t>Demande liee a la croissance demographique</t>
  </si>
  <si>
    <t>roundNumber(oz_population_variation / oz_tm_2030,0)</t>
  </si>
  <si>
    <t>oz_dde_diminution_tm</t>
  </si>
  <si>
    <t>Demande liee a la diminution de la taille des ménages</t>
  </si>
  <si>
    <t>oz_dde_variation - oz_dde_croissance_demo</t>
  </si>
  <si>
    <t>oz_parc_res_vac_2030</t>
  </si>
  <si>
    <t>oz_parc_res_sec_2030</t>
  </si>
  <si>
    <t>oz_parc_res_sec_variation</t>
  </si>
  <si>
    <t>oz_parc_res_vac_variation</t>
  </si>
  <si>
    <t>oz_desaffectations</t>
  </si>
  <si>
    <t>Désaffectations 2020-2030</t>
  </si>
  <si>
    <t>oz_demande_potentielle</t>
  </si>
  <si>
    <t>Demande potentielle à l'horizon 2030 (en RP + RS + RV + Desaffectations)</t>
  </si>
  <si>
    <t>oz_dde_croissance_demo + oz_dde_diminution_tm + oz_parc_res_vac_variation + oz_parc_res_sec_variation + oz_desaffectations</t>
  </si>
  <si>
    <t>Variation des Besoins + RS + RP + Desaffecation</t>
  </si>
  <si>
    <t>oz_demande_annuelle_de_logements</t>
  </si>
  <si>
    <t>Demande Annuelle Potentielle de Logements</t>
  </si>
  <si>
    <t>roundNumber(oz_demande_potentielle / 12,0)</t>
  </si>
  <si>
    <t>oz_demande_de_logements_10_ans</t>
  </si>
  <si>
    <t>Demande Potentielle de Logements en 10 ans</t>
  </si>
  <si>
    <t>oz_demande_annuelle_de_logements * 10</t>
  </si>
  <si>
    <t>oz_logement_en_renouvellement</t>
  </si>
  <si>
    <t>Nombre de Logements Construits en Renouvellement</t>
  </si>
  <si>
    <t>roundNumber(oz_demande_de_logements_10_ans * scen_taux_renouvellement  / 100,0)</t>
  </si>
  <si>
    <t>oz_logement_en_extension</t>
  </si>
  <si>
    <t>Nombre de Logements Construits en Extension</t>
  </si>
  <si>
    <t>oz_demande_de_logements_10_ans - oz_logement_en_renouvellement</t>
  </si>
  <si>
    <t>oz_ha_consommes_en_extension</t>
  </si>
  <si>
    <t>Nombre d'hectares consommes en Extension</t>
  </si>
  <si>
    <t>roundNumber(oz_logement_en_extension / scen_log_ha,1)</t>
  </si>
  <si>
    <t>oz_ha_consommes_ha_zan_historique</t>
  </si>
  <si>
    <t>Nombre d'hectares consommes les 10 dernieres annees</t>
  </si>
  <si>
    <t>roundNumber(ART_TOTAL / 10000,1)</t>
  </si>
  <si>
    <t>Peut-etre ART_HABITAT ?</t>
  </si>
  <si>
    <t>oz_ha_consommes_ha_zan_2030</t>
  </si>
  <si>
    <t>Nombre d'hectares disponibes les 10 prochaines annees</t>
  </si>
  <si>
    <t>roundNumber(oz_ha_consommes_ha_zan_historique * 0.5,2)</t>
  </si>
  <si>
    <t>oz_ha_consommes_ha_zan_par_an</t>
  </si>
  <si>
    <t>Nombre d'hectares disponibes par an</t>
  </si>
  <si>
    <t>roundNumber(oz_ha_consommes_ha_zan_2030 / 10,2)</t>
  </si>
  <si>
    <t>oz_ha_manquant_pour_logements</t>
  </si>
  <si>
    <t>Nombre d'hectares manquant par rapport a l'Objectif ZAN</t>
  </si>
  <si>
    <t>roundNumber(oz_ha_consommes_en_extension - oz_ha_consommes_ha_zan_2030,2)</t>
  </si>
  <si>
    <t>oz_scen_duree</t>
  </si>
  <si>
    <t>Duree OZ Scenario</t>
  </si>
  <si>
    <t>oz_scen_an_arrivee - oz_scen_an_depart</t>
  </si>
  <si>
    <t>oz_scen_population_variation</t>
  </si>
  <si>
    <t>Variation de Population OZ Scenario</t>
  </si>
  <si>
    <t>oz_scen_pop_arrivee - oz_scen_pop_depart</t>
  </si>
  <si>
    <t>oz_scen_dde_log_depart</t>
  </si>
  <si>
    <t>Demande de Logements Depart OZ Scenario</t>
  </si>
  <si>
    <t>roundNumber( oz_scen_pop_depart / oz_scen_tm_depart  ,0)</t>
  </si>
  <si>
    <t>oz_scen_dde_log_arrivee</t>
  </si>
  <si>
    <t>Demande de Logements Arrivee OZ Scenario</t>
  </si>
  <si>
    <t>roundNumber( oz_scen_pop_arrivee / oz_scen_tm_arrivee ,0)</t>
  </si>
  <si>
    <t>oz_scen_dde_variation</t>
  </si>
  <si>
    <t>Variation de la demande de Logements OZ Scenario</t>
  </si>
  <si>
    <t>oz_scen_dde_log_arrivee - oz_scen_dde_log_depart</t>
  </si>
  <si>
    <t>oz_scen_tm_variation</t>
  </si>
  <si>
    <t>Variation de la Taille des Ménages OZ Scenario</t>
  </si>
  <si>
    <t>roundNumber(oz_scen_tm_arrivee - oz_scen_tm_depart,3)</t>
  </si>
  <si>
    <t>oz_scen_dde_croissance_demo</t>
  </si>
  <si>
    <t>Demande liee a la croissance demographique OZ Scenario</t>
  </si>
  <si>
    <t>roundNumber(oz_scen_population_variation / oz_scen_tm_arrivee,0)</t>
  </si>
  <si>
    <t>oz_scen_dde_diminution_tm</t>
  </si>
  <si>
    <t>Demande liee a la diminution de la taille des ménages OZ Scenario</t>
  </si>
  <si>
    <t>oz_scen_dde_variation - oz_scen_dde_croissance_demo</t>
  </si>
  <si>
    <t>oz_scen_parc_res_sec_depart</t>
  </si>
  <si>
    <t>Residences Secondaires Depart OZ Scenario</t>
  </si>
  <si>
    <t>oz_scen_parc_res_vac_depart</t>
  </si>
  <si>
    <t>Residences Vacantes Depart OZ Scenario</t>
  </si>
  <si>
    <t>oz_scen_parc_res_sec_arrivee</t>
  </si>
  <si>
    <t>Residences Secondaires Arrivee OZ Scenario</t>
  </si>
  <si>
    <t>oz_scen_parc_res_vac_arrivee</t>
  </si>
  <si>
    <t>Residences Vacantes Arrivee OZ Scenario</t>
  </si>
  <si>
    <t>oz_scen_parc_res_sec_variation</t>
  </si>
  <si>
    <t>Variation des Residences Secondaires  OZ Scenario</t>
  </si>
  <si>
    <t>oz_scen_sec_arrivee - oz_scen_sec_depart</t>
  </si>
  <si>
    <t>oz_scen_parc_res_vac_variation</t>
  </si>
  <si>
    <t>Variation des Residences Vacantes  OZ Scenario</t>
  </si>
  <si>
    <t>oz_scen_vac_arrivee - oz_scen_vac_depart</t>
  </si>
  <si>
    <t># oz_scen_desaffectations</t>
  </si>
  <si>
    <t>Désaffectations  OZ Scenario</t>
  </si>
  <si>
    <t>roundNumber(oz_scen_desaffectations,0)</t>
  </si>
  <si>
    <t>oz_scen_demande_potentielle</t>
  </si>
  <si>
    <t>Demande potentielle à l'Arrivee (en RP + RS + RV + Desaffectations)</t>
  </si>
  <si>
    <t>oz_scen_dde_croissance_demo + oz_scen_dde_diminution_tm + oz_scen_parc_res_vac_variation + oz_scen_parc_res_sec_variation + oz_scen_desaffectations</t>
  </si>
  <si>
    <t>oz_scen_demande_annuelle_de_logements</t>
  </si>
  <si>
    <t>roundNumber(oz_scen_demande_potentielle / oz_scen_duree ,0)</t>
  </si>
  <si>
    <t>oz_scen_demande_de_logements_10_ans</t>
  </si>
  <si>
    <t>oz_scen_demande_annuelle_de_logements * 10</t>
  </si>
  <si>
    <t>oz_scen_logement_en_renouvellement</t>
  </si>
  <si>
    <t>roundNumber(oz_scen_demande_de_logements_10_ans * oz_scen_renouvellement / 100,0)</t>
  </si>
  <si>
    <t>oz_scen_logement_en_extension</t>
  </si>
  <si>
    <t>oz_scen_demande_de_logements_10_ans - oz_scen_logement_en_renouvellement</t>
  </si>
  <si>
    <t>oz_scen_ha_consommes_en_extension</t>
  </si>
  <si>
    <t>roundNumber(oz_scen_logement_en_extension / oz_scen_log_ha,1)</t>
  </si>
  <si>
    <t>oz_scen_ha_consommes_ha_zan_historique</t>
  </si>
  <si>
    <t>oz_scen_ha_consommes_ha_zan_2030</t>
  </si>
  <si>
    <t>roundNumber(oz_scen_ha_consommes_ha_zan_historique * 0.5,2)</t>
  </si>
  <si>
    <t>oz_scen_ha_consommes_ha_zan_par_an</t>
  </si>
  <si>
    <t>roundNumber(oz_scen_ha_consommes_ha_zan_2030 / 10,2)</t>
  </si>
  <si>
    <t>oz_scen_ha_manquant_pour_logements</t>
  </si>
  <si>
    <t>roundNumber(oz_scen_ha_consommes_en_extension - oz_scen_ha_consommes_ha_zan_2030,2)</t>
  </si>
  <si>
    <t># Les Formules de Michel</t>
  </si>
  <si>
    <t>michel_an_donnee</t>
  </si>
  <si>
    <t>Annee des Donnees</t>
  </si>
  <si>
    <t>MICHEL</t>
  </si>
  <si>
    <t>michel_pop_donnee</t>
  </si>
  <si>
    <t>Population Annee des Donnees</t>
  </si>
  <si>
    <t>michel_tm_donnee</t>
  </si>
  <si>
    <t>Taille des Ménages Annee des Donnees</t>
  </si>
  <si>
    <t>michel_tm_tendance_5_ans</t>
  </si>
  <si>
    <t>Taille des Ménages Tx Evolution 5 ans</t>
  </si>
  <si>
    <t>michel_tm_tendance_10_ans</t>
  </si>
  <si>
    <t>Taille des Ménages Tx Evolution 10 ans</t>
  </si>
  <si>
    <t>michel_pop_tendance_5_ans</t>
  </si>
  <si>
    <t>Population Tx Evolution 5 ans</t>
  </si>
  <si>
    <t>michel_pop_tendance_10_ans</t>
  </si>
  <si>
    <t>Population Tx Evolution 10 ans</t>
  </si>
  <si>
    <t>michel_pop_hors_menage</t>
  </si>
  <si>
    <t>Population Hors Menage Annee des Donnees</t>
  </si>
  <si>
    <t>michel_res_an_donnee</t>
  </si>
  <si>
    <t>Residence Secondaires</t>
  </si>
  <si>
    <t>michel_vac_an_donnee</t>
  </si>
  <si>
    <t>Residence Vacantes</t>
  </si>
  <si>
    <t>michel_log_an_donnee</t>
  </si>
  <si>
    <t>Total Logements</t>
  </si>
  <si>
    <t>michel_tx_rp_an_donnee</t>
  </si>
  <si>
    <t>Part de RP</t>
  </si>
  <si>
    <t>michel_tx_rs_an_donnee</t>
  </si>
  <si>
    <t>Part de RS</t>
  </si>
  <si>
    <t>michel_tx_rv_an_donnee</t>
  </si>
  <si>
    <t>Part de RV</t>
  </si>
  <si>
    <t>michel_an_depart</t>
  </si>
  <si>
    <t>Annee de Depart</t>
  </si>
  <si>
    <t>michel_an_arrivee</t>
  </si>
  <si>
    <t>Annee Horizon</t>
  </si>
  <si>
    <t>michel_duree</t>
  </si>
  <si>
    <t>Duree</t>
  </si>
  <si>
    <t>michel_an_arrivee - michel_an_depart</t>
  </si>
  <si>
    <t>michel_pop_depart</t>
  </si>
  <si>
    <t>Population Annee de Depart</t>
  </si>
  <si>
    <t>calc_after(michel_an_donnee, michel_pop_donnee, michel_an_depart, michel_pop_tendance_5_ans,0)</t>
  </si>
  <si>
    <t>michel_pop_taux</t>
  </si>
  <si>
    <t>michel_pop_arrivee</t>
  </si>
  <si>
    <t>Population Annee Arrivee</t>
  </si>
  <si>
    <t>calc_after(michel_an_depart, michel_pop_depart, michel_an_arrivee, michel_pop_taux,0)</t>
  </si>
  <si>
    <t>michel_pop_hm_depart</t>
  </si>
  <si>
    <t>Population Hors Menage Annee de Depart</t>
  </si>
  <si>
    <t>calc_after(michel_an_donnee, michel_pop_hors_menage, michel_an_depart, michel_pop_tendance_5_ans,0)</t>
  </si>
  <si>
    <t>michel_pop_hm_arrivee</t>
  </si>
  <si>
    <t>Population Hors Menage Annee de Arrivee</t>
  </si>
  <si>
    <t>calc_after(michel_an_depart, michel_pop_hm_depart, michel_an_arrivee, michel_pop_taux,0)</t>
  </si>
  <si>
    <t>michel_pop_hm_delta</t>
  </si>
  <si>
    <t>Population Hors Menage Delta</t>
  </si>
  <si>
    <t>michel_pop_hm_arrivee - michel_pop_hm_depart</t>
  </si>
  <si>
    <t>michel_pop_men_depart</t>
  </si>
  <si>
    <t>Population Ménages Annee de Depart</t>
  </si>
  <si>
    <t>michel_pop_depart - michel_pop_hm_depart</t>
  </si>
  <si>
    <t>michel_pop_men_arrivee</t>
  </si>
  <si>
    <t>Population Ménages Annee de Arrivee</t>
  </si>
  <si>
    <t>michel_pop_arrivee - michel_pop_hm_arrivee</t>
  </si>
  <si>
    <t>michel_pop_men_delta</t>
  </si>
  <si>
    <t>Population Menage Delta</t>
  </si>
  <si>
    <t>michel_pop_men_arrivee - michel_pop_men_depart</t>
  </si>
  <si>
    <t>michel_tm_depart</t>
  </si>
  <si>
    <t>Taille des Ménages Annee de Depart</t>
  </si>
  <si>
    <t>calc_after(michel_an_donnee, michel_tm_donnee, michel_an_depart, michel_tm_tendance_5_ans,3)</t>
  </si>
  <si>
    <t>michel_tm_arrivee</t>
  </si>
  <si>
    <t>Taille des Ménages Annee Arrivee</t>
  </si>
  <si>
    <t>calc_after(michel_an_depart, michel_tm_depart, michel_an_arrivee, michel_tm_tendance_5_ans,3)</t>
  </si>
  <si>
    <t>michel_tm_delta</t>
  </si>
  <si>
    <t>roundNumber(michel_tm_arrivee - michel_tm_depart  , 3 )</t>
  </si>
  <si>
    <t>michel_rp_depart</t>
  </si>
  <si>
    <t>Residences Principales Depart</t>
  </si>
  <si>
    <t>roundNumber((michel_pop_depart - michel_pop_hm_depart) / michel_tm_depart,0)</t>
  </si>
  <si>
    <t>michel_rp_arrivee</t>
  </si>
  <si>
    <t>Residences Principales Arrivee</t>
  </si>
  <si>
    <t>roundNumber((michel_pop_arrivee - michel_pop_hm_arrivee) / michel_tm_arrivee,0)</t>
  </si>
  <si>
    <t>michel_rp_delta</t>
  </si>
  <si>
    <t>Delta Residences Principales</t>
  </si>
  <si>
    <t>michel_rp_arrivee - michel_rp_depart</t>
  </si>
  <si>
    <t>michel_rs_depart</t>
  </si>
  <si>
    <t>Residences Secondaires Depart</t>
  </si>
  <si>
    <t>roundNumber(michel_rp_depart / michel_tx_rp_an_donnee * michel_tx_rs_an_donnee,0)</t>
  </si>
  <si>
    <t>michel_rs_arrivee</t>
  </si>
  <si>
    <t>Residences Secondaires Arrivee</t>
  </si>
  <si>
    <t>roundNumber(michel_rp_arrivee / michel_tx_rp_an_donnee * michel_tx_rs_an_donnee,0)</t>
  </si>
  <si>
    <t>michel_rs_delta</t>
  </si>
  <si>
    <t>Delta Secondaires Principales</t>
  </si>
  <si>
    <t>michel_rs_arrivee - michel_rs_depart</t>
  </si>
  <si>
    <t>michel_rv_depart</t>
  </si>
  <si>
    <t>Residences Vacantes Depart</t>
  </si>
  <si>
    <t>roundNumber(michel_rp_depart / michel_tx_rp_an_donnee * michel_tx_rv_an_donnee,0)</t>
  </si>
  <si>
    <t>michel_rv_arrivee</t>
  </si>
  <si>
    <t>Residences Vacantes Arrivee</t>
  </si>
  <si>
    <t>roundNumber(michel_rp_arrivee / michel_tx_rp_an_donnee * michel_tx_rv_an_donnee,0)</t>
  </si>
  <si>
    <t>michel_rv_delta</t>
  </si>
  <si>
    <t>Delta Vacantes Principales</t>
  </si>
  <si>
    <t>michel_rv_arrivee - michel_rv_depart</t>
  </si>
  <si>
    <t>michel_log_depart</t>
  </si>
  <si>
    <t>Parc Total des Logements Depart</t>
  </si>
  <si>
    <t>michel_rv_depart + michel_rp_depart + michel_rs_depart</t>
  </si>
  <si>
    <t>michel_log_arrivee</t>
  </si>
  <si>
    <t>Parc Total des Logements Arrivee</t>
  </si>
  <si>
    <t>michel_rv_arrivee + michel_rs_arrivee + michel_rp_arrivee</t>
  </si>
  <si>
    <t>michel_log_delta</t>
  </si>
  <si>
    <t>Parc Total des Logements Delta</t>
  </si>
  <si>
    <t>michel_log_arrivee - michel_log_depart</t>
  </si>
  <si>
    <t># Calcul du Taux de Renouvellement</t>
  </si>
  <si>
    <t>michel_evolution_parc_5_ans</t>
  </si>
  <si>
    <t>Evolution du parc (entre années n-5 et n)</t>
  </si>
  <si>
    <t>michel_construits_5_ans</t>
  </si>
  <si>
    <t>Logements commencés (somme années n-6 à n-1)</t>
  </si>
  <si>
    <t>LOG_COMMENCES_2013 + LOG_COMMENCES_2014 + LOG_COMMENCES_2015 + LOG_COMMENCES_2016 + LOG_COMMENCES_2017</t>
  </si>
  <si>
    <t>michel_renouvellement_5_ans</t>
  </si>
  <si>
    <t>Renouvellement en 5 ans</t>
  </si>
  <si>
    <t>(michel_evolution_parc_5_ans - michel_construits_5_ans) if (michel_evolution_parc_5_ans - michel_construits_5_ans &gt; 0) else 0</t>
  </si>
  <si>
    <t>((michel_evolution_parc_5_ans - michel_construits_5_ans)&gt;0) ? (michel_evolution_parc_5_ans - michel_construits_5_ans) : 0</t>
  </si>
  <si>
    <t>michel_renouvellement_an</t>
  </si>
  <si>
    <t>Renouvellement par an</t>
  </si>
  <si>
    <t>roundNumber(michel_renouvellement_5_ans / 5,0)</t>
  </si>
  <si>
    <t>michel_renouvellement_taux</t>
  </si>
  <si>
    <t>Taux de Renouvellement annuel</t>
  </si>
  <si>
    <t>roundNumber(michel_renouvellement_an / (P13_LOGVAC +  P13_RSECOCC + C13_MEN),3)</t>
  </si>
  <si>
    <t>michel_renouvellement_nombre_an</t>
  </si>
  <si>
    <t>Renouvellement annuel</t>
  </si>
  <si>
    <t>roundNumber(michel_renouvellement_taux * michel_log_depart / 100,0)</t>
  </si>
  <si>
    <t>roundNumber(michel_renouvellement_taux * michel_log_depart,0)</t>
  </si>
  <si>
    <t>michel_renouvellement_arrivee</t>
  </si>
  <si>
    <t>Logements Renouvelles sur a l'arrivee</t>
  </si>
  <si>
    <t>roundNumber(michel_duree * michel_renouvellement_nombre_an,0)</t>
  </si>
  <si>
    <t>michel_besoin_logements_sur_foncier_vierge</t>
  </si>
  <si>
    <t>Besoin en logements sur foncier vierge</t>
  </si>
  <si>
    <t>(michel_rv_delta + michel_rs_delta + michel_rp_delta) - michel_renouvellement_arrivee</t>
  </si>
  <si>
    <t># Zones Armature Urbaine</t>
  </si>
  <si>
    <t>michel_6a_repartition_log_N1</t>
  </si>
  <si>
    <t>Répartition des logts départ (info) - Zone 1</t>
  </si>
  <si>
    <t>michel_6a_repartition_log_N2</t>
  </si>
  <si>
    <t>Répartition des logts départ (info) - Zone 2</t>
  </si>
  <si>
    <t>michel_6a_repartition_log_N3</t>
  </si>
  <si>
    <t>Répartition des logts départ (info) - Zone 3</t>
  </si>
  <si>
    <t>michel_6a_repartition_log_N4</t>
  </si>
  <si>
    <t>Répartition des logts départ (info) - Zone 4</t>
  </si>
  <si>
    <t>michel_6a_repartition_log_N5</t>
  </si>
  <si>
    <t>Répartition des logts départ (info) - Zone 5</t>
  </si>
  <si>
    <t>michel_6a_repartition_log_N6</t>
  </si>
  <si>
    <t>Répartition des logts départ (info) - Zone 6</t>
  </si>
  <si>
    <t>100 - michel_6a_repartition_log_N5 - michel_6a_repartition_log_N4 - michel_6a_repartition_log_N3 - michel_6a_repartition_log_N2 - michel_6a_repartition_log_N1</t>
  </si>
  <si>
    <t>michel_6a_repartition_log_Total</t>
  </si>
  <si>
    <t>Répartition des logts départ (info) - Total</t>
  </si>
  <si>
    <t>michel_6b_repartition_nouv_log_N1</t>
  </si>
  <si>
    <t>Répartition des nouveau logts - Zone 1</t>
  </si>
  <si>
    <t>michel_6b_repartition_nouv_log_N2</t>
  </si>
  <si>
    <t>Répartition des nouveau logts - Zone 2</t>
  </si>
  <si>
    <t>michel_6b_repartition_nouv_log_N3</t>
  </si>
  <si>
    <t>Répartition des nouveau logts - Zone 4</t>
  </si>
  <si>
    <t>michel_6b_repartition_nouv_log_N4</t>
  </si>
  <si>
    <t>michel_6b_repartition_nouv_log_N5</t>
  </si>
  <si>
    <t>Répartition des nouveau logts - Zone 5</t>
  </si>
  <si>
    <t>michel_6b_repartition_nouv_log_N6</t>
  </si>
  <si>
    <t>Répartition des nouveau logts - Zone 6</t>
  </si>
  <si>
    <t>100 - michel_6b_repartition_nouv_log_N5 - michel_6b_repartition_nouv_log_N4 - michel_6b_repartition_nouv_log_N3 - michel_6b_repartition_nouv_log_N2 - michel_6b_repartition_nouv_log_N1</t>
  </si>
  <si>
    <t>michel_6b_repartition_nouv_log_Total</t>
  </si>
  <si>
    <t>Répartition des nouveau logts - Total</t>
  </si>
  <si>
    <t>michel_6c_repartition_besoins_log_N1</t>
  </si>
  <si>
    <t>Répartition des besoins en logts - Zone 1</t>
  </si>
  <si>
    <t>roundNumber ( michel_besoin_logements_sur_foncier_vierge *  michel_6b_repartition_nouv_log_N1 / 100,0)</t>
  </si>
  <si>
    <t>michel_6c_repartition_besoins_log_N2</t>
  </si>
  <si>
    <t>Répartition des besoins en logts - Zone 2</t>
  </si>
  <si>
    <t>roundNumber ( michel_besoin_logements_sur_foncier_vierge *  michel_6b_repartition_nouv_log_N2 / 100,0)</t>
  </si>
  <si>
    <t>michel_6c_repartition_besoins_log_N3</t>
  </si>
  <si>
    <t>Répartition des besoins en logts - Zone 3</t>
  </si>
  <si>
    <t>roundNumber ( michel_besoin_logements_sur_foncier_vierge *  michel_6b_repartition_nouv_log_N3 / 100,0)</t>
  </si>
  <si>
    <t>michel_6c_repartition_besoins_log_N4</t>
  </si>
  <si>
    <t>Répartition des besoins en logts - Zone 4</t>
  </si>
  <si>
    <t>roundNumber ( michel_besoin_logements_sur_foncier_vierge *  michel_6b_repartition_nouv_log_N4 / 100,0)</t>
  </si>
  <si>
    <t>michel_6c_repartition_besoins_log_N5</t>
  </si>
  <si>
    <t>Répartition des besoins en logts - Zone 5</t>
  </si>
  <si>
    <t>roundNumber ( michel_besoin_logements_sur_foncier_vierge *  michel_6b_repartition_nouv_log_N5 / 100,0)</t>
  </si>
  <si>
    <t>michel_6c_repartition_besoins_log_N6</t>
  </si>
  <si>
    <t>Répartition des besoins en logts - Zone 6</t>
  </si>
  <si>
    <t>roundNumber ( michel_besoin_logements_sur_foncier_vierge *  michel_6b_repartition_nouv_log_N6 / 100,0)</t>
  </si>
  <si>
    <t>michel_6c_repartition_besoins_log_Total</t>
  </si>
  <si>
    <t>Répartition des besoins en logts - Total</t>
  </si>
  <si>
    <t>roundNumber(michel_6c_repartition_besoins_log_N6 + michel_6c_repartition_besoins_log_N5 + michel_6c_repartition_besoins_log_N4 + michel_6c_repartition_besoins_log_N3 + michel_6c_repartition_besoins_log_N2 + michel_6c_repartition_besoins_log_N1,2)</t>
  </si>
  <si>
    <t>michel_7a_densification_N1</t>
  </si>
  <si>
    <t>Possibilite de Densification (en nombre) - Zone 1</t>
  </si>
  <si>
    <t>michel_7a_densification_N2</t>
  </si>
  <si>
    <t>Possibilite de Densification (en nombre) - Zone 2</t>
  </si>
  <si>
    <t>michel_7a_densification_N3</t>
  </si>
  <si>
    <t>Possibilite de Densification (en nombre) - Zone 3</t>
  </si>
  <si>
    <t>michel_7a_densification_N4</t>
  </si>
  <si>
    <t>Possibilite de Densification (en nombre) - Zone 4</t>
  </si>
  <si>
    <t>michel_7a_densification_N5</t>
  </si>
  <si>
    <t>Possibilite de Densification (en nombre) - Zone 5</t>
  </si>
  <si>
    <t>michel_7a_densification_N6</t>
  </si>
  <si>
    <t>Possibilite de Densification (en nombre) - Zone 6</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</si>
  <si>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</si>
  <si>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</si>
  <si>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</si>
  <si>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michel_7b_extension_N1</t>
  </si>
  <si>
    <t>Constructions en Extension  (en nombre) - Zone 1</t>
  </si>
  <si>
    <t>0 if (michel_7a_densification_N1 &gt;= michel_6c_repartition_besoins_log_N1) else ( michel_6c_repartition_besoins_log_N1  - michel_7a_densification_N1)</t>
  </si>
  <si>
    <t>(michel_7a_densification_N1 &gt;= michel_6c_repartition_besoins_log_N1) ? 0 :  ( michel_6c_repartition_besoins_log_N1  - michel_7a_densification_N1)</t>
  </si>
  <si>
    <t>michel_7b_extension_N2</t>
  </si>
  <si>
    <t>Constructions en Extension  (en nombre) - Zone 2</t>
  </si>
  <si>
    <t>0 if (michel_7a_densification_N2 &gt;= michel_6c_repartition_besoins_log_N2) else ( michel_6c_repartition_besoins_log_N2 - michel_7a_densification_N2)</t>
  </si>
  <si>
    <t>(michel_7a_densification_N2 &gt;= michel_6c_repartition_besoins_log_N2) ? 0 : ( michel_6c_repartition_besoins_log_N2 - michel_7a_densification_N2)</t>
  </si>
  <si>
    <t>michel_7b_extension_N3</t>
  </si>
  <si>
    <t>Constructions en Extension  (en nombre) - Zone 3</t>
  </si>
  <si>
    <t>0 if (michel_7a_densification_N3 &gt;= michel_6c_repartition_besoins_log_N3) else ( michel_6c_repartition_besoins_log_N3 - michel_7a_densification_N3)</t>
  </si>
  <si>
    <t>(michel_7a_densification_N3 &gt;= michel_6c_repartition_besoins_log_N3) ? 0 : ( michel_6c_repartition_besoins_log_N3 - michel_7a_densification_N3)</t>
  </si>
  <si>
    <t>michel_7b_extension_N4</t>
  </si>
  <si>
    <t>Constructions en Extension  (en nombre) - Zone 4</t>
  </si>
  <si>
    <t>0 if (michel_7a_densification_N4 &gt;= michel_6c_repartition_besoins_log_N4) else ( michel_6c_repartition_besoins_log_N4  - michel_7a_densification_N4)</t>
  </si>
  <si>
    <t>(michel_7a_densification_N4 &gt;= michel_6c_repartition_besoins_log_N4) ? 0 : ( michel_6c_repartition_besoins_log_N4  - michel_7a_densification_N4)</t>
  </si>
  <si>
    <t>michel_7b_extension_N5</t>
  </si>
  <si>
    <t>Constructions en Extension  (en nombre) - Zone 5</t>
  </si>
  <si>
    <t>0 if (michel_7a_densification_N5 &gt;= michel_6c_repartition_besoins_log_N5) else ( michel_6c_repartition_besoins_log_N5  - michel_7a_densification_N5)</t>
  </si>
  <si>
    <t>(michel_7a_densification_N5 &gt;= michel_6c_repartition_besoins_log_N5) ? 0 : ( michel_6c_repartition_besoins_log_N5  - michel_7a_densification_N5)</t>
  </si>
  <si>
    <t>michel_7b_extension_N6</t>
  </si>
  <si>
    <t>Constructions en Extension  (en nombre) - Zone 6</t>
  </si>
  <si>
    <t>0 if (michel_7a_densification_N6 &gt;= michel_6c_repartition_besoins_log_N6) else ( michel_6c_repartition_besoins_log_N6  - michel_7a_densification_N6)</t>
  </si>
  <si>
    <t>(michel_7a_densification_N6 &gt;= michel_6c_repartition_besoins_log_N6) ? 0 : ( michel_6c_repartition_besoins_log_N6  - michel_7a_densification_N6)</t>
  </si>
  <si>
    <t>michel_7b_extension_Total</t>
  </si>
  <si>
    <t>Constructions en Extension  (en nombre) - Total</t>
  </si>
  <si>
    <t>roundNumber(michel_7b_extension_N6 + michel_7b_extension_N5 + michel_7b_extension_N4 + michel_7b_extension_N3 + michel_7b_extension_N2 + michel_7b_extension_N1,2)</t>
  </si>
  <si>
    <t>michel_8a_densite_nette_N1</t>
  </si>
  <si>
    <t>Densite Nette en Log/Ha - Zone 1</t>
  </si>
  <si>
    <t>michel_8a_densite_nette_N2</t>
  </si>
  <si>
    <t>Densite Nette en Log/Ha - Zone 2</t>
  </si>
  <si>
    <t>michel_8a_densite_nette_N3</t>
  </si>
  <si>
    <t>Densite Nette en Log/Ha - Zone 3</t>
  </si>
  <si>
    <t>michel_8a_densite_nette_N4</t>
  </si>
  <si>
    <t>Densite Nette en Log/Ha - Zone 4</t>
  </si>
  <si>
    <t>michel_8a_densite_nette_N5</t>
  </si>
  <si>
    <t>Densite Nette en Log/Ha - Zone 5</t>
  </si>
  <si>
    <t>michel_8a_densite_nette_N6</t>
  </si>
  <si>
    <t>Densite Nette en Log/Ha - Zone 6</t>
  </si>
  <si>
    <t>michel_8a_densite_nette_Total</t>
  </si>
  <si>
    <t>Densite Nette en Log/Ha - Total</t>
  </si>
  <si>
    <t>""</t>
  </si>
  <si>
    <t>michel_8b_surface_nette_N1</t>
  </si>
  <si>
    <t>Surface Nette en extension - Zone 1</t>
  </si>
  <si>
    <t>roundNumber(michel_7b_extension_N1 / michel_8a_densite_nette_N1,2)  if (michel_8a_densite_nette_N1!=0) else 0</t>
  </si>
  <si>
    <t>(michel_8a_densite_nette_N1==0) ? 0 : roundNumber(michel_7b_extension_N1 / michel_8a_densite_nette_N1,2)</t>
  </si>
  <si>
    <t>michel_8b_surface_nette_N2</t>
  </si>
  <si>
    <t>Surface Nette en extension - Zone 2</t>
  </si>
  <si>
    <t>roundNumber(michel_7b_extension_N2 / michel_8a_densite_nette_N2,2) if (michel_8a_densite_nette_N2!=0) else 0</t>
  </si>
  <si>
    <t>(michel_8a_densite_nette_N2==0) ? 0 :roundNumber(michel_7b_extension_N2 / michel_8a_densite_nette_N2,2)</t>
  </si>
  <si>
    <t>michel_8b_surface_nette_N3</t>
  </si>
  <si>
    <t>Surface Nette en extension - Zone 3</t>
  </si>
  <si>
    <t>roundNumber(michel_7b_extension_N3 / michel_8a_densite_nette_N3,2) if (michel_8a_densite_nette_N3!=0) else 0</t>
  </si>
  <si>
    <t>(michel_8a_densite_nette_N3==0) ? 0 :roundNumber(michel_7b_extension_N3 / michel_8a_densite_nette_N3,2)</t>
  </si>
  <si>
    <t>michel_8b_surface_nette_N4</t>
  </si>
  <si>
    <t>Surface Nette en extension - Zone 4</t>
  </si>
  <si>
    <t>roundNumber(michel_7b_extension_N4 / michel_8a_densite_nette_N4,2) if (michel_8a_densite_nette_N4!=0) else 0</t>
  </si>
  <si>
    <t>(michel_8a_densite_nette_N4==0) ? 0 :roundNumber(michel_7b_extension_N4 / michel_8a_densite_nette_N4,2)</t>
  </si>
  <si>
    <t>michel_8b_surface_nette_N5</t>
  </si>
  <si>
    <t>Surface Nette en extension - Zone 5</t>
  </si>
  <si>
    <t>roundNumber(michel_7b_extension_N5 / michel_8a_densite_nette_N5,2) if (michel_8a_densite_nette_N5!=0) else 0</t>
  </si>
  <si>
    <t>(michel_8a_densite_nette_N5==0) ? 0 :roundNumber(michel_7b_extension_N5 / michel_8a_densite_nette_N5,2)</t>
  </si>
  <si>
    <t>michel_8b_surface_nette_N6</t>
  </si>
  <si>
    <t>Surface Nette en extension - Zone 6</t>
  </si>
  <si>
    <t>roundNumber(michel_7b_extension_N6 / michel_8a_densite_nette_N6,2) if (michel_8a_densite_nette_N6!=0) else 0</t>
  </si>
  <si>
    <t>(michel_8a_densite_nette_N6==0) ? 0 :roundNumber(michel_7b_extension_N6 / michel_8a_densite_nette_N6,2)</t>
  </si>
  <si>
    <t>michel_8b_surface_nette_Total</t>
  </si>
  <si>
    <t>Surface Nette en extension - Total</t>
  </si>
  <si>
    <t>roundNumber(michel_8b_surface_nette_N6 + michel_8b_surface_nette_N5 + michel_8b_surface_nette_N4 + michel_8b_surface_nette_N3 + michel_8b_surface_nette_N2 + michel_8b_surface_nette_N1,2)</t>
  </si>
  <si>
    <t>michel_8c_surface_equipements_N1</t>
  </si>
  <si>
    <t>Rajout Equipements en pourcent - Zone 1</t>
  </si>
  <si>
    <t>michel_8c_surface_equipements_N2</t>
  </si>
  <si>
    <t>Rajout Equipements en pourcent - Zone 2</t>
  </si>
  <si>
    <t>michel_8c_surface_equipements_N3</t>
  </si>
  <si>
    <t>Rajout Equipements en pourcent - Zone 3</t>
  </si>
  <si>
    <t>michel_8c_surface_equipements_N4</t>
  </si>
  <si>
    <t>Rajout Equipements en pourcent - Zone 4</t>
  </si>
  <si>
    <t>michel_8c_surface_equipements_N5</t>
  </si>
  <si>
    <t>Rajout Equipements en pourcent - Zone 5</t>
  </si>
  <si>
    <t>michel_8c_surface_equipements_N6</t>
  </si>
  <si>
    <t>Rajout Equipements en pourcent - Zone 6</t>
  </si>
  <si>
    <t>michel_8c_surface_equipements_Total</t>
  </si>
  <si>
    <t>Rajout Equipements  - Total</t>
  </si>
  <si>
    <t>michel_8c2_surface_equipements_N1</t>
  </si>
  <si>
    <t>Rajout Equipements en surface - Zone 1</t>
  </si>
  <si>
    <t>roundNumber(michel_8b_surface_nette_N1 * michel_8c_surface_equipements_N1 / 100,2)</t>
  </si>
  <si>
    <t>michel_8c2_surface_equipements_N2</t>
  </si>
  <si>
    <t>Rajout Equipements en surface - Zone 2</t>
  </si>
  <si>
    <t>roundNumber(michel_8b_surface_nette_N2 * michel_8c_surface_equipements_N2 / 100,2)</t>
  </si>
  <si>
    <t>michel_8c2_surface_equipements_N3</t>
  </si>
  <si>
    <t>Rajout Equipements en surface - Zone 3</t>
  </si>
  <si>
    <t>roundNumber(michel_8b_surface_nette_N3 * michel_8c_surface_equipements_N3 / 100,2)</t>
  </si>
  <si>
    <t>michel_8c2_surface_equipements_N4</t>
  </si>
  <si>
    <t>Rajout Equipements en surface - Zone 4</t>
  </si>
  <si>
    <t>roundNumber(michel_8b_surface_nette_N4 * michel_8c_surface_equipements_N4 / 100,2)</t>
  </si>
  <si>
    <t>michel_8c2_surface_equipements_N5</t>
  </si>
  <si>
    <t>Rajout Equipements en surface - Zone 5</t>
  </si>
  <si>
    <t>roundNumber(michel_8b_surface_nette_N5 * michel_8c_surface_equipements_N5 / 100,2)</t>
  </si>
  <si>
    <t>michel_8c2_surface_equipements_N6</t>
  </si>
  <si>
    <t>Rajout Equipements en surface - Zone 6</t>
  </si>
  <si>
    <t>roundNumber(michel_8b_surface_nette_N6 * michel_8c_surface_equipements_N6 / 100,2)</t>
  </si>
  <si>
    <t>michel_8c2_surface_equipements_Total</t>
  </si>
  <si>
    <t>Rajout Equipements en surface - Total</t>
  </si>
  <si>
    <t>roundNumber(michel_8c2_surface_equipements_N6 + michel_8c2_surface_equipements_N5 + michel_8c2_surface_equipements_N4 + michel_8c2_surface_equipements_N3 + michel_8c2_surface_equipements_N2 + michel_8c2_surface_equipements_N1,2)</t>
  </si>
  <si>
    <t>michel_8d_hectares_necessaires_N1</t>
  </si>
  <si>
    <t>Hectares Necessaires - Zone 1</t>
  </si>
  <si>
    <t>roundNumber(michel_8b_surface_nette_N1 * ( 1 + michel_8c_surface_equipements_N1 / 100),2)</t>
  </si>
  <si>
    <t>michel_8d_hectares_necessaires_N2</t>
  </si>
  <si>
    <t>Hectares Necessaires - Zone 2</t>
  </si>
  <si>
    <t>roundNumber(michel_8b_surface_nette_N2 * ( 1 + michel_8c_surface_equipements_N2/ 100),2)</t>
  </si>
  <si>
    <t>michel_8d_hectares_necessaires_N3</t>
  </si>
  <si>
    <t>Hectares Necessaires - Zone 3</t>
  </si>
  <si>
    <t>roundNumber(michel_8b_surface_nette_N3 * ( 1 + michel_8c_surface_equipements_N3/ 100),2)</t>
  </si>
  <si>
    <t>michel_8d_hectares_necessaires_N4</t>
  </si>
  <si>
    <t>Hectares Necessaires - Zone 4</t>
  </si>
  <si>
    <t>roundNumber(michel_8b_surface_nette_N4 * ( 1 + michel_8c_surface_equipements_N4/ 100),2)</t>
  </si>
  <si>
    <t>michel_8d_hectares_necessaires_N5</t>
  </si>
  <si>
    <t>Hectares Necessaires - Zone 5</t>
  </si>
  <si>
    <t>roundNumber(michel_8b_surface_nette_N5 * ( 1 + michel_8c_surface_equipements_N5/ 100),2)</t>
  </si>
  <si>
    <t>michel_8d_hectares_necessaires_N6</t>
  </si>
  <si>
    <t>Hectares Necessaires - Zone 6</t>
  </si>
  <si>
    <t>roundNumber(michel_8b_surface_nette_N6 * ( 1 + michel_8c_surface_equipements_N6/ 100),2)</t>
  </si>
  <si>
    <t>michel_8d_hectares_necessaires_Total</t>
  </si>
  <si>
    <t>Hectares Necessaires - Total</t>
  </si>
  <si>
    <t>roundNumber(michel_8d_hectares_necessaires_N6 + michel_8d_hectares_necessaires_N5 + michel_8d_hectares_necessaires_N4 + michel_8d_hectares_necessaires_N3 + michel_8d_hectares_necessaires_N2 + michel_8d_hectares_necessaires_N1,2)</t>
  </si>
  <si>
    <t>michel_8a_consomation_cerema_10_ans</t>
  </si>
  <si>
    <t>Consommation Fonciere en 10 ans</t>
  </si>
  <si>
    <t>michel_8b_consomation_cerema_annuelle</t>
  </si>
  <si>
    <t>Consommation Fonciere annuelle</t>
  </si>
  <si>
    <t>roundNumber(michel_8a_consomation_cerema_10_ans / 10,2)</t>
  </si>
  <si>
    <t>michel_8c_consomation_prevue_annuelle</t>
  </si>
  <si>
    <t>Consommation annuelle prevue</t>
  </si>
  <si>
    <t>roundNumber (michel_8d_hectares_necessaires_Total / michel_duree,2) if (michel_duree!=0) else 0</t>
  </si>
  <si>
    <t xml:space="preserve">(michel_duree==0) ? 0 : roundNumber (michel_8d_hectares_necessaires_Total / michel_duree,2) </t>
  </si>
  <si>
    <t>michel_8d_niveau_sobriete</t>
  </si>
  <si>
    <t>Niveau de Sobriete</t>
  </si>
  <si>
    <t>roundNumber((michel_8c_consomation_prevue_annuelle / michel_8b_consomation_cerema_annuelle) * 100,0) if (michel_8b_consomation_cerema_annuelle!=0) else 0</t>
  </si>
  <si>
    <t>(michel_8b_consomation_cerema_annuelle==0) ? 0  : roundNumber((michel_8c_consomation_prevue_annuelle / michel_8b_consomation_cerema_annuelle) * 100,0)</t>
  </si>
  <si>
    <t>michel_8e_message_sobriete0</t>
  </si>
  <si>
    <t>Message de Sobriete</t>
  </si>
  <si>
    <t>"Territoire de reconquete"  if  (michel_8d_niveau_sobriete &lt; 0 ) else "Consommation Exemplaire"</t>
  </si>
  <si>
    <t xml:space="preserve"> (michel_8d_niveau_sobriete &lt; 0 ) ?  "Territoire de reconquete" :  "Consommation Exemplaire"</t>
  </si>
  <si>
    <t>michel_8e_message_sobriete1</t>
  </si>
  <si>
    <t>"Objectif ZAN atteint"  if  (michel_8d_niveau_sobriete &gt; 25 ) else michel_8e_message_sobriete0</t>
  </si>
  <si>
    <t xml:space="preserve"> (michel_8d_niveau_sobriete &gt;= 25 ) ?  "Objectif ZAN atteint" :  michel_8e_message_sobriete0</t>
  </si>
  <si>
    <t>michel_8e_message_sobriete2</t>
  </si>
  <si>
    <t>"Consommation Excessive"  if  (michel_8d_niveau_sobriete &gt;= 51 ) else michel_8e_message_sobriete1</t>
  </si>
  <si>
    <t xml:space="preserve"> (michel_8d_niveau_sobriete &gt;= 51 ) ?  "Consommation Excessive" :  michel_8e_message_sobriete1</t>
  </si>
  <si>
    <t>michel_8e_message_sobriete3</t>
  </si>
  <si>
    <t>"Consommation Abusive"  if  (michel_8d_niveau_sobriete &gt;= 100 ) else michel_8e_message_sobriete2</t>
  </si>
  <si>
    <t xml:space="preserve"> (michel_8d_niveau_sobriete &gt;= 100 ) ?  "Consommation Abusive" :  michel_8e_message_sobriete2</t>
  </si>
  <si>
    <t>michel_8e_message_sobriete</t>
  </si>
  <si>
    <t>Categorie</t>
  </si>
  <si>
    <t>MessageSiVrai</t>
  </si>
  <si>
    <t>MessageSiFaux</t>
  </si>
  <si>
    <t xml:space="preserve"># Categories : TEST / SRU / ART / LOG / HIST / PROJ </t>
  </si>
  <si>
    <t xml:space="preserve"># Types : TEST / DIAG / NOTE </t>
  </si>
  <si>
    <t># Les Messages doivent commencer par " si ils contiennent des variables (ex : "Commune de plus de 20000 Habitants : " + round0str(P08_POP))</t>
  </si>
  <si>
    <t># Test Diganostics</t>
  </si>
  <si>
    <t>#VALIDATE</t>
  </si>
  <si>
    <t>Test Diagnostic</t>
  </si>
  <si>
    <t>Test Diagnostic OK</t>
  </si>
  <si>
    <t>Test Diagnostic Failed</t>
  </si>
  <si>
    <t>#TEST2</t>
  </si>
  <si>
    <t>Test2 Diagnostic2</t>
  </si>
  <si>
    <t>Test Diagnostic NOK</t>
  </si>
  <si>
    <t>#TEST4</t>
  </si>
  <si>
    <t>Test2 Diagnostic4</t>
  </si>
  <si>
    <t>(5+6)==11</t>
  </si>
  <si>
    <t>C'est 11</t>
  </si>
  <si>
    <t>Comment ca c'est pas 11 ?</t>
  </si>
  <si>
    <t>#TEST_REG</t>
  </si>
  <si>
    <t>Test Region</t>
  </si>
  <si>
    <t>REG=="93"</t>
  </si>
  <si>
    <t>En Paca</t>
  </si>
  <si>
    <t>Comment ca c'est pas PACA ?</t>
  </si>
  <si>
    <t>#TEST_POP</t>
  </si>
  <si>
    <t>Test Population</t>
  </si>
  <si>
    <t>P08_POP &gt; 20000</t>
  </si>
  <si>
    <t>"Commune de plus de 20000 Habitants : " + P08_POP</t>
  </si>
  <si>
    <t>"Commune de moins de 20000 Habitants : " + P08_POP</t>
  </si>
  <si>
    <t>#  Diganostics SRU</t>
  </si>
  <si>
    <t>CARENCE_SRU</t>
  </si>
  <si>
    <t>DIAG</t>
  </si>
  <si>
    <t>Carence SRU</t>
  </si>
  <si>
    <t>SRU_EN_CARENCE==0</t>
  </si>
  <si>
    <t>Pas de Carence SRU</t>
  </si>
  <si>
    <t>Commune en Carence SRU</t>
  </si>
  <si>
    <t>#  Diagnostics Artificialisation</t>
  </si>
  <si>
    <t>ARTIFICIALISATION_15</t>
  </si>
  <si>
    <t>ORANGE</t>
  </si>
  <si>
    <t xml:space="preserve">not ((ART_POURCENT &gt; 0.15) and (ART_POURCENT &lt; 0.15)) </t>
  </si>
  <si>
    <t>"Plus de 0,15% d'Artificialisation en 10 ans : " + f_val(f_round(ART_POURCENT,2)) + "%"</t>
  </si>
  <si>
    <t>ARTIFICIALISATION_45</t>
  </si>
  <si>
    <t>not (ART_POURCENT &gt; 0.45)</t>
  </si>
  <si>
    <t>"Plus de 0,45% d'Artificialisation en 10 ans : " + f_val(f_round(ART_POURCENT,2)) + "%"</t>
  </si>
  <si>
    <t>ARTIFICIALISATION_M2_200</t>
  </si>
  <si>
    <t>not ((ART_HECT_HAB &gt; 200) and (ART_HECT_HAB &lt; 400))</t>
  </si>
  <si>
    <t>"M2 / Hab Supplementaires &gt; 200 m2 : " + f_val(ART_HECT_HAB) + " m2"</t>
  </si>
  <si>
    <t>ARTIFICIALISATION_M2_400</t>
  </si>
  <si>
    <t>not (ART_HECT_HAB &gt; 400)</t>
  </si>
  <si>
    <t>"M2 / Hab Supplementaires &gt; 400 m2 : " + f_val(ART_HECT_HAB) + " m2"</t>
  </si>
  <si>
    <t>ARTIFICIALISATION_EVOL</t>
  </si>
  <si>
    <t>Evolution de l'artificialisation</t>
  </si>
  <si>
    <t>not (ART_EVOLUTION &gt; 1)</t>
  </si>
  <si>
    <t>"Acceleration ces 5 dernieres annees. (" + f_val(f_round((ART_EVOLUTION-1)*100,2))+"%)"</t>
  </si>
  <si>
    <t>ARTIFICIALISATION_SCOT_50</t>
  </si>
  <si>
    <t>not ((SCOT_2030_OBJ &gt; 0.5) and (SCOT_2030_OBJ &lt; 0.75))</t>
  </si>
  <si>
    <t>"Consommation Fonciere &gt; 50% : " + f_round(SCOT_2030_OBJ*100,0) + " %"</t>
  </si>
  <si>
    <t>ARTIFICIALISATION_SCOT_75</t>
  </si>
  <si>
    <t>not (SCOT_2030_OBJ &gt; 0.75)</t>
  </si>
  <si>
    <t>"Consommation Fonciere &gt; 75% : " + f_round(SCOT_2030_OBJ*100,0) + " %"</t>
  </si>
  <si>
    <t>#  Diagnostics Logements</t>
  </si>
  <si>
    <t>LOG_VACANTS_6</t>
  </si>
  <si>
    <t>LOG</t>
  </si>
  <si>
    <t>Logements Vacants &gt; 6%</t>
  </si>
  <si>
    <t>LOG_VACANTS_9</t>
  </si>
  <si>
    <t>Logements Vacants &gt; 9%</t>
  </si>
  <si>
    <t>LOG_VACANTS_EVOL</t>
  </si>
  <si>
    <t>Logements Vacants Evolution &gt; 10% en 10 ans</t>
  </si>
  <si>
    <t>LOG_VACANTS_EVOLN</t>
  </si>
  <si>
    <t>Logements Vacants Evolution &lt; -10% en 10 ans</t>
  </si>
  <si>
    <t>LOG_SECONDAIRES_10</t>
  </si>
  <si>
    <t>Residences Secondaires &gt; 10%</t>
  </si>
  <si>
    <t>LOG_SECONDAIRES_20</t>
  </si>
  <si>
    <t>Residences Secondaires &gt; 20%</t>
  </si>
  <si>
    <t>LOG_SECONDAIRES_EVOL</t>
  </si>
  <si>
    <t>Residences Secondaires Evolution &gt; 10% en 10 ans</t>
  </si>
  <si>
    <t>LOG_SECONDAIRES_EVOLN</t>
  </si>
  <si>
    <t>Residences Secondaires Evolution &lt; -10% en 10 ans</t>
  </si>
  <si>
    <t>TAILLE_DES_MENAGES</t>
  </si>
  <si>
    <t>POP</t>
  </si>
  <si>
    <t>Test de la Taille des Menages</t>
  </si>
  <si>
    <t>Taille des Menages anormalement basse</t>
  </si>
  <si>
    <t>TAILLE_DES_MENAGES_EVOL_1</t>
  </si>
  <si>
    <t>Evolution de la Taille des Menages</t>
  </si>
  <si>
    <t>TAILLE_DES_MENAGES_EVOL_2</t>
  </si>
  <si>
    <t>Load ?</t>
  </si>
  <si>
    <t>COD_VAR</t>
  </si>
  <si>
    <t>LIB_VAR</t>
  </si>
  <si>
    <t>LIB_VAR_LONG</t>
  </si>
  <si>
    <t>TYPE_VAR</t>
  </si>
  <si>
    <t>Column1</t>
  </si>
  <si>
    <t>X</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</si>
  <si>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</si>
  <si>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</si>
  <si>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</si>
  <si>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</si>
  <si>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</si>
  <si>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</si>
  <si>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</si>
  <si>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</si>
  <si>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</si>
  <si>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</si>
  <si>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</si>
  <si>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</si>
  <si>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</si>
  <si>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</si>
  <si>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</si>
  <si>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</si>
  <si>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</si>
  <si>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</si>
  <si>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</si>
  <si>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</si>
  <si>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</si>
  <si>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</si>
  <si>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</si>
  <si>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</si>
  <si>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</si>
  <si>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</si>
  <si>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</si>
  <si>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</si>
  <si>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</si>
  <si>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</si>
  <si>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</si>
  <si>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</si>
  <si>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</si>
  <si>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</si>
  <si>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</si>
  <si>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</si>
  <si>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</si>
  <si>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</si>
  <si>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</si>
  <si>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</si>
  <si>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</si>
  <si>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</si>
  <si>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</si>
  <si>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</si>
  <si>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</si>
  <si>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</si>
  <si>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</si>
  <si>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</si>
  <si>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</si>
  <si>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</si>
  <si>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</si>
  <si>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</si>
  <si>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</si>
  <si>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</si>
  <si>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</si>
  <si>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</si>
  <si>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</si>
  <si>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</si>
  <si>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</si>
  <si>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</si>
  <si>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</si>
  <si>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</si>
  <si>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</si>
  <si>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</si>
  <si>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</si>
  <si>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</si>
  <si>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</si>
  <si>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</si>
  <si>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</si>
  <si>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</si>
  <si>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</si>
  <si>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</si>
  <si>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</si>
  <si>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</si>
  <si>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</si>
  <si>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</si>
  <si>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</si>
  <si>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</si>
  <si>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</si>
  <si>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</si>
  <si>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</si>
  <si>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</si>
  <si>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</si>
  <si>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</si>
  <si>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</si>
  <si>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</si>
  <si>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</si>
  <si>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</si>
  <si>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</si>
  <si>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</si>
  <si>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</si>
  <si>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</si>
  <si>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</si>
  <si>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</si>
  <si>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</si>
  <si>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</si>
  <si>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</si>
  <si>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</si>
  <si>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</si>
  <si>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</si>
  <si>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</si>
  <si>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</si>
  <si>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</si>
  <si>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</si>
  <si>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</si>
  <si>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</si>
  <si>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</si>
  <si>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</si>
  <si>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</si>
  <si>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</si>
  <si>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</si>
  <si>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</si>
  <si>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</si>
  <si>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</si>
  <si>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</si>
  <si>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</si>
  <si>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</si>
  <si>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</si>
  <si>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</si>
  <si>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</si>
  <si>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</si>
  <si>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</si>
  <si>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</si>
  <si>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</si>
  <si>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</si>
  <si>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</si>
  <si>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</si>
  <si>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</si>
  <si>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</si>
  <si>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</si>
  <si>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</si>
  <si>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</si>
  <si>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</si>
  <si>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</si>
  <si>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</si>
  <si>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</si>
  <si>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</si>
  <si>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</si>
  <si>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</si>
  <si>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</si>
  <si>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</si>
  <si>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</si>
  <si>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</si>
  <si>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</si>
  <si>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</si>
  <si>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</si>
  <si>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</si>
  <si>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</si>
  <si>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</si>
  <si>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</si>
  <si>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</si>
  <si>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</si>
  <si>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</si>
  <si>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</si>
  <si>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</si>
  <si>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</si>
  <si>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</si>
  <si>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</si>
  <si>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</si>
  <si>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</si>
  <si>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</si>
  <si>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</si>
  <si>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</si>
  <si>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</si>
  <si>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</si>
  <si>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</si>
  <si>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</si>
  <si>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</si>
  <si>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</si>
  <si>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</si>
  <si>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</si>
  <si>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</si>
  <si>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</si>
  <si>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</si>
  <si>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</si>
  <si>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</si>
  <si>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</si>
  <si>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</si>
  <si>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</si>
  <si>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</si>
  <si>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</si>
  <si>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</si>
  <si>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</si>
  <si>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</si>
  <si>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</si>
  <si>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</si>
  <si>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</si>
  <si>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</si>
  <si>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</si>
  <si>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</si>
  <si>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</si>
  <si>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</si>
  <si>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</si>
  <si>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</si>
  <si>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</si>
  <si>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</si>
  <si>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</si>
  <si>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</si>
  <si>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</si>
  <si>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</si>
  <si>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</si>
  <si>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</si>
  <si>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</si>
  <si>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</si>
  <si>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</si>
  <si>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</si>
  <si>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</si>
  <si>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</si>
  <si>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</si>
  <si>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</si>
  <si>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</si>
  <si>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</si>
  <si>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</si>
  <si>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</si>
  <si>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</si>
  <si>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</si>
  <si>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</si>
  <si>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</si>
  <si>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</si>
  <si>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</si>
  <si>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</si>
  <si>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</si>
  <si>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</si>
  <si>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</si>
  <si>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</si>
  <si>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</si>
  <si>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</si>
  <si>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</si>
  <si>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</si>
  <si>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</si>
  <si>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</si>
  <si>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</si>
  <si>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</si>
  <si>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</si>
  <si>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</si>
  <si>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</si>
  <si>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</si>
  <si>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</si>
  <si>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</si>
  <si>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</si>
  <si>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</si>
  <si>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</si>
  <si>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</si>
  <si>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</si>
  <si>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</si>
  <si>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</si>
  <si>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</si>
  <si>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</si>
  <si>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</si>
  <si>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</si>
  <si>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</si>
  <si>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</si>
  <si>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</si>
  <si>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</si>
  <si>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</si>
  <si>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</si>
  <si>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</si>
  <si>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</si>
  <si>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</si>
  <si>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</si>
  <si>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</si>
  <si>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</si>
  <si>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</si>
  <si>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</si>
  <si>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</si>
  <si>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</si>
  <si>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</si>
  <si>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</si>
  <si>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</si>
  <si>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</si>
  <si>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</si>
  <si>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</si>
  <si>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</si>
  <si>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</si>
  <si>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</si>
  <si>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</si>
  <si>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</si>
  <si>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</si>
  <si>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</si>
  <si>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</si>
  <si>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</si>
  <si>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</si>
  <si>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</si>
  <si>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</si>
  <si>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</si>
  <si>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</si>
  <si>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</si>
  <si>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</si>
  <si>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</si>
  <si>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</si>
  <si>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</si>
  <si>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</si>
  <si>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</si>
  <si>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</si>
  <si>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</si>
  <si>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</si>
  <si>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</si>
  <si>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</si>
  <si>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</si>
  <si>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</si>
  <si>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</si>
  <si>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</si>
  <si>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</si>
  <si>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</si>
  <si>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</si>
  <si>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</si>
  <si>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</si>
  <si>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</si>
  <si>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</si>
  <si>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</si>
  <si>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</si>
  <si>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</si>
  <si>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</si>
  <si>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</si>
  <si>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</si>
  <si>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</si>
  <si>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</si>
  <si>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</si>
  <si>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</si>
  <si>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</si>
  <si>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</si>
  <si>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</si>
  <si>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</si>
  <si>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</si>
  <si>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</si>
  <si>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</si>
  <si>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</si>
  <si>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</si>
  <si>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</si>
  <si>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</si>
  <si>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</si>
  <si>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</si>
  <si>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</si>
  <si>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</si>
  <si>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</si>
  <si>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</si>
  <si>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</si>
  <si>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</si>
  <si>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</si>
  <si>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</si>
  <si>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</si>
  <si>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</si>
  <si>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</si>
  <si>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</si>
  <si>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</si>
  <si>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</si>
  <si>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</si>
  <si>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</si>
  <si>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</si>
  <si>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</si>
  <si>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</si>
  <si>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</si>
  <si>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</si>
  <si>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</si>
  <si>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</si>
  <si>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</si>
  <si>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</si>
  <si>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</si>
  <si>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</si>
  <si>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</si>
  <si>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</si>
  <si>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</si>
  <si>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</si>
  <si>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</si>
  <si>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</si>
  <si>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</si>
  <si>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</si>
  <si>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</si>
  <si>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</si>
  <si>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</si>
  <si>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</si>
  <si>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</si>
  <si>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</si>
  <si>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</si>
  <si>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</si>
  <si>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</si>
  <si>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</si>
  <si>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</si>
  <si>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</si>
  <si>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</si>
  <si>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</si>
  <si>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</si>
  <si>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</si>
  <si>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</si>
  <si>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</si>
  <si>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</si>
  <si>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</si>
  <si>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</si>
  <si>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</si>
  <si>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</si>
  <si>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</si>
  <si>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</si>
  <si>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</si>
  <si>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</si>
  <si>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</si>
  <si>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</si>
  <si>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</si>
  <si>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</si>
  <si>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</si>
  <si>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</si>
  <si>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</si>
  <si>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</si>
  <si>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</si>
  <si>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</si>
  <si>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</si>
  <si>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</si>
  <si>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</si>
  <si>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</si>
  <si>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</si>
  <si>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</si>
  <si>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</si>
  <si>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</si>
  <si>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</si>
  <si>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</si>
  <si>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</si>
  <si>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</si>
  <si>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</si>
  <si>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</si>
  <si>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</si>
  <si>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</si>
  <si>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</si>
  <si>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</si>
  <si>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</si>
  <si>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</si>
  <si>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</si>
  <si>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</si>
  <si>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</si>
  <si>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</si>
  <si>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</si>
  <si>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</si>
  <si>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</si>
  <si>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</si>
  <si>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</si>
  <si>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</si>
  <si>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</si>
  <si>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</si>
  <si>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</si>
  <si>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</si>
  <si>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</si>
  <si>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</si>
  <si>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</si>
  <si>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</si>
  <si>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</si>
  <si>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</si>
  <si>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</si>
  <si>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</si>
  <si>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</si>
  <si>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</si>
  <si>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</si>
  <si>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</si>
  <si>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</si>
  <si>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</si>
  <si>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</si>
  <si>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</si>
  <si>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</si>
  <si>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</si>
  <si>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</si>
  <si>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</si>
  <si>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</si>
  <si>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</si>
  <si>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</si>
  <si>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</si>
  <si>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</si>
  <si>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</si>
  <si>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</si>
  <si>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</si>
  <si>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</si>
  <si>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</si>
  <si>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</si>
  <si>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</si>
  <si>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</si>
  <si>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</si>
  <si>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</si>
  <si>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</si>
  <si>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</si>
  <si>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</si>
  <si>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</si>
  <si>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</si>
  <si>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</si>
  <si>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</si>
  <si>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</si>
  <si>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</si>
  <si>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</si>
  <si>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</si>
  <si>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</si>
  <si>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</si>
  <si>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</si>
  <si>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</si>
  <si>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</si>
  <si>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</si>
  <si>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</si>
  <si>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</si>
  <si>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</si>
  <si>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</si>
  <si>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</si>
  <si>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</si>
  <si>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</si>
  <si>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</si>
  <si>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</si>
  <si>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</si>
  <si>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</si>
  <si>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</si>
  <si>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</si>
  <si>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</si>
  <si>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</si>
  <si>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</si>
  <si>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</si>
  <si>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</si>
  <si>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</si>
  <si>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</si>
  <si>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</si>
  <si>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</si>
  <si>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</si>
  <si>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</si>
  <si>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</si>
  <si>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</si>
  <si>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</si>
  <si>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</si>
  <si>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</si>
  <si>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</si>
  <si>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</si>
  <si>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</si>
  <si>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</si>
  <si>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</si>
  <si>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</si>
  <si>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</si>
  <si>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</si>
  <si>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</si>
  <si>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</si>
  <si>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</si>
  <si>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</si>
  <si>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</si>
  <si>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</si>
  <si>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</si>
  <si>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</si>
  <si>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</si>
  <si>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</si>
  <si>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</si>
  <si>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</si>
  <si>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</si>
  <si>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</si>
  <si>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</si>
  <si>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</si>
  <si>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</si>
  <si>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</si>
  <si>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</si>
  <si>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</si>
  <si>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</si>
  <si>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</si>
  <si>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</si>
  <si>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</si>
  <si>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</si>
  <si>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</si>
  <si>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</si>
  <si>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</si>
  <si>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</si>
  <si>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</si>
  <si>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</si>
  <si>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</si>
  <si>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</si>
  <si>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</si>
  <si>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</si>
  <si>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</si>
  <si>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</si>
  <si>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</si>
  <si>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</si>
  <si>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</si>
  <si>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</si>
  <si>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</si>
  <si>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</si>
  <si>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</si>
  <si>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</si>
  <si>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</si>
  <si>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</si>
  <si>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</si>
  <si>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</si>
  <si>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</si>
  <si>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</si>
  <si>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</si>
  <si>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</si>
  <si>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</si>
  <si>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</si>
  <si>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</si>
  <si>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</si>
  <si>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</si>
  <si>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</si>
  <si>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</si>
  <si>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</si>
  <si>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</si>
  <si>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</si>
  <si>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</si>
  <si>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</si>
  <si>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</si>
  <si>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</si>
  <si>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</si>
  <si>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</si>
  <si>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</si>
  <si>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</si>
  <si>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</si>
  <si>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</si>
  <si>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</si>
  <si>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</si>
  <si>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</si>
  <si>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</si>
  <si>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</si>
  <si>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</si>
  <si>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</si>
  <si>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</si>
  <si>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</si>
  <si>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</si>
  <si>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</si>
  <si>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</si>
  <si>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</si>
  <si>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</si>
  <si>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</si>
  <si>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</si>
  <si>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</si>
  <si>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</si>
  <si>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</si>
  <si>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</si>
  <si>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</si>
  <si>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</si>
  <si>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</si>
  <si>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</si>
  <si>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</si>
  <si>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</si>
  <si>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</si>
  <si>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</si>
  <si>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</si>
  <si>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</si>
  <si>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</si>
  <si>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</si>
  <si>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</si>
  <si>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</si>
  <si>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</si>
  <si>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</si>
  <si>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</si>
  <si>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</si>
  <si>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</si>
  <si>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</si>
  <si>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</si>
  <si>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</si>
  <si>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</si>
  <si>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</si>
  <si>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</si>
  <si>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</si>
  <si>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</si>
  <si>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</si>
  <si>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</si>
  <si>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</si>
  <si>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</si>
  <si>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</si>
  <si>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</si>
  <si>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</si>
  <si>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</si>
  <si>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</si>
  <si>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</si>
  <si>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</si>
  <si>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</si>
  <si>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</si>
  <si>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</si>
  <si>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</si>
  <si>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</si>
  <si>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</si>
  <si>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</si>
  <si>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</si>
  <si>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</si>
  <si>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</si>
  <si>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</si>
  <si>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</si>
  <si>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</si>
  <si>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</si>
  <si>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</si>
  <si>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</si>
  <si>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</si>
  <si>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</si>
  <si>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</si>
  <si>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</si>
  <si>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</si>
  <si>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</si>
  <si>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</si>
  <si>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</si>
  <si>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</si>
  <si>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</si>
  <si>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</si>
  <si>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</si>
  <si>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</si>
  <si>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</si>
  <si>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</si>
  <si>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</si>
  <si>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</si>
  <si>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</si>
  <si>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</si>
  <si>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</si>
  <si>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</si>
  <si>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</si>
  <si>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</si>
  <si>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</si>
  <si>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</si>
  <si>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</si>
  <si>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</si>
  <si>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</si>
  <si>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</si>
  <si>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</si>
  <si>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</si>
  <si>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</si>
  <si>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</si>
  <si>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</si>
  <si>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</si>
  <si>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</si>
  <si>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</si>
  <si>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</si>
  <si>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</si>
  <si>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</si>
  <si>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</si>
  <si>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</si>
  <si>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</si>
  <si>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</si>
  <si>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</si>
  <si>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</si>
  <si>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</si>
  <si>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</si>
  <si>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</si>
  <si>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</si>
  <si>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</si>
  <si>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</si>
  <si>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</si>
  <si>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</si>
  <si>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</si>
  <si>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</si>
  <si>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</si>
  <si>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</si>
  <si>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</si>
  <si>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</si>
  <si>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</si>
  <si>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</si>
  <si>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</si>
  <si>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</si>
  <si>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</si>
  <si>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</si>
  <si>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</si>
  <si>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</si>
  <si>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</si>
  <si>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</si>
  <si>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</si>
  <si>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</si>
  <si>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</si>
  <si>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</si>
  <si>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</si>
  <si>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</si>
  <si>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</si>
  <si>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</si>
  <si>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</si>
  <si>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</si>
  <si>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</si>
  <si>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</si>
  <si>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</si>
  <si>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</si>
  <si>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</si>
  <si>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</si>
  <si>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</si>
  <si>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</si>
  <si>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</si>
  <si>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</si>
  <si>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</si>
  <si>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</si>
  <si>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</si>
  <si>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</si>
  <si>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</si>
  <si>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</si>
  <si>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</si>
  <si>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</si>
  <si>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</si>
  <si>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</si>
  <si>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</si>
  <si>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</si>
  <si>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</si>
  <si>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</si>
  <si>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</si>
  <si>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</si>
  <si>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</si>
  <si>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</si>
  <si>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</si>
  <si>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</si>
  <si>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</si>
  <si>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</si>
  <si>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</si>
  <si>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</si>
  <si>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</si>
  <si>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</si>
  <si>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</si>
  <si>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</si>
  <si>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</si>
  <si>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</si>
  <si>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</si>
  <si>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</si>
  <si>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</si>
  <si>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</si>
  <si>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</si>
  <si>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</si>
  <si>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</si>
  <si>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</si>
  <si>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</si>
  <si>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</si>
  <si>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</si>
  <si>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</si>
  <si>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</si>
  <si>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</si>
  <si>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</si>
  <si>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</si>
  <si>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</si>
  <si>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</si>
  <si>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</si>
  <si>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</si>
  <si>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</si>
  <si>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</si>
  <si>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</si>
  <si>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</si>
  <si>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</si>
  <si>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</si>
  <si>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</si>
  <si>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</si>
  <si>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</si>
  <si>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</si>
  <si>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</si>
  <si>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</si>
  <si>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</si>
  <si>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</si>
  <si>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</si>
  <si>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</si>
  <si>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</si>
  <si>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</si>
  <si>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</si>
  <si>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</si>
  <si>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</si>
  <si>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</si>
  <si>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</si>
  <si>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</si>
  <si>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</si>
  <si>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</si>
  <si>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</si>
  <si>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</si>
  <si>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</si>
  <si>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</si>
  <si>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</si>
  <si>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</si>
  <si>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</si>
  <si>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</si>
  <si>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</si>
  <si>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</si>
  <si>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</si>
  <si>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</si>
  <si>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</si>
  <si>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</si>
  <si>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</si>
  <si>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</si>
  <si>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</si>
  <si>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</si>
  <si>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</si>
  <si>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</si>
  <si>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</si>
  <si>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</si>
  <si>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</si>
  <si>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</si>
  <si>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</si>
  <si>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</si>
  <si>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</si>
  <si>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</si>
  <si>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</si>
  <si>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</si>
  <si>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</si>
  <si>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</si>
  <si>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</si>
  <si>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</si>
  <si>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</si>
  <si>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</si>
  <si>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</si>
  <si>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</si>
  <si>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</si>
  <si>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</si>
  <si>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</si>
  <si>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</si>
  <si>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</si>
  <si>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</si>
  <si>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</si>
  <si>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</si>
  <si>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</si>
  <si>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</si>
  <si>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</si>
  <si>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</si>
  <si>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</si>
  <si>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</si>
  <si>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</si>
  <si>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</si>
  <si>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</si>
  <si>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</si>
  <si>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</si>
  <si>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</si>
  <si>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</si>
  <si>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</si>
  <si>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</si>
  <si>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</si>
  <si>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</si>
  <si>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</si>
  <si>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</si>
  <si>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</si>
  <si>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</si>
  <si>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</si>
  <si>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</si>
  <si>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</si>
  <si>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</si>
  <si>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</si>
  <si>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</si>
  <si>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</si>
  <si>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</si>
  <si>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</si>
  <si>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</si>
  <si>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</si>
  <si>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</si>
  <si>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</si>
  <si>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</si>
  <si>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</si>
  <si>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</si>
  <si>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</si>
  <si>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</si>
  <si>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</si>
  <si>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</si>
  <si>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</si>
  <si>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</si>
  <si>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Nombre de mÃ©nages en 2018</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</si>
  <si>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</si>
  <si>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</si>
  <si>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</si>
  <si>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</si>
  <si>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</si>
  <si>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</si>
  <si>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</si>
  <si>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</si>
  <si>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</si>
  <si>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</si>
  <si>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</si>
  <si>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</si>
  <si>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</si>
  <si>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</si>
  <si>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</si>
  <si>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</si>
  <si>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</si>
  <si>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</si>
  <si>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</si>
  <si>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</si>
  <si>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</si>
  <si>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</si>
  <si>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</si>
  <si>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</si>
  <si>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</si>
  <si>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Nombre de personnes des mÃ©nages en 2018</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</si>
  <si>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</si>
  <si>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</si>
  <si>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</si>
  <si>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</si>
  <si>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</si>
  <si>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</si>
  <si>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</si>
  <si>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</si>
  <si>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</si>
  <si>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</si>
  <si>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</si>
  <si>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</si>
  <si>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</si>
  <si>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</si>
  <si>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</si>
  <si>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</si>
  <si>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</si>
  <si>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</si>
  <si>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</si>
  <si>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</si>
  <si>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</si>
  <si>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</si>
  <si>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</si>
  <si>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</si>
  <si>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</si>
  <si>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</si>
  <si>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</si>
  <si>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</si>
  <si>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</si>
  <si>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</si>
  <si>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</si>
  <si>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</si>
  <si>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</si>
  <si>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</si>
  <si>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</si>
  <si>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</si>
  <si>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</si>
  <si>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</si>
  <si>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</si>
  <si>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</si>
  <si>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</si>
  <si>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</si>
  <si>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</si>
  <si>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</si>
  <si>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</si>
  <si>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</si>
  <si>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</si>
  <si>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</si>
  <si>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</si>
  <si>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</si>
  <si>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</si>
  <si>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</si>
  <si>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</si>
  <si>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</si>
  <si>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</si>
  <si>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</si>
  <si>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</si>
  <si>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</si>
  <si>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</si>
  <si>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</si>
  <si>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</si>
  <si>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</si>
  <si>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</si>
  <si>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</si>
  <si>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</si>
  <si>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</si>
  <si>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</si>
  <si>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</si>
  <si>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</si>
  <si>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</si>
  <si>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</si>
  <si>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</si>
  <si>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</si>
  <si>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</si>
  <si>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</si>
  <si>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</si>
  <si>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</si>
  <si>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</si>
  <si>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</si>
  <si>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</si>
  <si>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</si>
  <si>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</si>
  <si>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</si>
  <si>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</si>
  <si>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</si>
  <si>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</si>
  <si>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</si>
  <si>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</si>
  <si>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</si>
  <si>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</si>
  <si>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</si>
  <si>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</si>
  <si>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</si>
  <si>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</si>
  <si>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</si>
  <si>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</si>
  <si>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</si>
  <si>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</si>
  <si>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</si>
  <si>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</si>
  <si>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</si>
  <si>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</si>
  <si>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</si>
  <si>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</si>
  <si>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</si>
  <si>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</si>
  <si>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</si>
  <si>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</si>
  <si>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</si>
  <si>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</si>
  <si>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</si>
  <si>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</si>
  <si>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</si>
  <si>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</si>
  <si>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</si>
  <si>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</si>
  <si>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</si>
  <si>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</si>
  <si>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</si>
  <si>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</si>
  <si>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</si>
  <si>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</si>
  <si>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</si>
  <si>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</si>
  <si>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</si>
  <si>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</si>
  <si>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</si>
  <si>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</si>
  <si>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</si>
  <si>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</si>
  <si>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</si>
  <si>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</si>
  <si>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</si>
  <si>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</si>
  <si>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</si>
  <si>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</si>
  <si>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</si>
  <si>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</si>
  <si>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</si>
  <si>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</si>
  <si>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</si>
  <si>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</si>
  <si>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</si>
  <si>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</si>
  <si>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</si>
  <si>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</si>
  <si>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</si>
  <si>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</si>
  <si>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</si>
  <si>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</si>
  <si>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</si>
  <si>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</si>
  <si>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</si>
  <si>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</si>
  <si>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</si>
  <si>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</si>
  <si>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</si>
  <si>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</si>
  <si>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</si>
  <si>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</si>
  <si>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</si>
  <si>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</si>
  <si>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</si>
  <si>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</si>
  <si>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</si>
  <si>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</si>
  <si>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</si>
  <si>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</si>
  <si>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</si>
  <si>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</si>
  <si>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</si>
  <si>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</si>
  <si>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</si>
  <si>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</si>
  <si>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</si>
  <si>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</si>
  <si>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</si>
  <si>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</si>
  <si>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</si>
  <si>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</si>
  <si>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</si>
  <si>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</si>
  <si>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</si>
  <si>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</si>
  <si>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</si>
  <si>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</si>
  <si>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</si>
  <si>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</si>
  <si>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</si>
  <si>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</si>
  <si>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</si>
  <si>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</si>
  <si>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</si>
  <si>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</si>
  <si>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</si>
  <si>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</si>
  <si>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</si>
  <si>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</si>
  <si>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</si>
  <si>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</si>
  <si>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</si>
  <si>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</si>
  <si>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</si>
  <si>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</si>
  <si>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</si>
  <si>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</si>
  <si>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</si>
  <si>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</si>
  <si>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</si>
  <si>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</si>
  <si>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Nombre de mÃ©nages en 2013</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</si>
  <si>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</si>
  <si>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</si>
  <si>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</si>
  <si>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</si>
  <si>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</si>
  <si>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</si>
  <si>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</si>
  <si>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</si>
  <si>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</si>
  <si>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</si>
  <si>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</si>
  <si>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</si>
  <si>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</si>
  <si>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</si>
  <si>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</si>
  <si>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</si>
  <si>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</si>
  <si>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</si>
  <si>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</si>
  <si>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</si>
  <si>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</si>
  <si>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</si>
  <si>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</si>
  <si>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</si>
  <si>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</si>
  <si>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Nombre de personnes des mÃ©nages en 2013</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</si>
  <si>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</si>
  <si>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</si>
  <si>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</si>
  <si>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</si>
  <si>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</si>
  <si>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</si>
  <si>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</si>
  <si>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</si>
  <si>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</si>
  <si>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</si>
  <si>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</si>
  <si>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</si>
  <si>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</si>
  <si>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</si>
  <si>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</si>
  <si>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</si>
  <si>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</si>
  <si>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</si>
  <si>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</si>
  <si>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</si>
  <si>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</si>
  <si>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</si>
  <si>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</si>
  <si>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</si>
  <si>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</si>
  <si>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</si>
  <si>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</si>
  <si>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</si>
  <si>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</si>
  <si>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</si>
  <si>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</si>
  <si>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</si>
  <si>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</si>
  <si>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</si>
  <si>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</si>
  <si>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</si>
  <si>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</si>
  <si>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</si>
  <si>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</si>
  <si>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</si>
  <si>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</si>
  <si>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</si>
  <si>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</si>
  <si>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</si>
  <si>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</si>
  <si>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</si>
  <si>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</si>
  <si>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</si>
  <si>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</si>
  <si>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</si>
  <si>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</si>
  <si>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</si>
  <si>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</si>
  <si>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</si>
  <si>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</si>
  <si>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</si>
  <si>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</si>
  <si>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</si>
  <si>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</si>
  <si>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</si>
  <si>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</si>
  <si>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</si>
  <si>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</si>
  <si>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</si>
  <si>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</si>
  <si>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</si>
  <si>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</si>
  <si>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</si>
  <si>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</si>
  <si>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</si>
  <si>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</si>
  <si>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</si>
  <si>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</si>
  <si>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</si>
  <si>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</si>
  <si>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</si>
  <si>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</si>
  <si>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</si>
  <si>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</si>
  <si>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</si>
  <si>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</si>
  <si>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</si>
  <si>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</si>
  <si>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</si>
  <si>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</si>
  <si>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</si>
  <si>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</si>
  <si>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</si>
  <si>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</si>
  <si>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</si>
  <si>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</si>
  <si>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</si>
  <si>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</si>
  <si>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</si>
  <si>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</si>
  <si>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</si>
  <si>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</si>
  <si>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</si>
  <si>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</si>
  <si>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</si>
  <si>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</si>
  <si>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</si>
  <si>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</si>
  <si>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</si>
  <si>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</si>
  <si>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</si>
  <si>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</si>
  <si>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</si>
  <si>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</si>
  <si>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</si>
  <si>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</si>
  <si>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</si>
  <si>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</si>
  <si>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</si>
  <si>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</si>
  <si>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</si>
  <si>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</si>
  <si>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</si>
  <si>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</si>
  <si>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</si>
  <si>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</si>
  <si>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</si>
  <si>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</si>
  <si>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</si>
  <si>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</si>
  <si>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</si>
  <si>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</si>
  <si>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</si>
  <si>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</si>
  <si>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</si>
  <si>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</si>
  <si>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</si>
  <si>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</si>
  <si>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</si>
  <si>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</si>
  <si>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</si>
  <si>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</si>
  <si>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</si>
  <si>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</si>
  <si>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</si>
  <si>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</si>
  <si>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</si>
  <si>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</si>
  <si>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</si>
  <si>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</si>
  <si>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</si>
  <si>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</si>
  <si>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</si>
  <si>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</si>
  <si>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</si>
  <si>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</si>
  <si>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</si>
  <si>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</si>
  <si>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</si>
  <si>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</si>
  <si>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</si>
  <si>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</si>
  <si>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</si>
  <si>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</si>
  <si>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</si>
  <si>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</si>
  <si>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</si>
  <si>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</si>
  <si>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</si>
  <si>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</si>
  <si>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</si>
  <si>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</si>
  <si>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</si>
  <si>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</si>
  <si>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</si>
  <si>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</si>
  <si>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</si>
  <si>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</si>
  <si>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</si>
  <si>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</si>
  <si>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</si>
  <si>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</si>
  <si>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</si>
  <si>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</si>
  <si>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</si>
  <si>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</si>
  <si>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</si>
  <si>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</si>
  <si>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</si>
  <si>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</si>
  <si>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</si>
  <si>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</si>
  <si>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</si>
  <si>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</si>
  <si>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</si>
  <si>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</si>
  <si>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</si>
  <si>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</si>
  <si>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</si>
  <si>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</si>
  <si>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</si>
  <si>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</si>
  <si>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</si>
  <si>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Nombre de mÃ©nages en 2008</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</si>
  <si>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</si>
  <si>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</si>
  <si>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</si>
  <si>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</si>
  <si>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</si>
  <si>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</si>
  <si>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</si>
  <si>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</si>
  <si>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</si>
  <si>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</si>
  <si>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</si>
  <si>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</si>
  <si>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</si>
  <si>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</si>
  <si>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</si>
  <si>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</si>
  <si>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</si>
  <si>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</si>
  <si>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</si>
  <si>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</si>
  <si>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</si>
  <si>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</si>
  <si>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</si>
  <si>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</si>
  <si>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</si>
  <si>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Nombre de personnes des mÃ©nages en 2008</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</si>
  <si>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</si>
  <si>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</si>
  <si>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</si>
  <si>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</si>
  <si>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</si>
  <si>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</si>
  <si>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</si>
  <si>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</si>
  <si>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</si>
  <si>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</si>
  <si>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</si>
  <si>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</si>
  <si>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</si>
  <si>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</si>
  <si>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</si>
  <si>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</si>
  <si>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</si>
  <si>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</si>
  <si>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</si>
  <si>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</si>
  <si>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</si>
  <si>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</si>
  <si>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</si>
  <si>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</si>
  <si>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</si>
  <si>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</si>
  <si>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</si>
  <si>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</si>
  <si>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</si>
  <si>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</si>
  <si>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</si>
  <si>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</si>
  <si>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</si>
  <si>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</si>
  <si>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</si>
  <si>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</si>
  <si>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</si>
  <si>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</si>
  <si>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</si>
  <si>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</si>
  <si>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</si>
  <si>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</si>
  <si>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</si>
  <si>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</si>
  <si>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</si>
  <si>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</si>
  <si>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</si>
  <si>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</si>
  <si>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</si>
  <si>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</si>
  <si>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</si>
  <si>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</si>
  <si>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</si>
  <si>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</si>
  <si>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</si>
  <si>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</si>
  <si>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</si>
  <si>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</si>
  <si>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</si>
  <si>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</si>
  <si>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</si>
  <si>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</si>
  <si>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</si>
  <si>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</si>
  <si>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</si>
  <si>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</si>
  <si>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</si>
  <si>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</si>
  <si>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</si>
  <si>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</si>
  <si>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</si>
  <si>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</si>
  <si>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</si>
  <si>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</si>
  <si>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</si>
  <si>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</si>
  <si>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</si>
  <si>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</si>
  <si>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</si>
  <si>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</si>
  <si>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</si>
  <si>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</si>
  <si>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</si>
  <si>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</si>
  <si>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</si>
  <si>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</si>
  <si>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</si>
  <si>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</si>
  <si>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</si>
  <si>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</si>
  <si>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</si>
  <si>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</si>
  <si>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</si>
  <si>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</si>
  <si>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</si>
  <si>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</si>
  <si>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</si>
  <si>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</si>
  <si>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</si>
  <si>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</si>
  <si>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</si>
  <si>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</si>
  <si>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</si>
  <si>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</si>
  <si>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</si>
  <si>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</si>
  <si>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</si>
  <si>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</si>
  <si>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</si>
  <si>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</si>
  <si>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</si>
  <si>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</si>
  <si>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</si>
  <si>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</si>
  <si>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</si>
  <si>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</si>
  <si>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</si>
  <si>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</si>
  <si>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</si>
  <si>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</si>
  <si>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</si>
  <si>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</si>
  <si>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</si>
  <si>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</si>
  <si>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</si>
  <si>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</si>
  <si>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</si>
  <si>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</si>
  <si>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</si>
  <si>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</si>
  <si>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</si>
  <si>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</si>
  <si>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</si>
  <si>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</si>
  <si>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</si>
  <si>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</si>
  <si>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</si>
  <si>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</si>
  <si>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</si>
  <si>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</si>
  <si>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</si>
  <si>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</si>
  <si>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</si>
  <si>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</si>
  <si>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</si>
  <si>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</si>
  <si>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</si>
  <si>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</si>
  <si>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</si>
  <si>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</si>
  <si>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</si>
  <si>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</si>
  <si>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</si>
  <si>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</si>
  <si>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</si>
  <si>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</si>
  <si>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</si>
  <si>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</si>
  <si>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</si>
  <si>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</si>
  <si>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</si>
  <si>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</si>
  <si>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</si>
  <si>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</si>
  <si>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</si>
  <si>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</si>
  <si>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</si>
  <si>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</si>
  <si>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</si>
  <si>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</si>
  <si>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</si>
  <si>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</si>
  <si>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</si>
  <si>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</si>
  <si>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</si>
  <si>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</si>
  <si>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</si>
  <si>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</si>
  <si>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</si>
  <si>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</si>
  <si>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</si>
  <si>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</si>
  <si>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</si>
  <si>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</si>
  <si>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</si>
  <si>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</si>
  <si>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</si>
  <si>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</si>
  <si>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</si>
  <si>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</si>
  <si>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</si>
  <si>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</si>
  <si>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</si>
  <si>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</si>
  <si>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</si>
  <si>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</si>
  <si>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</si>
  <si>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</si>
  <si>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</si>
  <si>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</si>
  <si>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</si>
  <si>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</si>
  <si>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</si>
  <si>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</si>
  <si>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</si>
  <si>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Nombre de rÃ©sidences principales en 2018</t>
  </si>
  <si>
    <t>RÃ©s secondaires et logts occasionnels en 2018 (princ)</t>
  </si>
  <si>
    <t>Nombre de rÃ©sidences secondaires et logements occasionnels en 2018</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</si>
  <si>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</si>
  <si>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</si>
  <si>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</si>
  <si>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</si>
  <si>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</si>
  <si>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</si>
  <si>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</si>
  <si>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</si>
  <si>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</si>
  <si>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</si>
  <si>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</si>
  <si>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</si>
  <si>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</si>
  <si>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</si>
  <si>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</si>
  <si>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</si>
  <si>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</si>
  <si>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</si>
  <si>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</si>
  <si>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</si>
  <si>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</si>
  <si>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</si>
  <si>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</si>
  <si>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</si>
  <si>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</si>
  <si>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</si>
  <si>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</si>
  <si>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</si>
  <si>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</si>
  <si>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</si>
  <si>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</si>
  <si>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</si>
  <si>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</si>
  <si>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</si>
  <si>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</si>
  <si>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</si>
  <si>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</si>
  <si>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</si>
  <si>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</si>
  <si>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</si>
  <si>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</si>
  <si>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</si>
  <si>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</si>
  <si>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</si>
  <si>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</si>
  <si>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</si>
  <si>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</si>
  <si>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</si>
  <si>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</si>
  <si>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</si>
  <si>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</si>
  <si>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</si>
  <si>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</si>
  <si>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</si>
  <si>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</si>
  <si>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</si>
  <si>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</si>
  <si>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</si>
  <si>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</si>
  <si>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</si>
  <si>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</si>
  <si>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</si>
  <si>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</si>
  <si>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</si>
  <si>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</si>
  <si>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</si>
  <si>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</si>
  <si>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</si>
  <si>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</si>
  <si>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</si>
  <si>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</si>
  <si>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</si>
  <si>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</si>
  <si>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</si>
  <si>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</si>
  <si>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</si>
  <si>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</si>
  <si>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</si>
  <si>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</si>
  <si>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</si>
  <si>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</si>
  <si>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</si>
  <si>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</si>
  <si>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</si>
  <si>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</si>
  <si>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</si>
  <si>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</si>
  <si>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</si>
  <si>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</si>
  <si>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</si>
  <si>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</si>
  <si>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</si>
  <si>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</si>
  <si>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</si>
  <si>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</si>
  <si>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</si>
  <si>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</si>
  <si>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</si>
  <si>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</si>
  <si>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</si>
  <si>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</si>
  <si>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</si>
  <si>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</si>
  <si>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</si>
  <si>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</si>
  <si>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</si>
  <si>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</si>
  <si>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</si>
  <si>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</si>
  <si>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</si>
  <si>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</si>
  <si>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</si>
  <si>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</si>
  <si>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</si>
  <si>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</si>
  <si>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</si>
  <si>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</si>
  <si>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</si>
  <si>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</si>
  <si>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</si>
  <si>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</si>
  <si>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</si>
  <si>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</si>
  <si>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</si>
  <si>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</si>
  <si>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</si>
  <si>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</si>
  <si>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</si>
  <si>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</si>
  <si>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</si>
  <si>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</si>
  <si>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</si>
  <si>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</si>
  <si>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</si>
  <si>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</si>
  <si>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</si>
  <si>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</si>
  <si>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</si>
  <si>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</si>
  <si>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</si>
  <si>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</si>
  <si>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</si>
  <si>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</si>
  <si>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</si>
  <si>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</si>
  <si>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</si>
  <si>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</si>
  <si>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Nombre de rÃ©sidences principales occupÃ©es par propriÃ©taires en 2018</t>
  </si>
  <si>
    <t>RÃ©s princ occupÃ©es Locataires en 2018 (princ)</t>
  </si>
  <si>
    <t>Nombre de rÃ©sidences principales occupÃ©es par locataires en 2018</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</si>
  <si>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</si>
  <si>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</si>
  <si>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</si>
  <si>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</si>
  <si>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</si>
  <si>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</si>
  <si>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</si>
  <si>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</si>
  <si>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</si>
  <si>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</si>
  <si>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</si>
  <si>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</si>
  <si>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</si>
  <si>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</si>
  <si>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</si>
  <si>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</si>
  <si>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</si>
  <si>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</si>
  <si>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</si>
  <si>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</si>
  <si>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</si>
  <si>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</si>
  <si>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</si>
  <si>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</si>
  <si>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</si>
  <si>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</si>
  <si>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</si>
  <si>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</si>
  <si>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</si>
  <si>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</si>
  <si>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</si>
  <si>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</si>
  <si>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</si>
  <si>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</si>
  <si>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</si>
  <si>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</si>
  <si>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</si>
  <si>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</si>
  <si>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</si>
  <si>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</si>
  <si>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</si>
  <si>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</si>
  <si>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</si>
  <si>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</si>
  <si>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</si>
  <si>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</si>
  <si>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</si>
  <si>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</si>
  <si>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</si>
  <si>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</si>
  <si>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</si>
  <si>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</si>
  <si>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</si>
  <si>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</si>
  <si>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</si>
  <si>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</si>
  <si>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</si>
  <si>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</si>
  <si>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</si>
  <si>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</si>
  <si>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</si>
  <si>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</si>
  <si>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</si>
  <si>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</si>
  <si>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</si>
  <si>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</si>
  <si>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</si>
  <si>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</si>
  <si>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</si>
  <si>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</si>
  <si>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</si>
  <si>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</si>
  <si>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</si>
  <si>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</si>
  <si>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</si>
  <si>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</si>
  <si>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</si>
  <si>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</si>
  <si>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</si>
  <si>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</si>
  <si>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</si>
  <si>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</si>
  <si>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</si>
  <si>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</si>
  <si>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</si>
  <si>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</si>
  <si>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</si>
  <si>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</si>
  <si>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</si>
  <si>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</si>
  <si>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</si>
  <si>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Nombre de rÃ©sidences principales en 2013</t>
  </si>
  <si>
    <t>RÃ©s secondaires et logts occasionnels en 2013 (princ)</t>
  </si>
  <si>
    <t>Nombre de rÃ©sidences secondaires et logements occasionnels en 2013</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</si>
  <si>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</si>
  <si>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</si>
  <si>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</si>
  <si>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</si>
  <si>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</si>
  <si>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</si>
  <si>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</si>
  <si>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</si>
  <si>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</si>
  <si>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</si>
  <si>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</si>
  <si>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</si>
  <si>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</si>
  <si>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</si>
  <si>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</si>
  <si>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</si>
  <si>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</si>
  <si>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</si>
  <si>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</si>
  <si>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</si>
  <si>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</si>
  <si>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</si>
  <si>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</si>
  <si>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</si>
  <si>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</si>
  <si>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</si>
  <si>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</si>
  <si>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</si>
  <si>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</si>
  <si>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</si>
  <si>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</si>
  <si>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</si>
  <si>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</si>
  <si>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</si>
  <si>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</si>
  <si>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</si>
  <si>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</si>
  <si>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</si>
  <si>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</si>
  <si>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</si>
  <si>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</si>
  <si>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</si>
  <si>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</si>
  <si>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</si>
  <si>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</si>
  <si>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</si>
  <si>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</si>
  <si>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</si>
  <si>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</si>
  <si>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</si>
  <si>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</si>
  <si>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</si>
  <si>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</si>
  <si>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</si>
  <si>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</si>
  <si>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</si>
  <si>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</si>
  <si>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</si>
  <si>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</si>
  <si>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</si>
  <si>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</si>
  <si>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</si>
  <si>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</si>
  <si>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</si>
  <si>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</si>
  <si>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</si>
  <si>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</si>
  <si>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</si>
  <si>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</si>
  <si>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</si>
  <si>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</si>
  <si>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</si>
  <si>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</si>
  <si>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</si>
  <si>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</si>
  <si>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</si>
  <si>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</si>
  <si>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</si>
  <si>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</si>
  <si>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</si>
  <si>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</si>
  <si>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</si>
  <si>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</si>
  <si>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</si>
  <si>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</si>
  <si>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</si>
  <si>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</si>
  <si>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</si>
  <si>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</si>
  <si>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</si>
  <si>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</si>
  <si>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</si>
  <si>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</si>
  <si>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</si>
  <si>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</si>
  <si>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</si>
  <si>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</si>
  <si>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</si>
  <si>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</si>
  <si>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</si>
  <si>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</si>
  <si>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</si>
  <si>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</si>
  <si>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</si>
  <si>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</si>
  <si>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</si>
  <si>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</si>
  <si>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</si>
  <si>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</si>
  <si>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</si>
  <si>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</si>
  <si>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</si>
  <si>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</si>
  <si>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</si>
  <si>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</si>
  <si>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</si>
  <si>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</si>
  <si>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</si>
  <si>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</si>
  <si>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</si>
  <si>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</si>
  <si>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</si>
  <si>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</si>
  <si>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</si>
  <si>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</si>
  <si>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</si>
  <si>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</si>
  <si>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</si>
  <si>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</si>
  <si>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</si>
  <si>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</si>
  <si>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</si>
  <si>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</si>
  <si>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</si>
  <si>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</si>
  <si>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</si>
  <si>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</si>
  <si>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</si>
  <si>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</si>
  <si>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</si>
  <si>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</si>
  <si>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Nombre de rÃ©sidences principales occupÃ©es par propriÃ©taires en 2013</t>
  </si>
  <si>
    <t>RÃ©s princ occupÃ©es Locataires en 2013 (princ)</t>
  </si>
  <si>
    <t>Nombre de rÃ©sidences principales occupÃ©es par locataires en 2013</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</si>
  <si>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</si>
  <si>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</si>
  <si>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</si>
  <si>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</si>
  <si>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</si>
  <si>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</si>
  <si>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</si>
  <si>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</si>
  <si>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</si>
  <si>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</si>
  <si>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</si>
  <si>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</si>
  <si>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</si>
  <si>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</si>
  <si>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</si>
  <si>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</si>
  <si>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</si>
  <si>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</si>
  <si>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</si>
  <si>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</si>
  <si>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</si>
  <si>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</si>
  <si>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</si>
  <si>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</si>
  <si>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</si>
  <si>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</si>
  <si>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</si>
  <si>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</si>
  <si>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</si>
  <si>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</si>
  <si>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</si>
  <si>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</si>
  <si>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</si>
  <si>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</si>
  <si>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</si>
  <si>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</si>
  <si>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</si>
  <si>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</si>
  <si>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</si>
  <si>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</si>
  <si>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</si>
  <si>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</si>
  <si>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</si>
  <si>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</si>
  <si>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</si>
  <si>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</si>
  <si>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</si>
  <si>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</si>
  <si>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</si>
  <si>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</si>
  <si>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</si>
  <si>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</si>
  <si>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</si>
  <si>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</si>
  <si>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</si>
  <si>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</si>
  <si>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</si>
  <si>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</si>
  <si>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</si>
  <si>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</si>
  <si>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</si>
  <si>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</si>
  <si>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</si>
  <si>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</si>
  <si>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</si>
  <si>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</si>
  <si>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</si>
  <si>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</si>
  <si>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</si>
  <si>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</si>
  <si>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</si>
  <si>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</si>
  <si>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</si>
  <si>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</si>
  <si>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</si>
  <si>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</si>
  <si>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</si>
  <si>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</si>
  <si>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</si>
  <si>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</si>
  <si>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</si>
  <si>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</si>
  <si>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</si>
  <si>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</si>
  <si>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</si>
  <si>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</si>
  <si>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</si>
  <si>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</si>
  <si>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</si>
  <si>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</si>
  <si>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</si>
  <si>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Nombre de rÃ©sidences principales en 2008</t>
  </si>
  <si>
    <t>RÃ©s secondaires et logts occasionnels en 2008 (princ)</t>
  </si>
  <si>
    <t>Nombre de rÃ©sidences secondaires et logements occasionnels en 2008</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</si>
  <si>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</si>
  <si>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</si>
  <si>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</si>
  <si>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</si>
  <si>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</si>
  <si>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</si>
  <si>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</si>
  <si>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</si>
  <si>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</si>
  <si>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</si>
  <si>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</si>
  <si>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</si>
  <si>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</si>
  <si>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</si>
  <si>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</si>
  <si>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</si>
  <si>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</si>
  <si>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</si>
  <si>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</si>
  <si>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</si>
  <si>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</si>
  <si>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</si>
  <si>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</si>
  <si>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</si>
  <si>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</si>
  <si>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</si>
  <si>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</si>
  <si>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</si>
  <si>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</si>
  <si>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</si>
  <si>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</si>
  <si>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</si>
  <si>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</si>
  <si>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</si>
  <si>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</si>
  <si>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</si>
  <si>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</si>
  <si>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</si>
  <si>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</si>
  <si>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</si>
  <si>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</si>
  <si>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</si>
  <si>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</si>
  <si>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</si>
  <si>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</si>
  <si>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</si>
  <si>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</si>
  <si>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</si>
  <si>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</si>
  <si>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</si>
  <si>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</si>
  <si>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</si>
  <si>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</si>
  <si>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</si>
  <si>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</si>
  <si>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</si>
  <si>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</si>
  <si>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</si>
  <si>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</si>
  <si>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</si>
  <si>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</si>
  <si>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</si>
  <si>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</si>
  <si>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</si>
  <si>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</si>
  <si>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</si>
  <si>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</si>
  <si>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</si>
  <si>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</si>
  <si>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</si>
  <si>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</si>
  <si>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</si>
  <si>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</si>
  <si>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</si>
  <si>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</si>
  <si>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</si>
  <si>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</si>
  <si>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</si>
  <si>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</si>
  <si>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</si>
  <si>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</si>
  <si>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</si>
  <si>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</si>
  <si>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</si>
  <si>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</si>
  <si>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</si>
  <si>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</si>
  <si>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</si>
  <si>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</si>
  <si>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</si>
  <si>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</si>
  <si>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</si>
  <si>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</si>
  <si>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</si>
  <si>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</si>
  <si>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</si>
  <si>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</si>
  <si>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</si>
  <si>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</si>
  <si>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</si>
  <si>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</si>
  <si>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</si>
  <si>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</si>
  <si>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</si>
  <si>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</si>
  <si>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</si>
  <si>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</si>
  <si>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</si>
  <si>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</si>
  <si>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</si>
  <si>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</si>
  <si>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</si>
  <si>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</si>
  <si>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</si>
  <si>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</si>
  <si>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</si>
  <si>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</si>
  <si>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</si>
  <si>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</si>
  <si>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</si>
  <si>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</si>
  <si>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</si>
  <si>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</si>
  <si>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Nombre de rÃ©sidences principales occupÃ©es par propriÃ©taires en 2008</t>
  </si>
  <si>
    <t>RÃ©s princ occupÃ©es Locataires en 2008 (princ)</t>
  </si>
  <si>
    <t>Nombre de rÃ©sidences principales occupÃ©es par locataires en 2008</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</si>
  <si>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</si>
  <si>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</si>
  <si>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</si>
  <si>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</si>
  <si>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</si>
  <si>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</si>
  <si>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</si>
  <si>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</si>
  <si>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</si>
  <si>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</si>
  <si>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</si>
  <si>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</si>
  <si>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</si>
  <si>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</si>
  <si>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</si>
  <si>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</si>
  <si>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</si>
  <si>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</si>
  <si>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</si>
  <si>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</si>
  <si>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</si>
  <si>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</si>
  <si>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</si>
  <si>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</si>
  <si>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</si>
  <si>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</si>
  <si>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</si>
  <si>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</si>
  <si>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</si>
  <si>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</si>
  <si>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</si>
  <si>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</si>
  <si>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</si>
  <si>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</si>
  <si>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</si>
  <si>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</si>
  <si>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</si>
  <si>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</si>
  <si>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</si>
  <si>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</si>
  <si>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</si>
  <si>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</si>
  <si>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</si>
  <si>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</si>
  <si>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</si>
  <si>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</si>
  <si>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</si>
  <si>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</si>
  <si>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</si>
  <si>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</si>
  <si>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</si>
  <si>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</si>
  <si>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</si>
  <si>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</si>
  <si>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</si>
  <si>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</si>
  <si>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</si>
  <si>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</si>
  <si>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</si>
  <si>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</si>
  <si>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</si>
  <si>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</si>
  <si>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</si>
  <si>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</si>
  <si>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</si>
  <si>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</si>
  <si>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</si>
  <si>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</si>
  <si>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</si>
  <si>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</si>
  <si>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</si>
  <si>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</si>
  <si>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</si>
  <si>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</si>
  <si>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</si>
  <si>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</si>
  <si>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</si>
  <si>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</si>
  <si>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</si>
  <si>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</si>
  <si>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</si>
  <si>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</si>
  <si>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</si>
  <si>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</si>
  <si>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</si>
  <si>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</si>
  <si>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</si>
  <si>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</si>
  <si>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</si>
  <si>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</si>
  <si>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</si>
  <si>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</si>
  <si>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</si>
  <si>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</si>
  <si>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</si>
  <si>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</si>
  <si>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</si>
  <si>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</si>
  <si>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</si>
  <si>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</si>
  <si>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</si>
  <si>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</si>
  <si>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</si>
  <si>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</si>
  <si>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</si>
  <si>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</si>
  <si>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</si>
  <si>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</si>
  <si>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</si>
  <si>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</si>
  <si>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</si>
  <si>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</si>
  <si>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</si>
  <si>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</si>
  <si>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</si>
  <si>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</si>
  <si>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</si>
  <si>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</si>
  <si>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</si>
  <si>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</si>
  <si>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</si>
  <si>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</si>
  <si>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</si>
  <si>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</si>
  <si>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</si>
  <si>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</si>
  <si>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</si>
  <si>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</si>
  <si>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</si>
  <si>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</si>
  <si>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</si>
  <si>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</si>
  <si>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</si>
  <si>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</si>
  <si>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</si>
  <si>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</si>
  <si>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</si>
  <si>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</si>
  <si>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</si>
  <si>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</si>
  <si>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</si>
  <si>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</si>
  <si>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</si>
  <si>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</si>
  <si>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</si>
  <si>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</si>
  <si>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</si>
  <si>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</si>
  <si>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</si>
  <si>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</si>
  <si>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</si>
  <si>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</si>
  <si>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</si>
  <si>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</si>
  <si>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</si>
  <si>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</si>
  <si>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</si>
  <si>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</si>
  <si>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</si>
  <si>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</si>
  <si>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</si>
  <si>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</si>
  <si>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</si>
  <si>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</si>
  <si>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</si>
  <si>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</si>
  <si>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</si>
  <si>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</si>
  <si>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</si>
  <si>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</si>
  <si>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</si>
  <si>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</si>
  <si>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</si>
  <si>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</si>
  <si>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</si>
  <si>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</si>
  <si>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</si>
  <si>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</si>
  <si>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</si>
  <si>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</si>
  <si>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</si>
  <si>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</si>
  <si>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</si>
  <si>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</si>
  <si>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</si>
  <si>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</si>
  <si>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</si>
  <si>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</si>
  <si>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</si>
  <si>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</si>
  <si>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</si>
  <si>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</si>
  <si>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</si>
  <si>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</si>
  <si>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</si>
  <si>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</si>
  <si>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</si>
  <si>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</si>
  <si>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</si>
  <si>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</si>
  <si>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</si>
  <si>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</si>
  <si>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</si>
  <si>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</si>
  <si>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</si>
  <si>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</si>
  <si>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</si>
  <si>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</si>
  <si>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</si>
  <si>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</si>
  <si>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</si>
  <si>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</si>
  <si>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</si>
  <si>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</si>
  <si>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</si>
  <si>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</si>
  <si>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</si>
  <si>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</si>
  <si>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</si>
  <si>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</si>
  <si>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</si>
  <si>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</si>
  <si>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</si>
  <si>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</si>
  <si>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</si>
  <si>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</si>
  <si>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</si>
  <si>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</si>
  <si>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</si>
  <si>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</si>
  <si>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</si>
  <si>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</si>
  <si>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</si>
  <si>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</si>
  <si>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</si>
  <si>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</si>
  <si>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</si>
  <si>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</si>
  <si>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</si>
  <si>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</si>
  <si>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</si>
  <si>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</si>
  <si>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</si>
  <si>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</si>
  <si>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</si>
  <si>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</si>
  <si>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</si>
  <si>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</si>
  <si>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</si>
  <si>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</si>
  <si>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</si>
  <si>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</si>
  <si>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</si>
  <si>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</si>
  <si>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</si>
  <si>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</si>
  <si>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</si>
  <si>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</si>
  <si>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</si>
  <si>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</si>
  <si>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</si>
  <si>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</si>
  <si>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</si>
  <si>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</si>
  <si>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</si>
  <si>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</si>
  <si>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</si>
  <si>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</si>
  <si>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</si>
  <si>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</si>
  <si>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</si>
  <si>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</si>
  <si>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</si>
  <si>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</si>
  <si>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</si>
  <si>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</si>
  <si>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</si>
  <si>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</si>
  <si>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</si>
  <si>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</si>
  <si>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</si>
  <si>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</si>
  <si>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</si>
  <si>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</si>
  <si>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</si>
  <si>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</si>
  <si>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</si>
  <si>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</si>
  <si>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</si>
  <si>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</si>
  <si>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</si>
  <si>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</si>
  <si>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</si>
  <si>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</si>
  <si>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</si>
  <si>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</si>
  <si>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</si>
  <si>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</si>
  <si>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</si>
  <si>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</si>
  <si>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</si>
  <si>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</si>
  <si>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</si>
  <si>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</si>
  <si>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</si>
  <si>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</si>
  <si>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</si>
  <si>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</si>
  <si>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</si>
  <si>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</si>
  <si>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</si>
  <si>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</si>
  <si>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</si>
  <si>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</si>
  <si>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</si>
  <si>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</si>
  <si>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</si>
  <si>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</si>
  <si>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</si>
  <si>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</si>
  <si>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</si>
  <si>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</si>
  <si>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</si>
  <si>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</si>
  <si>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</si>
  <si>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</si>
  <si>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</si>
  <si>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</si>
  <si>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</si>
  <si>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</si>
  <si>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</si>
  <si>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</si>
  <si>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</si>
  <si>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</si>
  <si>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</si>
  <si>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</si>
  <si>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</si>
  <si>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</si>
  <si>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</si>
  <si>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</si>
  <si>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</si>
  <si>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</si>
  <si>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</si>
  <si>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</si>
  <si>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</si>
  <si>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</si>
  <si>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</si>
  <si>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</si>
  <si>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</si>
  <si>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</si>
  <si>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</si>
  <si>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</si>
  <si>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</si>
  <si>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</si>
  <si>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</si>
  <si>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</si>
  <si>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</si>
  <si>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</si>
  <si>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</si>
  <si>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</si>
  <si>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</si>
  <si>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</si>
  <si>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</si>
  <si>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</si>
  <si>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</si>
  <si>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</si>
  <si>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</si>
  <si>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</si>
  <si>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</si>
  <si>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</si>
  <si>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</si>
  <si>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</si>
  <si>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</si>
  <si>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</si>
  <si>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</si>
  <si>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</si>
  <si>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</si>
  <si>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</si>
  <si>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</si>
  <si>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</si>
  <si>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</si>
  <si>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</si>
  <si>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</si>
  <si>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</si>
  <si>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</si>
  <si>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</si>
  <si>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</si>
  <si>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</si>
  <si>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</si>
  <si>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</si>
  <si>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</si>
  <si>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</si>
  <si>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</si>
  <si>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</si>
  <si>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</si>
  <si>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</si>
  <si>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</si>
  <si>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</si>
  <si>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</si>
  <si>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</si>
  <si>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</si>
  <si>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</si>
  <si>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</si>
  <si>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</si>
  <si>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</si>
  <si>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</si>
  <si>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</si>
  <si>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</si>
  <si>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</si>
  <si>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</si>
  <si>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</si>
  <si>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</si>
  <si>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</si>
  <si>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</si>
  <si>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</si>
  <si>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</si>
  <si>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</si>
  <si>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</si>
  <si>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</si>
  <si>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</si>
  <si>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</si>
  <si>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</si>
  <si>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</si>
  <si>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</si>
  <si>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</si>
  <si>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</si>
  <si>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</si>
  <si>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</si>
  <si>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</si>
  <si>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</si>
  <si>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</si>
  <si>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</si>
  <si>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</si>
  <si>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</si>
  <si>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</si>
  <si>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</si>
  <si>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</si>
  <si>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</si>
  <si>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</si>
  <si>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</si>
  <si>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</si>
  <si>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</si>
  <si>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</si>
  <si>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</si>
  <si>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</si>
  <si>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</si>
  <si>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</si>
  <si>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</si>
  <si>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</si>
  <si>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</si>
  <si>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</si>
  <si>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</si>
  <si>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</si>
  <si>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</si>
  <si>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</si>
  <si>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</si>
  <si>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</si>
  <si>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</si>
  <si>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</si>
  <si>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</si>
  <si>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</si>
  <si>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</si>
  <si>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</si>
  <si>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</si>
  <si>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</si>
  <si>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</si>
  <si>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</si>
  <si>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</si>
  <si>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</si>
  <si>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</si>
  <si>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</si>
  <si>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</si>
  <si>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</si>
  <si>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</si>
  <si>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</si>
  <si>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</si>
  <si>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</si>
  <si>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</si>
  <si>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</si>
  <si>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</si>
  <si>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</si>
  <si>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</si>
  <si>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</si>
  <si>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</si>
  <si>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</si>
  <si>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</si>
  <si>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</si>
  <si>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</si>
  <si>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</si>
  <si>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</si>
  <si>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</si>
  <si>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</si>
  <si>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</si>
  <si>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</si>
  <si>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</si>
  <si>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</si>
  <si>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</si>
  <si>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</si>
  <si>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</si>
  <si>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</si>
  <si>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</si>
  <si>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</si>
  <si>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</si>
  <si>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</si>
  <si>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</si>
  <si>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</si>
  <si>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</si>
  <si>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</si>
  <si>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</si>
  <si>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</si>
  <si>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</si>
  <si>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</si>
  <si>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</si>
  <si>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</si>
  <si>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</si>
  <si>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</si>
  <si>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</si>
  <si>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</si>
  <si>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</si>
  <si>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</si>
  <si>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</si>
  <si>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</si>
  <si>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</si>
  <si>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</si>
  <si>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</si>
  <si>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</si>
  <si>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</si>
  <si>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</si>
  <si>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</si>
  <si>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</si>
  <si>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</si>
  <si>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</si>
  <si>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</si>
  <si>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</si>
  <si>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</si>
  <si>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</si>
  <si>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</si>
  <si>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</si>
  <si>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</si>
  <si>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</si>
  <si>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</si>
  <si>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</si>
  <si>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</si>
  <si>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</si>
  <si>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</si>
  <si>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</si>
  <si>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</si>
  <si>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</si>
  <si>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</si>
  <si>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</si>
  <si>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</si>
  <si>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</si>
  <si>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</si>
  <si>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</si>
  <si>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</si>
  <si>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</si>
  <si>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</si>
  <si>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</si>
  <si>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</si>
  <si>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</si>
  <si>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</si>
  <si>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</si>
  <si>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</si>
  <si>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</si>
  <si>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</si>
  <si>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</si>
  <si>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</si>
  <si>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</si>
  <si>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</si>
  <si>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</si>
  <si>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</si>
  <si>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</si>
  <si>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</si>
  <si>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</si>
  <si>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</si>
  <si>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</si>
  <si>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</si>
  <si>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</si>
  <si>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</si>
  <si>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</si>
  <si>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</si>
  <si>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</si>
  <si>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</si>
  <si>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</si>
  <si>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</si>
  <si>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</si>
  <si>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</si>
  <si>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</si>
  <si>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</si>
  <si>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</si>
  <si>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</si>
  <si>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</si>
  <si>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</si>
  <si>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</si>
  <si>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</si>
  <si>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</si>
  <si>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</si>
  <si>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</si>
  <si>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</si>
  <si>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</si>
  <si>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</si>
  <si>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</si>
  <si>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</si>
  <si>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</si>
  <si>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</si>
  <si>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</si>
  <si>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</si>
  <si>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</si>
  <si>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</si>
  <si>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</si>
  <si>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</si>
  <si>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</si>
  <si>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</si>
  <si>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</si>
  <si>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</si>
  <si>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</si>
  <si>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</si>
  <si>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</si>
  <si>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</si>
  <si>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</si>
  <si>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</si>
  <si>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</si>
  <si>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</si>
  <si>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</si>
  <si>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</si>
  <si>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</si>
  <si>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</si>
  <si>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</si>
  <si>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</si>
  <si>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</si>
  <si>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</si>
  <si>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</si>
  <si>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</si>
  <si>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</si>
  <si>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</si>
  <si>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</si>
  <si>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</si>
  <si>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</si>
  <si>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</si>
  <si>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</si>
  <si>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</si>
  <si>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</si>
  <si>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</si>
  <si>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</si>
  <si>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</si>
  <si>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</si>
  <si>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</si>
  <si>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</si>
  <si>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</si>
  <si>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</si>
  <si>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</si>
  <si>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</si>
  <si>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</si>
  <si>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</si>
  <si>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</si>
  <si>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</si>
  <si>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</si>
  <si>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</si>
  <si>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</si>
  <si>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</si>
  <si>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</si>
  <si>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</si>
  <si>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</si>
  <si>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</si>
  <si>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</si>
  <si>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</si>
  <si>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</si>
  <si>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</si>
  <si>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</si>
  <si>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</si>
  <si>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</si>
  <si>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</si>
  <si>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</si>
  <si>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</si>
  <si>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</si>
  <si>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</si>
  <si>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</si>
  <si>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</si>
  <si>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</si>
  <si>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</si>
  <si>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</si>
  <si>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</si>
  <si>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</si>
  <si>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</si>
  <si>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</si>
  <si>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</si>
  <si>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</si>
  <si>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</si>
  <si>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</si>
  <si>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</si>
  <si>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</si>
  <si>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</si>
  <si>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</si>
  <si>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</si>
  <si>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</si>
  <si>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</si>
  <si>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</si>
  <si>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</si>
  <si>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</si>
  <si>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</si>
  <si>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</si>
  <si>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</si>
  <si>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</si>
  <si>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</si>
  <si>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</si>
  <si>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</si>
  <si>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</si>
  <si>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</si>
  <si>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</si>
  <si>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</si>
  <si>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</si>
  <si>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</si>
  <si>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</si>
  <si>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</si>
  <si>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</si>
  <si>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</si>
  <si>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</si>
  <si>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</si>
  <si>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</si>
  <si>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</si>
  <si>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</si>
  <si>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</si>
  <si>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</si>
  <si>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</si>
  <si>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</si>
  <si>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</si>
  <si>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</si>
  <si>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</si>
  <si>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</si>
  <si>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</si>
  <si>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</si>
  <si>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</si>
  <si>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</si>
  <si>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</si>
  <si>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</si>
  <si>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</si>
  <si>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</si>
  <si>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</si>
  <si>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</si>
  <si>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</si>
  <si>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</si>
  <si>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</si>
  <si>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</si>
  <si>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</si>
  <si>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</si>
  <si>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</si>
  <si>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</si>
  <si>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</si>
  <si>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</si>
  <si>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</si>
  <si>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</si>
  <si>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</si>
  <si>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</si>
  <si>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</si>
  <si>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</si>
  <si>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</si>
  <si>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</si>
  <si>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</si>
  <si>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</si>
  <si>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</si>
  <si>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</si>
  <si>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</si>
  <si>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</si>
  <si>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</si>
  <si>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</si>
  <si>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</si>
  <si>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</si>
  <si>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</si>
  <si>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</si>
  <si>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</si>
  <si>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</si>
  <si>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</si>
  <si>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</si>
  <si>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</si>
  <si>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</si>
  <si>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</si>
  <si>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</si>
  <si>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</si>
  <si>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</si>
  <si>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</si>
  <si>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</si>
  <si>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</si>
  <si>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</si>
  <si>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</si>
  <si>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</si>
  <si>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</si>
  <si>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</si>
  <si>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</si>
  <si>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</si>
  <si>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</si>
  <si>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</si>
  <si>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</si>
  <si>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</si>
  <si>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</si>
  <si>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</si>
  <si>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</si>
  <si>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</si>
  <si>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</si>
  <si>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</si>
  <si>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</si>
  <si>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</si>
  <si>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</si>
  <si>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</si>
  <si>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</si>
  <si>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</si>
  <si>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</si>
  <si>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</si>
  <si>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</si>
  <si>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</si>
  <si>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</si>
  <si>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</si>
  <si>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</si>
  <si>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</si>
  <si>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</si>
  <si>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</si>
  <si>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</si>
  <si>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</si>
  <si>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</si>
  <si>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</si>
  <si>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</si>
  <si>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</si>
  <si>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</si>
  <si>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</si>
  <si>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</si>
  <si>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</si>
  <si>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</si>
  <si>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</si>
  <si>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</si>
  <si>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</si>
  <si>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</si>
  <si>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</si>
  <si>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</si>
  <si>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</si>
  <si>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</si>
  <si>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</si>
  <si>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</si>
  <si>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</si>
  <si>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</si>
  <si>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</si>
  <si>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</si>
  <si>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</si>
  <si>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</si>
  <si>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</si>
  <si>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</si>
  <si>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</si>
  <si>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</si>
  <si>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</si>
  <si>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</si>
  <si>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</si>
  <si>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</si>
  <si>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</si>
  <si>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</si>
  <si>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</si>
  <si>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</si>
  <si>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</si>
  <si>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</si>
  <si>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</si>
  <si>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</si>
  <si>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</si>
  <si>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</si>
  <si>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</si>
  <si>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</si>
  <si>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</si>
  <si>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</si>
  <si>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</si>
  <si>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</si>
  <si>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</si>
  <si>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</si>
  <si>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</si>
  <si>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</si>
  <si>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</si>
  <si>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</si>
  <si>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</si>
  <si>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</si>
  <si>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</si>
  <si>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</si>
  <si>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</si>
  <si>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</si>
  <si>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</si>
  <si>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</si>
  <si>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</si>
  <si>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</si>
  <si>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</si>
  <si>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</si>
  <si>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</si>
  <si>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</si>
  <si>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</si>
  <si>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</si>
  <si>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</si>
  <si>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</si>
  <si>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</si>
  <si>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</si>
  <si>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</si>
  <si>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</si>
  <si>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</si>
  <si>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</si>
  <si>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</si>
  <si>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</si>
  <si>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</si>
  <si>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</si>
  <si>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</si>
  <si>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</si>
  <si>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</si>
  <si>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</si>
  <si>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</si>
  <si>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</si>
  <si>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</si>
  <si>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</si>
  <si>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</si>
  <si>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</si>
  <si>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</si>
  <si>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</si>
  <si>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</si>
  <si>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</si>
  <si>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</si>
  <si>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</si>
  <si>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</si>
  <si>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</si>
  <si>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</si>
  <si>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</si>
  <si>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</si>
  <si>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</si>
  <si>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</si>
  <si>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</si>
  <si>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</si>
  <si>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</si>
  <si>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</si>
  <si>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</si>
  <si>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</si>
  <si>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</si>
  <si>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</si>
  <si>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</si>
  <si>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</si>
  <si>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</si>
  <si>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</si>
  <si>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</si>
  <si>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</si>
  <si>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</si>
  <si>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</si>
  <si>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</si>
  <si>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</si>
  <si>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</si>
  <si>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</si>
  <si>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</si>
  <si>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</si>
  <si>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</si>
  <si>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</si>
  <si>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</si>
  <si>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</si>
  <si>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</si>
  <si>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</si>
  <si>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</si>
  <si>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</si>
  <si>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</si>
  <si>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</si>
  <si>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</si>
  <si>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</si>
  <si>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</si>
  <si>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</si>
  <si>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</si>
  <si>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</si>
  <si>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</si>
  <si>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</si>
  <si>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</si>
  <si>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</si>
  <si>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</si>
  <si>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</si>
  <si>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</si>
  <si>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</si>
  <si>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</si>
  <si>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</si>
  <si>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</si>
  <si>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</si>
  <si>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</si>
  <si>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</si>
  <si>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</si>
  <si>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</si>
  <si>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</si>
  <si>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</si>
  <si>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</si>
  <si>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</si>
  <si>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</si>
  <si>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</si>
  <si>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</si>
  <si>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</si>
  <si>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</si>
  <si>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</si>
  <si>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</si>
  <si>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</si>
  <si>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</si>
  <si>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</si>
  <si>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</si>
  <si>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</si>
  <si>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</si>
  <si>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</si>
  <si>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</si>
  <si>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</si>
  <si>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</si>
  <si>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</si>
  <si>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</si>
  <si>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</si>
  <si>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</si>
  <si>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</si>
  <si>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</si>
  <si>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</si>
  <si>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</si>
  <si>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</si>
  <si>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</si>
  <si>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</si>
  <si>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</si>
  <si>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</si>
  <si>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</si>
  <si>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</si>
  <si>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</si>
  <si>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</si>
  <si>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</si>
  <si>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</si>
  <si>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</si>
  <si>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</si>
  <si>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</si>
  <si>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</si>
  <si>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</si>
  <si>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</si>
  <si>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</si>
  <si>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</si>
  <si>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</si>
  <si>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</si>
  <si>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</si>
  <si>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</si>
  <si>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</si>
  <si>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</si>
  <si>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</si>
  <si>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</si>
  <si>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</si>
  <si>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</si>
  <si>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</si>
  <si>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</si>
  <si>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</si>
  <si>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</si>
  <si>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</si>
  <si>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</si>
  <si>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</si>
  <si>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</si>
  <si>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</si>
  <si>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</si>
  <si>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</si>
  <si>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</si>
  <si>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</si>
  <si>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</si>
  <si>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</si>
  <si>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</si>
  <si>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</si>
  <si>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</si>
  <si>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</si>
  <si>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</si>
  <si>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</si>
  <si>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</si>
  <si>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</si>
  <si>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</si>
  <si>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</si>
  <si>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</si>
  <si>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</si>
  <si>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</si>
  <si>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</si>
  <si>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</si>
  <si>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</si>
  <si>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</si>
  <si>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</si>
  <si>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</si>
  <si>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</si>
  <si>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</si>
  <si>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</si>
  <si>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</si>
  <si>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</si>
  <si>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</si>
  <si>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</si>
  <si>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</si>
  <si>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</si>
  <si>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</si>
  <si>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</si>
  <si>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</si>
  <si>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</si>
  <si>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</si>
  <si>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</si>
  <si>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</si>
  <si>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</si>
  <si>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</si>
  <si>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</si>
  <si>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</si>
  <si>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</si>
  <si>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</si>
  <si>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</si>
  <si>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</si>
  <si>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</si>
  <si>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</si>
  <si>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</si>
  <si>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</si>
  <si>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</si>
  <si>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</si>
  <si>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</si>
  <si>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</si>
  <si>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</si>
  <si>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</si>
  <si>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</si>
  <si>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</si>
  <si>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</si>
  <si>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</si>
  <si>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</si>
  <si>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</si>
  <si>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</si>
  <si>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</si>
  <si>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</si>
  <si>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</si>
  <si>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</si>
  <si>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</si>
  <si>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</si>
  <si>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</si>
  <si>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</si>
  <si>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</si>
  <si>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</si>
  <si>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</si>
  <si>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</si>
  <si>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</si>
  <si>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</si>
  <si>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</si>
  <si>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</si>
  <si>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</si>
  <si>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</si>
  <si>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</si>
  <si>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</si>
  <si>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</si>
  <si>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</si>
  <si>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</si>
  <si>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</si>
  <si>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</si>
  <si>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</si>
  <si>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</si>
  <si>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</si>
  <si>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</si>
  <si>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</si>
  <si>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</si>
  <si>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</si>
  <si>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</si>
  <si>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</si>
  <si>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</si>
  <si>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</si>
  <si>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</si>
  <si>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</si>
  <si>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</si>
  <si>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</si>
  <si>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</si>
  <si>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</si>
  <si>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</si>
  <si>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</si>
  <si>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</si>
  <si>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</si>
  <si>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</si>
  <si>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</si>
  <si>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</si>
  <si>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</si>
  <si>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</si>
  <si>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</si>
  <si>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</si>
  <si>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</si>
  <si>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</si>
  <si>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</si>
  <si>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</si>
  <si>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</si>
  <si>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</si>
  <si>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</si>
  <si>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</si>
  <si>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</si>
  <si>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</si>
  <si>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</si>
  <si>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</si>
  <si>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</si>
  <si>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</si>
  <si>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</si>
  <si>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</si>
  <si>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</si>
  <si>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</si>
  <si>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</si>
  <si>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</si>
  <si>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</si>
  <si>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</si>
  <si>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</si>
  <si>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</si>
  <si>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</si>
  <si>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</si>
  <si>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</si>
  <si>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</si>
  <si>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</si>
  <si>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</si>
  <si>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</si>
  <si>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</si>
  <si>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</si>
  <si>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</si>
  <si>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</si>
  <si>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</si>
  <si>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</si>
  <si>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</si>
  <si>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</si>
  <si>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</si>
  <si>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</si>
  <si>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</si>
  <si>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</si>
  <si>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</si>
  <si>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</si>
  <si>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</si>
  <si>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</si>
  <si>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</si>
  <si>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</si>
  <si>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</si>
  <si>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</si>
  <si>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</si>
  <si>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</si>
  <si>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</si>
  <si>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</si>
  <si>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</si>
  <si>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</si>
  <si>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</si>
  <si>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</si>
  <si>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</si>
  <si>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</si>
  <si>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</si>
  <si>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</si>
  <si>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</si>
  <si>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</si>
  <si>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</si>
  <si>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</si>
  <si>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</si>
  <si>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</si>
  <si>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</si>
  <si>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</si>
  <si>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</si>
  <si>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</si>
  <si>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</si>
  <si>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</si>
  <si>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</si>
  <si>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</si>
  <si>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</si>
  <si>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</si>
  <si>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</si>
  <si>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</si>
  <si>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</si>
  <si>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</si>
  <si>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</si>
  <si>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</si>
  <si>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</si>
  <si>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</si>
  <si>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</si>
  <si>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</si>
  <si>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</si>
  <si>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</si>
  <si>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</si>
  <si>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</si>
  <si>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</si>
  <si>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</si>
  <si>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</si>
  <si>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</si>
  <si>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</si>
  <si>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</si>
  <si>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</si>
  <si>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</si>
  <si>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</si>
  <si>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</si>
  <si>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</si>
  <si>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</si>
  <si>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</si>
  <si>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</si>
  <si>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</si>
  <si>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</si>
  <si>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</si>
  <si>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</si>
  <si>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</si>
  <si>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</si>
  <si>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</si>
  <si>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</si>
  <si>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</si>
  <si>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</si>
  <si>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</si>
  <si>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</si>
  <si>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</si>
  <si>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</si>
  <si>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</si>
  <si>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</si>
  <si>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</si>
  <si>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</si>
  <si>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</si>
  <si>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</si>
  <si>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</si>
  <si>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</si>
  <si>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</si>
  <si>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</si>
  <si>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</si>
  <si>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</si>
  <si>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</si>
  <si>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</si>
  <si>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</si>
  <si>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</si>
  <si>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</si>
  <si>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</si>
  <si>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</si>
  <si>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</si>
  <si>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</si>
  <si>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</si>
  <si>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</si>
  <si>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</si>
  <si>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</si>
  <si>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</si>
  <si>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</si>
  <si>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</si>
  <si>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</si>
  <si>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</si>
  <si>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</si>
  <si>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</si>
  <si>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</si>
  <si>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</si>
  <si>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</si>
  <si>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</si>
  <si>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</si>
  <si>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</si>
  <si>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</si>
  <si>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</si>
  <si>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</si>
  <si>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</si>
  <si>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</si>
  <si>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</si>
  <si>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</si>
  <si>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</si>
  <si>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</si>
  <si>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</si>
  <si>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</si>
  <si>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</si>
  <si>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</si>
  <si>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</si>
  <si>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</si>
  <si>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</si>
  <si>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</si>
  <si>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</si>
  <si>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</si>
  <si>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</si>
  <si>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</si>
  <si>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</si>
  <si>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</si>
  <si>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</si>
  <si>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</si>
  <si>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</si>
  <si>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</si>
  <si>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</si>
  <si>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</si>
  <si>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</si>
  <si>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</si>
  <si>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</si>
  <si>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</si>
  <si>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</si>
  <si>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</si>
  <si>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</si>
  <si>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</si>
  <si>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</si>
  <si>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</si>
  <si>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</si>
  <si>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</si>
  <si>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</si>
  <si>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</si>
  <si>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</si>
  <si>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</si>
  <si>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</si>
  <si>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</si>
  <si>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</si>
  <si>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</si>
  <si>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</si>
  <si>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</si>
  <si>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</si>
  <si>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</si>
  <si>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</si>
  <si>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</si>
  <si>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</si>
  <si>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</si>
  <si>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</si>
  <si>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</si>
  <si>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</si>
  <si>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</si>
  <si>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</si>
  <si>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</si>
  <si>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</si>
  <si>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</si>
  <si>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</si>
  <si>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</si>
  <si>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</si>
  <si>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</si>
  <si>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</si>
  <si>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</si>
  <si>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</si>
  <si>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</si>
  <si>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</si>
  <si>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</si>
  <si>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</si>
  <si>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</si>
  <si>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</si>
  <si>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</si>
  <si>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</si>
  <si>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</si>
  <si>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</si>
  <si>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</si>
  <si>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</si>
  <si>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</si>
  <si>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</si>
  <si>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</si>
  <si>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</si>
  <si>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</si>
  <si>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</si>
  <si>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</si>
  <si>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</si>
  <si>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</si>
  <si>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</si>
  <si>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</si>
  <si>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</si>
  <si>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</si>
  <si>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</si>
  <si>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</si>
  <si>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</si>
  <si>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</si>
  <si>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</si>
  <si>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</si>
  <si>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</si>
  <si>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</si>
  <si>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</si>
  <si>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</si>
  <si>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</si>
  <si>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</si>
  <si>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</si>
  <si>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</si>
  <si>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</si>
  <si>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</si>
  <si>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</si>
  <si>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</si>
  <si>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</si>
  <si>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</si>
  <si>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</si>
  <si>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</si>
  <si>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</si>
  <si>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</si>
  <si>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</si>
  <si>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</si>
  <si>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</si>
  <si>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</si>
  <si>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</si>
  <si>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</si>
  <si>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</si>
  <si>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</si>
  <si>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</si>
  <si>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</si>
  <si>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</si>
  <si>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</si>
  <si>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</si>
  <si>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</si>
  <si>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</si>
  <si>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</si>
  <si>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</si>
  <si>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</si>
  <si>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</si>
  <si>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</si>
  <si>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</si>
  <si>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</si>
  <si>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</si>
  <si>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</si>
  <si>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</si>
  <si>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</si>
  <si>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</si>
  <si>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</si>
  <si>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</si>
  <si>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</si>
  <si>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</si>
  <si>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</si>
  <si>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</si>
  <si>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</si>
  <si>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</si>
  <si>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</si>
  <si>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</si>
  <si>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</si>
  <si>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</si>
  <si>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</si>
  <si>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</si>
  <si>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</si>
  <si>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</si>
  <si>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</si>
  <si>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</si>
  <si>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</si>
  <si>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</si>
  <si>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</si>
  <si>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</si>
  <si>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</si>
  <si>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</si>
  <si>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</si>
  <si>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</si>
  <si>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</si>
  <si>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</si>
  <si>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</si>
  <si>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</si>
  <si>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</si>
  <si>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</si>
  <si>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</si>
  <si>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</si>
  <si>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</si>
  <si>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</si>
  <si>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</si>
  <si>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</si>
  <si>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</si>
  <si>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</si>
  <si>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</si>
  <si>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</si>
  <si>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</si>
  <si>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</si>
  <si>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</si>
  <si>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</si>
  <si>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</si>
  <si>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</si>
  <si>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</si>
  <si>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</si>
  <si>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</si>
  <si>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</si>
  <si>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</si>
  <si>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</si>
  <si>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</si>
  <si>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</si>
  <si>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</si>
  <si>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</si>
  <si>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</si>
  <si>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</si>
  <si>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</si>
  <si>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</si>
  <si>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</si>
  <si>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</si>
  <si>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</si>
  <si>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</si>
  <si>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</si>
  <si>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</si>
  <si>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</si>
  <si>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</si>
  <si>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</si>
  <si>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</si>
  <si>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</si>
  <si>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</si>
  <si>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</si>
  <si>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</si>
  <si>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</si>
  <si>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</si>
  <si>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</si>
  <si>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</si>
  <si>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</si>
  <si>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</si>
  <si>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</si>
  <si>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</si>
  <si>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</si>
  <si>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</si>
  <si>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</si>
  <si>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</si>
  <si>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</si>
  <si>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</si>
  <si>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</si>
  <si>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</si>
  <si>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</si>
  <si>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</si>
  <si>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</si>
  <si>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</si>
  <si>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</si>
  <si>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</si>
  <si>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</si>
  <si>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</si>
  <si>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</si>
  <si>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</si>
  <si>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</si>
  <si>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</si>
  <si>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</si>
  <si>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</si>
  <si>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</si>
  <si>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</si>
  <si>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</si>
  <si>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</si>
  <si>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</si>
  <si>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</si>
  <si>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</si>
  <si>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</si>
  <si>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</si>
  <si>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</si>
  <si>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</si>
  <si>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</si>
  <si>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</si>
  <si>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</si>
  <si>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</si>
  <si>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</si>
  <si>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</si>
  <si>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</si>
  <si>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</si>
  <si>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</si>
  <si>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</si>
  <si>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</si>
  <si>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</si>
  <si>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</si>
  <si>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</si>
  <si>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</si>
  <si>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</si>
  <si>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</si>
  <si>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</si>
  <si>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</si>
  <si>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</si>
  <si>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</si>
  <si>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</si>
  <si>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</si>
  <si>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</si>
  <si>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</si>
  <si>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</si>
  <si>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</si>
  <si>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</si>
  <si>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</si>
  <si>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</si>
  <si>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</si>
  <si>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</si>
  <si>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</si>
  <si>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</si>
  <si>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</si>
  <si>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</si>
  <si>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</si>
  <si>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</si>
  <si>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</si>
  <si>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</si>
  <si>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</si>
  <si>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</si>
  <si>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</si>
  <si>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</si>
  <si>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</si>
  <si>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</si>
  <si>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</si>
  <si>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</si>
  <si>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</si>
  <si>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</si>
  <si>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</si>
  <si>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</si>
  <si>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</si>
  <si>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</si>
  <si>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</si>
  <si>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</si>
  <si>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</si>
  <si>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</si>
  <si>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</si>
  <si>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</si>
  <si>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</si>
  <si>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</si>
  <si>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</si>
  <si>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</si>
  <si>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</si>
  <si>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</si>
  <si>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</si>
  <si>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</si>
  <si>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</si>
  <si>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</si>
  <si>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</si>
  <si>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</si>
  <si>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</si>
  <si>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</si>
  <si>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</si>
  <si>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</si>
  <si>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</si>
  <si>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</si>
  <si>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</si>
  <si>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</si>
  <si>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</si>
  <si>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</si>
  <si>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</si>
  <si>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</si>
  <si>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</si>
  <si>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</si>
  <si>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</si>
  <si>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</si>
  <si>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</si>
  <si>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</si>
  <si>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</si>
  <si>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</si>
  <si>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</si>
  <si>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</si>
  <si>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</si>
  <si>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</si>
  <si>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</si>
  <si>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</si>
  <si>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</si>
  <si>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</si>
  <si>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</si>
  <si>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</si>
  <si>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</si>
  <si>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</si>
  <si>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</si>
  <si>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</si>
  <si>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</si>
  <si>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</si>
  <si>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</si>
  <si>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</si>
  <si>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</si>
  <si>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</si>
  <si>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</si>
  <si>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</si>
  <si>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</si>
  <si>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</si>
  <si>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</si>
  <si>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</si>
  <si>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</si>
  <si>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</si>
  <si>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</si>
  <si>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</si>
  <si>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</si>
  <si>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</si>
  <si>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</si>
  <si>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</si>
  <si>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</si>
  <si>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</si>
  <si>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</si>
  <si>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</si>
  <si>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</si>
  <si>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</si>
  <si>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</si>
  <si>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</si>
  <si>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</si>
  <si>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</si>
  <si>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</si>
  <si>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</si>
  <si>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</si>
  <si>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</si>
  <si>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</si>
  <si>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</si>
  <si>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</si>
  <si>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</si>
  <si>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</si>
  <si>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</si>
  <si>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</si>
  <si>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</si>
  <si>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</si>
  <si>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</si>
  <si>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</si>
  <si>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</si>
  <si>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</si>
  <si>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</si>
  <si>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</si>
  <si>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</si>
  <si>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</si>
  <si>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</si>
  <si>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</si>
  <si>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</si>
  <si>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</si>
  <si>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</si>
  <si>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</si>
  <si>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</si>
  <si>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</si>
  <si>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</si>
  <si>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</si>
  <si>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</si>
  <si>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</si>
  <si>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</si>
  <si>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</si>
  <si>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</si>
  <si>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</si>
  <si>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</si>
  <si>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</si>
  <si>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</si>
  <si>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</si>
  <si>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</si>
  <si>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</si>
  <si>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</si>
  <si>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</si>
  <si>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</si>
  <si>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</si>
  <si>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</si>
  <si>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</si>
  <si>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</si>
  <si>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</si>
  <si>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</si>
  <si>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</si>
  <si>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</si>
  <si>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</si>
  <si>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</si>
  <si>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</si>
  <si>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</si>
  <si>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</si>
  <si>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</si>
  <si>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</si>
  <si>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</si>
  <si>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</si>
  <si>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</si>
  <si>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</si>
  <si>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</si>
  <si>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</si>
  <si>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</si>
  <si>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</si>
  <si>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</si>
  <si>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</si>
  <si>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</si>
  <si>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</si>
  <si>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</si>
  <si>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</si>
  <si>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</si>
  <si>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</si>
  <si>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</si>
  <si>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</si>
  <si>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</si>
  <si>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</si>
  <si>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</si>
  <si>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</si>
  <si>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</si>
  <si>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</si>
  <si>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</si>
  <si>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</si>
  <si>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</si>
  <si>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</si>
  <si>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</si>
  <si>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</si>
  <si>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</si>
  <si>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</si>
  <si>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</si>
  <si>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</si>
  <si>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</si>
  <si>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</si>
  <si>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</si>
  <si>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</si>
  <si>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</si>
  <si>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</si>
  <si>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</si>
  <si>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</si>
  <si>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</si>
  <si>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</si>
  <si>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</si>
  <si>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</si>
  <si>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</si>
  <si>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</si>
  <si>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</si>
  <si>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</si>
  <si>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</si>
  <si>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</si>
  <si>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</si>
  <si>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</si>
  <si>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</si>
  <si>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</si>
  <si>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</si>
  <si>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</si>
  <si>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</si>
  <si>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</si>
  <si>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</si>
  <si>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</si>
  <si>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</si>
  <si>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</si>
  <si>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</si>
  <si>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</si>
  <si>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</si>
  <si>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</si>
  <si>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</si>
  <si>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</si>
  <si>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</si>
  <si>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</si>
  <si>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</si>
  <si>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</si>
  <si>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</si>
  <si>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</si>
  <si>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</si>
  <si>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</si>
  <si>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</si>
  <si>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</si>
  <si>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</si>
  <si>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</si>
  <si>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</si>
  <si>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</si>
  <si>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</si>
  <si>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</si>
  <si>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</si>
  <si>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</si>
  <si>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</si>
  <si>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</si>
  <si>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</si>
  <si>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</si>
  <si>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</si>
  <si>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</si>
  <si>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</si>
  <si>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</si>
  <si>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</si>
  <si>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</si>
  <si>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</si>
  <si>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</si>
  <si>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</si>
  <si>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</si>
  <si>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</si>
  <si>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</si>
  <si>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</si>
  <si>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</si>
  <si>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</si>
  <si>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</si>
  <si>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</si>
  <si>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</si>
  <si>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</si>
  <si>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</si>
  <si>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</si>
  <si>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</si>
  <si>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</si>
  <si>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</si>
  <si>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</si>
  <si>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</si>
  <si>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</si>
  <si>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</si>
  <si>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</si>
  <si>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</si>
  <si>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</si>
  <si>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</si>
  <si>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</si>
  <si>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</si>
  <si>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</si>
  <si>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</si>
  <si>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</si>
  <si>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</si>
  <si>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</si>
  <si>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</si>
  <si>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</si>
  <si>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</si>
  <si>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</si>
  <si>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</si>
  <si>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</si>
  <si>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</si>
  <si>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</si>
  <si>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</si>
  <si>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</si>
  <si>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</si>
  <si>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</si>
  <si>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</si>
  <si>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</si>
  <si>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</si>
  <si>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</si>
  <si>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</si>
  <si>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</si>
  <si>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</si>
  <si>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</si>
  <si>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</si>
  <si>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</si>
  <si>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</si>
  <si>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</si>
  <si>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</si>
  <si>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</si>
  <si>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</si>
  <si>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</si>
  <si>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</si>
  <si>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</si>
  <si>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</si>
  <si>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</si>
  <si>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</si>
  <si>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</si>
  <si>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</si>
  <si>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</si>
  <si>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</si>
  <si>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</si>
  <si>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</si>
  <si>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</si>
  <si>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</si>
  <si>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</si>
  <si>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</si>
  <si>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</si>
  <si>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</si>
  <si>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</si>
  <si>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</si>
  <si>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</si>
  <si>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</si>
  <si>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</si>
  <si>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</si>
  <si>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</si>
  <si>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</si>
  <si>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</si>
  <si>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</si>
  <si>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</si>
  <si>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</si>
  <si>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</si>
  <si>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</si>
  <si>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</si>
  <si>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</si>
  <si>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</si>
  <si>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</si>
  <si>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</si>
  <si>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</si>
  <si>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</si>
  <si>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</si>
  <si>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</si>
  <si>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</si>
  <si>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</si>
  <si>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</si>
  <si>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</si>
  <si>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</si>
  <si>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</si>
  <si>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</si>
  <si>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</si>
  <si>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</si>
  <si>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</si>
  <si>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</si>
  <si>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</si>
  <si>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</si>
  <si>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</si>
  <si>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</si>
  <si>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</si>
  <si>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</si>
  <si>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</si>
  <si>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</si>
  <si>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</si>
  <si>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</si>
  <si>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</si>
  <si>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</si>
  <si>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</si>
  <si>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</si>
  <si>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</si>
  <si>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</si>
  <si>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</si>
  <si>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</si>
  <si>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</si>
  <si>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</si>
  <si>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</si>
  <si>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</si>
  <si>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</si>
  <si>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</si>
  <si>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</si>
  <si>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</si>
  <si>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</si>
  <si>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</si>
  <si>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</si>
  <si>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</si>
  <si>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</si>
  <si>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</si>
  <si>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</si>
  <si>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</si>
  <si>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</si>
  <si>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</si>
  <si>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</si>
  <si>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</si>
  <si>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</si>
  <si>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</si>
  <si>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</si>
  <si>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</si>
  <si>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</si>
  <si>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</si>
  <si>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</si>
  <si>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</si>
  <si>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</si>
  <si>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</si>
  <si>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</si>
  <si>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</si>
  <si>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</si>
  <si>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</si>
  <si>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</si>
  <si>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</si>
  <si>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</si>
  <si>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</si>
  <si>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</si>
  <si>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</si>
  <si>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</si>
  <si>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</si>
  <si>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</si>
  <si>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</si>
  <si>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</si>
  <si>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</si>
  <si>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</si>
  <si>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</si>
  <si>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</si>
  <si>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</si>
  <si>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</si>
  <si>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</si>
  <si>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</si>
  <si>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</si>
  <si>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</si>
  <si>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</si>
  <si>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</si>
  <si>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</si>
  <si>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</si>
  <si>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</si>
  <si>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</si>
  <si>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</si>
  <si>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</si>
  <si>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</si>
  <si>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</si>
  <si>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</si>
  <si>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</si>
  <si>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</si>
  <si>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</si>
  <si>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</si>
  <si>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</si>
  <si>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</si>
  <si>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</si>
  <si>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</si>
  <si>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</si>
  <si>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</si>
  <si>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</si>
  <si>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</si>
  <si>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</si>
  <si>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</si>
  <si>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</si>
  <si>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</si>
  <si>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</si>
  <si>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</si>
  <si>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</si>
  <si>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</si>
  <si>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</si>
  <si>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</si>
  <si>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</si>
  <si>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</si>
  <si>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</si>
  <si>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</si>
  <si>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</si>
  <si>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</si>
  <si>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</si>
  <si>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</si>
  <si>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</si>
  <si>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</si>
  <si>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</si>
  <si>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</si>
  <si>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</si>
  <si>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</si>
  <si>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</si>
  <si>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</si>
  <si>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</si>
  <si>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</si>
  <si>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</si>
  <si>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</si>
  <si>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</si>
  <si>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</si>
  <si>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</si>
  <si>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</si>
  <si>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</si>
  <si>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</si>
  <si>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</si>
  <si>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</si>
  <si>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</si>
  <si>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</si>
  <si>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</si>
  <si>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</si>
  <si>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</si>
  <si>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</si>
  <si>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</si>
  <si>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</si>
  <si>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</si>
  <si>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</si>
  <si>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</si>
  <si>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</si>
  <si>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</si>
  <si>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</si>
  <si>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</si>
  <si>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</si>
  <si>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</si>
  <si>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</si>
  <si>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</si>
  <si>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</si>
  <si>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</si>
  <si>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</si>
  <si>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</si>
  <si>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</si>
  <si>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</si>
  <si>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</si>
  <si>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</si>
  <si>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</si>
  <si>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</si>
  <si>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Nombre de dÃ©cÃ¨s entre 01/01/2013 et 01/01/2018</t>
  </si>
  <si>
    <t>DÃ©cÃ¨s entre 2008 et 2013</t>
  </si>
  <si>
    <t>Nombre de dÃ©cÃ¨s entre 01/01/2008 et 01/01/2013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</si>
  <si>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</si>
  <si>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</si>
  <si>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</si>
  <si>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</si>
  <si>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</si>
  <si>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</si>
  <si>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</si>
  <si>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</si>
  <si>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</si>
  <si>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</si>
  <si>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</si>
  <si>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</si>
  <si>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</si>
  <si>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</si>
  <si>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</si>
  <si>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</si>
  <si>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</si>
  <si>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</si>
  <si>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</si>
  <si>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</si>
  <si>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</si>
  <si>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</si>
  <si>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</si>
  <si>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</si>
  <si>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</si>
  <si>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</si>
  <si>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</si>
  <si>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</si>
  <si>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</si>
  <si>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</si>
  <si>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</si>
  <si>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</si>
  <si>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</si>
  <si>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</si>
  <si>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</si>
  <si>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</si>
  <si>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</si>
  <si>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</si>
  <si>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</si>
  <si>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</si>
  <si>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</si>
  <si>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</si>
  <si>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</si>
  <si>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</si>
  <si>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</si>
  <si>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</si>
  <si>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</si>
  <si>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</si>
  <si>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</si>
  <si>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</si>
  <si>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</si>
  <si>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</si>
  <si>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</si>
  <si>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</si>
  <si>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</si>
  <si>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</si>
  <si>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</si>
  <si>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</si>
  <si>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</si>
  <si>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</si>
  <si>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</si>
  <si>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</si>
  <si>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</si>
  <si>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</si>
  <si>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</si>
  <si>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</si>
  <si>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</si>
  <si>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</si>
  <si>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</si>
  <si>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</si>
  <si>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</si>
  <si>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</si>
  <si>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</si>
  <si>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</si>
  <si>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</si>
  <si>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</si>
  <si>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</si>
  <si>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</si>
  <si>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</si>
  <si>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</si>
  <si>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</si>
  <si>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</si>
  <si>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</si>
  <si>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</si>
  <si>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</si>
  <si>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</si>
  <si>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</si>
  <si>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</si>
  <si>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</si>
  <si>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</si>
  <si>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</si>
  <si>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</si>
  <si>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</si>
  <si>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</si>
  <si>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</si>
  <si>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</si>
  <si>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</si>
  <si>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</si>
  <si>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</si>
  <si>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</si>
  <si>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</si>
  <si>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</si>
  <si>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</si>
  <si>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</si>
  <si>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</si>
  <si>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</si>
  <si>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</si>
  <si>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</si>
  <si>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</si>
  <si>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</si>
  <si>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</si>
  <si>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</si>
  <si>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</si>
  <si>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</si>
  <si>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</si>
  <si>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</si>
  <si>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</si>
  <si>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</si>
  <si>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</si>
  <si>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</si>
  <si>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</si>
  <si>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</si>
  <si>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</si>
  <si>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</si>
  <si>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</si>
  <si>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</si>
  <si>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</si>
  <si>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</si>
  <si>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</si>
  <si>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</si>
  <si>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</si>
  <si>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</si>
  <si>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</si>
  <si>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</si>
  <si>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</si>
  <si>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</si>
  <si>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</si>
  <si>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</si>
  <si>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</si>
  <si>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</si>
  <si>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</si>
  <si>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</si>
  <si>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</si>
  <si>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</si>
  <si>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</si>
  <si>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</si>
  <si>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</si>
  <si>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</si>
  <si>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</si>
  <si>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</si>
  <si>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</si>
  <si>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</si>
  <si>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</si>
  <si>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</si>
  <si>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</si>
  <si>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</si>
  <si>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</si>
  <si>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</si>
  <si>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</si>
  <si>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</si>
  <si>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</si>
  <si>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</si>
  <si>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</si>
  <si>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</si>
  <si>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</si>
  <si>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</si>
  <si>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</si>
  <si>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</si>
  <si>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</si>
  <si>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</si>
  <si>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</si>
  <si>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</si>
  <si>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</si>
  <si>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</si>
  <si>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</si>
  <si>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</si>
  <si>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</si>
  <si>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</si>
  <si>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</si>
  <si>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</si>
  <si>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</si>
  <si>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</si>
  <si>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</si>
  <si>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</si>
  <si>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</si>
  <si>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</si>
  <si>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</si>
  <si>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</si>
  <si>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</si>
  <si>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</si>
  <si>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</si>
  <si>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</si>
  <si>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</si>
  <si>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</si>
  <si>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</si>
  <si>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</si>
  <si>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</si>
  <si>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</si>
  <si>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</si>
  <si>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</si>
  <si>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</si>
  <si>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</si>
  <si>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</si>
  <si>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</si>
  <si>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</si>
  <si>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</si>
  <si>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</si>
  <si>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</si>
  <si>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</si>
  <si>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</si>
  <si>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</si>
  <si>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</si>
  <si>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</si>
  <si>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</si>
  <si>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</si>
  <si>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</si>
  <si>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</si>
  <si>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</si>
  <si>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</si>
  <si>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</si>
  <si>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</si>
  <si>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</si>
  <si>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</si>
  <si>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</si>
  <si>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</si>
  <si>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</si>
  <si>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</si>
  <si>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</si>
  <si>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</si>
  <si>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</si>
  <si>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</si>
  <si>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</si>
  <si>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</si>
  <si>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</si>
  <si>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</si>
  <si>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</si>
  <si>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</si>
  <si>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</si>
  <si>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</si>
  <si>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</si>
  <si>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</si>
  <si>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</si>
  <si>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</si>
  <si>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</si>
  <si>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</si>
  <si>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</si>
  <si>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</si>
  <si>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</si>
  <si>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</si>
  <si>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</si>
  <si>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</si>
  <si>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</si>
  <si>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</si>
  <si>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</si>
  <si>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</si>
  <si>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</si>
  <si>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</si>
  <si>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</si>
  <si>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</si>
  <si>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</si>
  <si>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</si>
  <si>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</si>
  <si>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</si>
  <si>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</si>
  <si>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</si>
  <si>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</si>
  <si>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</si>
  <si>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</si>
  <si>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</si>
  <si>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</si>
  <si>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</si>
  <si>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</si>
  <si>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</si>
  <si>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</si>
  <si>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</si>
  <si>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</si>
  <si>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</si>
  <si>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</si>
  <si>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</si>
  <si>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</si>
  <si>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</si>
  <si>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</si>
  <si>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</si>
  <si>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</si>
  <si>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</si>
  <si>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</si>
  <si>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</si>
  <si>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</si>
  <si>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</si>
  <si>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</si>
  <si>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</si>
  <si>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</si>
  <si>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</si>
  <si>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</si>
  <si>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</si>
  <si>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</si>
  <si>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</si>
  <si>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</si>
  <si>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</si>
  <si>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</si>
  <si>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</si>
  <si>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</si>
  <si>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</si>
  <si>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</si>
  <si>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</si>
  <si>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</si>
  <si>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</si>
  <si>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</si>
  <si>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</si>
  <si>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</si>
  <si>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</si>
  <si>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</si>
  <si>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</si>
  <si>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</si>
  <si>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</si>
  <si>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</si>
  <si>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</si>
  <si>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</si>
  <si>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</si>
  <si>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</si>
  <si>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</si>
  <si>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</si>
  <si>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</si>
  <si>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</si>
  <si>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</si>
  <si>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</si>
  <si>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</si>
  <si>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</si>
  <si>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</si>
  <si>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</si>
  <si>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</si>
  <si>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</si>
  <si>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</si>
  <si>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</si>
  <si>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</si>
  <si>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</si>
  <si>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</si>
  <si>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</si>
  <si>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</si>
  <si>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</si>
  <si>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</si>
  <si>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</si>
  <si>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</si>
  <si>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</si>
  <si>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</si>
  <si>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</si>
  <si>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</si>
  <si>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</si>
  <si>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</si>
  <si>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</si>
  <si>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</si>
  <si>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</si>
  <si>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</si>
  <si>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</si>
  <si>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</si>
  <si>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</si>
  <si>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</si>
  <si>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</si>
  <si>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</si>
  <si>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</si>
  <si>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</si>
  <si>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</si>
  <si>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</si>
  <si>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</si>
  <si>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</si>
  <si>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</si>
  <si>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</si>
  <si>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</si>
  <si>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</si>
  <si>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</si>
  <si>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</si>
  <si>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</si>
  <si>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</si>
  <si>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</si>
  <si>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</si>
  <si>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</si>
  <si>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</si>
  <si>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</si>
  <si>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</si>
  <si>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</si>
  <si>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</si>
  <si>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</si>
  <si>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</si>
  <si>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</si>
  <si>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</si>
  <si>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</si>
  <si>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</si>
  <si>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</si>
  <si>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</si>
  <si>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</si>
  <si>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</si>
  <si>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</si>
  <si>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</si>
  <si>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</si>
  <si>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</si>
  <si>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</si>
  <si>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</si>
  <si>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</si>
  <si>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</si>
  <si>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</si>
  <si>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</si>
  <si>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</si>
  <si>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</si>
  <si>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</si>
  <si>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</si>
  <si>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</si>
  <si>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</si>
  <si>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</si>
  <si>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</si>
  <si>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</si>
  <si>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</si>
  <si>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</si>
  <si>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</si>
  <si>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</si>
  <si>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</si>
  <si>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</si>
  <si>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</si>
  <si>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</si>
  <si>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</si>
  <si>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</si>
  <si>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</si>
  <si>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</si>
  <si>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</si>
  <si>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</si>
  <si>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</si>
  <si>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</si>
  <si>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</si>
  <si>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</si>
  <si>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</si>
  <si>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</si>
  <si>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</si>
  <si>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</si>
  <si>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</si>
  <si>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</si>
  <si>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</si>
  <si>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</si>
  <si>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</si>
  <si>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</si>
  <si>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</si>
  <si>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</si>
  <si>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</si>
  <si>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</si>
  <si>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</si>
  <si>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</si>
  <si>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</si>
  <si>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</si>
  <si>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</si>
  <si>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</si>
  <si>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</si>
  <si>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</si>
  <si>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</si>
  <si>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</si>
  <si>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</si>
  <si>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</si>
  <si>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</si>
  <si>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</si>
  <si>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</si>
  <si>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</si>
  <si>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</si>
  <si>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</si>
  <si>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</si>
  <si>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</si>
  <si>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</si>
  <si>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</si>
  <si>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</si>
  <si>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</si>
  <si>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</si>
  <si>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</si>
  <si>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</si>
  <si>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</si>
  <si>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</si>
  <si>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</si>
  <si>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</si>
  <si>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</si>
  <si>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</si>
  <si>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</si>
  <si>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</si>
  <si>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</si>
  <si>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</si>
  <si>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</si>
  <si>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</si>
  <si>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</si>
  <si>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</si>
  <si>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</si>
  <si>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</si>
  <si>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</si>
  <si>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</si>
  <si>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</si>
  <si>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</si>
  <si>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</si>
  <si>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</si>
  <si>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</si>
  <si>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</si>
  <si>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</si>
  <si>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</si>
  <si>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</si>
  <si>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</si>
  <si>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</si>
  <si>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</si>
  <si>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</si>
  <si>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</si>
  <si>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</si>
  <si>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</si>
  <si>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</si>
  <si>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</si>
  <si>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</si>
  <si>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</si>
  <si>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</si>
  <si>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</si>
  <si>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</si>
  <si>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</si>
  <si>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</si>
  <si>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</si>
  <si>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</si>
  <si>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</si>
  <si>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</si>
  <si>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</si>
  <si>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</si>
  <si>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</si>
  <si>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</si>
  <si>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</si>
  <si>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</si>
  <si>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</si>
  <si>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</si>
  <si>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</si>
  <si>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</si>
  <si>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</si>
  <si>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</si>
  <si>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</si>
  <si>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</si>
  <si>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</si>
  <si>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</si>
  <si>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</si>
  <si>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</si>
  <si>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</si>
  <si>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</si>
  <si>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</si>
  <si>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</si>
  <si>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</si>
  <si>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</si>
  <si>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</si>
  <si>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</si>
  <si>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</si>
  <si>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</si>
  <si>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</si>
  <si>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</si>
  <si>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</si>
  <si>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</si>
  <si>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</si>
  <si>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</si>
  <si>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</si>
  <si>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</si>
  <si>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</si>
  <si>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</si>
  <si>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</si>
  <si>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</si>
  <si>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</si>
  <si>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</si>
  <si>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</si>
  <si>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</si>
  <si>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</si>
  <si>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</si>
  <si>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</si>
  <si>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</si>
  <si>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</si>
  <si>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</si>
  <si>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</si>
  <si>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</si>
  <si>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</si>
  <si>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</si>
  <si>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</si>
  <si>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</si>
  <si>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</si>
  <si>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</si>
  <si>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</si>
  <si>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</si>
  <si>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</si>
  <si>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</si>
  <si>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</si>
  <si>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</si>
  <si>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</si>
  <si>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</si>
  <si>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</si>
  <si>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</si>
  <si>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</si>
  <si>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</si>
  <si>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</si>
  <si>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</si>
  <si>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</si>
  <si>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</si>
  <si>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</si>
  <si>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</si>
  <si>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</si>
  <si>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</si>
  <si>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</si>
  <si>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</si>
  <si>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</si>
  <si>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</si>
  <si>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</si>
  <si>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</si>
  <si>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</si>
  <si>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</si>
  <si>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</si>
  <si>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</si>
  <si>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</si>
  <si>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</si>
  <si>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</si>
  <si>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</si>
  <si>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</si>
  <si>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</si>
  <si>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</si>
  <si>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</si>
  <si>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</si>
  <si>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</si>
  <si>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</si>
  <si>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</si>
  <si>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</si>
  <si>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</si>
  <si>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</si>
  <si>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</si>
  <si>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</si>
  <si>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</si>
  <si>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</si>
  <si>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</si>
  <si>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</si>
  <si>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</si>
  <si>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</si>
  <si>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</si>
  <si>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</si>
  <si>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</si>
  <si>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</si>
  <si>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</si>
  <si>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</si>
  <si>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</si>
  <si>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</si>
  <si>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</si>
  <si>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</si>
  <si>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</si>
  <si>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</si>
  <si>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</si>
  <si>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</si>
  <si>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</si>
  <si>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</si>
  <si>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</si>
  <si>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</si>
  <si>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</si>
  <si>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</si>
  <si>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</si>
  <si>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</si>
  <si>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</si>
  <si>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</si>
  <si>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</si>
  <si>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</si>
  <si>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</si>
  <si>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</si>
  <si>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</si>
  <si>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</si>
  <si>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</si>
  <si>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</si>
  <si>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</si>
  <si>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</si>
  <si>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</si>
  <si>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</si>
  <si>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</si>
  <si>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</si>
  <si>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</si>
  <si>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</si>
  <si>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</si>
  <si>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</si>
  <si>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</si>
  <si>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</si>
  <si>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</si>
  <si>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</si>
  <si>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</si>
  <si>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</si>
  <si>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</si>
  <si>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</si>
  <si>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</si>
  <si>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</si>
  <si>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</si>
  <si>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</si>
  <si>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</si>
  <si>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</si>
  <si>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</si>
  <si>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</si>
  <si>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</si>
  <si>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</si>
  <si>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</si>
  <si>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</si>
  <si>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</si>
  <si>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</si>
  <si>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</si>
  <si>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</si>
  <si>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</si>
  <si>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</si>
  <si>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</si>
  <si>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</si>
  <si>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</si>
  <si>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</si>
  <si>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</si>
  <si>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</si>
  <si>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</si>
  <si>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</si>
  <si>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</si>
  <si>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</si>
  <si>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</si>
  <si>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</si>
  <si>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</si>
  <si>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</si>
  <si>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</si>
  <si>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</si>
  <si>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</si>
  <si>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</si>
  <si>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</si>
  <si>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</si>
  <si>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</si>
  <si>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</si>
  <si>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</si>
  <si>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</si>
  <si>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</si>
  <si>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</si>
  <si>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</si>
  <si>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</si>
  <si>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</si>
  <si>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</si>
  <si>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</si>
  <si>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</si>
  <si>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</si>
  <si>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</si>
  <si>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</si>
  <si>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</si>
  <si>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</si>
  <si>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</si>
  <si>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</si>
  <si>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</si>
  <si>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</si>
  <si>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</si>
  <si>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</si>
  <si>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</si>
  <si>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</si>
  <si>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</si>
  <si>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</si>
  <si>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</si>
  <si>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</si>
  <si>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</si>
  <si>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</si>
  <si>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</si>
  <si>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</si>
  <si>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</si>
  <si>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</si>
  <si>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</si>
  <si>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</si>
  <si>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</si>
  <si>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</si>
  <si>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</si>
  <si>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</si>
  <si>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</si>
  <si>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</si>
  <si>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</si>
  <si>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</si>
  <si>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</si>
  <si>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</si>
  <si>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</si>
  <si>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</si>
  <si>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</si>
  <si>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</si>
  <si>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</si>
  <si>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</si>
  <si>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</si>
  <si>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</si>
  <si>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</si>
  <si>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</si>
  <si>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</si>
  <si>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</si>
  <si>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</si>
  <si>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</si>
  <si>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</si>
  <si>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</si>
  <si>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</si>
  <si>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</si>
  <si>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</si>
  <si>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</si>
  <si>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</si>
  <si>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</si>
  <si>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</si>
  <si>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</si>
  <si>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</si>
  <si>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</si>
  <si>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</si>
  <si>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</si>
  <si>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</si>
  <si>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</si>
  <si>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</si>
  <si>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</si>
  <si>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</si>
  <si>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</si>
  <si>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</si>
  <si>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</si>
  <si>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</si>
  <si>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</si>
  <si>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</si>
  <si>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</si>
  <si>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</si>
  <si>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</si>
  <si>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</si>
  <si>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</si>
  <si>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</si>
  <si>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</si>
  <si>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</si>
  <si>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</si>
  <si>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</si>
  <si>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</si>
  <si>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</si>
  <si>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</si>
  <si>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</si>
  <si>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</si>
  <si>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</si>
  <si>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</si>
  <si>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</si>
  <si>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</si>
  <si>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</si>
  <si>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</si>
  <si>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</si>
  <si>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</si>
  <si>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</si>
  <si>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</si>
  <si>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</si>
  <si>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</si>
  <si>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</si>
  <si>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</si>
  <si>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</si>
  <si>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</si>
  <si>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</si>
  <si>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</si>
  <si>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</si>
  <si>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</si>
  <si>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</si>
  <si>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</si>
  <si>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</si>
  <si>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</si>
  <si>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</si>
  <si>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</si>
  <si>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</si>
  <si>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</si>
  <si>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</si>
  <si>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</si>
  <si>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</si>
  <si>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</si>
  <si>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</si>
  <si>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</si>
  <si>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</si>
  <si>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</si>
  <si>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</si>
  <si>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</si>
  <si>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</si>
  <si>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</si>
  <si>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</si>
  <si>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</si>
  <si>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</si>
  <si>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</si>
  <si>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</si>
  <si>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</si>
  <si>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</si>
  <si>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</si>
  <si>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</si>
  <si>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</si>
  <si>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</si>
  <si>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</si>
  <si>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</si>
  <si>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</si>
  <si>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</si>
  <si>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</si>
  <si>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</si>
  <si>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</si>
  <si>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</si>
  <si>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</si>
  <si>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</si>
  <si>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</si>
  <si>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</si>
  <si>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</si>
  <si>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</si>
  <si>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</si>
  <si>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</si>
  <si>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</si>
  <si>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</si>
  <si>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</si>
  <si>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</si>
  <si>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</si>
  <si>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</si>
  <si>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</si>
  <si>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</si>
  <si>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</si>
  <si>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</si>
  <si>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</si>
  <si>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</si>
  <si>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</si>
  <si>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</si>
  <si>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</si>
  <si>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</si>
  <si>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</si>
  <si>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</si>
  <si>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</si>
  <si>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</si>
  <si>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</si>
  <si>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</si>
  <si>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</si>
  <si>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</si>
  <si>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</si>
  <si>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</si>
  <si>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</si>
  <si>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</si>
  <si>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</si>
  <si>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</si>
  <si>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</si>
  <si>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</si>
  <si>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</si>
  <si>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</si>
  <si>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</si>
  <si>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</si>
  <si>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</si>
  <si>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</si>
  <si>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</si>
  <si>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</si>
  <si>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</si>
  <si>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</si>
  <si>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</si>
  <si>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</si>
  <si>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</si>
  <si>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</si>
  <si>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</si>
  <si>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</si>
  <si>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</si>
  <si>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</si>
  <si>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</si>
  <si>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</si>
  <si>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</si>
  <si>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</si>
  <si>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</si>
  <si>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</si>
  <si>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</si>
  <si>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</si>
  <si>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</si>
  <si>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</si>
  <si>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</si>
  <si>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</si>
  <si>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</si>
  <si>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</si>
  <si>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</si>
  <si>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</si>
  <si>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</si>
  <si>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</si>
  <si>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</si>
  <si>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</si>
  <si>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</si>
  <si>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</si>
  <si>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</si>
  <si>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</si>
  <si>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</si>
  <si>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</si>
  <si>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</si>
  <si>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</si>
  <si>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</si>
  <si>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</si>
  <si>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</si>
  <si>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</si>
  <si>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</si>
  <si>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</si>
  <si>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</si>
  <si>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</si>
  <si>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</si>
  <si>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</si>
  <si>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</si>
  <si>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</si>
  <si>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</si>
  <si>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</si>
  <si>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</si>
  <si>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</si>
  <si>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</si>
  <si>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</si>
  <si>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</si>
  <si>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</si>
  <si>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</si>
  <si>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</si>
  <si>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</si>
  <si>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</si>
  <si>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</si>
  <si>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</si>
  <si>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</si>
  <si>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</si>
  <si>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</si>
  <si>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</si>
  <si>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</si>
  <si>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</si>
  <si>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</si>
  <si>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</si>
  <si>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</si>
  <si>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</si>
  <si>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</si>
  <si>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</si>
  <si>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</si>
  <si>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</si>
  <si>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</si>
  <si>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</si>
  <si>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</si>
  <si>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</si>
  <si>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</si>
  <si>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</si>
  <si>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</si>
  <si>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</si>
  <si>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</si>
  <si>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</si>
  <si>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</si>
  <si>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</si>
  <si>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</si>
  <si>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</si>
  <si>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</si>
  <si>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</si>
  <si>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</si>
  <si>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</si>
  <si>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</si>
  <si>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</si>
  <si>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</si>
  <si>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</si>
  <si>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</si>
  <si>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</si>
  <si>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</si>
  <si>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</si>
  <si>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</si>
  <si>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</si>
  <si>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</si>
  <si>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</si>
  <si>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</si>
  <si>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</si>
  <si>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</si>
  <si>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</si>
  <si>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</si>
  <si>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</si>
  <si>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</si>
  <si>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</si>
  <si>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</si>
  <si>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</si>
  <si>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</si>
  <si>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</si>
  <si>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</si>
  <si>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</si>
  <si>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</si>
  <si>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</si>
  <si>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</si>
  <si>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</si>
  <si>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</si>
  <si>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</si>
  <si>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</si>
  <si>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</si>
  <si>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</si>
  <si>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</si>
  <si>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</si>
  <si>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</si>
  <si>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</si>
  <si>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</si>
  <si>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</si>
  <si>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</si>
  <si>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</si>
  <si>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</si>
  <si>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</si>
  <si>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</si>
  <si>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</si>
  <si>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</si>
  <si>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</si>
  <si>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</si>
  <si>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</si>
  <si>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</si>
  <si>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</si>
  <si>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</si>
  <si>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</si>
  <si>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</si>
  <si>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</si>
  <si>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</si>
  <si>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</si>
  <si>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</si>
  <si>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</si>
  <si>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</si>
  <si>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</si>
  <si>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</si>
  <si>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</si>
  <si>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</si>
  <si>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</si>
  <si>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</si>
  <si>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</si>
  <si>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</si>
  <si>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</si>
  <si>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</si>
  <si>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</si>
  <si>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</si>
  <si>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</si>
  <si>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</si>
  <si>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</si>
  <si>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</si>
  <si>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</si>
  <si>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</si>
  <si>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</si>
  <si>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</si>
  <si>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</si>
  <si>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</si>
  <si>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</si>
  <si>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</si>
  <si>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</si>
  <si>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</si>
  <si>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</si>
  <si>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</si>
  <si>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</si>
  <si>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</si>
  <si>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</si>
  <si>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</si>
  <si>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</si>
  <si>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</si>
  <si>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</si>
  <si>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</si>
  <si>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</si>
  <si>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</si>
  <si>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</si>
  <si>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</si>
  <si>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</si>
  <si>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</si>
  <si>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</si>
  <si>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</si>
  <si>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</si>
  <si>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</si>
  <si>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</si>
  <si>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</si>
  <si>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</si>
  <si>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</si>
  <si>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</si>
  <si>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</si>
  <si>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</si>
  <si>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</si>
  <si>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</si>
  <si>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</si>
  <si>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</si>
  <si>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</si>
  <si>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</si>
  <si>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</si>
  <si>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</si>
  <si>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</si>
  <si>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</si>
  <si>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</si>
  <si>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</si>
  <si>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</si>
  <si>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</si>
  <si>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</si>
  <si>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</si>
  <si>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Data</t>
  </si>
  <si>
    <t>meta</t>
  </si>
  <si>
    <t>source</t>
  </si>
  <si>
    <t>type</t>
  </si>
  <si>
    <t>expr</t>
  </si>
  <si>
    <t>mode</t>
  </si>
  <si>
    <t>total</t>
  </si>
  <si>
    <t>None</t>
  </si>
  <si>
    <t>Abries Ristolas</t>
  </si>
  <si>
    <t>Nom Unique</t>
  </si>
  <si>
    <t>COMMUNE_Abries_Ristolas_05001</t>
  </si>
  <si>
    <t>Code EPCI - MÃ©tropole</t>
  </si>
  <si>
    <t>LibellÃ© de l'EPCI / MÃ©tropole</t>
  </si>
  <si>
    <t>COMMUNE</t>
  </si>
  <si>
    <t>Nom RÃ©gion</t>
  </si>
  <si>
    <t>https://www.insee.fr/fr/statistiques/2011101?geo=COM-05001</t>
  </si>
  <si>
    <t>Taille des Menages en 2008</t>
  </si>
  <si>
    <t>Taille des Menages en 2013</t>
  </si>
  <si>
    <t>Taille des Menages en 2018</t>
  </si>
  <si>
    <t>Taux de Croissance Annuel de la taille des menages de 2008 a 2013</t>
  </si>
  <si>
    <t>Taux de Croissance Annuel de la taille des menages de 2013 a 2018</t>
  </si>
  <si>
    <t>Taux de Croissance Annuel de la taille des menages de 2008 a 2018</t>
  </si>
  <si>
    <t>NB de LLS au 01/01/2017</t>
  </si>
  <si>
    <t>NBR RP au 01/01/2017</t>
  </si>
  <si>
    <t>Taux de LLS Ã  atteindre</t>
  </si>
  <si>
    <t>get_sru2020("Taux de LLS Ã  atteindre", CODE_INSEE, rounding=2)</t>
  </si>
  <si>
    <t>NB de LLS au 01/01/2020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</si>
  <si>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</si>
  <si>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</si>
  <si>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</si>
  <si>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</si>
  <si>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</si>
  <si>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</si>
  <si>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</si>
  <si>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</si>
  <si>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</si>
  <si>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</si>
  <si>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</si>
  <si>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</si>
  <si>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</si>
  <si>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Total des flux entre NAF et artificialisÃ© sur la pÃ©riode 2009 2020</t>
  </si>
  <si>
    <t>Flux NAF vers artificialisÃ© destinÃ© Ã  lâ€™habitat sur la pÃ©riode 2009 2020</t>
  </si>
  <si>
    <t>Flux NAF vers artificialisÃ© destinÃ© Ã  lâ€™activitÃ© sur la pÃ©riode 2009 2020</t>
  </si>
  <si>
    <t>Flux NAF vers artificialisÃ© destinÃ© au mixte sur la pÃ©riode 2009 2020</t>
  </si>
  <si>
    <t>Flux NAF vers artificialisÃ© inconnu sur la pÃ©riode 2009 2020</t>
  </si>
  <si>
    <t>Surface communale en mÂ²</t>
  </si>
  <si>
    <t>Part de surface communale artificialisÃ©e (en %)</t>
  </si>
  <si>
    <t>MÂ² artificialisÃ© par habitant supplÃ©mentaire</t>
  </si>
  <si>
    <t>MÂ² artificialisÃ© par menage supplÃ©mentaire</t>
  </si>
  <si>
    <t>Nombre de mÃ©nages + emplois supplÃ©mentaire par ha artificialisÃ©</t>
  </si>
  <si>
    <t>Nombre dâ€™emplois 2012</t>
  </si>
  <si>
    <t>Nombre dâ€™emplois 2017</t>
  </si>
  <si>
    <t>Variation des Emplois entre 2012 et 2017</t>
  </si>
  <si>
    <t>Nombre de menages 2012</t>
  </si>
  <si>
    <t>Nombre de menages 2017</t>
  </si>
  <si>
    <t>Variation des Menages entre 2012 et 2017</t>
  </si>
  <si>
    <t>Population en 2012</t>
  </si>
  <si>
    <t>Population en 2017</t>
  </si>
  <si>
    <t>Variation Population entre 2012 et 2017</t>
  </si>
  <si>
    <t>Projection Population SCOT 2013</t>
  </si>
  <si>
    <t>Projection Population SCOT 2030</t>
  </si>
  <si>
    <t>Projection Population SCOT 2050</t>
  </si>
  <si>
    <t>Projection Population SCOT 2040</t>
  </si>
  <si>
    <t>Projection Population SCOT 2020</t>
  </si>
  <si>
    <t>Projection Dept 2013</t>
  </si>
  <si>
    <t>Projection Dept 2018</t>
  </si>
  <si>
    <t>Projection Dept 2020</t>
  </si>
  <si>
    <t>Taux de Croissance Annuel de la population de 2018 a 2020</t>
  </si>
  <si>
    <t>Taux de Croissance Annuel de la population de 2013 a 2020</t>
  </si>
  <si>
    <t>Projection Dept 2030</t>
  </si>
  <si>
    <t>Taux de Croissance Annuel de la population de 2020 a 2030</t>
  </si>
  <si>
    <t>Projection Dept 2040</t>
  </si>
  <si>
    <t>Taux de Croissance Annuel de la population de 2030 a 2040</t>
  </si>
  <si>
    <t>Projection Dept 2050</t>
  </si>
  <si>
    <t>Taux de Croissance Annuel de la population de 2040 a 2050</t>
  </si>
  <si>
    <t>Projection Region 2013</t>
  </si>
  <si>
    <t>Projection Region 2018</t>
  </si>
  <si>
    <t>Projection Region 2020</t>
  </si>
  <si>
    <t>Projection Region 2030</t>
  </si>
  <si>
    <t>Projection Region 2040</t>
  </si>
  <si>
    <t>Projection Region 2050</t>
  </si>
  <si>
    <t>Population Dept en 2008</t>
  </si>
  <si>
    <t>Population Dept en 2013</t>
  </si>
  <si>
    <t>Population Dept en 2018</t>
  </si>
  <si>
    <t>Taux Evolution Annuel Population Dept entre 2008 et 2013</t>
  </si>
  <si>
    <t>Taux Evolution Annuel Population Dept entre 2013 et 2018</t>
  </si>
  <si>
    <t>Taux Evolution Annuel Population Dept entre 2018 et 2021</t>
  </si>
  <si>
    <t>CUSTOM not Implemented</t>
  </si>
  <si>
    <t>Nombre de logements individuels crÃ©Ã©s</t>
  </si>
  <si>
    <t>Nombre de logements collectifs crÃ©Ã©s</t>
  </si>
  <si>
    <t>Nombre de logements dÃ©molis</t>
  </si>
  <si>
    <t>SITADEL_SUPERFICIE_TERRAIN</t>
  </si>
  <si>
    <t>Superficie du terrain</t>
  </si>
  <si>
    <t>Taille des Menages en 2020</t>
  </si>
  <si>
    <t>Taille des Menages en 2030</t>
  </si>
  <si>
    <t>Taille des Menages en 2040</t>
  </si>
  <si>
    <t>Taille des Menages en 2050</t>
  </si>
  <si>
    <t>Logements Construits non encore vendus en 2020</t>
  </si>
  <si>
    <t>Hello Test</t>
  </si>
  <si>
    <t>Logements SRU Construits</t>
  </si>
  <si>
    <t>Nombre de Communes en Carence.</t>
  </si>
  <si>
    <t>Lien pour la Carte</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</si>
  <si>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</si>
  <si>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</si>
  <si>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</si>
  <si>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</si>
  <si>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</si>
  <si>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</si>
  <si>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</si>
  <si>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Evolution de la popilation en nombre de 2008 a 2013</t>
  </si>
  <si>
    <t>Evolution de la popilation en nombre de 2013 a 2018</t>
  </si>
  <si>
    <t>Population Hors Menages en 2008</t>
  </si>
  <si>
    <t>Population Hors Menages en 2013</t>
  </si>
  <si>
    <t>Population Hors Menages en 2018</t>
  </si>
  <si>
    <t>output/COMMUNE_Abries_Ristolas_05001.csv</t>
  </si>
  <si>
    <t>"output/"+BASE_NAME+"_c.json"</t>
  </si>
  <si>
    <t>output/COMMUNE_Abries_Ristolas_05001_c.json</t>
  </si>
  <si>
    <t>output/COMMUNE_Abries_Ristolas_05001.xlsx</t>
  </si>
  <si>
    <t>output/COMMUNE_Abries_Ristolas_05001_Logements.png</t>
  </si>
  <si>
    <t>output/COMMUNE_Abries_Ristolas_05001_Population.png</t>
  </si>
  <si>
    <t>Graphique Taille des Menages</t>
  </si>
  <si>
    <t>output/COMMUNE_Abries_Ristolas_05001_Taille_des_Menages.png</t>
  </si>
  <si>
    <t>loc_nouveau['NATURE_PROJET'].count()</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</si>
  <si>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</si>
  <si>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</si>
  <si>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</si>
  <si>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</si>
  <si>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</si>
  <si>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</si>
  <si>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</si>
  <si>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</si>
  <si>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</si>
  <si>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</si>
  <si>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</si>
  <si>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</si>
  <si>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</si>
  <si>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</si>
  <si>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</si>
  <si>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</si>
  <si>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</si>
  <si>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</si>
  <si>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</si>
  <si>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</si>
  <si>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</si>
  <si>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</si>
  <si>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</si>
  <si>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</si>
  <si>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</si>
  <si>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</si>
  <si>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</si>
  <si>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</si>
  <si>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</si>
  <si>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</si>
  <si>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</si>
  <si>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</si>
  <si>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</si>
  <si>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</si>
  <si>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</si>
  <si>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</si>
  <si>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</si>
  <si>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</si>
  <si>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</si>
  <si>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</si>
  <si>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DATA</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</si>
  <si>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</si>
  <si>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</si>
  <si>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</si>
  <si>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</si>
  <si>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</si>
  <si>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</si>
  <si>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Couleur des Graphiques</t>
  </si>
  <si>
    <t>#008080</t>
  </si>
  <si>
    <t>Historique</t>
  </si>
  <si>
    <t>Projections</t>
  </si>
  <si>
    <t>Pojections 2013-2021:</t>
  </si>
  <si>
    <t>Evolution Annuelle TM</t>
  </si>
  <si>
    <t>Evolution</t>
  </si>
  <si>
    <t>Part</t>
  </si>
  <si>
    <t>TXTM_2030</t>
  </si>
  <si>
    <t>TXTM_3040</t>
  </si>
  <si>
    <t>TXTM_4050</t>
  </si>
  <si>
    <t>Evolution Annuelle Pop</t>
  </si>
  <si>
    <t>10 ans</t>
  </si>
  <si>
    <t>5 ans</t>
  </si>
  <si>
    <t>2 ans</t>
  </si>
  <si>
    <t>POP T1</t>
  </si>
  <si>
    <t>E20_RP</t>
  </si>
  <si>
    <t>E30_RP</t>
  </si>
  <si>
    <t>E40_RP</t>
  </si>
  <si>
    <t>E50_RP</t>
  </si>
  <si>
    <t>LOG T2</t>
  </si>
  <si>
    <t>Residences Principales</t>
  </si>
  <si>
    <t>Lutte / 10 ans</t>
  </si>
  <si>
    <t>E20_RSECOCC</t>
  </si>
  <si>
    <t>E30_RSECOCC</t>
  </si>
  <si>
    <t>E40_RSECOCC</t>
  </si>
  <si>
    <t>E50_RSECOCC</t>
  </si>
  <si>
    <t>Residences Secondaires</t>
  </si>
  <si>
    <t>Res. Sec.</t>
  </si>
  <si>
    <t>E20_LOGVAC</t>
  </si>
  <si>
    <t>E30_LOGVAC</t>
  </si>
  <si>
    <t>E40_LOGVAC</t>
  </si>
  <si>
    <t>E50_LOGVAC</t>
  </si>
  <si>
    <t>Logements Vacants</t>
  </si>
  <si>
    <t>Vacance :</t>
  </si>
  <si>
    <t xml:space="preserve">  RS + LV</t>
  </si>
  <si>
    <t xml:space="preserve"> Total des Logements</t>
  </si>
  <si>
    <t>E20_PMEN</t>
  </si>
  <si>
    <t>E30_PMEN</t>
  </si>
  <si>
    <t>E40_PMEN</t>
  </si>
  <si>
    <t>E50_PMEN</t>
  </si>
  <si>
    <t>FAM T1</t>
  </si>
  <si>
    <t xml:space="preserve"> Population des Menages</t>
  </si>
  <si>
    <t>E20_MEN</t>
  </si>
  <si>
    <t>E30_MEN</t>
  </si>
  <si>
    <t>E40_MEN</t>
  </si>
  <si>
    <t>E50_MEN</t>
  </si>
  <si>
    <t xml:space="preserve"> Nombre de Menages</t>
  </si>
  <si>
    <t>E20_HORS_MEN</t>
  </si>
  <si>
    <t>E30_HORS_MEN</t>
  </si>
  <si>
    <t>E40_HORS_MEN</t>
  </si>
  <si>
    <t>E50_HORS_MEN</t>
  </si>
  <si>
    <t xml:space="preserve"> Population Hors Menages</t>
  </si>
  <si>
    <t>TX_HORS_MEN_08</t>
  </si>
  <si>
    <t>TX_HORS_MEN_13</t>
  </si>
  <si>
    <t>TX_HORS_MEN_18</t>
  </si>
  <si>
    <t>ETX_HORS_MEN_20</t>
  </si>
  <si>
    <t>ETX_HORS_MEN_30</t>
  </si>
  <si>
    <t>ETX_HORS_MEN_40</t>
  </si>
  <si>
    <t>ETX_HORS_MEN_50</t>
  </si>
  <si>
    <t>FAM G1</t>
  </si>
  <si>
    <t xml:space="preserve"> Taille des Menages</t>
  </si>
  <si>
    <t>BL_2008</t>
  </si>
  <si>
    <t>EVOL_0813_BL</t>
  </si>
  <si>
    <t>BL_2013</t>
  </si>
  <si>
    <t>EVOL_1318_BL</t>
  </si>
  <si>
    <t>BL_2018</t>
  </si>
  <si>
    <t>BL_2020</t>
  </si>
  <si>
    <t>EVOL_2030_BL</t>
  </si>
  <si>
    <t>BL_2030</t>
  </si>
  <si>
    <t>EVOL_3040_BL</t>
  </si>
  <si>
    <t>BL_2040</t>
  </si>
  <si>
    <t>EVOL_4050_BL</t>
  </si>
  <si>
    <t>BL_2050</t>
  </si>
  <si>
    <t xml:space="preserve"> Evolution Besoins en RP </t>
  </si>
  <si>
    <t xml:space="preserve"> Evolution Besoins en RP des Menages / an</t>
  </si>
  <si>
    <t xml:space="preserve"> Evolution Besoins en RP des Hors Menages / an</t>
  </si>
  <si>
    <t>- Lies a la Croissance demographique</t>
  </si>
  <si>
    <t>- Lies a la Taille des Menages</t>
  </si>
  <si>
    <t>Une partie des logements autorises ne sont pas encore commences (VEFA)</t>
  </si>
  <si>
    <t>Projections  avec le Taux de Realistion</t>
  </si>
  <si>
    <t>Logements / ha</t>
  </si>
  <si>
    <t>Sitadel</t>
  </si>
  <si>
    <t>Arrete</t>
  </si>
  <si>
    <t>Temps Reel</t>
  </si>
  <si>
    <t>Donnees a Juin 2021</t>
  </si>
  <si>
    <t>Ha consommes</t>
  </si>
  <si>
    <t>2013-2016</t>
  </si>
  <si>
    <t>2017-2021</t>
  </si>
  <si>
    <t>2013-2020</t>
  </si>
  <si>
    <t xml:space="preserve"> / an</t>
  </si>
  <si>
    <t>Loi SRU</t>
  </si>
  <si>
    <t>Carence 2020</t>
  </si>
  <si>
    <t>% Log Soc</t>
  </si>
  <si>
    <t>Logements Autorises</t>
  </si>
  <si>
    <t>Renouvellement / 100%</t>
  </si>
  <si>
    <t>Financement Bailleurs</t>
  </si>
  <si>
    <t>Taux de Realisation</t>
  </si>
  <si>
    <t>Habitants</t>
  </si>
  <si>
    <t xml:space="preserve"> Constructions - sur 1 an</t>
  </si>
  <si>
    <t>Logements a terme:</t>
  </si>
  <si>
    <t>2008-2013</t>
  </si>
  <si>
    <t>2013-2018</t>
  </si>
  <si>
    <t>2008-2018</t>
  </si>
  <si>
    <t>2008-2020</t>
  </si>
  <si>
    <t>Excedents de Logements</t>
  </si>
  <si>
    <t>Evolution des Besoins</t>
  </si>
  <si>
    <t>Excedent en Logements</t>
  </si>
  <si>
    <t>RS + Vacance</t>
  </si>
  <si>
    <t>Non-Affectes</t>
  </si>
  <si>
    <t>Departement 06</t>
  </si>
  <si>
    <t>Sit@del2 - Logements commencés par type et par commune (2010-2019) - données arrêtées à fin avril 2021 </t>
  </si>
  <si>
    <t>Annees</t>
  </si>
  <si>
    <t>Production</t>
  </si>
  <si>
    <t>Surface</t>
  </si>
  <si>
    <t>4 427</t>
  </si>
  <si>
    <t>383 621</t>
  </si>
  <si>
    <t>Pas disponible par commune sur Sitadel</t>
  </si>
  <si>
    <t>3 986</t>
  </si>
  <si>
    <t>331 901</t>
  </si>
  <si>
    <t>Pas disponible au telchargement sur Sitadel (copie manuelle)</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</si>
  <si>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</si>
  <si>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</si>
  <si>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</si>
  <si>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</si>
  <si>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</si>
  <si>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</si>
  <si>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</si>
  <si>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</si>
  <si>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</si>
  <si>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</si>
  <si>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</si>
  <si>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</si>
  <si>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</si>
  <si>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</si>
  <si>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</si>
  <si>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</si>
  <si>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</si>
  <si>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</si>
  <si>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</si>
  <si>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</si>
  <si>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</si>
  <si>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</si>
  <si>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</si>
  <si>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</si>
  <si>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</si>
  <si>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</si>
  <si>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4 769</t>
  </si>
  <si>
    <t>388 557</t>
  </si>
  <si>
    <t>478 721</t>
  </si>
  <si>
    <t>369 636</t>
  </si>
  <si>
    <t>288 721</t>
  </si>
  <si>
    <t>379 458</t>
  </si>
  <si>
    <t>Sitadel Historique Arrete</t>
  </si>
  <si>
    <t>330 991</t>
  </si>
  <si>
    <t>382 740</t>
  </si>
  <si>
    <t>476 162</t>
  </si>
  <si>
    <t> Sit@del2 - Logements commencés par type et par commune (01/2018-09/2021) </t>
  </si>
  <si>
    <t>504 530</t>
  </si>
  <si>
    <t>Cumul 2018</t>
  </si>
  <si>
    <t>561 925</t>
  </si>
  <si>
    <t>363 593</t>
  </si>
  <si>
    <t>Cumul 2019</t>
  </si>
  <si>
    <t>407 943</t>
  </si>
  <si>
    <t>Cumul 2020</t>
  </si>
  <si>
    <t>399 370</t>
  </si>
  <si>
    <t>En cours 2021</t>
  </si>
  <si>
    <t>181 69</t>
  </si>
  <si>
    <t xml:space="preserve">Sitadel Temps Reel </t>
  </si>
  <si>
    <t>calc_taux</t>
  </si>
  <si>
    <t>taux_croissance</t>
  </si>
  <si>
    <t>annee_depart</t>
  </si>
  <si>
    <t>val_depart</t>
  </si>
  <si>
    <t>annee_arrivee</t>
  </si>
  <si>
    <t>val_arrivee</t>
  </si>
  <si>
    <t>rounding</t>
  </si>
  <si>
    <t>TX_POP_0813</t>
  </si>
  <si>
    <t>TX_POP_1318</t>
  </si>
  <si>
    <t>Document</t>
  </si>
  <si>
    <t>SCoT de XXX</t>
  </si>
  <si>
    <t>à rentrer</t>
  </si>
  <si>
    <t>calcul programmé</t>
  </si>
  <si>
    <t>fourni par la base de données et corrigeable</t>
  </si>
  <si>
    <t>calculé et modifiable</t>
  </si>
  <si>
    <t>Bureu Etudes</t>
  </si>
  <si>
    <t>Projection INSEE</t>
  </si>
  <si>
    <t>Votre Scenario</t>
  </si>
  <si>
    <t>Tendance 5 ans</t>
  </si>
  <si>
    <t>Tendance 10 ans</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</si>
  <si>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</si>
  <si>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</si>
  <si>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</si>
  <si>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</si>
  <si>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</si>
  <si>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</si>
  <si>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</si>
  <si>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</si>
  <si>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</si>
  <si>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</si>
  <si>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</si>
  <si>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Donnees 06 - CA Sophia-Antipolis</t>
  </si>
  <si>
    <t>idem pour la taille des ménages (graphique 2) (m)</t>
  </si>
  <si>
    <t>a Pas Utilise :</t>
  </si>
  <si>
    <t>idem pour les RS (graphique 3) (t)</t>
  </si>
  <si>
    <t>Annees des Donnees</t>
  </si>
  <si>
    <t>Dates Applications du SCoT</t>
  </si>
  <si>
    <t>Horizon du SCoT</t>
  </si>
  <si>
    <t>Etape 1</t>
  </si>
  <si>
    <t>idem pour les LV (graphique 4) (y)</t>
  </si>
  <si>
    <t>finale</t>
  </si>
  <si>
    <t>vérifier et corriger éventuellement l'effet "évolution du parc"  (ag)</t>
  </si>
  <si>
    <t>étape 1    Population</t>
  </si>
  <si>
    <t xml:space="preserve">Population </t>
  </si>
  <si>
    <t>Taux de croissance</t>
  </si>
  <si>
    <t>delta population</t>
  </si>
  <si>
    <t>Tx Croissance</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</si>
  <si>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</si>
  <si>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</si>
  <si>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</si>
  <si>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Delta</t>
  </si>
  <si>
    <t>entrer la répartition des nouveaiux logements par niveau d'armature urbaine (b1 à b6)</t>
  </si>
  <si>
    <t>d</t>
  </si>
  <si>
    <t xml:space="preserve">e=d*puissance(1+f;c-b) </t>
  </si>
  <si>
    <t>f</t>
  </si>
  <si>
    <t>g = e - d</t>
  </si>
  <si>
    <t>Etape 2</t>
  </si>
  <si>
    <t>Taille des ménages</t>
  </si>
  <si>
    <t>idem le potentiel foncier par niveau (d1 à d6)</t>
  </si>
  <si>
    <t>idem les densités nettes prévues par niveau (f1 à f6)</t>
  </si>
  <si>
    <t>Projection suivant la tendance des 5 dernieres annees</t>
  </si>
  <si>
    <t>Population Hors Menages (Etudiants, EPHAD, …)</t>
  </si>
  <si>
    <t>Etape 3</t>
  </si>
  <si>
    <t>En nombre</t>
  </si>
  <si>
    <t>idem le taux de passage des denistés nettes aux densités brutes par niveau (h1 à h6)</t>
  </si>
  <si>
    <t>Projection suivant la tendance des 10 dernieres annees</t>
  </si>
  <si>
    <t>Part des Residenses Secondaires</t>
  </si>
  <si>
    <t>Etape 4</t>
  </si>
  <si>
    <t>Part des Residenses Vacantes</t>
  </si>
  <si>
    <t>Etape 5</t>
  </si>
  <si>
    <t>étape 2      Besoin RP</t>
  </si>
  <si>
    <t>population hors ménages</t>
  </si>
  <si>
    <t xml:space="preserve">population des ménages </t>
  </si>
  <si>
    <t>Nb résidences principales</t>
  </si>
  <si>
    <t>delta résid. principales</t>
  </si>
  <si>
    <t>h</t>
  </si>
  <si>
    <t>i = h</t>
  </si>
  <si>
    <t>j = d - h</t>
  </si>
  <si>
    <t>k = e - i</t>
  </si>
  <si>
    <t>l</t>
  </si>
  <si>
    <t>m</t>
  </si>
  <si>
    <t>n=j/l</t>
  </si>
  <si>
    <t>o=k/m</t>
  </si>
  <si>
    <t>p=o-n</t>
  </si>
  <si>
    <t>étape 3        Besoin RS</t>
  </si>
  <si>
    <t>Part des résidences secondaires</t>
  </si>
  <si>
    <t>Nb résidences secondaires</t>
  </si>
  <si>
    <t>delta résid. Secondaires</t>
  </si>
  <si>
    <t>Ajoute</t>
  </si>
  <si>
    <t>Taux croissance RS dernière période</t>
  </si>
  <si>
    <t>en 10 ans</t>
  </si>
  <si>
    <t>q</t>
  </si>
  <si>
    <t>r = t / ab</t>
  </si>
  <si>
    <t>s</t>
  </si>
  <si>
    <t>t= s * Taux croissance RS dernière période</t>
  </si>
  <si>
    <t>u=t-s</t>
  </si>
  <si>
    <t>Pas Utilise :</t>
  </si>
  <si>
    <t>Taux croissance LV dernière période</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</si>
  <si>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</si>
  <si>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</si>
  <si>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</si>
  <si>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</si>
  <si>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</si>
  <si>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</si>
  <si>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</si>
  <si>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</si>
  <si>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</si>
  <si>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</si>
  <si>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</si>
  <si>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z=y-x</t>
  </si>
  <si>
    <t>aa = n + s + x</t>
  </si>
  <si>
    <t>ab = o + t + y</t>
  </si>
  <si>
    <t>ac = ab - aa</t>
  </si>
  <si>
    <t>étape 5    Renouvellement du parc</t>
  </si>
  <si>
    <t>dernière période intercensitaire</t>
  </si>
  <si>
    <t>effet sur la durée du document</t>
  </si>
  <si>
    <t>évolution du parc (entre années n-5 et n)</t>
  </si>
  <si>
    <t>effet sur le parc</t>
  </si>
  <si>
    <t>en nombre/an</t>
  </si>
  <si>
    <t>ad</t>
  </si>
  <si>
    <t>ae</t>
  </si>
  <si>
    <t>af = (ad - ae) / 5</t>
  </si>
  <si>
    <t>ag = af * ( c - b)</t>
  </si>
  <si>
    <t>ah = ac - ag</t>
  </si>
  <si>
    <t>Sitadel ?:</t>
  </si>
  <si>
    <t>N = Annee de Reference / INSEE</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</si>
  <si>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</si>
  <si>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</si>
  <si>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</si>
  <si>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</si>
  <si>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</si>
  <si>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</si>
  <si>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</si>
  <si>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</si>
  <si>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</si>
  <si>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</si>
  <si>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</si>
  <si>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</si>
  <si>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</si>
  <si>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</si>
  <si>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</si>
  <si>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</si>
  <si>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En %</t>
  </si>
  <si>
    <t xml:space="preserve">Selon Scenario </t>
  </si>
  <si>
    <t>Besoin en logements</t>
  </si>
  <si>
    <t>c1 = ah  * b1</t>
  </si>
  <si>
    <t>c2 = ah  * b2</t>
  </si>
  <si>
    <t>c3 = ah  * b3</t>
  </si>
  <si>
    <t>c4 = ah  * b4</t>
  </si>
  <si>
    <t>c5= ah  * b5</t>
  </si>
  <si>
    <t>c6= ah  * b6</t>
  </si>
  <si>
    <t>cc = somme (c1:c6)</t>
  </si>
  <si>
    <t>Total = J33</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</si>
  <si>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</si>
  <si>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</si>
  <si>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</si>
  <si>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</si>
  <si>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</si>
  <si>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</si>
  <si>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</si>
  <si>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</si>
  <si>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</si>
  <si>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</si>
  <si>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</si>
  <si>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</si>
  <si>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</si>
  <si>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</si>
  <si>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</si>
  <si>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</si>
  <si>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En Nombre</t>
  </si>
  <si>
    <t>Exprime en quoi ?</t>
  </si>
  <si>
    <t>Pas Correct !</t>
  </si>
  <si>
    <t>étape 8 Besoin de foncier</t>
  </si>
  <si>
    <r>
      <rPr>
        <b/>
        <sz val="12"/>
        <color rgb="FFFFFFFF"/>
        <rFont val="Arial"/>
        <family val="2"/>
        <charset val="1"/>
      </rPr>
      <t>Résultat</t>
    </r>
    <r>
      <rPr>
        <sz val="10"/>
        <color rgb="FFFFFFFF"/>
        <rFont val="Arial"/>
        <family val="2"/>
        <charset val="1"/>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</si>
  <si>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</si>
  <si>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</si>
  <si>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</si>
  <si>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</si>
  <si>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</si>
  <si>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</si>
  <si>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</si>
  <si>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</si>
  <si>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</si>
  <si>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</si>
  <si>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</si>
  <si>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</si>
  <si>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</si>
  <si>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</si>
  <si>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</si>
  <si>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</si>
  <si>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</si>
  <si>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</si>
  <si>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</si>
  <si>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</si>
  <si>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</si>
  <si>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</si>
  <si>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</si>
  <si>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</si>
  <si>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</si>
  <si>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</si>
  <si>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</si>
  <si>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</si>
  <si>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</si>
  <si>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</si>
  <si>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OK</t>
  </si>
  <si>
    <t>étape 9 Consommation d'espace</t>
  </si>
  <si>
    <t>Donnée CEREMA / habitat sur la décennie précédente (2010-2020)</t>
  </si>
  <si>
    <t>jj</t>
  </si>
  <si>
    <t>Consommation annuelle passée</t>
  </si>
  <si>
    <t>kk= jj / 10</t>
  </si>
  <si>
    <t>Consommation annuelle prévue</t>
  </si>
  <si>
    <t>= ii</t>
  </si>
  <si>
    <t>Consommation Totale ?</t>
  </si>
  <si>
    <t>Degré de sobriété ???</t>
  </si>
  <si>
    <t>ll = 11 / kk</t>
  </si>
  <si>
    <t>répartition logts départ (info)</t>
  </si>
  <si>
    <t>Scot CASA</t>
  </si>
  <si>
    <t>Scot Ouest</t>
  </si>
  <si>
    <t>Variation</t>
  </si>
  <si>
    <t>Nombre de personnes par ménage</t>
  </si>
  <si>
    <t>Demande de Logements</t>
  </si>
  <si>
    <t>- Croissance Demo</t>
  </si>
  <si>
    <t>- Desserrement des Menages</t>
  </si>
  <si>
    <t>Variation Vacances</t>
  </si>
  <si>
    <t>Variation RS</t>
  </si>
  <si>
    <t>Desaffectations</t>
  </si>
  <si>
    <t>Demande potentielle à l'horizon 2030</t>
  </si>
  <si>
    <t>Votre besoin annuel en logements (13 ans)</t>
  </si>
  <si>
    <t>Renouvellement</t>
  </si>
  <si>
    <t>Log / Renouv</t>
  </si>
  <si>
    <t>Log / ha</t>
  </si>
  <si>
    <t>Log / Extension</t>
  </si>
  <si>
    <t>Ha de Log Consommes / 13 ans</t>
  </si>
  <si>
    <t>Ha</t>
  </si>
  <si>
    <t>Conso Foncier Cerema 2009/2018</t>
  </si>
  <si>
    <t>an</t>
  </si>
  <si>
    <t>Objectif ZAN</t>
  </si>
  <si>
    <t>ZAN Dispo</t>
  </si>
  <si>
    <t>ZAN Necessaire / 10 an</t>
  </si>
  <si>
    <t>Nom de la variable</t>
  </si>
  <si>
    <t>Description de la variable</t>
  </si>
  <si>
    <t>Modalités</t>
  </si>
  <si>
    <t>Format</t>
  </si>
  <si>
    <t>Observations</t>
  </si>
  <si>
    <t>Origine</t>
  </si>
  <si>
    <t>Code de la région du lieu des travaux</t>
  </si>
  <si>
    <t>Nomenclature du Code Officiel Géographique (COG Insee)</t>
  </si>
  <si>
    <t>Alphanumérique, 2 caractères</t>
  </si>
  <si>
    <t>Numéro d'enregistrement de la DAU</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</si>
  <si>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</si>
  <si>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</si>
  <si>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</si>
  <si>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</si>
  <si>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</si>
  <si>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Type_DAU</t>
  </si>
  <si>
    <t>Type de DAU -- demande d'autorisation d'urbanisme (PC ou DP)</t>
  </si>
  <si>
    <t>PC (Permis de construire)
DP (Déclaration Préalable)</t>
  </si>
  <si>
    <t>Num_DAU</t>
  </si>
  <si>
    <t>Alphanumérique, 13 caractères</t>
  </si>
  <si>
    <t>Numéro sur 13 caractères : les 6 premiers caractères correspondent au code commune, les 2 suivants à l'année de dépôt de la DAU, les 5 derniers à un numéro d'ordre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</si>
  <si>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</si>
  <si>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</si>
  <si>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</si>
  <si>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</si>
  <si>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</si>
  <si>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</si>
  <si>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</si>
  <si>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</si>
  <si>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</si>
  <si>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</si>
  <si>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</si>
  <si>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</si>
  <si>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</si>
  <si>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</si>
  <si>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</si>
  <si>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</si>
  <si>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</si>
  <si>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</si>
  <si>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</si>
  <si>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</si>
  <si>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</si>
  <si>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</si>
  <si>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</si>
  <si>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</si>
  <si>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</si>
  <si>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</si>
  <si>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</si>
  <si>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</si>
  <si>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CAT_DEM</t>
  </si>
  <si>
    <t>Catégorie du demandeur (maître d'ouvrage) selon Sitadel</t>
  </si>
  <si>
    <t>Recodification établie par le SDES à partir des données disponibles dans Sitadel</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</si>
  <si>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</si>
  <si>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</si>
  <si>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</si>
  <si>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</si>
  <si>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</si>
  <si>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</si>
  <si>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</si>
  <si>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</si>
  <si>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</si>
  <si>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</si>
  <si>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</si>
  <si>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</si>
  <si>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</si>
  <si>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</si>
  <si>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</si>
  <si>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</si>
  <si>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</si>
  <si>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</si>
  <si>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</si>
  <si>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</si>
  <si>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</si>
  <si>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</si>
  <si>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Formulaire</t>
  </si>
  <si>
    <t>LOCALITE_DEM</t>
  </si>
  <si>
    <t>Localité du demandeur</t>
  </si>
  <si>
    <t>Alphanumérique, 32 caractères</t>
  </si>
  <si>
    <t>REC_ARCHI</t>
  </si>
  <si>
    <t>Indicateur de recours à un architecte</t>
  </si>
  <si>
    <t>1 si oui, 0 si non</t>
  </si>
  <si>
    <t>Insuffisamment renseigné</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</si>
  <si>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</si>
  <si>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</si>
  <si>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</si>
  <si>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</si>
  <si>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</si>
  <si>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</si>
  <si>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</si>
  <si>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</si>
  <si>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</si>
  <si>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</si>
  <si>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</si>
  <si>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</si>
  <si>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</si>
  <si>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</si>
  <si>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</si>
  <si>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</si>
  <si>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</si>
  <si>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</si>
  <si>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</si>
  <si>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</si>
  <si>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</si>
  <si>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</si>
  <si>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</si>
  <si>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</si>
  <si>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</si>
  <si>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</si>
  <si>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</si>
  <si>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</si>
  <si>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</si>
  <si>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</si>
  <si>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</si>
  <si>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</si>
  <si>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</si>
  <si>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</si>
  <si>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</si>
  <si>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</si>
  <si>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</si>
  <si>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</si>
  <si>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</si>
  <si>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</si>
  <si>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</si>
  <si>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</si>
  <si>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</si>
  <si>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</si>
  <si>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</si>
  <si>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</si>
  <si>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</si>
  <si>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</si>
  <si>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</si>
  <si>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</si>
  <si>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</si>
  <si>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</si>
  <si>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</si>
  <si>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</si>
  <si>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TYP_ANNEXE</t>
  </si>
  <si>
    <t>1 = Piscine
2 = Garage
3 = Véranda
4 = Abri de Jardin
5 = Autre annexe
6 = plusieurs annexes
7 = pas d’annexe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</si>
  <si>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</si>
  <si>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</si>
  <si>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</si>
  <si>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</si>
  <si>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</si>
  <si>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</si>
  <si>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</si>
  <si>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</si>
  <si>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</si>
  <si>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Moyennement renseigné</t>
  </si>
  <si>
    <t>Pas toujours connu au moment du dépôt du formulaire, et rarement corrigé ensuite ; insuffisamment renseigné</t>
  </si>
  <si>
    <t>Numérique, max. 7 chiffres</t>
  </si>
  <si>
    <t>Lorsque le projet crée des chambres (sans coin cuisine indépendant) et non des logements, on utilise plutôt la destination "Hébergement hôtelier" ou "Service Public" dans Sitadel plutôt que la destination "Habitation"</t>
  </si>
  <si>
    <t>Surface dont la destination est modifiée de locaux en habitation, peut impliquer des travaux très légers</t>
  </si>
  <si>
    <t>Surface dont la destination est modifiée d'habitation en locaux, peut impliquer des travaux très légers</t>
  </si>
  <si>
    <t>Locaux=autres destinations qu'habitation</t>
  </si>
  <si>
    <t>Commune</t>
  </si>
  <si>
    <t>Budget 2030</t>
  </si>
  <si>
    <t>Budget 2040</t>
  </si>
  <si>
    <t>Activites</t>
  </si>
  <si>
    <t>Date</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</si>
  <si>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</si>
  <si>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</si>
  <si>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</si>
  <si>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</si>
  <si>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</si>
  <si>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</si>
  <si>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</si>
  <si>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</si>
  <si>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</si>
  <si>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</si>
  <si>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</si>
  <si>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</si>
  <si>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</si>
  <si>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</si>
  <si>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</si>
  <si>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</si>
  <si>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</si>
  <si>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</si>
  <si>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</si>
  <si>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</si>
  <si>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</si>
  <si>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</si>
  <si>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</si>
  <si>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</si>
  <si>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</si>
  <si>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</si>
  <si>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</si>
  <si>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</si>
  <si>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Population en 2019</t>
  </si>
  <si>
    <t>dossierComplet['P19_POP'][code_insee]</t>
  </si>
  <si>
    <t>Nombre de ménages  en 2019</t>
  </si>
  <si>
    <t>Nombre de personnes des ménages  en 2019</t>
  </si>
  <si>
    <t>dossierComplet['C19_PMEN'][code_insee]</t>
  </si>
  <si>
    <t>dossierComplet['C19_MEN'][code_insee]</t>
  </si>
  <si>
    <t>P19_POP</t>
  </si>
  <si>
    <t>C19_MEN</t>
  </si>
  <si>
    <t>C19_PMEN</t>
  </si>
  <si>
    <t>P19_LOG</t>
  </si>
  <si>
    <t>Nombre de logements en 2019</t>
  </si>
  <si>
    <t>dossierComplet['P19_LOG'][code_insee]</t>
  </si>
  <si>
    <t>P19_RP</t>
  </si>
  <si>
    <t>Nombre de résidences principales en 2019</t>
  </si>
  <si>
    <t>dossierComplet['P19_RP'][code_insee]</t>
  </si>
  <si>
    <t>P19_RSECOCC</t>
  </si>
  <si>
    <t>Nombre de résidences secondaires et logements occasionnels en 2019</t>
  </si>
  <si>
    <t>dossierComplet['P19_RSECOCC'][code_insee]</t>
  </si>
  <si>
    <t>P19_LOGVAC</t>
  </si>
  <si>
    <t>Nombre de logements vacants en 2019</t>
  </si>
  <si>
    <t>dossierComplet['P19_LOGVAC'][code_insee]</t>
  </si>
  <si>
    <t>P19_MAISON</t>
  </si>
  <si>
    <t>Nombre de maisons en 2019</t>
  </si>
  <si>
    <t>dossierComplet['P19_MAISON'][code_insee]</t>
  </si>
  <si>
    <t>P19_APPART</t>
  </si>
  <si>
    <t>Nombre d'appartements en 2019</t>
  </si>
  <si>
    <t>dossierComplet['P19_APPART'][code_insee]</t>
  </si>
  <si>
    <t>P19_RP_PROP</t>
  </si>
  <si>
    <t>Nombre de résidences principales occupées par propriétaires en 2019</t>
  </si>
  <si>
    <t>dossierComplet['P19_RP_PROP'][code_insee]</t>
  </si>
  <si>
    <t>P19_RP_LOC</t>
  </si>
  <si>
    <t>Nombre de résidences principales occupées par locataires en 2019</t>
  </si>
  <si>
    <t>dossierComplet['P19_RP_LOC'][code_insee]</t>
  </si>
  <si>
    <t>P19_RP_LOCHLMV</t>
  </si>
  <si>
    <t>Nombre de résidences principales HLM loué vide en 2019</t>
  </si>
  <si>
    <t>dossierComplet['P19_RP_LOCHLMV'][code_insee]</t>
  </si>
  <si>
    <t>NAIS1319</t>
  </si>
  <si>
    <t>dossierComplet['NAIS1319'][code_insee]</t>
  </si>
  <si>
    <t>DECE1319</t>
  </si>
  <si>
    <t>dossierComplet['DECE1319'][code_insee]</t>
  </si>
  <si>
    <t>TXPOP_0819</t>
  </si>
  <si>
    <t>Taux de Croissance Annuel de la population de 2008 a 2019</t>
  </si>
  <si>
    <t>calc_taux(2008, P08_POP, 2019, P19_POP)</t>
  </si>
  <si>
    <t>calc_taux(2008, P08_POP, 2019, P19_POP, rounding=3)</t>
  </si>
  <si>
    <t>TXPOP_1319</t>
  </si>
  <si>
    <t>Taux de Croissance Annuel de la population de 2013 a 2019</t>
  </si>
  <si>
    <t>calc_taux(2013, P13_POP, 2019, P19_POP)</t>
  </si>
  <si>
    <t>calc_taux(2013, P13_POP, 2019, P19_POP, rounding=3)</t>
  </si>
  <si>
    <t>TM_2019</t>
  </si>
  <si>
    <t>Taille des Ménages en 2019</t>
  </si>
  <si>
    <t>round(C19_PMEN / C19_MEN, 3)</t>
  </si>
  <si>
    <t>TXTM_1319</t>
  </si>
  <si>
    <t>Taux de Croissance Annuel de la taille des ménages de 2013 a 2019</t>
  </si>
  <si>
    <t>calc_taux(2013, TM_2013, 2019, TM_2019)</t>
  </si>
  <si>
    <t>calc_taux(2013, TM_2013, 2019, TM_2019, rounding=3)</t>
  </si>
  <si>
    <t>TXTM_0819</t>
  </si>
  <si>
    <t>Taux de Croissance Annuel de la taille des ménages de 2008 a 2019</t>
  </si>
  <si>
    <t>calc_taux(2008, TM_2008, 2019, TM_2019)</t>
  </si>
  <si>
    <t>calc_taux(2008, TM_2008, 2019, TM_2019, rounding=3)</t>
  </si>
  <si>
    <t>POP_EVOL_1319</t>
  </si>
  <si>
    <t>Evolution de la population en nombre de 2013 a 2019</t>
  </si>
  <si>
    <t>P19_POP - P13_POP</t>
  </si>
  <si>
    <t>C19_HORS_MEN</t>
  </si>
  <si>
    <t>Population Hors Ménages en 2019</t>
  </si>
  <si>
    <t>P19_POP - C19_PMEN</t>
  </si>
  <si>
    <t>FLUX_2019_ENTRANT</t>
  </si>
  <si>
    <t>Flux entrant total en 2019</t>
  </si>
  <si>
    <t>round(flux2019.loc[(flux2019['CODGEO'] == str(CODE_INSEE))&amp;(flux2019['DCRAN'] != str(CODE_INSEE))]['NBFLUX_C19_POP01P'].sum(),0)</t>
  </si>
  <si>
    <t>FLUX_2019_ENTRANT_DPT</t>
  </si>
  <si>
    <t>Flux entrant total en 2019, en provenance du departement</t>
  </si>
  <si>
    <t>round(flux2019.loc[(flux2019['CODGEO'] == str(CODE_INSEE))&amp;(flux2019['DCRAN'] != str(CODE_INSEE))&amp;(flux2019['DCRAN'].str.startswith(str(DEP), na=False))]['NBFLUX_C19_POP01P'].sum(),0)</t>
  </si>
  <si>
    <t>FLUX_2019_ENTRANT_EPCI</t>
  </si>
  <si>
    <t>Flux entrant total en 2019, en provenance de l'EPCI</t>
  </si>
  <si>
    <t>round(flux2019.loc[(flux2019['CODGEO'] == str(CODE_INSEE))&amp;(flux2019['DCRAN'] != str(CODE_INSEE))&amp;(flux2019['DCRAN'].isin(communes_epci(EPCI)))]['NBFLUX_C19_POP01P'].sum(),0)</t>
  </si>
  <si>
    <t>FLUX_2019_ENTRANT_INTERNATIONAL</t>
  </si>
  <si>
    <t>Flux entrant total en 2019, en provenance hors departement</t>
  </si>
  <si>
    <t>round(flux2019.loc[(flux2019['CODGEO'] == str(CODE_INSEE))&amp;(flux2019['DCRAN'] != str(CODE_INSEE))&amp;(flux2019['DCRAN'].str.startswith('99', na=False))]['NBFLUX_C19_POP01P'].sum(),0)</t>
  </si>
  <si>
    <t>FLUX_2019_ENTRANT_FRANCE</t>
  </si>
  <si>
    <t>Flux entrant total en 2019, en provenance de l'international</t>
  </si>
  <si>
    <t>FLUX_2019_ENTRANT - FLUX_2019_ENTRANT_DPT - FLUX_2019_ENTRANT_INTERNATIONAL</t>
  </si>
  <si>
    <t>FLUX_2019_SORTANT</t>
  </si>
  <si>
    <t>Flux sortant total en 2019</t>
  </si>
  <si>
    <t>round(flux2019.loc[(flux2019['DCRAN'] == str(CODE_INSEE))&amp;(flux2019['CODGEO'] != str(CODE_INSEE))]['NBFLUX_C19_POP01P'].sum(),0)</t>
  </si>
  <si>
    <t>FLUX_2019_SORTANT_DPT</t>
  </si>
  <si>
    <t>Flux sortant total en 2019, a destination du departement</t>
  </si>
  <si>
    <t>round(flux2019.loc[(flux2019['DCRAN'] == str(CODE_INSEE))&amp;(flux2019['CODGEO'] != str(CODE_INSEE))&amp;(flux2019['CODGEO'].str.startswith(str(DEP), na=False))]['NBFLUX_C19_POP01P'].sum(),0)</t>
  </si>
  <si>
    <t>FLUX_2019_SORTANT_EPCI</t>
  </si>
  <si>
    <t>Flux sortant total en 2019, a destination de l'EPCI</t>
  </si>
  <si>
    <t>round(flux2019.loc[(flux2019['DCRAN'] == str(CODE_INSEE))&amp;(flux2019['CODGEO'] != str(CODE_INSEE))&amp;(flux2019['CODGEO'].isin(communes_epci(EPCI)))]['NBFLUX_C19_POP01P'].sum(),0)</t>
  </si>
  <si>
    <t>FLUX_2019_SORTANT_FRANCE</t>
  </si>
  <si>
    <t>Flux sortant total en 2019, a destination de l'international</t>
  </si>
  <si>
    <t>FLUX_2019_SORTANT - FLUX_2019_SORTANT_DPT</t>
  </si>
  <si>
    <t>FLUX_2019_SOLDE_TOTAL</t>
  </si>
  <si>
    <t>Solde de Flux en 2019</t>
  </si>
  <si>
    <t>FLUX_2019_ENTRANT - FLUX_2019_SORTANT</t>
  </si>
  <si>
    <t>FLUX_2019_SOLDE_DPT</t>
  </si>
  <si>
    <t>Solde de Flux en 2019, dans le departement</t>
  </si>
  <si>
    <t>FLUX_2019_ENTRANT_DPT - FLUX_2019_SORTANT_DPT</t>
  </si>
  <si>
    <t>FLUX_2019_SOLDE_EPCI</t>
  </si>
  <si>
    <t>Solde de Flux en 2019, dans l'EPCI</t>
  </si>
  <si>
    <t>FLUX_2019_ENTRANT_EPCI - FLUX_2019_SORTANT_EPCI</t>
  </si>
  <si>
    <t>FLUX_2019_SOLDE_AUTRES</t>
  </si>
  <si>
    <t>Solde de Flux en 2019, en France et a l'International</t>
  </si>
  <si>
    <t>FLUX_2019_ENTRANT_FRANCE - FLUX_2019_SORTANT_FRANCE + FLUX_2019_ENTRANT_INTERNATIONAL</t>
  </si>
  <si>
    <t>FLUX_2019_ENTRANT_POPULATION</t>
  </si>
  <si>
    <t>round0(FLUX_2019_ENTRANT / P19_POP,4)</t>
  </si>
  <si>
    <t>FLUX_2019_SORTANT_POPULATION</t>
  </si>
  <si>
    <t>round0(FLUX_2019_SORTANT  / P19_POP,4)</t>
  </si>
  <si>
    <t>FLUX_2019_SOLDE_POPULATION</t>
  </si>
  <si>
    <t>round0(FLUX_2019_SOLDE_TOTAL  / P19_POP,4)</t>
  </si>
  <si>
    <t>FLUX_1419_ENTRANT</t>
  </si>
  <si>
    <t>Flux entrant total entre 2013 et 2019</t>
  </si>
  <si>
    <t>FLUX_1419_ENTRANT_DPT</t>
  </si>
  <si>
    <t>Flux entrant total entre 2013 et 2019, en provenance du departement</t>
  </si>
  <si>
    <t>FLUX_1419_ENTRANT_EPCI</t>
  </si>
  <si>
    <t>Flux entrant total entre 2013 et 2019, en provenance de l'EPCI</t>
  </si>
  <si>
    <t>FLUX_1419_ENTRANT_INTERNATIONAL</t>
  </si>
  <si>
    <t>Flux entrant total entre 2013 et 2019, en provenance hors departement</t>
  </si>
  <si>
    <t>FLUX_1419_ENTRANT_FRANCE</t>
  </si>
  <si>
    <t>Flux entrant total entre 2013 et 2019, en provenance de l'international</t>
  </si>
  <si>
    <t>FLUX_1419_SORTANT</t>
  </si>
  <si>
    <t>Flux sortant total entre 2013 et 2019</t>
  </si>
  <si>
    <t>FLUX_1419_SORTANT_DPT</t>
  </si>
  <si>
    <t>Flux sortant total entre 2013 et 2019, a destination du departement</t>
  </si>
  <si>
    <t>FLUX_1419_SORTANT_EPCI</t>
  </si>
  <si>
    <t>Flux sortant total entre 2013 et 2019, a destination de l'EPCI</t>
  </si>
  <si>
    <t>FLUX_1419_SORTANT_FRANCE</t>
  </si>
  <si>
    <t>Flux sortant total entre 2013 et 2019, a destination de l'international</t>
  </si>
  <si>
    <t>FLUX_1419_SOLDE_TOTAL</t>
  </si>
  <si>
    <t>Solde de Flux entre 2013 et 2019</t>
  </si>
  <si>
    <t>FLUX_1419_SOLDE_DPT</t>
  </si>
  <si>
    <t>Solde de Flux entre 2013 et 2019, dans le departement</t>
  </si>
  <si>
    <t>FLUX_1419_SOLDE_EPCI</t>
  </si>
  <si>
    <t>Solde de Flux entre 2013 et 2019, dans l'EPCI</t>
  </si>
  <si>
    <t>FLUX_1419_SOLDE_AUTRES</t>
  </si>
  <si>
    <t>Solde de Flux entre 2013 et 2019, en France et a l'International</t>
  </si>
  <si>
    <t>FLUX_1419_ENTRANT_POPULATION</t>
  </si>
  <si>
    <t>FLUX_1419_SORTANT_POPULATION</t>
  </si>
  <si>
    <t>round0((FLUX_1419_SORTANT /5)   / P19_POP,4)</t>
  </si>
  <si>
    <t>FLUX_1419_SOLDE_POPULATION</t>
  </si>
  <si>
    <t>FLUX_2019_ENTRANT + FLUX_2018_ENTRANT + FLUX_2017_ENTRANT + FLUX_2016_ENTRANT + FLUX_2015_ENTRANT + FLUX_2014_ENTRANT</t>
  </si>
  <si>
    <t>FLUX_2019_ENTRANT_DPT + FLUX_2018_ENTRANT_DPT + FLUX_2017_ENTRANT_DPT + FLUX_2016_ENTRANT_DPT + FLUX_2015_ENTRANT_DPT + FLUX_2014_ENTRANT_DPT</t>
  </si>
  <si>
    <t>FLUX_2019_ENTRANT_EPCI + FLUX_2018_ENTRANT_EPCI + FLUX_2017_ENTRANT_EPCI + FLUX_2016_ENTRANT_EPCI + FLUX_2015_ENTRANT_EPCI + FLUX_2014_ENTRANT_EPCI</t>
  </si>
  <si>
    <t>FLUX_2019_ENTRANT_INTERNATIONAL + FLUX_2018_ENTRANT_INTERNATIONAL + FLUX_2017_ENTRANT_INTERNATIONAL + FLUX_2016_ENTRANT_INTERNATIONAL + FLUX_2015_ENTRANT_INTERNATIONAL + FLUX_2014_ENTRANT_INTERNATIONAL</t>
  </si>
  <si>
    <t>FLUX_2019_ENTRANT_FRANCE + FLUX_2018_ENTRANT_FRANCE + FLUX_2017_ENTRANT_FRANCE + FLUX_2016_ENTRANT_FRANCE + FLUX_2015_ENTRANT_FRANCE+ FLUX_2014_ENTRANT_FRANCE</t>
  </si>
  <si>
    <t>FLUX_2019_SORTANT + FLUX_2018_SORTANT + FLUX_2017_SORTANT + FLUX_2016_SORTANT + FLUX_2015_SORTANT + FLUX_2014_SORTANT</t>
  </si>
  <si>
    <t>FLUX_2019_SORTANT_DPT + FLUX_2018_SORTANT_DPT + FLUX_2017_SORTANT_DPT + FLUX_2016_SORTANT_DPT + FLUX_2015_SORTANT_DPT + FLUX_2014_SORTANT_DPT</t>
  </si>
  <si>
    <t>FLUX_2019_SORTANT_EPCI + FLUX_2018_SORTANT_EPCI + FLUX_2017_SORTANT_EPCI + FLUX_2016_SORTANT_EPCI + FLUX_2015_SORTANT_EPCI + FLUX_2014_SORTANT_EPCI</t>
  </si>
  <si>
    <t>FLUX_2019_SORTANT_FRANCE + FLUX_2018_SORTANT_FRANCE + FLUX_2017_SORTANT_FRANCE + FLUX_2016_SORTANT_FRANCE + FLUX_2015_SORTANT_FRANCE + FLUX_2014_SORTANT_FRANCE</t>
  </si>
  <si>
    <t>FLUX_2019_SOLDE_TOTAL + FLUX_2018_SOLDE_TOTAL + FLUX_2017_SOLDE_TOTAL + FLUX_2016_SOLDE_TOTAL + FLUX_2015_SOLDE_TOTAL + FLUX_2014_SOLDE_TOTAL</t>
  </si>
  <si>
    <t>FLUX_2019_SOLDE_DPT + FLUX_2018_SOLDE_DPT + FLUX_2017_SOLDE_DPT + FLUX_2016_SOLDE_DPT + FLUX_2015_SOLDE_DPT + FLUX_2014_SOLDE_DPT</t>
  </si>
  <si>
    <t>FLUX_2019_SOLDE_EPCI + FLUX_2018_SOLDE_EPCI + FLUX_2017_SOLDE_EPCI + FLUX_2016_SOLDE_EPCI + FLUX_2015_SOLDE_EPCI + FLUX_2014_SOLDE_EPCI</t>
  </si>
  <si>
    <t>FLUX_2019_SOLDE_AUTRES + FLUX_2018_SOLDE_AUTRES + FLUX_2017_SOLDE_AUTRES + FLUX_2016_SOLDE_AUTRES + FLUX_2015_SOLDE_AUTRES + FLUX_2014_SOLDE_AUTRES</t>
  </si>
  <si>
    <t># Donnees de Flux Domicile Travail 2019</t>
  </si>
  <si>
    <t>FLUXPRO_2019_ENTRANT</t>
  </si>
  <si>
    <t>Flux Domicile Travail entrant total en 2019</t>
  </si>
  <si>
    <t>round(fluxpro2019.loc[(fluxpro2019['CODGEO'] == str(CODE_INSEE))&amp;(fluxpro2019['DCLT'] != str(CODE_INSEE))]['NBFLUX_C19_ACTOCC15P'].sum(),0)</t>
  </si>
  <si>
    <t>FLUXPRO_2019_ENTRANT_DPT</t>
  </si>
  <si>
    <t>Flux Domicile Travail entrant total en 2019, en provenance du departement</t>
  </si>
  <si>
    <t>round(fluxpro2019.loc[(fluxpro2019['CODGEO'] == str(CODE_INSEE))&amp;(fluxpro2019['DCLT'] != str(CODE_INSEE))&amp;(fluxpro2019['DCLT'].str.startswith(str(DEP), na=False))]['NBFLUX_C19_ACTOCC15P'].sum(),0)</t>
  </si>
  <si>
    <t>FLUXPRO_2019_ENTRANT_EPCI</t>
  </si>
  <si>
    <t>Flux Domicile Travail entrant total en 2019, en provenance de l'EPCI</t>
  </si>
  <si>
    <t>round(fluxpro2019.loc[(fluxpro2019['CODGEO'] == str(CODE_INSEE))&amp;(fluxpro2019['DCLT'] != str(CODE_INSEE))&amp;(fluxpro2019['DCLT'].isin(communes_epci(EPCI)))]['NBFLUX_C19_ACTOCC15P'].sum(),0)</t>
  </si>
  <si>
    <t>FLUXPRO_2019_ENTRANT_INTERNATIONAL</t>
  </si>
  <si>
    <t>Flux Domicile Travail entrant total en 2019, en provenance hors departement</t>
  </si>
  <si>
    <t>round(fluxpro2019.loc[(fluxpro2019['CODGEO'] == str(CODE_INSEE))&amp;(fluxpro2019['DCLT'] != str(CODE_INSEE))&amp;(fluxpro2019['DCLT'].str.startswith('99', na=False))]['NBFLUX_C19_ACTOCC15P'].sum(),0)</t>
  </si>
  <si>
    <t>FLUXPRO_2019_ENTRANT_FRANCE</t>
  </si>
  <si>
    <t>Flux Domicile Travail entrant total en 2019, en provenance de l'international</t>
  </si>
  <si>
    <t>FLUXPRO_2019_SORTANT</t>
  </si>
  <si>
    <t>Flux Domicile Travail sortant total en 2019</t>
  </si>
  <si>
    <t>round(fluxpro2019.loc[(fluxpro2019['DCLT'] == str(CODE_INSEE))&amp;(fluxpro2019['CODGEO'] != str(CODE_INSEE))]['NBFLUX_C19_ACTOCC15P'].sum(),0)</t>
  </si>
  <si>
    <t>FLUXPRO_2019_SORTANT_DPT</t>
  </si>
  <si>
    <t>Flux Domicile Travail sortant total en 2019, a destination du departement</t>
  </si>
  <si>
    <t>round(fluxpro2019.loc[(fluxpro2019['DCLT'] == str(CODE_INSEE))&amp;(fluxpro2019['CODGEO'] != str(CODE_INSEE))&amp;(fluxpro2019['CODGEO'].str.startswith(str(DEP), na=False))]['NBFLUX_C19_ACTOCC15P'].sum(),0)</t>
  </si>
  <si>
    <t>FLUXPRO_2019_SORTANT_EPCI</t>
  </si>
  <si>
    <t>Flux Domicile Travail sortant total en 2019, a destination de l'EPCI</t>
  </si>
  <si>
    <t>round(fluxpro2019.loc[(fluxpro2019['DCLT'] == str(CODE_INSEE))&amp;(fluxpro2019['CODGEO'] != str(CODE_INSEE))&amp;(fluxpro2019['CODGEO'].isin(communes_epci(EPCI)))]['NBFLUX_C19_ACTOCC15P'].sum(),0)</t>
  </si>
  <si>
    <t>FLUXPRO_2019_SORTANT_FRANCE</t>
  </si>
  <si>
    <t>Flux Domicile Travail sortant total en 2019, a destination de l'international</t>
  </si>
  <si>
    <t>FLUXPRO_2019_SORTANT - FLUXPRO_2019_SORTANT_DPT</t>
  </si>
  <si>
    <t>FLUXPRO_2019_SOLDE_TOTAL</t>
  </si>
  <si>
    <t>Solde de Flux Domicile Travail en 2019</t>
  </si>
  <si>
    <t>FLUXPRO_2019_ENTRANT - FLUXPRO_2019_SORTANT</t>
  </si>
  <si>
    <t>FLUXPRO_2019_SOLDE_DPT</t>
  </si>
  <si>
    <t>Solde de Flux Domicile Travail en 2019, dans le departement</t>
  </si>
  <si>
    <t>FLUXPRO_2019_ENTRANT_DPT - FLUXPRO_2019_SORTANT_DPT</t>
  </si>
  <si>
    <t>FLUXPRO_2019_SOLDE_EPCI</t>
  </si>
  <si>
    <t>Solde de Flux Domicile Travail en 2019, dans l'EPCI</t>
  </si>
  <si>
    <t>FLUXPRO_2019_ENTRANT_EPCI - FLUXPRO_2019_SORTANT_EPCI</t>
  </si>
  <si>
    <t>FLUXPRO_2019_SOLDE_AUTRES</t>
  </si>
  <si>
    <t>Solde de Flux Domicile Travail en 2019, en France et a l'International</t>
  </si>
  <si>
    <t>FLUXPRO_2019_ENTRANT_FRANCE - FLUXPRO_2019_SORTANT_FRANCE + FLUXPRO_2019_ENTRANT_INTERNATIONAL</t>
  </si>
  <si>
    <t>FLUXPRO_2019_POPULATION</t>
  </si>
  <si>
    <t>round0(FLUXPRO_2019_SORTANT  / P19_POP,4)</t>
  </si>
  <si>
    <t>EVOL_DPT_POP09</t>
  </si>
  <si>
    <t>EVOL_DPT_POP14</t>
  </si>
  <si>
    <t>EVOL_DPT_POP19</t>
  </si>
  <si>
    <t>EVOL_DPT_0914</t>
  </si>
  <si>
    <t>EVOL_DPT_1419</t>
  </si>
  <si>
    <t>EVOL_DPT_1922</t>
  </si>
  <si>
    <t>EVOL_DPT_POP22</t>
  </si>
  <si>
    <t>Population Dept en 2022</t>
  </si>
  <si>
    <t>Population Departement en 2009</t>
  </si>
  <si>
    <t>Population Departement en 2014</t>
  </si>
  <si>
    <t>Population Departement en 2019</t>
  </si>
  <si>
    <t>Taux Evolution Annuel Population Departement entre 2009 et 2014</t>
  </si>
  <si>
    <t>Taux Evolution Annuel Population Departement entre 2014 et 2019</t>
  </si>
  <si>
    <t>Taux Evolution Annuel Population Departement entre 2019 et 2022</t>
  </si>
  <si>
    <t>round(evolution220914["Unnamed: 1"][ DEP_NOM ])</t>
  </si>
  <si>
    <t>round(evolution221419["Unnamed: 1"][ DEP_NOM ])</t>
  </si>
  <si>
    <t>round(evolution221922["Unnamed: 1"][ DEP_NOM ])</t>
  </si>
  <si>
    <t>round(evolution220914["Unnamed: 2"][ DEP_NOM ], 3)</t>
  </si>
  <si>
    <t>round(evolution221419["Unnamed: 2"][ DEP_NOM ], 3)</t>
  </si>
  <si>
    <t>round(evolution221922["Unnamed: 2"][ DEP_NOM ], 3)</t>
  </si>
  <si>
    <t>round(calc_after(2019, EVOL_DPT_POP19, 2022, EVOL_DPT_1922))</t>
  </si>
  <si>
    <t># Donnees Evolution Departement 2009-2022</t>
  </si>
  <si>
    <t>round(calc_after(2019, POP_LEGALE_2019, 2020, TXPOP_1319))</t>
  </si>
  <si>
    <t>calc_after(2020, TM_2020 , 2030, TXTM_1319 / 3)</t>
  </si>
  <si>
    <t>calc_after(2030, TM_2030 , 2040, TXTM_1319 / 4)</t>
  </si>
  <si>
    <t>calc_after(2040, TM_2040 , 2050, TXTM_1319 / 5)</t>
  </si>
  <si>
    <t>Projection sur Taux en 2019</t>
  </si>
  <si>
    <t>TX_RES_PR_19</t>
  </si>
  <si>
    <t>Taux de Residences Principales en 2019</t>
  </si>
  <si>
    <t>round( P19_RP / (P19_RP + P19_RSECOCC + P19_LOGVAC), 4)</t>
  </si>
  <si>
    <t>round((P19_RP) / (P19_RP + P19_RSECOCC + P19_LOGVAC), 4)</t>
  </si>
  <si>
    <t>TX_RES_SEC_19</t>
  </si>
  <si>
    <t>Taux de Residences Secondaires en 2019</t>
  </si>
  <si>
    <t>round( P19_RSECOCC / (P19_RP + P19_RSECOCC + P19_LOGVAC), 4)</t>
  </si>
  <si>
    <t>round((P19_RSECOCC) / (P19_RP + P19_RSECOCC + P19_LOGVAC), 4)</t>
  </si>
  <si>
    <t>TX_RES_VAC_19</t>
  </si>
  <si>
    <t>Taux de Residences Vacantes en 2019</t>
  </si>
  <si>
    <t>round( P19_LOGVAC / (P19_RP + P19_RSECOCC + P19_LOGVAC), 4)</t>
  </si>
  <si>
    <t>round((P19_LOGVAC)  / (P19_RP + P19_RSECOCC + P19_LOGVAC), 4)</t>
  </si>
  <si>
    <t>round( (P19_RSECOCC  / P19_RP) * LOG_2020, 0)</t>
  </si>
  <si>
    <t>round( (P19_LOGVAC  / P19_RP) * LOG_2020, 0)</t>
  </si>
  <si>
    <t>round( (P19_RSECOCC  / P19_RP) * LOG_2030, 0)</t>
  </si>
  <si>
    <t>round( (P19_LOGVAC  / P19_RP) * LOG_2030, 0)</t>
  </si>
  <si>
    <t>NOUV_LOG_1319</t>
  </si>
  <si>
    <t>P19_RP - P13_RP + P19_RSECOCC - P13_RSECOCC  + P19_LOGVAC - P13_LOGVAC</t>
  </si>
  <si>
    <t>NOUV_LOG_1920</t>
  </si>
  <si>
    <t>P20_RP - P19_RP + P20_RSECOCC - P19_RSECOCC  + P20_LOGVAC - P19_LOGVAC</t>
  </si>
  <si>
    <t>BESOINS_1319</t>
  </si>
  <si>
    <t xml:space="preserve">P19_RP - P13_RP </t>
  </si>
  <si>
    <t>NOUV_RESSEC_1319</t>
  </si>
  <si>
    <t>P19_RSECOCC - P13_RSECOCC</t>
  </si>
  <si>
    <t>NOUV_LOGVAC_1319</t>
  </si>
  <si>
    <t>P19_LOGVAC - P13_LOGVAC</t>
  </si>
  <si>
    <t>EXCES_BESOINS_1320 - NOUV_RESSEC_1319 - NOUV_LOGVAC_1319</t>
  </si>
  <si>
    <t>Nouveaux Logements (RP+RS+VAC) entre 2013 et 2019 (6 ans)</t>
  </si>
  <si>
    <t>Nouveaux Logements (RP+RS+VAC) entre 2019 et 2020 (1 ans)</t>
  </si>
  <si>
    <t>Besoins en Logements entre 2013 et 2019 (6 ans)</t>
  </si>
  <si>
    <t>Nouvelles Residences Secondaires entre 2013 et 2020 (7 ans)</t>
  </si>
  <si>
    <t>Nouvelles Residences Vacantes entre 2013 et 2020 (7 ans)</t>
  </si>
  <si>
    <t>Nouvelles Residences Secondaires entre 2013 et 2019 (6 ans)</t>
  </si>
  <si>
    <t>Nouvelles Residences Vacantes entre 2013 et 2019 (8 ans)</t>
  </si>
  <si>
    <t>Logements Construits entre 2013 et 2021 (8 ans)</t>
  </si>
  <si>
    <t>Logements Sociaux Construits entre 2013 et 2020 (8 ans)</t>
  </si>
  <si>
    <t>Taux de Construction de LS entre 2013 et 2020 (7 ans)</t>
  </si>
  <si>
    <t>Taux de Construction de LS entre 2013 et 2016 (3 ans)</t>
  </si>
  <si>
    <t>Taux de Construction de LS  entre 2017 et 2021 (4 ans)</t>
  </si>
  <si>
    <t>not ((TX_RES_VAC_19 &gt; 0.06) and (TX_RES_VAC_19 &lt; 0.09))</t>
  </si>
  <si>
    <t>"Taux de Residences Vacantes - plus de 6% : " + f_val(f_round(TX_RES_VAC_19*100,2)) + "%"</t>
  </si>
  <si>
    <t>not (TX_RES_VAC_19 &gt; 0.09)</t>
  </si>
  <si>
    <t>"Taux de Residences Vacantes - plus de 9% : " + f_val(f_round(TX_RES_VAC_19*100,2)) + "%"</t>
  </si>
  <si>
    <t>not (evol_log_vac_0819 &gt; 10)</t>
  </si>
  <si>
    <t>"Evolution Logements Vacants 2008-2019 - plus de 10% : "   + f_val(f_round(evol_log_vac_0819,2)) + "%"</t>
  </si>
  <si>
    <t>(evol_log_vac_0819 &lt; (-10))</t>
  </si>
  <si>
    <t>"Diminution significative des Logements Vacants 2008-2019 - plus de 10% : "   + f_val(f_round(evol_log_vac_0819)) + "%"</t>
  </si>
  <si>
    <t>not ((TX_RES_SEC_19 &gt; 0.10) and (TX_RES_SEC_19 &lt; 0.20))</t>
  </si>
  <si>
    <t>"Taux de Residences Secondaires - plus de 10% : " + f_val(f_round(TX_RES_SEC_19*100,2)) + "%"</t>
  </si>
  <si>
    <t>not (TX_RES_SEC_19 &gt; 0.20)</t>
  </si>
  <si>
    <t>"Taux de Residences Secondaires - plus de 20% : " + f_val(f_round(TX_RES_SEC_19*100,2)) + "%"</t>
  </si>
  <si>
    <t>not (evol_res_sec_0819 &gt; 10)</t>
  </si>
  <si>
    <t>"Evolution Residences Secondaires 2008-2019 - plus de 10% : "  + f_val(f_round(evol_res_sec_0819)) + "%"</t>
  </si>
  <si>
    <t>(evol_res_sec_0819 &lt; (-10))</t>
  </si>
  <si>
    <t>"Diminution significative des Residences Secondaires 2008-2019 - plus de 10% : "  + f_val(f_round(evol_res_sec_0819)) + "%"</t>
  </si>
  <si>
    <t>TM_2019 &gt; 1.95</t>
  </si>
  <si>
    <t>tmen_0819 &lt; (-0.1)</t>
  </si>
  <si>
    <t>"Diminution de la Taille des Menages 2008-2019 - plus de 0,1 : "  + f_val(f_round(tmen_0819,2)) + "%"</t>
  </si>
  <si>
    <t>tmen_0819 &lt; (-0.2)</t>
  </si>
  <si>
    <t>"Diminution significative de la Taille des Menages 2008-2019 - plus de 0,2 : "  + f_val(f_round(tmen_0819,2)) + "%"</t>
  </si>
  <si>
    <t># 2013-2019 (INSEE)</t>
  </si>
  <si>
    <t>pop_2019</t>
  </si>
  <si>
    <t>Population historique 2019</t>
  </si>
  <si>
    <t>epop_1319</t>
  </si>
  <si>
    <t>pop_2019-pop_2013</t>
  </si>
  <si>
    <t>f_epop_1319</t>
  </si>
  <si>
    <t>Evolution Population historique 2012-2019</t>
  </si>
  <si>
    <t>f_diff (pop_2019 , pop_2013)</t>
  </si>
  <si>
    <t>txpop_1319</t>
  </si>
  <si>
    <t>Taux Annuel de l'Evolution Population historique 2013-2019</t>
  </si>
  <si>
    <t>f_etxpop_1319</t>
  </si>
  <si>
    <t>f_taux (TXPOP_1319, 3, suffix="%")</t>
  </si>
  <si>
    <t># 2019-2020 (Reprise Evolution Periode 13-19)</t>
  </si>
  <si>
    <t>calc_after(2019, POP_LEGALE_2019, 2020, txpop_1319,0)</t>
  </si>
  <si>
    <t>calc_after(2019, pop_2019, 2020, txpop_1319,0)</t>
  </si>
  <si>
    <t>epop_1920</t>
  </si>
  <si>
    <t>Evolution Population projetee 2019-2020</t>
  </si>
  <si>
    <t>pop_2020 - pop_2019</t>
  </si>
  <si>
    <t>f_epop_1920</t>
  </si>
  <si>
    <t>f_diff (pop_2020 , pop_2019)</t>
  </si>
  <si>
    <t>txpop_1920</t>
  </si>
  <si>
    <t>Taux Annuel de l'Evolution Population projetee 2019-2020</t>
  </si>
  <si>
    <t>f_etxpop_1920</t>
  </si>
  <si>
    <t>f_taux (txpop_1319, 3, suffix="%")</t>
  </si>
  <si>
    <t>hmen_2019</t>
  </si>
  <si>
    <t>Evolution Hors Ménages 2013-2019</t>
  </si>
  <si>
    <t>txhmen_2019</t>
  </si>
  <si>
    <t>Taux de Population Hors Ménages en 2019</t>
  </si>
  <si>
    <t>ehmen_1319</t>
  </si>
  <si>
    <t>hmen_2019 - hmen_2013</t>
  </si>
  <si>
    <t>f_ehmen_1319</t>
  </si>
  <si>
    <t>f_diff (hmen_2019 , hmen_2013)</t>
  </si>
  <si>
    <t>calc_after(2019, hmen_2019, 2020, txhmen_2019,0)</t>
  </si>
  <si>
    <t>ehmen_1920</t>
  </si>
  <si>
    <t>Evolution Hors Ménages 2019-2020</t>
  </si>
  <si>
    <t>hmen_2020 - hmen_2019</t>
  </si>
  <si>
    <t>f_ehmen_1920</t>
  </si>
  <si>
    <t>f_diff (hmen_2020 , hmen_2019)</t>
  </si>
  <si>
    <t>pmen_2019</t>
  </si>
  <si>
    <t>Population Des Ménages en 2019</t>
  </si>
  <si>
    <t>men_2019</t>
  </si>
  <si>
    <t>Ménages en 2019</t>
  </si>
  <si>
    <t>tmen_2019</t>
  </si>
  <si>
    <t>Taille Des Ménages en 2019</t>
  </si>
  <si>
    <t>roundNumber(pmen_2019 / men_2019,5)</t>
  </si>
  <si>
    <t>roundNumber(hmen_2019 / P19_POP,5)</t>
  </si>
  <si>
    <t>txtmen_1319</t>
  </si>
  <si>
    <t>Taux Evolution de la Taille Des Ménages 2008-2019</t>
  </si>
  <si>
    <t>calc_taux(2019, tmen_2019, 2013, tmen_2013, 3)</t>
  </si>
  <si>
    <t>epmen_1319</t>
  </si>
  <si>
    <t>Evolution Population 2013-2019</t>
  </si>
  <si>
    <t>pmen_2019 - pmen_2013</t>
  </si>
  <si>
    <t>f_epmen_1319</t>
  </si>
  <si>
    <t>f_diff (pmen_2019 , pmen_2013)</t>
  </si>
  <si>
    <t>f_tmen_2019</t>
  </si>
  <si>
    <t>f_round(tmen_2019, 2)</t>
  </si>
  <si>
    <t>f_txhmen_2019</t>
  </si>
  <si>
    <t>f_taux( txhmen_2019 * 100, 1 , "%", "")</t>
  </si>
  <si>
    <t>f_txtmen_1319</t>
  </si>
  <si>
    <t>Taux Evolution de la Taille Des Ménages 2013-2019</t>
  </si>
  <si>
    <t>f_val(txtmen_1319, "+" ,"%")</t>
  </si>
  <si>
    <t>txtmen_1920</t>
  </si>
  <si>
    <t>Taux Evolution de la Taille Des Ménages 2019-2020</t>
  </si>
  <si>
    <t>Hypothese :  Meme taux qu'entre 2013 et 2019</t>
  </si>
  <si>
    <t>calc_after(2019, tmen_2019, 2020 , txtmen_1920,3)</t>
  </si>
  <si>
    <t>f_txtmen_1920</t>
  </si>
  <si>
    <t>f_val(txtmen_1920, "+" ,"%")</t>
  </si>
  <si>
    <t>tmen_0819</t>
  </si>
  <si>
    <t>tmen_2019 - tmen_2008</t>
  </si>
  <si>
    <t># Historique 2008-2019</t>
  </si>
  <si>
    <t>rp_2019</t>
  </si>
  <si>
    <t>Residences Principales en 2019</t>
  </si>
  <si>
    <t>rs_2019</t>
  </si>
  <si>
    <t>Residences Secondaires en 2019</t>
  </si>
  <si>
    <t>rv_2019</t>
  </si>
  <si>
    <t>Residences Vacantes en 2019</t>
  </si>
  <si>
    <t>Residences Secondaires et Vacantes en 2019</t>
  </si>
  <si>
    <t>rsv_2019</t>
  </si>
  <si>
    <t>rs_2019  + rv_2019</t>
  </si>
  <si>
    <t>log_2019</t>
  </si>
  <si>
    <t>Total Logements en 2019</t>
  </si>
  <si>
    <t>rsv_2019 + rp_2019</t>
  </si>
  <si>
    <t>evol_log_vac_0819</t>
  </si>
  <si>
    <t>Evolution Logements Vacants 2008-2019</t>
  </si>
  <si>
    <t>((rv_2019 - rv_2008) / rv_2008) *100</t>
  </si>
  <si>
    <t>evol_res_sec_0819</t>
  </si>
  <si>
    <t>Evolution Residences Secondaires 2008-2019</t>
  </si>
  <si>
    <t>((rs_2019 - rs_2008) / rs_2008) *100</t>
  </si>
  <si>
    <t>rv_2019 / log_2019</t>
  </si>
  <si>
    <t>Meme taux qu'em 2019</t>
  </si>
  <si>
    <t>rs_2019 / log_2019</t>
  </si>
  <si>
    <t>rp_2019 / log_2019</t>
  </si>
  <si>
    <t>f_rp_1920</t>
  </si>
  <si>
    <t>Evolution des Residences Principales entre 2019 et 2020</t>
  </si>
  <si>
    <t>f_diff(rp_2020 , rp_2019)</t>
  </si>
  <si>
    <t>pop_1319</t>
  </si>
  <si>
    <t>Evolution de la Population entre 2013 et 2019</t>
  </si>
  <si>
    <t>pop_2019 - pop_2013</t>
  </si>
  <si>
    <t>rp_1319</t>
  </si>
  <si>
    <t>Evolution des Residences Principales entre 2013 et 2019</t>
  </si>
  <si>
    <t>rp_2019  - rp_2013</t>
  </si>
  <si>
    <t>rs_1319</t>
  </si>
  <si>
    <t>Evolution des Residences Secondaires entre 2013 et 2019</t>
  </si>
  <si>
    <t>rs_2019  - rs_2013</t>
  </si>
  <si>
    <t>rv_1319</t>
  </si>
  <si>
    <t>Evolution des Residences Vacantes entre 2013 et 2019</t>
  </si>
  <si>
    <t>rv_2019  - rv_2013</t>
  </si>
  <si>
    <t>rsv_1319</t>
  </si>
  <si>
    <t>Evolution des Residences Secondaires et Vacantes entre 2013 et 2019</t>
  </si>
  <si>
    <t>rsv_2019 - rsv_2013</t>
  </si>
  <si>
    <t>log_1319</t>
  </si>
  <si>
    <t>Evolution des Logements entre 2013 et 2019</t>
  </si>
  <si>
    <t>log_2019 - log_2013</t>
  </si>
  <si>
    <t>f_rp_2019</t>
  </si>
  <si>
    <t>f_percent(rp_2019 , log_2019 , rounding=0, suffix = "%", format = "1")</t>
  </si>
  <si>
    <t>f_rs_2019</t>
  </si>
  <si>
    <t>f_percent(rs_2019 , log_2019 , rounding=0, suffix = "%", format = "1")</t>
  </si>
  <si>
    <t>f_rv_2019</t>
  </si>
  <si>
    <t>f_percent(rv_2019 , log_2019 , rounding=0, suffix = "%", format = "1")</t>
  </si>
  <si>
    <t>f_rp_1319</t>
  </si>
  <si>
    <t>f_diff (rp_2019 ,  rp_2013)</t>
  </si>
  <si>
    <t>f_rs_1319</t>
  </si>
  <si>
    <t>f_diff (rs_2019 ,  rs_2013)</t>
  </si>
  <si>
    <t>f_rv_1319</t>
  </si>
  <si>
    <t>f_diff (rv_2019 ,  rv_2013)</t>
  </si>
  <si>
    <t>f_rsv_1319</t>
  </si>
  <si>
    <t>f_diff (rsv_2019 , rsv_2013)</t>
  </si>
  <si>
    <t>f_log_1319</t>
  </si>
  <si>
    <t>f_diff (log_2019 , log_2013)</t>
  </si>
  <si>
    <t>f_log_1920</t>
  </si>
  <si>
    <t>Evolution des Logements entre 2019 et 2020</t>
  </si>
  <si>
    <t>f_diff (log_2020 , log_2019)</t>
  </si>
  <si>
    <t>f_conso_1319</t>
  </si>
  <si>
    <t>Hectares Consommes entre 2013 et 2019</t>
  </si>
  <si>
    <t>roundNumber(((log_2019 - log_2013) / scen_log_ha),0)</t>
  </si>
  <si>
    <t>f_conso_1920</t>
  </si>
  <si>
    <t>Hectares Consommes entre 2019 et 2020</t>
  </si>
  <si>
    <t>roundNumber(((log_2020 - log_2019) / scen_log_ha),0)</t>
  </si>
  <si>
    <t>BESOINS_LOG_1319</t>
  </si>
  <si>
    <t>C19_MEN - C13_MEN</t>
  </si>
  <si>
    <t>PROD_LOG_1319</t>
  </si>
  <si>
    <t>EXCES_BESOINS_1319</t>
  </si>
  <si>
    <t>PROD_LOG_1319 - BESOINS_LOG_1319</t>
  </si>
  <si>
    <t>Production de Logements entre 2013 et 2019 (6 ans)</t>
  </si>
  <si>
    <t>Exces en Logements Construits par rapport aux besoins entre 2013 et 2019 (6 ans)</t>
  </si>
  <si>
    <t xml:space="preserve">LOG_COMMENCES_2013 + LOG_COMMENCES_2014 + LOG_COMMENCES_2015  + LOG_COMMENCES_2016 + LOG_COMMENCES_2017  + LOG_COMMENCES_2018 </t>
  </si>
  <si>
    <t>PROD_LLS_1319</t>
  </si>
  <si>
    <t>TX_PROD_LLS_1319</t>
  </si>
  <si>
    <t>Taux de Construction de LS entre 2013 et 2019  (5 ans)</t>
  </si>
  <si>
    <t>0 if (PROD_LOG_1319 == 0) else roundNumber(PROD_LLS_1319 / PROD_LOG_1319, 4)</t>
  </si>
  <si>
    <t>(PROD_LOG_1319 == 0) ? 0 : roundNumber(PROD_LLS_1319 / PROD_LOG_1319, 4)</t>
  </si>
  <si>
    <t>Production de Logements Sociaux entre 2013 et 2019 (6 ans)</t>
  </si>
  <si>
    <t>LOG_NON_VENDUS_1319</t>
  </si>
  <si>
    <t>Logements en Construction non encore affectes / vendus en 2019</t>
  </si>
  <si>
    <t>EXCES_BESOINS_1319 - NOUV_RESSEC_1319 - NOUV_LOGVAC_1319</t>
  </si>
  <si>
    <t>roundNumber((rp_1319/6*4),0)</t>
  </si>
  <si>
    <t>roundNumber((rp_1319/6*3)+(rp_2020-rp_2019),0)</t>
  </si>
  <si>
    <t>roundNumber((rs_1319/6*4),0)</t>
  </si>
  <si>
    <t>roundNumber((rs_1319/6*4)+(rs_2020-rs_2019),0)</t>
  </si>
  <si>
    <t>ART_LOG1319</t>
  </si>
  <si>
    <t>Logements crées entre 2013 et 2019</t>
  </si>
  <si>
    <t>(P19_RSECOCC - P13_RSECOCC) + (P19_LOGVAC - P13_LOGVAC) + (P19_RP - P13_RP)</t>
  </si>
  <si>
    <t>0 if (ART_ART13HAB19==0) else roundNumber((ART_LOG1319 / ART_ART13HAB1 ),0)</t>
  </si>
  <si>
    <t>(ART_ART13HAB19 == 0) ? 0 : roundNumber((ART_LOG1319 / ART_ART13HAB19 ),0)</t>
  </si>
  <si>
    <t>0 if (rp_2019 &lt;= rp_2013) else roundNumber((ART_ART13HAB19 / (rp_2019-rp_2013))*10000,0)</t>
  </si>
  <si>
    <t>(rp_2019 &lt;= rp_2013) ? 0 : roundNumber((ART_ART13HAB19 / (rp_2019-rp_2013))*10000,0)</t>
  </si>
  <si>
    <t>BESOIN_LOG_ANNUEL_1319</t>
  </si>
  <si>
    <t>Besoins annuels en logements entre 2013 et 2019</t>
  </si>
  <si>
    <t>roundNumber((men_2019 - men_2013) / 5,0)</t>
  </si>
  <si>
    <t>BESOIN_LOG_ANNUEL_1920</t>
  </si>
  <si>
    <t>Besoins annuels en logements entre 2019 et 2020</t>
  </si>
  <si>
    <t>roundNumber((men_2020 - men_2019) / 2,0)</t>
  </si>
  <si>
    <t>roundNumber(P19_LOG * scen_taux_desaffectation,0)</t>
  </si>
  <si>
    <t>oz_population_2019</t>
  </si>
  <si>
    <t>Variation de Population 2019-2030</t>
  </si>
  <si>
    <t>POP_2030 - P19_POP</t>
  </si>
  <si>
    <t>oz_tm_2019</t>
  </si>
  <si>
    <t>Taille des Ménages en 2019 (OZ = 2.262)</t>
  </si>
  <si>
    <t>oz_dde_log_2019</t>
  </si>
  <si>
    <t>Demande de Logements en 2019</t>
  </si>
  <si>
    <t>roundNumber( oz_population_2019 / oz_tm_2019  ,0)</t>
  </si>
  <si>
    <t>Variation de la demande de Logements entre 2019 et  2030</t>
  </si>
  <si>
    <t>oz_dde_log_2030 - oz_dde_log_2019</t>
  </si>
  <si>
    <t>Variation de la Taille des Ménages 2019-2030</t>
  </si>
  <si>
    <t>roundNumber(TM_2030 - TM_2019,3)</t>
  </si>
  <si>
    <t>oz_parc_res_vac_2019</t>
  </si>
  <si>
    <t>oz_parc_res_sec_2019</t>
  </si>
  <si>
    <t>Variation des Residences Secondaires en 2019 - 2030</t>
  </si>
  <si>
    <t>P30_RSECOCC - P19_RSECOCC</t>
  </si>
  <si>
    <t>Variation des Residences Vacantes en 2019 - 2030</t>
  </si>
  <si>
    <t>P30_LOGVAC - P19_LOGVAC</t>
  </si>
  <si>
    <t>P19_LOGVAC +  P19_RSECOCC + C19_MEN</t>
  </si>
  <si>
    <t>roundNumber(C19_MEN / michel_log_an_donnee,3)</t>
  </si>
  <si>
    <t>roundNumber(P19_RSECOCC / michel_log_an_donnee,3)</t>
  </si>
  <si>
    <t>roundNumber(P19_LOGVAC / michel_log_an_donnee,3)</t>
  </si>
  <si>
    <t>P19_LOGVAC +  P19_RSECOCC + C19_MEN - P13_LOGVAC -  P13_RSECOCC - C13_MEN</t>
  </si>
  <si>
    <t>projectionsDPT_2022["Unnamed: 2"][ DEP ] * 1000</t>
  </si>
  <si>
    <t>projectionsDPT_2022["Unnamed: 4"][ DEP ] * 1000</t>
  </si>
  <si>
    <t>projectionsDPT_2022["Unnamed: 14"][ DEP ] * 1000</t>
  </si>
  <si>
    <t>projectionsDPT_2022["Unnamed: 24"][ DEP ] * 1000</t>
  </si>
  <si>
    <t>projectionsDPT_2022["Unnamed: 34"][ DEP ] * 1000</t>
  </si>
  <si>
    <t xml:space="preserve"># Donnees Projections Departement 2013-2050 </t>
  </si>
  <si>
    <t>TYPE_INSEE</t>
  </si>
  <si>
    <t>str(code_insee)</t>
  </si>
  <si>
    <t>This is recalculated for COMMUNES, EPCI, DEPT, REGIONS, ZONE</t>
  </si>
  <si>
    <t>"https://www.insee.fr/fr/statistiques/2011101?geo="+str(TYPE_INSEE)+"-"+str(CODE_INSEE)</t>
  </si>
  <si>
    <t>NB_LGT_PRET_LOC_SOCIAL_13PL</t>
  </si>
  <si>
    <t>NB_LGT_TOT_COMMENCES_13PL</t>
  </si>
  <si>
    <t>TX_LGT_PRET_LOC_SOCIAL_13PL</t>
  </si>
  <si>
    <t>0 if (NB_LGT_TOT_COMMENCES_13PL == 0) else round(NB_LGT_PRET_LOC_SOCIAL_13PL / NB_LGT_TOT_COMMENCES_13PL, 4)</t>
  </si>
  <si>
    <t>0 if (NB_LGT_TOT_COMMENCES_13PL == 0) else round((NB_LGT_PRET_LOC_SOCIAL_13PL) / (NB_LGT_TOT_COMMENCES_13PL), 4)</t>
  </si>
  <si>
    <t>sit_eaut_13PL</t>
  </si>
  <si>
    <t>sit_etxr_13PL</t>
  </si>
  <si>
    <t>sit_ecom_13PL</t>
  </si>
  <si>
    <t>roundNumber(sit_eaut_13PL * sit_etxr_13PL,0)</t>
  </si>
  <si>
    <t>sit_f_etxr_13PL</t>
  </si>
  <si>
    <t>f_taux(sit_etxr_13PL * 100, 1, suffix="%", format="")</t>
  </si>
  <si>
    <t>sit_ecan_13PL</t>
  </si>
  <si>
    <t>roundNumber(sit_ecom_13PL/(2021-2013+1),0)</t>
  </si>
  <si>
    <t>roundNumber(sit_ecom_13PL/(2020-2013+1),0)</t>
  </si>
  <si>
    <t>sit_lcon_13PL</t>
  </si>
  <si>
    <t>sit_ebes_13PL</t>
  </si>
  <si>
    <t>sit_excd_13PL</t>
  </si>
  <si>
    <t>sit_lcon_13PL - sit_ebes_13PL</t>
  </si>
  <si>
    <t>sit_ersv_13PL</t>
  </si>
  <si>
    <t>sit_naff_13PL</t>
  </si>
  <si>
    <t>sit_excd_13PL - sit_ersv_13PL</t>
  </si>
  <si>
    <t>NB_LGT_TOT_CREES_13PL</t>
  </si>
  <si>
    <t>NB_LGT_CONSTRUITS_13PL</t>
  </si>
  <si>
    <t>NB_LGT_TX_REALISATION_13PL</t>
  </si>
  <si>
    <t>NB_LGT_TOT_CREES_17PL</t>
  </si>
  <si>
    <t>com_sitadel17PL['NB_LGT_TOT_CREES'].sum()</t>
  </si>
  <si>
    <t>NB_LGT_TOT_COMMENCES_17PL</t>
  </si>
  <si>
    <t>log_commences17PL['NB_LGT_TOT_CREES'].sum() + log_termines17PL['NB_LGT_TOT_CREES'].sum()</t>
  </si>
  <si>
    <t>NB_LGT_TX_REALISATION_17PL</t>
  </si>
  <si>
    <t>round0(0 if NB_LGT_TOT_CREES_17PL == 0 else NB_LGT_TOT_COMMENCES_17PL / NB_LGT_TOT_CREES_17PL,4)</t>
  </si>
  <si>
    <t>NB_LGT_PRET_LOC_SOCIAL_17PL</t>
  </si>
  <si>
    <t>com_sitadel17PL['NB_LGT_PRET_LOC_SOCIAL'].sum()</t>
  </si>
  <si>
    <t>NB_LGT_PRET_LOC_SOCIAL_1316 + NB_LGT_PRET_LOC_SOCIAL_17PL</t>
  </si>
  <si>
    <t>round0(NB_LGT_TOT_COMMENCES_1316+NB_LGT_TOT_CREES_17PL*NB_LGT_TX_REALISATION_1316)</t>
  </si>
  <si>
    <t>(NOUV_LOG_0813 + NB_LGT_TOT_COMMENCES_1316 + NB_LGT_TOT_COMMENCES_17PL)    - (LOG_2020 - P08_RP)</t>
  </si>
  <si>
    <t>(NB_LGT_TOT_COMMENCES_1316 + NB_LGT_TOT_COMMENCES_17PL)    - (LOG_2020 - P13_RP)</t>
  </si>
  <si>
    <t>round(NB_LGT_TOT_COMMENCES_1316   + NB_LGT_TOT_COMMENCES_17PL)</t>
  </si>
  <si>
    <t>round(NB_LGT_PRET_LOC_SOCIAL_1316   + NB_LGT_PRET_LOC_SOCIAL_17PL)</t>
  </si>
  <si>
    <t>TX_LGT_PRET_LOC_SOCIAL_17PL</t>
  </si>
  <si>
    <t>0 if (NB_LGT_TOT_COMMENCES_17PL == 0) else round(NB_LGT_PRET_LOC_SOCIAL_17PL / NB_LGT_TOT_COMMENCES_17PL, 4)</t>
  </si>
  <si>
    <t>0 if (NB_LGT_TOT_COMMENCES_17PL == 0) else round((NB_LGT_PRET_LOC_SOCIAL_17PL) / (NB_LGT_TOT_COMMENCES_17PL), 4)</t>
  </si>
  <si>
    <t>sum(sitadel17PL[(sitadel17PL['COMM'] == str(code_insee)) &amp; (sitadel17PL["NATURE_PROJET"] == "1") &amp;  (sitadel17PL["Etat_DAU"] != "4") &amp; (sitadel17PL["Type_DAU"] == "PC") &amp; (sitadel17PL["DATE_REELLE_AUTORISATION"] &gt; "2017-01-01") &amp; (sitadel17PL["DATE_REELLE_AUTORISATION"] &lt; "2018-01-01")&amp;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</si>
  <si>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"2018-01-01") &amp; (sitadel17PL["DATE_REELLE_AUTORISATION"] &lt; "2019-01-01")&amp;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</si>
  <si>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"2019-01-01") &amp; (sitadel17PL["DATE_REELLE_AUTORISATION"] &lt; "2020-01-01")&amp;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</si>
  <si>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"2020-01-01") &amp; (sitadel17PL["DATE_REELLE_AUTORISATION"] &lt; "2021-01-01")&amp;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</si>
  <si>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"2021-01-01") &amp; (sitadel17PL["DATE_REELLE_AUTORISATION"] &lt; "2022-01-01")&amp;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</si>
  <si>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"2022-01-01") &amp; (sitadel17PL["DATE_REELLE_AUTORISATION"] &lt; "2023-01-01")&amp;  (sitadel17PL["SURF_HAB_AVANT"] == 0) &amp;  (sitadel17PL["SURF_LOC_AVANT"] == 0) &amp; (sitadel17PL["I_EXTENSION"] == "0") &amp;  (sitadel17PL["I_SURELEVATION"] == "0") &amp;  (sitadel17PL["I_NIVSUPP"] == "0")]["SUPERFICIE_TERRAIN"])</t>
  </si>
  <si>
    <t>max(sitadel17PL["DATE_REELLE_AUTORISATION"])</t>
  </si>
  <si>
    <t>sum(sitadel17PL[(sitadel17PL['COMM'] == str(code_insee)) &amp; (sitadel17PL["NATURE_PROJET"] == "1") &amp; ( (sitadel17PL["Etat_DAU"] == "5") | (sitadel17PL["Etat_DAU"] == "6")) &amp; (sitadel17PL["Type_DAU"] == "PC") &amp; (sitadel17PL["DATE_REELLE_AUTORISATION"] &gt; "2017-01-01") &amp; (sitadel17PL["DATE_REELLE_AUTORISATION"] &lt; "2018-01-01")&amp;  (sitadel17PL["SURF_HAB_AVANT"] == 0) &amp;  (sitadel17PL["SURF_LOC_AVANT"] == 0) &amp; (sitadel17PL["I_EXTENSION"] == "0") &amp;  (sitadel17PL["I_SURELEVATION"] == "0") &amp;  (sitadel17PL["I_NIVSUPP"] == "0")]["SUPERFICIE_TERRAIN"])</t>
  </si>
  <si>
    <t>sum(sitadel17PL[(sitadel17PL['COMM'] == str(code_insee)) &amp; (sitadel17PL["NATURE_PROJET"] == "1") &amp; ( (sitadel17PL["Etat_DAU"] == "5") | (sitadel17PL["Etat_DAU"] == "6")) &amp; (sitadel17PL["Type_DAU"] == "PC") &amp; (sitadel17PL["DATE_REELLE_AUTORISATION"] &gt; "2018-01-01") &amp; (sitadel17PL["DATE_REELLE_AUTORISATION"] &lt; "2019-01-01")&amp;  (sitadel17PL["SURF_HAB_AVANT"] == 0) &amp;  (sitadel17PL["SURF_LOC_AVANT"] == 0) &amp; (sitadel17PL["I_EXTENSION"] == "0") &amp;  (sitadel17PL["I_SURELEVATION"] == "0") &amp;  (sitadel17PL["I_NIVSUPP"] == "0")]["SUPERFICIE_TERRAIN"])</t>
  </si>
  <si>
    <t>sum(sitadel17PL[(sitadel17PL['COMM'] == str(code_insee)) &amp; (sitadel17PL["NATURE_PROJET"] == "1") &amp; ( (sitadel17PL["Etat_DAU"] == "5") | (sitadel17PL["Etat_DAU"] == "6")) &amp; (sitadel17PL["Type_DAU"] == "PC") &amp; (sitadel17PL["DATE_REELLE_AUTORISATION"] &gt; "2019-01-01") &amp; (sitadel17PL["DATE_REELLE_AUTORISATION"] &lt; "2020-01-01")&amp;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</si>
  <si>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(sitadel17PL["DATE_REELLE_AUTORISATION"] &gt; "2017-01-01") &amp; (sitadel17PL["DATE_REELLE_AUTORISATION"] &lt; "2018-01-01")]["SUPERFICIE_TERRAIN"])</t>
  </si>
  <si>
    <t>sum(sitadel17PL[(sitadel17PL['COMM'] == str(code_insee)) &amp; (sitadel17PL["NATURE_PROJET"] == "1") &amp;  (sitadel17PL["Etat_DAU"] != "4") &amp; (sitadel17PL["DATE_REELLE_AUTORISATION"] &gt; "2018-01-01") &amp; (sitadel17PL["DATE_REELLE_AUTORISATION"] &lt; "2019-01-01")  ]["SUPERFICIE_TERRAIN"])</t>
  </si>
  <si>
    <t>sum(sitadel17PL[(sitadel17PL['COMM'] == str(code_insee)) &amp; (sitadel17PL["NATURE_PROJET"] == "1") &amp;  (sitadel17PL["Etat_DAU"] != "4") &amp; (sitadel17PL["DATE_REELLE_AUTORISATION"] &gt; "2019-01-01") &amp; (sitadel17PL["DATE_REELLE_AUTORISATION"] &lt; "2020-01-01") ]["SUPERFICIE_TERRAIN"])</t>
  </si>
  <si>
    <t>sum(sitadel17PL[(sitadel17PL['COMM'] == str(code_insee)) &amp; (sitadel17PL["NATURE_PROJET"] == "1") &amp;  (sitadel17PL["Etat_DAU"] != "4") &amp; (sitadel17PL["DATE_REELLE_AUTORISATION"] &gt; "2020-01-01") &amp; (sitadel17PL["DATE_REELLE_AUTORISATION"] &lt; "2021-01-01") ]["SUPERFICIE_TERRAIN"])</t>
  </si>
  <si>
    <t>sum(sitadel17PL[(sitadel17PL['COMM'] == str(code_insee)) &amp; (sitadel17PL["NATURE_PROJET"] == "1") &amp;  (sitadel17PL["Etat_DAU"] != "4") &amp; (sitadel17PL["DATE_REELLE_AUTORISATION"] &gt; "2021-01-01") &amp; (sitadel17PL["DATE_REELLE_AUTORISATION"] &lt; "2022-01-01") ]["SUPERFICIE_TERRAIN"])</t>
  </si>
  <si>
    <t>sum(sitadel17PL[(sitadel17PL['COMM'] == str(code_insee)) &amp; (sitadel17PL["NATURE_PROJET"] == "1") &amp;  (sitadel17PL["Etat_DAU"] != "4") &amp; (sitadel17PL["DATE_REELLE_AUTORISATION"] &gt; "2022-01-01") &amp; (sitadel17PL["DATE_REELLE_AUTORISATION"] &lt; "2023-01-01")  ]["SUPERFICIE_TERRAIN"])</t>
  </si>
  <si>
    <t>sum(sitadel17PL[(sitadel17PL['COMM'] == str(code_insee)) &amp; (sitadel17PL["NATURE_PROJET"] == "1") &amp;  (sitadel17PL["Etat_DAU"] != "4") &amp; (sitadel17PL["Type_DAU"] == "PC") &amp; (sitadel17PL["DATE_REELLE_AUTORISATION"] &gt; "2020-01-01")&amp; (sitadel17PL["DATE_REELLE_AUTORISATION"] &lt; "2021-01-01")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</si>
  <si>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"2020-01-01")&amp; (sitadel17PL["DATE_REELLE_AUTORISATION"] &lt; "2021-01-01")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</si>
  <si>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"2021-01-01")&amp; (sitadel17PL["DATE_REELLE_AUTORISATION"] &lt; "2022-01-01")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</si>
  <si>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"2021-01-01")&amp; (sitadel17PL["DATE_REELLE_AUTORISATION"] &lt; "2022-01-01")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</si>
  <si>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"2022-01-01")&amp; (sitadel17PL["DATE_REELLE_AUTORISATION"] &lt; "2023-01-01")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</si>
  <si>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"2022-01-01")&amp; (sitadel17PL["DATE_REELLE_AUTORISATION"] &lt; "2023-01-01")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</si>
  <si>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"2023-01-01")&amp; (sitadel17PL["DATE_REELLE_AUTORISATION"] &lt; "2024-01-01")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</si>
  <si>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"2023-01-01")&amp; (sitadel17PL["DATE_REELLE_AUTORISATION"] &lt; "2024-01-01")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</si>
  <si>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"2024-01-01")&amp; (sitadel17PL["DATE_REELLE_AUTORISATION"] &lt; "2025-01-01")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</si>
  <si>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"2024-01-01")&amp; (sitadel17PL["DATE_REELLE_AUTORISATION"] &lt; "2025-01-01")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</si>
  <si>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"2025-01-01")&amp; (sitadel17PL["DATE_REELLE_AUTORISATION"] &lt; "2026-01-01")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</si>
  <si>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"2025-01-01")&amp; (sitadel17PL["DATE_REELLE_AUTORISATION"] &lt; "2026-01-01")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</si>
  <si>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SCOT_OUEST_START_DATE)]["NB_LGT_TOT_CREES"])</t>
  </si>
  <si>
    <t>sum(sitadel17PL[(sitadel17PL['COMM'] == str(code_insee)) &amp; (sitadel17PL["NATURE_PROJET"] == "1") &amp;  (sitadel17PL["Etat_DAU"] != "4") &amp; (sitadel17PL["Type_DAU"] == "PC") &amp; (sitadel17PL["DATE_REELLE_AUTORISATION"] &gt; SCOT_OUEST_START_DATE)]["NB_LGT_PRET_LOC_SOCIAL"])</t>
  </si>
  <si>
    <t>len(sitadel17PL[(sitadel17PL['COMM'] == str(code_insee)) &amp; (sitadel17PL["NATURE_PROJET"] == "1") &amp;  (sitadel17PL["Etat_DAU"] != "4") &amp; (sitadel17PL["Type_DAU"] == "PC") &amp; (sitadel17PL["DATE_REELLE_AUTORISATION"] &gt; SCOT_OUEST_START_DATE)].index)</t>
  </si>
  <si>
    <t>len(sitadel17PL[(sitadel17PL['COMM'] == str(code_insee)) &amp; (sitadel17PL["NATURE_PROJET"] == "1") &amp;  (sitadel17PL["Etat_DAU"] != "4") &amp; (sitadel17PL["Type_DAU"] == "PC") &amp; (sitadel17PL["DATE_REELLE_AUTORISATION"] &gt; SCOT_OUEST_START_DATE)&amp;(sitadel17PL["SUPERFICIE_TERRAIN"] == 0)].index)</t>
  </si>
  <si>
    <t>sitadel17PL[(sitadel17PL['COMM'] == str(code_insee)) &amp; (sitadel17PL["NATURE_PROJET"] == "1") &amp;  (sitadel17PL["Etat_DAU"] !="4") &amp; (sitadel17PL["Type_DAU"] == "PC") &amp; (sitadel17PL["DATE_REELLE_AUTORISATION"] &gt; SCOT_OUEST_START_DATE)]['Parcelles'].str.cat(sep=", ").strip()</t>
  </si>
  <si>
    <t>roundNumber((NB_LGT_PRET_LOC_SOCIAL_1316 + (NB_LGT_PRET_LOC_SOCIAL_17PL  * 0,75)),0)</t>
  </si>
  <si>
    <t xml:space="preserve">(LOG_COMMENCES_2013 + LOG_COMMENCES_2014 + LOG_COMMENCES_2015  + LOG_COMMENCES_2016  + roundNumber( NB_LGT_TOT_COMMENCES_17PL / 5 * 4,0) )   </t>
  </si>
  <si>
    <t>roundNumber((NB_LGT_PRET_LOC_SOCIAL_1316 + (NB_LGT_PRET_LOC_SOCIAL_17PL  )),0)</t>
  </si>
  <si>
    <t>sit_saut_17PL</t>
  </si>
  <si>
    <t>sit_eaut_17PL</t>
  </si>
  <si>
    <t>NB_LGT_TOT_CREES_17PL + NB_LGT_TOT_CREES_1316</t>
  </si>
  <si>
    <t>roundNumber(NB_LGT_TOT_CREES_17PL/4.5*4 + NB_LGT_TOT_CREES_1316,0)</t>
  </si>
  <si>
    <t>sit_scom_17PL</t>
  </si>
  <si>
    <t>sit_stxr_17PL</t>
  </si>
  <si>
    <t>sit_f_stxr_17PL</t>
  </si>
  <si>
    <t>f_taux(NB_LGT_TX_REALISATION_17PL * 100, 1, suffix="%", format="")</t>
  </si>
  <si>
    <t>sit_etxr_17PL</t>
  </si>
  <si>
    <t>sit_f_etxr_17PL</t>
  </si>
  <si>
    <t>f_taux(sit_etxr_17PL * 100, 1, suffix="%", format="")</t>
  </si>
  <si>
    <t>sit_ecom_17PL</t>
  </si>
  <si>
    <t>roundNumber(sit_eaut_17PL * sit_etxr_17PL,0)</t>
  </si>
  <si>
    <t>sit_scan_17PL</t>
  </si>
  <si>
    <t>roundNumber(sit_scom_17PL/(2021-2017+1),0)</t>
  </si>
  <si>
    <t>sit_ecan_17PL</t>
  </si>
  <si>
    <t>roundNumber(sit_ecom_17PL/(2021-2017+1),0)</t>
  </si>
  <si>
    <t>sit_lcon_17PL</t>
  </si>
  <si>
    <t>sit_ebes_17PL</t>
  </si>
  <si>
    <t>sit_ebes_1316 + sit_ebes_17PL</t>
  </si>
  <si>
    <t>roundNumber((sit_ebes_1316 + sit_ebes_17PL/4.5*4),0)</t>
  </si>
  <si>
    <t>sit_excd_17PL</t>
  </si>
  <si>
    <t>sit_lcon_17PL - sit_ebes_17PL</t>
  </si>
  <si>
    <t>sit_ersv_17PL</t>
  </si>
  <si>
    <t>sit_ersv_1316 + sit_ersv_17PL</t>
  </si>
  <si>
    <t>roundNumber(sit_ersv_1316 + (sit_ersv_17PL/4*3),0)</t>
  </si>
  <si>
    <t>sit_naff_17PL</t>
  </si>
  <si>
    <t>sit_excd_17PL - sit_ersv_17PL</t>
  </si>
  <si>
    <t>"2020-01-01"</t>
  </si>
  <si>
    <t>Type Insee de l'entite (COM, DEP, REG, EPCI, ZONE)</t>
  </si>
  <si>
    <t>projectionsSourcePage_2022</t>
  </si>
  <si>
    <t>Dossier Insee - Projections 2050 - 2070</t>
  </si>
  <si>
    <t>Nombre de naissances entre 2013 et 2019</t>
  </si>
  <si>
    <t>Nombre de naissances entre 2008 et 2013</t>
  </si>
  <si>
    <t>Nombre de décès  entre 2013 et 2019</t>
  </si>
  <si>
    <t>Nombre de décès  entre 2008 et 2013</t>
  </si>
  <si>
    <t>ART_POPULATION_2013</t>
  </si>
  <si>
    <t>ART_POPULATION_2018</t>
  </si>
  <si>
    <t>ART_POPULATION_1318</t>
  </si>
  <si>
    <t xml:space="preserve">Logements Autorises apres 2017 </t>
  </si>
  <si>
    <t>Logements Autorises depuis 2013</t>
  </si>
  <si>
    <t>Logements Commences depuis 2013</t>
  </si>
  <si>
    <t>Logements Commences  depuis 2017</t>
  </si>
  <si>
    <t>Taux de Logements Commences depuis 2013</t>
  </si>
  <si>
    <t>Taux de Logements Commences depuis 2017</t>
  </si>
  <si>
    <t>Logements Sociaux depuis 2017</t>
  </si>
  <si>
    <t>Logements Sociaux depuis 2013</t>
  </si>
  <si>
    <t># Donnees de Flux 2019</t>
  </si>
  <si>
    <t># Donnees de Flux 2014-2019</t>
  </si>
  <si>
    <t>round0((FLUX_1419_ENTRANT / 5)/ P19_POP,4)</t>
  </si>
  <si>
    <t>round0(( FLUX_1419_SOLDE_TOTAL /5 ) / P19_POP,4)</t>
  </si>
  <si>
    <t>round0(( FLUX_1419_SOLDE_TOTAL / 5) / P19_POP,4)</t>
  </si>
  <si>
    <t>((PROJ_EPCI_2030  + PROJ_EPCI_2050) / 2)  if (p_epci.shape[0] == 1) else 0</t>
  </si>
  <si>
    <t>((PROJ_EPCI_2013 + PROJ_EPCI_2030) / 2)  if (p_epci.shape[0] == 1) else 0</t>
  </si>
  <si>
    <t>calc_taux(2013, PROJ_DPT_2013, 2020, PROJ_DPT_2020)</t>
  </si>
  <si>
    <t>calc_after(2019, TM_2019 , 2020, TXTM_1319 / 2)</t>
  </si>
  <si>
    <t>LOG_COMMENCES_2013 + LOG_COMMENCES_2014 + LOG_COMMENCES_2015 + LOG_COMMENCES_2016 + LOG_COMMENCES_2017  + LOG_COMMENCES_2018 + LOG_COMMENCES_2019</t>
  </si>
  <si>
    <t>"1er Janvier 2020"</t>
  </si>
  <si>
    <t>SCOT_OUEST_START_DATE_FORMAT</t>
  </si>
  <si>
    <t>round0(((SCOT_OUEST_LOG_SUPERFICIE_2500 / SCOT_DAYS) * SCOT_DAYS_TOTAL_2030),0)</t>
  </si>
  <si>
    <t>SCOT_2040_DATE</t>
  </si>
  <si>
    <t>Date Fin de Periode du SCoT 2040</t>
  </si>
  <si>
    <t>"2040-01-01"</t>
  </si>
  <si>
    <t>SCOT_2020_DATE</t>
  </si>
  <si>
    <t>Date Debut de Periode du SCoT 2020</t>
  </si>
  <si>
    <t>SCOT_OUEST_START_DATE_EXEC</t>
  </si>
  <si>
    <t>SCOT_OUEST_START_DATE_FORMAT_EXEC</t>
  </si>
  <si>
    <t>SCOT_OUEST_LOG_SUPERFICIE_ALL_EXEC</t>
  </si>
  <si>
    <t>SCOT_OUEST_LOG_SUPERFICIE_2500_EXEC</t>
  </si>
  <si>
    <t>SCOT_OUEST_LOG_SUPERFICIE_SMALL_EXEC</t>
  </si>
  <si>
    <t>SCOT_OUEST_LOG_SUPERFICIE_PART_EXEC</t>
  </si>
  <si>
    <t>SCOT_OUEST_LOG_COUNT_ALL_EXEC</t>
  </si>
  <si>
    <t>SCOT_OUEST_LOG_COUNT_2500_EXEC</t>
  </si>
  <si>
    <t>SCOT_OUEST_LOG_COUNT_SMALL_EXEC</t>
  </si>
  <si>
    <t>SCOT_OUEST_LOG_COUNT_PART_EXEC</t>
  </si>
  <si>
    <t>SCOT_OUEST_LOG_LOGEMENTS_EXEC</t>
  </si>
  <si>
    <t>SCOT_OUEST_LOG_LOG_SOCIAUX_EXEC</t>
  </si>
  <si>
    <t>SCOT_OUEST_LOG_COUNT_EXEC</t>
  </si>
  <si>
    <t>SCOT_OUEST_LOG_COUNT_0_EXEC</t>
  </si>
  <si>
    <t>SCOT_OUEST_LOG_SUPERFICIE_EXEC</t>
  </si>
  <si>
    <t>SCOT_OUEST_LOG_PARCELLES_EXEC</t>
  </si>
  <si>
    <t>SCOT_2030_OBJ_EXEC</t>
  </si>
  <si>
    <t>SCOT_2030_HORS_OBJ_EXEC</t>
  </si>
  <si>
    <t>SCOT_DAYS_EXEC</t>
  </si>
  <si>
    <t>SCOT_DAYS_TOTAL_2030_EXEC</t>
  </si>
  <si>
    <t>SCOT_DAYS_TOTAL_PART_EXEC</t>
  </si>
  <si>
    <t>SCOT_TRAJECTOIRE_ALL_2030_EXEC</t>
  </si>
  <si>
    <t>SCOT_TRAJECTOIRE_2500_2030_EXEC</t>
  </si>
  <si>
    <t>Date Validite du SCoT (Executoire)</t>
  </si>
  <si>
    <t>Date Validite du SCoT Formatee (Executoire)</t>
  </si>
  <si>
    <t>Total des Superficies des Parcelles &gt; 0 (Executoire)</t>
  </si>
  <si>
    <t>Total des Superficies des Parcelles &gt; 2500 (Executoire)</t>
  </si>
  <si>
    <t>Total des Superficies des Parcelles &gt; 0 &lt; 2500 (Executoire)</t>
  </si>
  <si>
    <t>Part des petites parcelles en superficie (Executoire)</t>
  </si>
  <si>
    <t>Part des petites parcelles en nombre (Executoire)</t>
  </si>
  <si>
    <t>Nombre de Logements Autorises (Executoire)</t>
  </si>
  <si>
    <t>Nombre de Logements Sociaux Autorises (Executoire)</t>
  </si>
  <si>
    <t>Nombre de Permis (Executoire)</t>
  </si>
  <si>
    <t>Nombre de Parcelles de Superficie 0 (Executoire)</t>
  </si>
  <si>
    <t>Total des Superficie des Parcelles (Executoire)</t>
  </si>
  <si>
    <t>Listes des Parcelles Concernees (Executoire)</t>
  </si>
  <si>
    <t>Part de l'objectif consomme &gt; 2500 m2 (Executoire)</t>
  </si>
  <si>
    <t>Part de l'objectif consomme &lt; 2500 m2 (Executoire)</t>
  </si>
  <si>
    <t>Nombre de Jour depuis la mise en place du SCoT (Executoire)</t>
  </si>
  <si>
    <t>Nombre de Jour d'application du SCoT (Executoire)</t>
  </si>
  <si>
    <t>Part de temps ecoule d'application du SCoT (Executoire)</t>
  </si>
  <si>
    <t>Trajectoire de consommation totale en 2030 (Executoire)</t>
  </si>
  <si>
    <t>Trajectoire de consommation &gt; 2500 m2 en 2030 (Executoire)</t>
  </si>
  <si>
    <t>Date Validite du SCoT (Scot 2020)</t>
  </si>
  <si>
    <t>Date Validite du SCoT Formatee (Scot 2020)</t>
  </si>
  <si>
    <t>Total des Superficies des Parcelles &gt; 0 (Scot 2020)</t>
  </si>
  <si>
    <t>Total des Superficies des Parcelles &gt; 2500 (Scot 2020)</t>
  </si>
  <si>
    <t>Total des Superficies des Parcelles &gt; 0 &lt; 2500 (Scot 2020)</t>
  </si>
  <si>
    <t>Part des petites parcelles en superficie (Scot 2020)</t>
  </si>
  <si>
    <t>Part des petites parcelles en nombre (Scot 2020)</t>
  </si>
  <si>
    <t>Nombre de Logements Autorises (Scot 2020)</t>
  </si>
  <si>
    <t>Nombre de Logements Sociaux Autorises (Scot 2020)</t>
  </si>
  <si>
    <t>Nombre de Permis (Scot 2020)</t>
  </si>
  <si>
    <t>Nombre de Parcelles de Superficie 0 (Scot 2020)</t>
  </si>
  <si>
    <t>Total des Superficie des Parcelles (Scot 2020)</t>
  </si>
  <si>
    <t>Listes des Parcelles Concernees (Scot 2020)</t>
  </si>
  <si>
    <t>Part de l'objectif consomme &gt; 2500 m2 (Scot 2020)</t>
  </si>
  <si>
    <t>Part de l'objectif consomme &lt; 2500 m2 (Scot 2020)</t>
  </si>
  <si>
    <t>Nombre de Jour depuis la mise en place du SCoT (Scot 2020)</t>
  </si>
  <si>
    <t>Nombre de Jour d'application du SCoT (Scot 2020)</t>
  </si>
  <si>
    <t>Part de temps ecoule d'application du SCoT (Scot 2020)</t>
  </si>
  <si>
    <t>Trajectoire de consommation totale en 2030 (Scot 2020)</t>
  </si>
  <si>
    <t>Trajectoire de consommation &gt; 2500 m2 en 2030 (Scot 2020)</t>
  </si>
  <si>
    <t>SCOT_OUEST_LOG_SUPERFICIE_ALL_EXEC - SCOT_OUEST_LOG_SUPERFICIE_2500_EXEC</t>
  </si>
  <si>
    <t>0 if (SCOT_OUEST_LOG_SUPERFICIE_ALL_EXEC  == 0 ) else SCOT_OUEST_LOG_SUPERFICIE_SMALL_EXEC / SCOT_OUEST_LOG_SUPERFICIE_ALL_EXEC</t>
  </si>
  <si>
    <t>SCOT_OUEST_LOG_COUNT_ALL_EXEC - SCOT_OUEST_LOG_COUNT_2500_EXEC</t>
  </si>
  <si>
    <t>0 if (SCOT_OUEST_LOG_COUNT_ALL_EXEC == 0 ) else  SCOT_OUEST_LOG_COUNT_SMALL_EXEC / SCOT_OUEST_LOG_COUNT_ALL_EXEC</t>
  </si>
  <si>
    <t>sum(sitadel17PL[(sitadel17PL['COMM'] == str(code_insee)) &amp; (sitadel17PL["NATURE_PROJET"] == "1") &amp;  (sitadel17PL["Etat_DAU"] != "4") &amp; (sitadel17PL["Type_DAU"] == "PC") &amp; (sitadel17PL["DATE_REELLE_AUTORISATION"] &gt; SCOT_OUEST_START_DATE_EXEC)]["NB_LGT_TOT_CREES"])</t>
  </si>
  <si>
    <t>sum(sitadel17PL[(sitadel17PL['COMM'] == str(code_insee)) &amp; (sitadel17PL["NATURE_PROJET"] == "1") &amp;  (sitadel17PL["Etat_DAU"] != "4") &amp; (sitadel17PL["Type_DAU"] == "PC") &amp; (sitadel17PL["DATE_REELLE_AUTORISATION"] &gt; SCOT_OUEST_START_DATE_EXEC)]["NB_LGT_PRET_LOC_SOCIAL"])</t>
  </si>
  <si>
    <t>len(sitadel17PL[(sitadel17PL['COMM'] == str(code_insee)) &amp; (sitadel17PL["NATURE_PROJET"] == "1") &amp;  (sitadel17PL["Etat_DAU"] != "4") &amp; (sitadel17PL["Type_DAU"] == "PC") &amp; (sitadel17PL["DATE_REELLE_AUTORISATION"] &gt; SCOT_OUEST_START_DATE_EXEC)].index)</t>
  </si>
  <si>
    <t>len(sitadel17PL[(sitadel17PL['COMM'] == str(code_insee)) &amp; (sitadel17PL["NATURE_PROJET"] == "1") &amp;  (sitadel17PL["Etat_DAU"] != "4") &amp; (sitadel17PL["Type_DAU"] == "PC") &amp; (sitadel17PL["DATE_REELLE_AUTORISATION"] &gt; SCOT_OUEST_START_DATE_EXEC)&amp;(sitadel17PL["SUPERFICIE_TERRAIN"] == 0)].index)</t>
  </si>
  <si>
    <t>round0(SCOT_OUEST_LOG_SUPERFICIE_ALL_EXEC + ((SCOT_OUEST_LOG_SUPERFICIE_ALL_EXEC/(SCOT_OUEST_LOG_COUNT_EXEC-SCOT_OUEST_LOG_COUNT_0_EXEC))*SCOT_OUEST_LOG_COUNT_0_EXEC), 0) if ((SCOT_OUEST_LOG_COUNT_EXEC-SCOT_OUEST_LOG_COUNT_0_EXEC) != 0) else 0</t>
  </si>
  <si>
    <t>sitadel17PL[(sitadel17PL['COMM'] == str(code_insee)) &amp; (sitadel17PL["NATURE_PROJET"] == "1") &amp;  (sitadel17PL["Etat_DAU"] !="4") &amp; (sitadel17PL["Type_DAU"] == "PC") &amp; (sitadel17PL["DATE_REELLE_AUTORISATION"] &gt; SCOT_OUEST_START_DATE_EXEC)]['Parcelles'].str.cat(sep=", ").strip()</t>
  </si>
  <si>
    <t>SCOT_OUEST_LOG_SUPERFICIE_2500_EXEC / SCOT_2030 if (SCOT_2030 &gt; 0) else -1</t>
  </si>
  <si>
    <t>SCOT_OUEST_LOG_SUPERFICIE_SMALL_EXEC / SCOT_2030 if (SCOT_2030 &gt; 0) else -1</t>
  </si>
  <si>
    <t>(parser.parse(SCOT_LAST_DATE)-parser.parse(SCOT_OUEST_START_DATE_EXEC)).days</t>
  </si>
  <si>
    <t>(parser.parse(SCOT_2030_DATE)-parser.parse(SCOT_OUEST_START_DATE_EXEC)).days</t>
  </si>
  <si>
    <t>round0((SCOT_DAYS_EXEC / SCOT_DAYS_TOTAL_2030_EXEC),3)</t>
  </si>
  <si>
    <t>round0(((SCOT_OUEST_LOG_SUPERFICIE_ALL_EXEC / SCOT_DAYS_EXEC ) * SCOT_DAYS_TOTAL_2030_EXEC),0)</t>
  </si>
  <si>
    <t>round0(((SCOT_OUEST_LOG_SUPERFICIE_2500_EXEC / SCOT_DAYS_EXEC) * SCOT_DAYS_TOTAL_2030_EXEC),0)</t>
  </si>
  <si>
    <t>"11 Aout 2021"</t>
  </si>
  <si>
    <t>"2021-08-11"</t>
  </si>
  <si>
    <t>round0(((SCOT_OUEST_LOG_SUPERFICIE_2500_EXEC / SCOT_DAYS_EXEC ) * SCOT_DAYS_TOTAL_2030_EXEC),0)</t>
  </si>
  <si>
    <t>Date Validite du SCoT Formatee (Arret)</t>
  </si>
  <si>
    <t>Total des Superficies des Parcelles &gt; 0 (Arret)</t>
  </si>
  <si>
    <t>Total des Superficies des Parcelles &gt; 2500 (Arret)</t>
  </si>
  <si>
    <t>Total des Superficies des Parcelles &gt; 0 &lt; 2500 (Arret)</t>
  </si>
  <si>
    <t>Part des petites parcelles en superficie (Arret)</t>
  </si>
  <si>
    <t>Part des petites parcelles en nombre (Arret)</t>
  </si>
  <si>
    <t>Nombre de Logements Autorises (Arret)</t>
  </si>
  <si>
    <t>Nombre de Logements Sociaux Autorises (Arret)</t>
  </si>
  <si>
    <t>Nombre de Permis (Arret)</t>
  </si>
  <si>
    <t>Nombre de Parcelles de Superficie 0 (Arret)</t>
  </si>
  <si>
    <t>Total des Superficie des Parcelles (Arret)</t>
  </si>
  <si>
    <t>Listes des Parcelles Concernees (Arret)</t>
  </si>
  <si>
    <t>Part de l'objectif consomme &gt; 2500 m2 (Arret)</t>
  </si>
  <si>
    <t>Part de l'objectif consomme &lt; 2500 m2 (Arret)</t>
  </si>
  <si>
    <t>Nombre de Jour depuis la mise en place du SCoT (Arret)</t>
  </si>
  <si>
    <t>Nombre de Jour d'application du SCoT (Arret)</t>
  </si>
  <si>
    <t>Part de temps ecoule d'application du SCoT (Arret)</t>
  </si>
  <si>
    <t>Trajectoire de consommation totale en 2030 (Arret)</t>
  </si>
  <si>
    <t>Trajectoire de consommation &gt; 2500 m2 en 2030 (Arret)</t>
  </si>
  <si>
    <t>Date Validite du SCoT (Arret)</t>
  </si>
  <si>
    <t>SCOT_OUEST_START_DATE_ARRET</t>
  </si>
  <si>
    <t>SCOT_OUEST_START_DATE_FORMAT_ARRET</t>
  </si>
  <si>
    <t>SCOT_OUEST_LOG_SUPERFICIE_ALL_ARRET</t>
  </si>
  <si>
    <t>SCOT_OUEST_LOG_SUPERFICIE_2500_ARRET</t>
  </si>
  <si>
    <t>SCOT_OUEST_LOG_SUPERFICIE_SMALL_ARRET</t>
  </si>
  <si>
    <t>SCOT_OUEST_LOG_SUPERFICIE_ALL_ARRET - SCOT_OUEST_LOG_SUPERFICIE_2500_ARRET</t>
  </si>
  <si>
    <t>SCOT_OUEST_LOG_SUPERFICIE_PART_ARRET</t>
  </si>
  <si>
    <t>0 if (SCOT_OUEST_LOG_SUPERFICIE_ALL_ARRET  == 0 ) else SCOT_OUEST_LOG_SUPERFICIE_SMALL_ARRET / SCOT_OUEST_LOG_SUPERFICIE_ALL_ARRET</t>
  </si>
  <si>
    <t>SCOT_OUEST_LOG_COUNT_ALL_ARRET</t>
  </si>
  <si>
    <t>SCOT_OUEST_LOG_COUNT_2500_ARRET</t>
  </si>
  <si>
    <t>SCOT_OUEST_LOG_COUNT_SMALL_ARRET</t>
  </si>
  <si>
    <t>SCOT_OUEST_LOG_COUNT_ALL_ARRET - SCOT_OUEST_LOG_COUNT_2500_ARRET</t>
  </si>
  <si>
    <t>SCOT_OUEST_LOG_COUNT_PART_ARRET</t>
  </si>
  <si>
    <t>0 if (SCOT_OUEST_LOG_COUNT_ALL_ARRET == 0 ) else  SCOT_OUEST_LOG_COUNT_SMALL_ARRET / SCOT_OUEST_LOG_COUNT_ALL_ARRET</t>
  </si>
  <si>
    <t>SCOT_OUEST_LOG_LOGEMENTS_ARRET</t>
  </si>
  <si>
    <t>sum(sitadel17PL[(sitadel17PL['COMM'] == str(code_insee)) &amp; (sitadel17PL["NATURE_PROJET"] == "1") &amp;  (sitadel17PL["Etat_DAU"] != "4") &amp; (sitadel17PL["Type_DAU"] == "PC") &amp; (sitadel17PL["DATE_REELLE_AUTORISATION"] &gt; SCOT_OUEST_START_DATE_ARRET)]["NB_LGT_TOT_CREES"])</t>
  </si>
  <si>
    <t>SCOT_OUEST_LOG_LOG_SOCIAUX_ARRET</t>
  </si>
  <si>
    <t>sum(sitadel17PL[(sitadel17PL['COMM'] == str(code_insee)) &amp; (sitadel17PL["NATURE_PROJET"] == "1") &amp;  (sitadel17PL["Etat_DAU"] != "4") &amp; (sitadel17PL["Type_DAU"] == "PC") &amp; (sitadel17PL["DATE_REELLE_AUTORISATION"] &gt; SCOT_OUEST_START_DATE_ARRET)]["NB_LGT_PRET_LOC_SOCIAL"])</t>
  </si>
  <si>
    <t>SCOT_OUEST_LOG_COUNT_ARRET</t>
  </si>
  <si>
    <t>len(sitadel17PL[(sitadel17PL['COMM'] == str(code_insee)) &amp; (sitadel17PL["NATURE_PROJET"] == "1") &amp;  (sitadel17PL["Etat_DAU"] != "4") &amp; (sitadel17PL["Type_DAU"] == "PC") &amp; (sitadel17PL["DATE_REELLE_AUTORISATION"] &gt; SCOT_OUEST_START_DATE_ARRET)].index)</t>
  </si>
  <si>
    <t>SCOT_OUEST_LOG_COUNT_0_ARRET</t>
  </si>
  <si>
    <t>len(sitadel17PL[(sitadel17PL['COMM'] == str(code_insee)) &amp; (sitadel17PL["NATURE_PROJET"] == "1") &amp;  (sitadel17PL["Etat_DAU"] != "4") &amp; (sitadel17PL["Type_DAU"] == "PC") &amp; (sitadel17PL["DATE_REELLE_AUTORISATION"] &gt; SCOT_OUEST_START_DATE_ARRET)&amp;(sitadel17PL["SUPERFICIE_TERRAIN"] == 0)].index)</t>
  </si>
  <si>
    <t>SCOT_OUEST_LOG_SUPERFICIE_ARRET</t>
  </si>
  <si>
    <t>round0(SCOT_OUEST_LOG_SUPERFICIE_ALL_ARRET + ((SCOT_OUEST_LOG_SUPERFICIE_ALL_ARRET/(SCOT_OUEST_LOG_COUNT_ARRET-SCOT_OUEST_LOG_COUNT_0_ARRET))*SCOT_OUEST_LOG_COUNT_0_ARRET), 0) if ((SCOT_OUEST_LOG_COUNT_ARRET-SCOT_OUEST_LOG_COUNT_0_ARRET) != 0) else 0</t>
  </si>
  <si>
    <t>SCOT_OUEST_LOG_PARCELLES_ARRET</t>
  </si>
  <si>
    <t>sitadel17PL[(sitadel17PL['COMM'] == str(code_insee)) &amp; (sitadel17PL["NATURE_PROJET"] == "1") &amp;  (sitadel17PL["Etat_DAU"] !="4") &amp; (sitadel17PL["Type_DAU"] == "PC") &amp; (sitadel17PL["DATE_REELLE_AUTORISATION"] &gt; SCOT_OUEST_START_DATE_ARRET)]['Parcelles'].str.cat(sep=", ").strip()</t>
  </si>
  <si>
    <t>SCOT_2030_OBJ_ARRET</t>
  </si>
  <si>
    <t>SCOT_OUEST_LOG_SUPERFICIE_2500_ARRET / SCOT_2030 if (SCOT_2030 &gt; 0) else -1</t>
  </si>
  <si>
    <t>SCOT_2030_HORS_OBJ_ARRET</t>
  </si>
  <si>
    <t>SCOT_OUEST_LOG_SUPERFICIE_SMALL_ARRET / SCOT_2030 if (SCOT_2030 &gt; 0) else -1</t>
  </si>
  <si>
    <t>SCOT_DAYS_ARRET</t>
  </si>
  <si>
    <t>(parser.parse(SCOT_LAST_DATE)-parser.parse(SCOT_OUEST_START_DATE_ARRET)).days</t>
  </si>
  <si>
    <t>SCOT_DAYS_TOTAL_2030_ARRET</t>
  </si>
  <si>
    <t>(parser.parse(SCOT_2030_DATE)-parser.parse(SCOT_OUEST_START_DATE_ARRET)).days</t>
  </si>
  <si>
    <t>SCOT_DAYS_TOTAL_PART_ARRET</t>
  </si>
  <si>
    <t>round0((SCOT_DAYS_ARRET / SCOT_DAYS_TOTAL_2030_ARRET),3)</t>
  </si>
  <si>
    <t>SCOT_TRAJECTOIRE_ALL_2030_ARRET</t>
  </si>
  <si>
    <t>round0(((SCOT_OUEST_LOG_SUPERFICIE_ALL_ARRET / SCOT_DAYS_ARRET ) * SCOT_DAYS_TOTAL_2030_ARRET),0)</t>
  </si>
  <si>
    <t>SCOT_TRAJECTOIRE_2500_2030_ARRET</t>
  </si>
  <si>
    <t>round0(((SCOT_OUEST_LOG_SUPERFICIE_2500_ARRET / SCOT_DAYS_ARRET) * SCOT_DAYS_TOTAL_2030_ARRET),0)</t>
  </si>
  <si>
    <t>round0(((SCOT_OUEST_LOG_SUPERFICIE_2500_ARRET / SCOT_DAYS_ARRET ) * SCOT_DAYS_TOTAL_2030_ARRET),0)</t>
  </si>
  <si>
    <t>SCOT_OUEST_URL</t>
  </si>
  <si>
    <t>Scot Ouest XLSX Download File</t>
  </si>
  <si>
    <t>"scot_ouest.xlsx"</t>
  </si>
  <si>
    <t>loc_renouv['NATURE_PROJET'].count()</t>
  </si>
  <si>
    <t>sum(com_sitadel[(com_sitadel['COMM'] == str(code_insee)) &amp; (com_sitadel["NATURE_PROJET"] == "1") &amp;  (com_sitadel["Etat_DAU"] != "4")  ]["SUPERFICIE_TERRAIN"])</t>
  </si>
  <si>
    <t>Nombre des Parcelles de superficie &gt; 0 (Scot 2020)</t>
  </si>
  <si>
    <t>Nombre des Parcelles de superficie &gt; 2500 (Scot 2020)</t>
  </si>
  <si>
    <t>Nombre des Parcelles de superficie &gt; 0 &lt; 2500 (Scot 2020)</t>
  </si>
  <si>
    <t xml:space="preserve">sum(sitadel17PL[(sitadel17PL['COMM'] == str(code_insee)) &amp; (sitadel17PL["NATURE_PROJET"] == "1")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 </t>
  </si>
  <si>
    <t>sum(sitadel17PL[(sitadel17PL['COMM'] == str(code_insee)) &amp; (sitadel17PL["NATURE_PROJET"] == "1") &amp;  (sitadel17PL["SUPERFICIE_TERRAIN"] &gt; 2500)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t>
  </si>
  <si>
    <t>len(sitadel17PL[(sitadel17PL['COMM'] == str(code_insee)) &amp; (sitadel17PL["NATURE_PROJET"] == "1")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t>
  </si>
  <si>
    <t>len(sitadel17PL[(sitadel17PL['COMM'] == str(code_insee)) &amp; (sitadel17PL["NATURE_PROJET"] == "1") &amp;  (sitadel17PL["SUPERFICIE_TERRAIN"] &gt; 2500)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t>
  </si>
  <si>
    <t>sum(sitadel17PL[(sitadel17PL['COMM'] == str(code_insee)) &amp; (sitadel17PL["NATURE_PROJET"] == "1")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</si>
  <si>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sum(sitadel17PL[(sitadel17PL['COMM'] == str(code_insee)) &amp; (sitadel17PL["NATURE_PROJET"] == "1") &amp;  (sitadel17PL["SUPERFICIE_TERRAIN"] &gt; 2500)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</si>
  <si>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len(sitadel17PL[(sitadel17PL['COMM'] == str(code_insee)) &amp; (sitadel17PL["NATURE_PROJET"] == "1")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</si>
  <si>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len(sitadel17PL[(sitadel17PL['COMM'] == str(code_insee)) &amp; (sitadel17PL["NATURE_PROJET"] == "1") &amp;  (sitadel17PL["SUPERFICIE_TERRAIN"] &gt; 2500)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</si>
  <si>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sum(sitadel17PL[(sitadel17PL['COMM'] == str(code_insee)) &amp; (sitadel17PL["NATURE_PROJET"] == "1")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</si>
  <si>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sum(sitadel17PL[(sitadel17PL['COMM'] == str(code_insee)) &amp; (sitadel17PL["NATURE_PROJET"] == "1") &amp;  (sitadel17PL["SUPERFICIE_TERRAIN"] &gt; 2500)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</si>
  <si>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len(sitadel17PL[(sitadel17PL['COMM'] == str(code_insee)) &amp; (sitadel17PL["NATURE_PROJET"] == "1")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</si>
  <si>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len(sitadel17PL[(sitadel17PL['COMM'] == str(code_insee)) &amp; (sitadel17PL["NATURE_PROJET"] == "1") &amp;  (sitadel17PL["SUPERFICIE_TERRAIN"] &gt; 2500)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</si>
  <si>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ARTIFICIALISATION_SCOT_EVOL</t>
  </si>
  <si>
    <t>Rythme de Consommation Fonciere par rapport aux objectifs.</t>
  </si>
  <si>
    <t>Objectif Consommation Fonciere SCoT Ouest Alpes-Maritimes - 75%</t>
  </si>
  <si>
    <t>Objectif Consommation Fonciere SCoT Ouest Alpes-Maritimes - 50%</t>
  </si>
  <si>
    <t>(SCOT_DAYS_TOTAL_PART &lt; SCOT_2030_OBJ)</t>
  </si>
  <si>
    <t>"Consommation Fonciere trop rapide."</t>
  </si>
  <si>
    <t>Artificialisation ces 10 dernieres annees - plus de 0,15%</t>
  </si>
  <si>
    <t>Artificialisation ces 10 dernieres annees - plus de 0,45%</t>
  </si>
  <si>
    <t>M2 artificialises par habitant supplementaire - plus de 200 m2 / habitant.</t>
  </si>
  <si>
    <t>M2 artificialises par habitant supplementaire - plus de 400 m2 / habitant.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</si>
</sst>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40C];[Red]\-#,##0.00\ [$€-40C]"/>
    <numFmt numFmtId="165" formatCode="0\ %"/>
    <numFmt numFmtId="166" formatCode="0.000%"/>
    <numFmt numFmtId="167" formatCode="0.0%"/>
    <numFmt numFmtId="168" formatCode="0.00\ %"/>
    <numFmt numFmtId="169" formatCode="0.000"/>
    <numFmt numFmtId="170" formatCode="0.0000"/>
    <numFmt numFmtId="171" formatCode="0.0"/>
  </numFmts>
  <fonts count="45">
    <font>
      <sz val="11"/>
      <color rgb="FF000000"/>
      <name val="Calibri"/>
      <family val="2"/>
      <charset val="1"/>
    </font>
    <font>
      <sz val="11"/>
      <color rgb="FFFFFFFF"/>
      <name val="Calibri"/>
      <family val="2"/>
      <charset val="1"/>
    </font>
    <font>
      <sz val="10"/>
      <color rgb="FF000000"/>
      <name val="Arial"/>
      <family val="2"/>
      <charset val="1"/>
    </font>
    <font>
      <b/>
      <i/>
      <sz val="16"/>
      <color rgb="FF000000"/>
      <name val="Arial"/>
      <family val="2"/>
      <charset val="1"/>
    </font>
    <font>
      <sz val="10"/>
      <name val="Arial"/>
      <family val="2"/>
      <charset val="1"/>
    </font>
    <font>
      <sz val="11"/>
      <color rgb="FF000000"/>
      <name val="Arial"/>
      <family val="2"/>
      <charset val="1"/>
    </font>
    <font>
      <b/>
      <i/>
      <u/>
      <sz val="11"/>
      <color rgb="FF000000"/>
      <name val="Arial"/>
      <family val="2"/>
      <charset val="1"/>
    </font>
    <font>
      <b/>
      <sz val="18"/>
      <color rgb="FF003366"/>
      <name val="Cambria"/>
      <family val="1"/>
      <charset val="1"/>
    </font>
    <font>
      <b/>
      <sz val="11"/>
      <color rgb="FF000000"/>
      <name val="Calibri"/>
      <family val="2"/>
      <charset val="1"/>
    </font>
    <font>
      <u/>
      <sz val="11"/>
      <color rgb="FF0563C1"/>
      <name val="Calibri"/>
      <family val="2"/>
      <charset val="1"/>
    </font>
    <font>
      <sz val="11"/>
      <color rgb="FF000000"/>
      <name val="Calibri"/>
      <family val="2"/>
    </font>
    <font>
      <b/>
      <sz val="26"/>
      <color rgb="FF000000"/>
      <name val="Calibri"/>
      <family val="2"/>
      <charset val="1"/>
    </font>
    <font>
      <sz val="11"/>
      <color rgb="FF006100"/>
      <name val="Calibri"/>
      <family val="2"/>
      <charset val="1"/>
    </font>
    <font>
      <sz val="8"/>
      <color rgb="FFC55A11"/>
      <name val="Calibri"/>
      <family val="2"/>
      <charset val="1"/>
    </font>
    <font>
      <sz val="11"/>
      <color rgb="FF548235"/>
      <name val="Calibri"/>
      <family val="2"/>
      <charset val="1"/>
    </font>
    <font>
      <sz val="8"/>
      <color rgb="FF2F5597"/>
      <name val="Calibri"/>
      <family val="2"/>
      <charset val="1"/>
    </font>
    <font>
      <b/>
      <sz val="11"/>
      <color rgb="FF525457"/>
      <name val="Inherit"/>
      <charset val="1"/>
    </font>
    <font>
      <sz val="11"/>
      <color rgb="FF9C5700"/>
      <name val="Calibri"/>
      <family val="2"/>
      <charset val="1"/>
    </font>
    <font>
      <b/>
      <sz val="11"/>
      <color rgb="FF9C5700"/>
      <name val="Calibri"/>
      <family val="2"/>
      <charset val="1"/>
    </font>
    <font>
      <sz val="8"/>
      <color rgb="FF767171"/>
      <name val="Calibri"/>
      <family val="2"/>
      <charset val="1"/>
    </font>
    <font>
      <sz val="11"/>
      <color rgb="FF2F5597"/>
      <name val="Calibri"/>
      <family val="2"/>
      <charset val="1"/>
    </font>
    <font>
      <sz val="11"/>
      <color rgb="FFC55A11"/>
      <name val="Calibri"/>
      <family val="2"/>
      <charset val="1"/>
    </font>
    <font>
      <sz val="8"/>
      <color rgb="FF000000"/>
      <name val="Calibri"/>
      <family val="2"/>
      <charset val="1"/>
    </font>
    <font>
      <b/>
      <sz val="11"/>
      <color rgb="FF548235"/>
      <name val="Calibri"/>
      <family val="2"/>
      <charset val="1"/>
    </font>
    <font>
      <b/>
      <sz val="11"/>
      <color rgb="FFC55A11"/>
      <name val="Calibri"/>
      <family val="2"/>
      <charset val="1"/>
    </font>
    <font>
      <b/>
      <sz val="11"/>
      <color rgb="FF0070C0"/>
      <name val="Calibri"/>
      <family val="2"/>
      <charset val="1"/>
    </font>
    <font>
      <sz val="8"/>
      <color rgb="FFFF0000"/>
      <name val="Verdana"/>
      <family val="2"/>
      <charset val="1"/>
    </font>
    <font>
      <sz val="9"/>
      <color rgb="FFFF0000"/>
      <name val="Verdana"/>
      <family val="2"/>
      <charset val="1"/>
    </font>
    <font>
      <sz val="11"/>
      <color rgb="FFFF0000"/>
      <name val="Calibri"/>
      <family val="2"/>
      <charset val="1"/>
    </font>
    <font>
      <sz val="8"/>
      <color rgb="FF548235"/>
      <name val="Verdana"/>
      <family val="2"/>
      <charset val="1"/>
    </font>
    <font>
      <sz val="9"/>
      <color rgb="FF548235"/>
      <name val="Verdana"/>
      <family val="2"/>
      <charset val="1"/>
    </font>
    <font>
      <sz val="9"/>
      <color rgb="FF1F4E79"/>
      <name val="Verdana"/>
      <family val="2"/>
      <charset val="1"/>
    </font>
    <font>
      <b/>
      <sz val="10"/>
      <color rgb="FFFFFFFF"/>
      <name val="Arial"/>
      <family val="2"/>
      <charset val="1"/>
    </font>
    <font>
      <b/>
      <sz val="10"/>
      <name val="Arial"/>
      <family val="2"/>
      <charset val="1"/>
    </font>
    <font>
      <sz val="8"/>
      <name val="Arial"/>
      <family val="2"/>
      <charset val="1"/>
    </font>
    <font>
      <sz val="10"/>
      <color rgb="FFFF0000"/>
      <name val="Arial"/>
      <family val="2"/>
      <charset val="1"/>
    </font>
    <font>
      <b/>
      <sz val="12"/>
      <color rgb="FFFFFFFF"/>
      <name val="Arial"/>
      <family val="2"/>
      <charset val="1"/>
    </font>
    <font>
      <b/>
      <sz val="10"/>
      <color rgb="FFFF0000"/>
      <name val="Arial"/>
      <family val="2"/>
      <charset val="1"/>
    </font>
    <font>
      <sz val="10"/>
      <color rgb="FFFFFFFF"/>
      <name val="Arial"/>
      <family val="2"/>
      <charset val="1"/>
    </font>
    <font>
      <b/>
      <sz val="11"/>
      <color rgb="FFFFFFFF"/>
      <name val="Arial"/>
      <family val="2"/>
      <charset val="1"/>
    </font>
    <font>
      <b/>
      <sz val="10"/>
      <color rgb="FF385724"/>
      <name val="Arial"/>
      <family val="2"/>
      <charset val="1"/>
    </font>
    <font>
      <b/>
      <sz val="10"/>
      <color rgb="FF000000"/>
      <name val="Arial"/>
      <family val="2"/>
      <charset val="1"/>
    </font>
    <font>
      <b/>
      <sz val="11"/>
      <color rgb="FF006100"/>
      <name val="Calibri"/>
      <family val="2"/>
      <charset val="1"/>
    </font>
    <font>
      <sz val="11"/>
      <color rgb="FF9C0006"/>
      <name val="Calibri"/>
      <family val="2"/>
      <charset val="1"/>
    </font>
    <font>
      <sz val="11"/>
      <color rgb="FF000000"/>
      <name val="Calibri"/>
      <family val="2"/>
      <charset val="1"/>
    </font>
  </fonts>
  <fills count="36">
    <fill>
      <patternFill patternType="none"/>
    </fill>
    <fill>
      <patternFill patternType="gray125"/>
    </fill>
    <fill>
      <patternFill patternType="solid">
        <fgColor rgb="FF333399"/>
        <bgColor rgb="FF1F4E79"/>
      </patternFill>
    </fill>
    <fill>
      <patternFill patternType="solid">
        <fgColor rgb="FFFF0000"/>
        <bgColor rgb="FF9C0006"/>
      </patternFill>
    </fill>
    <fill>
      <patternFill patternType="solid">
        <fgColor rgb="FF339966"/>
        <bgColor rgb="FF548235"/>
      </patternFill>
    </fill>
    <fill>
      <patternFill patternType="solid">
        <fgColor rgb="FF800080"/>
        <bgColor rgb="FF660066"/>
      </patternFill>
    </fill>
    <fill>
      <patternFill patternType="solid">
        <fgColor rgb="FF33CCCC"/>
        <bgColor rgb="FF339966"/>
      </patternFill>
    </fill>
    <fill>
      <patternFill patternType="solid">
        <fgColor rgb="FFFF6600"/>
        <bgColor rgb="FFC55A11"/>
      </patternFill>
    </fill>
    <fill>
      <patternFill patternType="solid">
        <fgColor rgb="FFFFFFCC"/>
        <bgColor rgb="FFFFF2CC"/>
      </patternFill>
    </fill>
    <fill>
      <patternFill patternType="solid">
        <fgColor rgb="FFF8CBAD"/>
        <bgColor rgb="FFFFC7CE"/>
      </patternFill>
    </fill>
    <fill>
      <patternFill patternType="solid">
        <fgColor rgb="FFC6EFCE"/>
        <bgColor rgb="FFE2F0D9"/>
      </patternFill>
    </fill>
    <fill>
      <patternFill patternType="solid">
        <fgColor rgb="FFE2F0D9"/>
        <bgColor rgb="FFE7E6E6"/>
      </patternFill>
    </fill>
    <fill>
      <patternFill patternType="solid">
        <fgColor rgb="FFFFEB9C"/>
        <bgColor rgb="FFFFE699"/>
      </patternFill>
    </fill>
    <fill>
      <patternFill patternType="solid">
        <fgColor rgb="FFDEEBF7"/>
        <bgColor rgb="FFDAE3F3"/>
      </patternFill>
    </fill>
    <fill>
      <patternFill patternType="solid">
        <fgColor rgb="FFDAE3F3"/>
        <bgColor rgb="FFDEEBF7"/>
      </patternFill>
    </fill>
    <fill>
      <patternFill patternType="solid">
        <fgColor rgb="FFBDD7EE"/>
        <bgColor rgb="FFB4C7E7"/>
      </patternFill>
    </fill>
    <fill>
      <patternFill patternType="solid">
        <fgColor rgb="FFFFC7CE"/>
        <bgColor rgb="FFF8CBAD"/>
      </patternFill>
    </fill>
    <fill>
      <patternFill patternType="solid">
        <fgColor rgb="FFFFFF00"/>
        <bgColor rgb="FFFFC000"/>
      </patternFill>
    </fill>
    <fill>
      <patternFill patternType="solid">
        <fgColor rgb="FFE7E6E6"/>
        <bgColor rgb="FFE0E0E0"/>
      </patternFill>
    </fill>
    <fill>
      <patternFill patternType="solid">
        <fgColor rgb="FF8FAADC"/>
        <bgColor rgb="FF9DC3E6"/>
      </patternFill>
    </fill>
    <fill>
      <patternFill patternType="solid">
        <fgColor rgb="FFFFE699"/>
        <bgColor rgb="FFFFEB9C"/>
      </patternFill>
    </fill>
    <fill>
      <patternFill patternType="solid">
        <fgColor rgb="FF9DC3E6"/>
        <bgColor rgb="FFB4C7E7"/>
      </patternFill>
    </fill>
    <fill>
      <patternFill patternType="solid">
        <fgColor rgb="FFD9D9D9"/>
        <bgColor rgb="FFE0E0E0"/>
      </patternFill>
    </fill>
    <fill>
      <patternFill patternType="solid">
        <fgColor rgb="FFFFFFFF"/>
        <bgColor rgb="FFFFFFCC"/>
      </patternFill>
    </fill>
    <fill>
      <patternFill patternType="solid">
        <fgColor rgb="FFB4C7E7"/>
        <bgColor rgb="FF9DC3E6"/>
      </patternFill>
    </fill>
    <fill>
      <patternFill patternType="solid">
        <fgColor rgb="FFFFC000"/>
        <bgColor rgb="FFFF9900"/>
      </patternFill>
    </fill>
    <fill>
      <patternFill patternType="solid">
        <fgColor rgb="FFFFE7B9"/>
        <bgColor rgb="FFFFEB9C"/>
      </patternFill>
    </fill>
    <fill>
      <patternFill patternType="solid">
        <fgColor rgb="FF3366FF"/>
        <bgColor rgb="FF0563C1"/>
      </patternFill>
    </fill>
    <fill>
      <patternFill patternType="solid">
        <fgColor rgb="FF00FF00"/>
        <bgColor rgb="FF33CCCC"/>
      </patternFill>
    </fill>
    <fill>
      <patternFill patternType="solid">
        <fgColor rgb="FFFFF2CC"/>
        <bgColor rgb="FFFFFFCC"/>
      </patternFill>
    </fill>
    <fill>
      <patternFill patternType="solid">
        <fgColor rgb="FFBF9000"/>
        <bgColor rgb="FFFF9900"/>
      </patternFill>
    </fill>
    <fill>
      <patternFill patternType="solid">
        <fgColor rgb="FFF4B183"/>
        <bgColor rgb="FFF8CBAD"/>
      </patternFill>
    </fill>
    <fill>
      <patternFill patternType="solid">
        <fgColor rgb="FFFFFF99"/>
        <bgColor rgb="FFFFEB9C"/>
      </patternFill>
    </fill>
    <fill>
      <patternFill patternType="solid">
        <fgColor rgb="FFA9D18E"/>
        <bgColor rgb="FFC0C0C0"/>
      </patternFill>
    </fill>
    <fill>
      <patternFill patternType="solid">
        <fgColor rgb="FFFF9900"/>
        <bgColor rgb="FFFFC000"/>
      </patternFill>
    </fill>
    <fill>
      <patternFill patternType="solid">
        <fgColor rgb="FF000000"/>
        <bgColor rgb="FF003300"/>
      </patternFill>
    </fill>
  </fills>
  <borders count="24">
    <border>
      <left/>
      <right/>
      <top/>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auto="1"/>
      </bottom>
      <diagonal/>
    </border>
    <border>
      <left style="medium">
        <color rgb="FFE0E0E0"/>
      </left>
      <right style="medium">
        <color rgb="FFE0E0E0"/>
      </right>
      <top style="medium">
        <color rgb="FFE0E0E0"/>
      </top>
      <bottom style="medium">
        <color rgb="FFE0E0E0"/>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medium">
        <color auto="1"/>
      </bottom>
      <diagonal/>
    </border>
    <border>
      <left/>
      <right style="medium">
        <color auto="1"/>
      </right>
      <top style="thick">
        <color auto="1"/>
      </top>
      <bottom style="medium">
        <color auto="1"/>
      </bottom>
      <diagonal/>
    </border>
    <border>
      <left style="thick">
        <color auto="1"/>
      </left>
      <right style="thick">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right/>
      <top style="dashed">
        <color auto="1"/>
      </top>
      <bottom style="dashed">
        <color auto="1"/>
      </bottom>
      <diagonal/>
    </border>
  </borders>
  <cellStyleXfs count="26">
    <xf numFmtId="0" fontId="0" fillId="0" borderId="0"/>
    <xf numFmtId="165" fontId="44" fillId="0" borderId="0" applyBorder="0" applyProtection="0"/>
    <xf numFmtId="0" fontId="9" fillId="0" borderId="0" applyBorder="0" applyProtection="0"/>
    <xf numFmtId="0" fontId="1" fillId="2" borderId="0"/>
    <xf numFmtId="0" fontId="1" fillId="3" borderId="0"/>
    <xf numFmtId="0" fontId="1" fillId="4" borderId="0"/>
    <xf numFmtId="0" fontId="1" fillId="5" borderId="0"/>
    <xf numFmtId="0" fontId="1" fillId="6" borderId="0"/>
    <xf numFmtId="0" fontId="1" fillId="7" borderId="0"/>
    <xf numFmtId="0" fontId="2" fillId="8" borderId="1"/>
    <xf numFmtId="0" fontId="3" fillId="0" borderId="0">
      <alignment horizontal="center"/>
    </xf>
    <xf numFmtId="0" fontId="3" fillId="0" borderId="0">
      <alignment horizontal="center" textRotation="90"/>
    </xf>
    <xf numFmtId="0" fontId="4" fillId="0" borderId="0"/>
    <xf numFmtId="0" fontId="5" fillId="0" borderId="0"/>
    <xf numFmtId="0" fontId="6" fillId="0" borderId="0"/>
    <xf numFmtId="164" fontId="6" fillId="0" borderId="0"/>
    <xf numFmtId="0" fontId="7" fillId="0" borderId="0"/>
    <xf numFmtId="0" fontId="8" fillId="0" borderId="2"/>
    <xf numFmtId="0" fontId="44" fillId="9" borderId="0" applyBorder="0" applyProtection="0"/>
    <xf numFmtId="0" fontId="12" fillId="10" borderId="0" applyBorder="0" applyProtection="0"/>
    <xf numFmtId="0" fontId="44" fillId="11" borderId="0" applyBorder="0" applyProtection="0"/>
    <xf numFmtId="0" fontId="17" fillId="12" borderId="0" applyBorder="0" applyProtection="0"/>
    <xf numFmtId="0" fontId="44" fillId="13" borderId="0" applyBorder="0" applyProtection="0"/>
    <xf numFmtId="0" fontId="44" fillId="14" borderId="0" applyBorder="0" applyProtection="0"/>
    <xf numFmtId="0" fontId="44" fillId="15" borderId="0" applyBorder="0" applyProtection="0"/>
    <xf numFmtId="0" fontId="43" fillId="16" borderId="0" applyBorder="0" applyProtection="0"/>
  </cellStyleXfs>
  <cellXfs count="302">
    <xf numFmtId="0" fontId="0" fillId="0" borderId="0" xfId="0"/>
    <xf numFmtId="0" fontId="0" fillId="0" borderId="0" xfId="0" applyAlignment="1"/>
    <xf numFmtId="0" fontId="0" fillId="11" borderId="0" xfId="0" applyFont="1" applyFill="1" applyAlignment="1"/>
    <xf numFmtId="0" fontId="0" fillId="0" borderId="0" xfId="0" applyFont="1" applyAlignment="1">
      <alignment horizontal="left"/>
    </xf>
    <xf numFmtId="0" fontId="9" fillId="0" borderId="0" xfId="2" applyBorder="1" applyAlignment="1" applyProtection="1"/>
    <xf numFmtId="0" fontId="10" fillId="0" borderId="0" xfId="0" applyFont="1" applyAlignment="1"/>
    <xf numFmtId="14" fontId="0" fillId="0" borderId="0" xfId="0" applyNumberFormat="1" applyFont="1" applyAlignment="1"/>
    <xf numFmtId="0" fontId="0" fillId="0" borderId="0" xfId="0" applyFont="1" applyAlignment="1">
      <alignment wrapText="1"/>
    </xf>
    <xf numFmtId="0" fontId="0" fillId="17" borderId="0" xfId="0" applyFill="1" applyAlignment="1"/>
    <xf numFmtId="0" fontId="8" fillId="0" borderId="0" xfId="0" applyFont="1" applyAlignment="1"/>
    <xf numFmtId="0" fontId="0" fillId="14" borderId="0" xfId="0" applyFont="1" applyFill="1" applyAlignment="1"/>
    <xf numFmtId="0" fontId="0" fillId="18" borderId="0" xfId="0" applyFont="1" applyFill="1" applyAlignment="1"/>
    <xf numFmtId="0" fontId="0" fillId="9" borderId="0" xfId="0" applyFont="1" applyFill="1" applyAlignment="1"/>
    <xf numFmtId="0" fontId="0" fillId="0" borderId="0" xfId="0" applyFont="1" applyAlignment="1"/>
    <xf numFmtId="0" fontId="0" fillId="19" borderId="0" xfId="0" applyFont="1" applyFill="1" applyAlignment="1"/>
    <xf numFmtId="0" fontId="0" fillId="20" borderId="0" xfId="0" applyFont="1" applyFill="1" applyAlignment="1"/>
    <xf numFmtId="0" fontId="0" fillId="9" borderId="0" xfId="18" applyFont="1" applyBorder="1" applyAlignment="1" applyProtection="1"/>
    <xf numFmtId="0" fontId="0" fillId="20" borderId="0" xfId="0" applyFont="1" applyFill="1"/>
    <xf numFmtId="0" fontId="0" fillId="0" borderId="0" xfId="0" applyAlignment="1">
      <alignment horizontal="left"/>
    </xf>
    <xf numFmtId="0" fontId="0" fillId="0" borderId="0" xfId="0" applyAlignment="1">
      <alignment horizontal="center"/>
    </xf>
    <xf numFmtId="0" fontId="0" fillId="21" borderId="0" xfId="0" applyFont="1" applyFill="1" applyAlignment="1">
      <alignment horizontal="center"/>
    </xf>
    <xf numFmtId="0" fontId="0" fillId="0" borderId="0" xfId="0" applyFont="1"/>
    <xf numFmtId="0" fontId="0" fillId="0" borderId="0" xfId="0"/>
    <xf numFmtId="166" fontId="12" fillId="10" borderId="0" xfId="1" applyNumberFormat="1" applyFont="1" applyFill="1" applyBorder="1" applyAlignment="1" applyProtection="1"/>
    <xf numFmtId="0" fontId="13" fillId="22" borderId="0" xfId="0" applyFont="1" applyFill="1" applyAlignment="1">
      <alignment horizontal="center"/>
    </xf>
    <xf numFmtId="166" fontId="12" fillId="10" borderId="0" xfId="19" applyNumberFormat="1" applyBorder="1" applyAlignment="1" applyProtection="1"/>
    <xf numFmtId="166" fontId="12" fillId="17" borderId="0" xfId="19" applyNumberFormat="1" applyFill="1" applyBorder="1" applyAlignment="1" applyProtection="1"/>
    <xf numFmtId="0" fontId="13" fillId="22" borderId="0" xfId="0" applyFont="1" applyFill="1" applyBorder="1" applyAlignment="1">
      <alignment horizontal="center"/>
    </xf>
    <xf numFmtId="166" fontId="14" fillId="17" borderId="0" xfId="20" applyNumberFormat="1" applyFont="1" applyFill="1" applyBorder="1" applyAlignment="1" applyProtection="1">
      <alignment horizontal="right" vertical="center" wrapText="1"/>
    </xf>
    <xf numFmtId="0" fontId="15" fillId="22" borderId="0" xfId="0" applyFont="1" applyFill="1" applyBorder="1" applyAlignment="1">
      <alignment horizontal="center"/>
    </xf>
    <xf numFmtId="0" fontId="16" fillId="23" borderId="3" xfId="0" applyFont="1" applyFill="1" applyBorder="1" applyAlignment="1">
      <alignment horizontal="right" vertical="center"/>
    </xf>
    <xf numFmtId="166" fontId="0" fillId="0" borderId="0" xfId="1" applyNumberFormat="1" applyFont="1" applyBorder="1" applyAlignment="1" applyProtection="1"/>
    <xf numFmtId="0" fontId="18" fillId="12" borderId="4" xfId="21" applyFont="1" applyBorder="1" applyAlignment="1" applyProtection="1">
      <alignment horizontal="center" vertical="center" wrapText="1"/>
    </xf>
    <xf numFmtId="0" fontId="18" fillId="12" borderId="5" xfId="21" applyFont="1" applyBorder="1" applyAlignment="1" applyProtection="1">
      <alignment horizontal="center" vertical="center" wrapText="1"/>
    </xf>
    <xf numFmtId="0" fontId="18" fillId="12" borderId="6" xfId="21" applyFont="1" applyBorder="1" applyAlignment="1" applyProtection="1">
      <alignment horizontal="center" vertical="center" wrapText="1"/>
    </xf>
    <xf numFmtId="0" fontId="18" fillId="12" borderId="7" xfId="21" applyFont="1" applyBorder="1" applyAlignment="1" applyProtection="1">
      <alignment horizontal="center" vertical="center" wrapText="1"/>
    </xf>
    <xf numFmtId="0" fontId="18" fillId="12" borderId="8" xfId="21" applyFont="1" applyBorder="1" applyAlignment="1" applyProtection="1">
      <alignment horizontal="center" vertical="center" wrapText="1"/>
    </xf>
    <xf numFmtId="0" fontId="18" fillId="12" borderId="9" xfId="21" applyFont="1" applyBorder="1" applyAlignment="1" applyProtection="1">
      <alignment horizontal="center" vertical="center" wrapText="1"/>
    </xf>
    <xf numFmtId="0" fontId="19" fillId="22" borderId="10" xfId="0" applyFont="1" applyFill="1" applyBorder="1" applyAlignment="1">
      <alignment horizontal="center"/>
    </xf>
    <xf numFmtId="0" fontId="18" fillId="12" borderId="0" xfId="21" applyFont="1" applyBorder="1" applyAlignment="1" applyProtection="1">
      <alignment horizontal="center" vertical="center" wrapText="1"/>
    </xf>
    <xf numFmtId="0" fontId="19" fillId="22" borderId="9" xfId="0" applyFont="1" applyFill="1" applyBorder="1" applyAlignment="1">
      <alignment horizontal="center"/>
    </xf>
    <xf numFmtId="0" fontId="18" fillId="12" borderId="11" xfId="21" applyFont="1" applyBorder="1" applyAlignment="1" applyProtection="1">
      <alignment horizontal="center" vertical="center" wrapText="1"/>
    </xf>
    <xf numFmtId="0" fontId="19" fillId="22" borderId="12" xfId="0" applyFont="1" applyFill="1" applyBorder="1" applyAlignment="1">
      <alignment horizontal="center"/>
    </xf>
    <xf numFmtId="0" fontId="19" fillId="22" borderId="13" xfId="0" applyFont="1" applyFill="1" applyBorder="1" applyAlignment="1">
      <alignment horizontal="center"/>
    </xf>
    <xf numFmtId="0" fontId="0" fillId="0" borderId="9" xfId="0" applyFont="1" applyBorder="1" applyAlignment="1">
      <alignment vertical="center" wrapText="1"/>
    </xf>
    <xf numFmtId="0" fontId="12" fillId="10" borderId="5" xfId="19" applyBorder="1" applyAlignment="1" applyProtection="1">
      <alignment horizontal="right" vertical="center" wrapText="1"/>
    </xf>
    <xf numFmtId="0" fontId="14" fillId="11" borderId="6" xfId="20" applyFont="1" applyBorder="1" applyAlignment="1" applyProtection="1">
      <alignment horizontal="right" vertical="center" wrapText="1"/>
    </xf>
    <xf numFmtId="0" fontId="12" fillId="10" borderId="7" xfId="19" applyBorder="1" applyAlignment="1" applyProtection="1">
      <alignment horizontal="right" vertical="center" wrapText="1"/>
    </xf>
    <xf numFmtId="0" fontId="14" fillId="11" borderId="5" xfId="20" applyFont="1" applyBorder="1" applyAlignment="1" applyProtection="1">
      <alignment horizontal="right" vertical="center" wrapText="1"/>
    </xf>
    <xf numFmtId="0" fontId="12" fillId="10" borderId="6" xfId="19" applyBorder="1" applyAlignment="1" applyProtection="1">
      <alignment horizontal="right" vertical="center" wrapText="1"/>
    </xf>
    <xf numFmtId="0" fontId="12" fillId="10" borderId="8" xfId="19" applyBorder="1" applyAlignment="1" applyProtection="1">
      <alignment horizontal="right" vertical="center" wrapText="1"/>
    </xf>
    <xf numFmtId="0" fontId="14" fillId="11" borderId="0" xfId="20" applyFont="1" applyBorder="1" applyAlignment="1" applyProtection="1">
      <alignment horizontal="right" vertical="center" wrapText="1"/>
    </xf>
    <xf numFmtId="0" fontId="19" fillId="22" borderId="14" xfId="0" applyFont="1" applyFill="1" applyBorder="1" applyAlignment="1">
      <alignment horizontal="center"/>
    </xf>
    <xf numFmtId="0" fontId="14" fillId="11" borderId="10" xfId="20" applyFont="1" applyBorder="1" applyAlignment="1" applyProtection="1">
      <alignment horizontal="right" vertical="center" wrapText="1"/>
    </xf>
    <xf numFmtId="0" fontId="12" fillId="10" borderId="10" xfId="19" applyBorder="1" applyAlignment="1" applyProtection="1">
      <alignment horizontal="right" vertical="center" wrapText="1"/>
    </xf>
    <xf numFmtId="165" fontId="0" fillId="0" borderId="0" xfId="1" applyFont="1" applyBorder="1" applyAlignment="1" applyProtection="1"/>
    <xf numFmtId="0" fontId="12" fillId="10" borderId="14" xfId="19" applyBorder="1" applyAlignment="1" applyProtection="1">
      <alignment horizontal="right" vertical="center" wrapText="1"/>
    </xf>
    <xf numFmtId="0" fontId="12" fillId="10" borderId="0" xfId="19" applyBorder="1" applyAlignment="1" applyProtection="1">
      <alignment horizontal="right" vertical="center" wrapText="1"/>
    </xf>
    <xf numFmtId="0" fontId="12" fillId="10" borderId="15" xfId="19" applyBorder="1" applyAlignment="1" applyProtection="1">
      <alignment horizontal="right" vertical="center" wrapText="1"/>
    </xf>
    <xf numFmtId="165" fontId="12" fillId="10" borderId="10" xfId="1" applyFont="1" applyFill="1" applyBorder="1" applyAlignment="1" applyProtection="1">
      <alignment horizontal="right" vertical="center" wrapText="1"/>
    </xf>
    <xf numFmtId="165" fontId="14" fillId="11" borderId="14" xfId="20" applyNumberFormat="1" applyFont="1" applyBorder="1" applyAlignment="1" applyProtection="1">
      <alignment horizontal="right" vertical="center" wrapText="1"/>
    </xf>
    <xf numFmtId="167" fontId="14" fillId="11" borderId="10" xfId="1" applyNumberFormat="1" applyFont="1" applyFill="1" applyBorder="1" applyAlignment="1" applyProtection="1">
      <alignment horizontal="right" vertical="center" wrapText="1"/>
    </xf>
    <xf numFmtId="165" fontId="14" fillId="11" borderId="10" xfId="20" applyNumberFormat="1" applyFont="1" applyBorder="1" applyAlignment="1" applyProtection="1">
      <alignment horizontal="right" vertical="center" wrapText="1"/>
    </xf>
    <xf numFmtId="168" fontId="0" fillId="17" borderId="0" xfId="1" applyNumberFormat="1" applyFont="1" applyFill="1" applyBorder="1" applyAlignment="1" applyProtection="1"/>
    <xf numFmtId="0" fontId="44" fillId="24" borderId="11" xfId="22" applyFill="1" applyBorder="1" applyAlignment="1" applyProtection="1">
      <alignment horizontal="right" vertical="center" wrapText="1"/>
    </xf>
    <xf numFmtId="0" fontId="20" fillId="13" borderId="12" xfId="22" applyFont="1" applyBorder="1" applyAlignment="1" applyProtection="1">
      <alignment horizontal="right" vertical="center" wrapText="1"/>
    </xf>
    <xf numFmtId="0" fontId="20" fillId="13" borderId="11" xfId="22" applyFont="1" applyBorder="1" applyAlignment="1" applyProtection="1">
      <alignment horizontal="right" vertical="center" wrapText="1"/>
    </xf>
    <xf numFmtId="0" fontId="0" fillId="0" borderId="0" xfId="0" applyFont="1" applyAlignment="1">
      <alignment vertical="center" wrapText="1"/>
    </xf>
    <xf numFmtId="0" fontId="44" fillId="24" borderId="0" xfId="23" applyFill="1" applyBorder="1" applyAlignment="1" applyProtection="1">
      <alignment vertical="center" wrapText="1"/>
    </xf>
    <xf numFmtId="0" fontId="20" fillId="14" borderId="0" xfId="23" applyFont="1" applyBorder="1" applyAlignment="1" applyProtection="1">
      <alignment vertical="center" wrapText="1"/>
    </xf>
    <xf numFmtId="0" fontId="18" fillId="12" borderId="16" xfId="21" applyFont="1" applyBorder="1" applyAlignment="1" applyProtection="1">
      <alignment horizontal="center" vertical="center" wrapText="1"/>
    </xf>
    <xf numFmtId="0" fontId="0" fillId="0" borderId="0" xfId="0" applyFont="1" applyAlignment="1">
      <alignment horizontal="right" vertical="center" wrapText="1"/>
    </xf>
    <xf numFmtId="0" fontId="19" fillId="22" borderId="7" xfId="0" applyFont="1" applyFill="1" applyBorder="1" applyAlignment="1">
      <alignment horizontal="center"/>
    </xf>
    <xf numFmtId="0" fontId="19" fillId="22" borderId="6" xfId="0" applyFont="1" applyFill="1" applyBorder="1" applyAlignment="1">
      <alignment horizontal="center"/>
    </xf>
    <xf numFmtId="0" fontId="19" fillId="22" borderId="8" xfId="0" applyFont="1" applyFill="1" applyBorder="1" applyAlignment="1">
      <alignment horizontal="center"/>
    </xf>
    <xf numFmtId="0" fontId="12" fillId="10" borderId="14" xfId="19" applyBorder="1" applyAlignment="1" applyProtection="1">
      <alignment vertical="center" wrapText="1"/>
    </xf>
    <xf numFmtId="0" fontId="19" fillId="22" borderId="0" xfId="0" applyFont="1" applyFill="1" applyBorder="1" applyAlignment="1">
      <alignment horizontal="center"/>
    </xf>
    <xf numFmtId="0" fontId="19" fillId="22" borderId="15" xfId="0" applyFont="1" applyFill="1" applyBorder="1" applyAlignment="1">
      <alignment horizontal="center"/>
    </xf>
    <xf numFmtId="167" fontId="0" fillId="0" borderId="0" xfId="1" applyNumberFormat="1" applyFont="1" applyBorder="1" applyAlignment="1" applyProtection="1"/>
    <xf numFmtId="0" fontId="13" fillId="22" borderId="14" xfId="0" applyFont="1" applyFill="1" applyBorder="1" applyAlignment="1">
      <alignment horizontal="center"/>
    </xf>
    <xf numFmtId="0" fontId="21" fillId="22" borderId="0" xfId="0" applyFont="1" applyFill="1" applyBorder="1" applyAlignment="1">
      <alignment horizontal="center"/>
    </xf>
    <xf numFmtId="0" fontId="13" fillId="22" borderId="15" xfId="0" applyFont="1" applyFill="1" applyBorder="1" applyAlignment="1">
      <alignment horizontal="center"/>
    </xf>
    <xf numFmtId="0" fontId="44" fillId="24" borderId="14" xfId="23" applyFill="1" applyBorder="1" applyAlignment="1" applyProtection="1">
      <alignment vertical="center" wrapText="1"/>
    </xf>
    <xf numFmtId="0" fontId="44" fillId="24" borderId="15" xfId="23" applyFill="1" applyBorder="1" applyAlignment="1" applyProtection="1">
      <alignment vertical="center" wrapText="1"/>
    </xf>
    <xf numFmtId="0" fontId="44" fillId="14" borderId="0" xfId="23" applyBorder="1" applyAlignment="1" applyProtection="1">
      <alignment horizontal="right" vertical="center" wrapText="1"/>
    </xf>
    <xf numFmtId="167" fontId="0" fillId="14" borderId="14" xfId="1" applyNumberFormat="1" applyFont="1" applyFill="1" applyBorder="1" applyAlignment="1" applyProtection="1"/>
    <xf numFmtId="167" fontId="0" fillId="14" borderId="0" xfId="1" applyNumberFormat="1" applyFont="1" applyFill="1" applyBorder="1" applyAlignment="1" applyProtection="1"/>
    <xf numFmtId="167" fontId="0" fillId="14" borderId="15" xfId="1" applyNumberFormat="1" applyFont="1" applyFill="1" applyBorder="1" applyAlignment="1" applyProtection="1"/>
    <xf numFmtId="0" fontId="15" fillId="22" borderId="14" xfId="0" applyFont="1" applyFill="1" applyBorder="1" applyAlignment="1">
      <alignment horizontal="center"/>
    </xf>
    <xf numFmtId="0" fontId="15" fillId="22" borderId="15" xfId="0" applyFont="1" applyFill="1" applyBorder="1" applyAlignment="1">
      <alignment horizontal="center"/>
    </xf>
    <xf numFmtId="169" fontId="44" fillId="15" borderId="14" xfId="24" applyNumberFormat="1" applyBorder="1" applyAlignment="1" applyProtection="1">
      <alignment vertical="center" wrapText="1"/>
    </xf>
    <xf numFmtId="169" fontId="44" fillId="15" borderId="0" xfId="24" applyNumberFormat="1" applyBorder="1" applyAlignment="1" applyProtection="1">
      <alignment horizontal="right" vertical="center" wrapText="1"/>
    </xf>
    <xf numFmtId="169" fontId="44" fillId="15" borderId="0" xfId="24" applyNumberFormat="1" applyBorder="1" applyAlignment="1" applyProtection="1">
      <alignment vertical="center" wrapText="1"/>
    </xf>
    <xf numFmtId="169" fontId="44" fillId="15" borderId="15" xfId="24" applyNumberFormat="1" applyBorder="1" applyAlignment="1" applyProtection="1">
      <alignment vertical="center" wrapText="1"/>
    </xf>
    <xf numFmtId="169" fontId="0" fillId="0" borderId="0" xfId="0" applyNumberFormat="1"/>
    <xf numFmtId="1" fontId="22" fillId="14" borderId="14" xfId="23" applyNumberFormat="1" applyFont="1" applyBorder="1" applyAlignment="1" applyProtection="1">
      <alignment horizontal="center" vertical="center" wrapText="1"/>
    </xf>
    <xf numFmtId="1" fontId="22" fillId="14" borderId="0" xfId="23" applyNumberFormat="1" applyFont="1" applyBorder="1" applyAlignment="1" applyProtection="1">
      <alignment horizontal="center" vertical="center" wrapText="1"/>
    </xf>
    <xf numFmtId="1" fontId="22" fillId="14" borderId="15" xfId="23" applyNumberFormat="1" applyFont="1" applyBorder="1" applyAlignment="1" applyProtection="1">
      <alignment horizontal="center" vertical="center" wrapText="1"/>
    </xf>
    <xf numFmtId="1" fontId="22" fillId="0" borderId="0" xfId="0" applyNumberFormat="1" applyFont="1"/>
    <xf numFmtId="0" fontId="22" fillId="0" borderId="0" xfId="0" applyFont="1"/>
    <xf numFmtId="1" fontId="44" fillId="14" borderId="0" xfId="23" applyNumberFormat="1" applyBorder="1" applyAlignment="1" applyProtection="1"/>
    <xf numFmtId="1" fontId="0" fillId="0" borderId="0" xfId="0" applyNumberFormat="1"/>
    <xf numFmtId="1" fontId="44" fillId="14" borderId="14" xfId="23" applyNumberFormat="1" applyBorder="1" applyAlignment="1" applyProtection="1">
      <alignment horizontal="right" vertical="center" wrapText="1"/>
    </xf>
    <xf numFmtId="1" fontId="44" fillId="14" borderId="15" xfId="23" applyNumberFormat="1" applyBorder="1" applyAlignment="1" applyProtection="1"/>
    <xf numFmtId="1" fontId="44" fillId="14" borderId="14" xfId="23" applyNumberFormat="1" applyBorder="1" applyAlignment="1" applyProtection="1"/>
    <xf numFmtId="1" fontId="44" fillId="14" borderId="9" xfId="23" applyNumberFormat="1" applyBorder="1" applyAlignment="1" applyProtection="1">
      <alignment horizontal="right" vertical="center" wrapText="1"/>
    </xf>
    <xf numFmtId="1" fontId="44" fillId="14" borderId="12" xfId="23" applyNumberFormat="1" applyBorder="1" applyAlignment="1" applyProtection="1"/>
    <xf numFmtId="1" fontId="8" fillId="14" borderId="13" xfId="23" applyNumberFormat="1" applyFont="1" applyBorder="1" applyAlignment="1" applyProtection="1"/>
    <xf numFmtId="1" fontId="8" fillId="14" borderId="9" xfId="23" applyNumberFormat="1" applyFont="1" applyBorder="1" applyAlignment="1" applyProtection="1"/>
    <xf numFmtId="1" fontId="8" fillId="14" borderId="12" xfId="23" applyNumberFormat="1" applyFont="1" applyBorder="1" applyAlignment="1" applyProtection="1"/>
    <xf numFmtId="1" fontId="44" fillId="14" borderId="0" xfId="23" applyNumberFormat="1" applyBorder="1" applyAlignment="1" applyProtection="1">
      <alignment horizontal="right" vertical="center" wrapText="1"/>
    </xf>
    <xf numFmtId="1" fontId="8" fillId="14" borderId="0" xfId="23" applyNumberFormat="1" applyFont="1" applyBorder="1" applyAlignment="1" applyProtection="1"/>
    <xf numFmtId="1" fontId="0" fillId="0" borderId="0" xfId="0" applyNumberFormat="1" applyFont="1" applyAlignment="1">
      <alignment horizontal="right" vertical="center" wrapText="1"/>
    </xf>
    <xf numFmtId="0" fontId="23" fillId="0" borderId="0" xfId="0" applyFont="1" applyAlignment="1">
      <alignment horizontal="right"/>
    </xf>
    <xf numFmtId="1" fontId="24" fillId="0" borderId="0" xfId="0" applyNumberFormat="1" applyFont="1" applyAlignment="1">
      <alignment horizontal="left" vertical="center"/>
    </xf>
    <xf numFmtId="1" fontId="25" fillId="0" borderId="0" xfId="0" applyNumberFormat="1" applyFont="1" applyAlignment="1">
      <alignment horizontal="right" vertical="center" wrapText="1"/>
    </xf>
    <xf numFmtId="1" fontId="21" fillId="0" borderId="0" xfId="0" applyNumberFormat="1" applyFont="1" applyAlignment="1">
      <alignment horizontal="left" vertical="center"/>
    </xf>
    <xf numFmtId="1" fontId="21" fillId="0" borderId="0" xfId="0" applyNumberFormat="1" applyFont="1" applyAlignment="1">
      <alignment horizontal="right" vertical="center" wrapText="1"/>
    </xf>
    <xf numFmtId="0" fontId="19" fillId="22" borderId="0" xfId="0" applyFont="1" applyFill="1" applyAlignment="1">
      <alignment horizontal="center"/>
    </xf>
    <xf numFmtId="165" fontId="0" fillId="0" borderId="0" xfId="0" applyNumberFormat="1"/>
    <xf numFmtId="0" fontId="0" fillId="17" borderId="0" xfId="0" applyFill="1"/>
    <xf numFmtId="0" fontId="19" fillId="22" borderId="0" xfId="0" applyFont="1" applyFill="1" applyAlignment="1">
      <alignment horizontal="left"/>
    </xf>
    <xf numFmtId="2" fontId="0" fillId="0" borderId="0" xfId="0" applyNumberFormat="1" applyFont="1" applyAlignment="1">
      <alignment horizontal="right" vertical="center" wrapText="1"/>
    </xf>
    <xf numFmtId="2" fontId="21" fillId="0" borderId="0" xfId="0" applyNumberFormat="1" applyFont="1" applyAlignment="1">
      <alignment horizontal="right" vertical="center" wrapText="1"/>
    </xf>
    <xf numFmtId="1" fontId="0" fillId="0" borderId="0" xfId="0" applyNumberFormat="1" applyFont="1" applyAlignment="1">
      <alignment vertical="center" wrapText="1"/>
    </xf>
    <xf numFmtId="0" fontId="0" fillId="0" borderId="0" xfId="0" applyFont="1" applyAlignment="1">
      <alignment horizontal="right"/>
    </xf>
    <xf numFmtId="0" fontId="0" fillId="25" borderId="0" xfId="0" applyFill="1"/>
    <xf numFmtId="1" fontId="0" fillId="3" borderId="0" xfId="0" applyNumberFormat="1" applyFont="1" applyFill="1" applyAlignment="1">
      <alignment vertical="center" wrapText="1"/>
    </xf>
    <xf numFmtId="0" fontId="0" fillId="0" borderId="0" xfId="0" applyFont="1"/>
    <xf numFmtId="0" fontId="26" fillId="26" borderId="17" xfId="0" applyFont="1" applyFill="1" applyBorder="1" applyAlignment="1">
      <alignment horizontal="left" vertical="center" wrapText="1"/>
    </xf>
    <xf numFmtId="0" fontId="27" fillId="23" borderId="18" xfId="0" applyFont="1" applyFill="1" applyBorder="1" applyAlignment="1">
      <alignment horizontal="right" vertical="center" wrapText="1"/>
    </xf>
    <xf numFmtId="0" fontId="28" fillId="0" borderId="0" xfId="0" applyFont="1"/>
    <xf numFmtId="0" fontId="26" fillId="26" borderId="19" xfId="0" applyFont="1" applyFill="1" applyBorder="1" applyAlignment="1">
      <alignment horizontal="left" vertical="center" wrapText="1"/>
    </xf>
    <xf numFmtId="0" fontId="27" fillId="23" borderId="13" xfId="0" applyFont="1" applyFill="1" applyBorder="1" applyAlignment="1">
      <alignment horizontal="right" vertical="center" wrapText="1"/>
    </xf>
    <xf numFmtId="0" fontId="29" fillId="26" borderId="19" xfId="0" applyFont="1" applyFill="1" applyBorder="1" applyAlignment="1">
      <alignment horizontal="left" vertical="center" wrapText="1"/>
    </xf>
    <xf numFmtId="0" fontId="30" fillId="23" borderId="13" xfId="0" applyFont="1" applyFill="1" applyBorder="1" applyAlignment="1">
      <alignment horizontal="right" vertical="center" wrapText="1"/>
    </xf>
    <xf numFmtId="0" fontId="14" fillId="0" borderId="0" xfId="0" applyFont="1"/>
    <xf numFmtId="0" fontId="9" fillId="26" borderId="17" xfId="2" applyFont="1" applyFill="1" applyBorder="1" applyAlignment="1" applyProtection="1">
      <alignment horizontal="left" vertical="center" wrapText="1"/>
    </xf>
    <xf numFmtId="0" fontId="31" fillId="23" borderId="18" xfId="0" applyFont="1" applyFill="1" applyBorder="1" applyAlignment="1">
      <alignment horizontal="right" vertical="center" wrapText="1"/>
    </xf>
    <xf numFmtId="0" fontId="9" fillId="26" borderId="19" xfId="2" applyFont="1" applyFill="1" applyBorder="1" applyAlignment="1" applyProtection="1">
      <alignment horizontal="left" vertical="center" wrapText="1"/>
    </xf>
    <xf numFmtId="0" fontId="31" fillId="23" borderId="13" xfId="0" applyFont="1" applyFill="1" applyBorder="1" applyAlignment="1">
      <alignment horizontal="right" vertical="center" wrapText="1"/>
    </xf>
    <xf numFmtId="0" fontId="23" fillId="0" borderId="0" xfId="0" applyFont="1"/>
    <xf numFmtId="170" fontId="0" fillId="0" borderId="0" xfId="0" applyNumberFormat="1"/>
    <xf numFmtId="0" fontId="4" fillId="0" borderId="0" xfId="12"/>
    <xf numFmtId="0" fontId="4" fillId="0" borderId="0" xfId="12" applyAlignment="1">
      <alignment vertical="top"/>
    </xf>
    <xf numFmtId="0" fontId="4" fillId="0" borderId="0" xfId="12" applyAlignment="1">
      <alignment wrapText="1"/>
    </xf>
    <xf numFmtId="0" fontId="32" fillId="27" borderId="0" xfId="12" applyFont="1" applyFill="1" applyAlignment="1">
      <alignment horizontal="center" vertical="center" wrapText="1"/>
    </xf>
    <xf numFmtId="0" fontId="4" fillId="0" borderId="16" xfId="12" applyFont="1" applyBorder="1" applyAlignment="1">
      <alignment horizontal="center" vertical="center" wrapText="1"/>
    </xf>
    <xf numFmtId="0" fontId="4" fillId="0" borderId="0" xfId="12" applyAlignment="1">
      <alignment horizontal="center" vertical="center" wrapText="1"/>
    </xf>
    <xf numFmtId="0" fontId="33" fillId="0" borderId="5" xfId="12" applyFont="1" applyBorder="1" applyAlignment="1">
      <alignment horizontal="center" vertical="center" wrapText="1"/>
    </xf>
    <xf numFmtId="3" fontId="4" fillId="0" borderId="0" xfId="12" applyNumberFormat="1" applyAlignment="1">
      <alignment horizontal="center" vertical="center" wrapText="1"/>
    </xf>
    <xf numFmtId="0" fontId="33" fillId="0" borderId="0" xfId="12" applyFont="1" applyAlignment="1">
      <alignment horizontal="center" vertical="center" wrapText="1"/>
    </xf>
    <xf numFmtId="0" fontId="4" fillId="3" borderId="11" xfId="12" applyFill="1" applyBorder="1" applyAlignment="1">
      <alignment horizontal="center" vertical="center" wrapText="1"/>
    </xf>
    <xf numFmtId="0" fontId="4" fillId="0" borderId="11" xfId="12" applyBorder="1" applyAlignment="1">
      <alignment horizontal="center" vertical="center" wrapText="1"/>
    </xf>
    <xf numFmtId="0" fontId="4" fillId="17" borderId="11" xfId="12" applyFill="1" applyBorder="1" applyAlignment="1">
      <alignment horizontal="center" vertical="center" wrapText="1"/>
    </xf>
    <xf numFmtId="0" fontId="4" fillId="28" borderId="11" xfId="12" applyFill="1" applyBorder="1" applyAlignment="1">
      <alignment horizontal="center" vertical="center" wrapText="1"/>
    </xf>
    <xf numFmtId="0" fontId="4" fillId="0" borderId="20" xfId="12" applyBorder="1" applyAlignment="1">
      <alignment vertical="top"/>
    </xf>
    <xf numFmtId="0" fontId="4" fillId="0" borderId="20" xfId="12" applyFont="1" applyBorder="1" applyAlignment="1">
      <alignment wrapText="1"/>
    </xf>
    <xf numFmtId="0" fontId="32" fillId="27" borderId="7" xfId="12" applyFont="1" applyFill="1" applyBorder="1" applyAlignment="1">
      <alignment horizontal="center" vertical="center" wrapText="1"/>
    </xf>
    <xf numFmtId="0" fontId="32" fillId="27" borderId="6" xfId="12" applyFont="1" applyFill="1" applyBorder="1" applyAlignment="1">
      <alignment horizontal="center" vertical="center" wrapText="1"/>
    </xf>
    <xf numFmtId="0" fontId="32" fillId="27" borderId="8" xfId="12" applyFont="1" applyFill="1" applyBorder="1" applyAlignment="1">
      <alignment horizontal="center" vertical="center" wrapText="1"/>
    </xf>
    <xf numFmtId="0" fontId="34" fillId="0" borderId="7" xfId="12" applyFont="1" applyBorder="1" applyAlignment="1">
      <alignment horizontal="center" vertical="center" wrapText="1"/>
    </xf>
    <xf numFmtId="0" fontId="4" fillId="0" borderId="6" xfId="12" applyBorder="1" applyAlignment="1">
      <alignment horizontal="center" vertical="center" wrapText="1"/>
    </xf>
    <xf numFmtId="0" fontId="4" fillId="0" borderId="8" xfId="12" applyBorder="1" applyAlignment="1">
      <alignment horizontal="center" vertical="center" wrapText="1"/>
    </xf>
    <xf numFmtId="0" fontId="4" fillId="0" borderId="21" xfId="12" applyBorder="1" applyAlignment="1">
      <alignment vertical="top"/>
    </xf>
    <xf numFmtId="0" fontId="4" fillId="3" borderId="9" xfId="12" applyFont="1" applyFill="1" applyBorder="1" applyAlignment="1">
      <alignment horizontal="center" vertical="center" wrapText="1"/>
    </xf>
    <xf numFmtId="0" fontId="4" fillId="3" borderId="12" xfId="12" applyFont="1" applyFill="1" applyBorder="1" applyAlignment="1">
      <alignment horizontal="center" vertical="center" wrapText="1"/>
    </xf>
    <xf numFmtId="0" fontId="4" fillId="3" borderId="13" xfId="12" applyFont="1" applyFill="1" applyBorder="1" applyAlignment="1">
      <alignment horizontal="center" vertical="center" wrapText="1"/>
    </xf>
    <xf numFmtId="0" fontId="33" fillId="29" borderId="0" xfId="12" applyFont="1" applyFill="1" applyAlignment="1">
      <alignment horizontal="left" vertical="center"/>
    </xf>
    <xf numFmtId="0" fontId="33" fillId="29" borderId="0" xfId="12" applyFont="1" applyFill="1" applyAlignment="1">
      <alignment horizontal="center" vertical="center" wrapText="1"/>
    </xf>
    <xf numFmtId="0" fontId="34" fillId="0" borderId="14" xfId="12" applyFont="1" applyBorder="1" applyAlignment="1">
      <alignment horizontal="center" vertical="center" wrapText="1"/>
    </xf>
    <xf numFmtId="0" fontId="4" fillId="0" borderId="0" xfId="12" applyBorder="1" applyAlignment="1">
      <alignment horizontal="center" vertical="center" wrapText="1"/>
    </xf>
    <xf numFmtId="0" fontId="4" fillId="0" borderId="15" xfId="12" applyBorder="1" applyAlignment="1">
      <alignment horizontal="center" vertical="center" wrapText="1"/>
    </xf>
    <xf numFmtId="0" fontId="35" fillId="30" borderId="0" xfId="12" applyFont="1" applyFill="1" applyBorder="1" applyAlignment="1">
      <alignment horizontal="center" vertical="center" wrapText="1"/>
    </xf>
    <xf numFmtId="0" fontId="4" fillId="31" borderId="0" xfId="12" applyFill="1" applyAlignment="1">
      <alignment horizontal="center" vertical="center" wrapText="1"/>
    </xf>
    <xf numFmtId="0" fontId="34" fillId="0" borderId="9" xfId="12" applyFont="1" applyBorder="1" applyAlignment="1">
      <alignment horizontal="center" vertical="center" wrapText="1"/>
    </xf>
    <xf numFmtId="0" fontId="4" fillId="0" borderId="12" xfId="12" applyBorder="1" applyAlignment="1">
      <alignment horizontal="center" vertical="center" wrapText="1"/>
    </xf>
    <xf numFmtId="0" fontId="4" fillId="0" borderId="13" xfId="12" applyBorder="1" applyAlignment="1">
      <alignment horizontal="center" vertical="center" wrapText="1"/>
    </xf>
    <xf numFmtId="0" fontId="4" fillId="0" borderId="0" xfId="12" applyFont="1" applyAlignment="1">
      <alignment horizontal="center" vertical="center" wrapText="1"/>
    </xf>
    <xf numFmtId="0" fontId="4" fillId="0" borderId="20" xfId="12" applyFont="1" applyBorder="1" applyAlignment="1">
      <alignment vertical="center" wrapText="1"/>
    </xf>
    <xf numFmtId="0" fontId="4" fillId="0" borderId="14" xfId="12" applyFont="1" applyBorder="1" applyAlignment="1">
      <alignment horizontal="center" vertical="center" wrapText="1"/>
    </xf>
    <xf numFmtId="0" fontId="32" fillId="0" borderId="0" xfId="12" applyFont="1" applyAlignment="1">
      <alignment horizontal="center" vertical="center" wrapText="1"/>
    </xf>
    <xf numFmtId="0" fontId="4" fillId="0" borderId="0" xfId="12" applyFont="1"/>
    <xf numFmtId="3" fontId="4" fillId="3" borderId="9" xfId="12" applyNumberFormat="1" applyFont="1" applyFill="1" applyBorder="1" applyAlignment="1">
      <alignment horizontal="center" vertical="center" wrapText="1"/>
    </xf>
    <xf numFmtId="3" fontId="4" fillId="0" borderId="13" xfId="12" applyNumberFormat="1" applyFont="1" applyBorder="1" applyAlignment="1">
      <alignment horizontal="center" vertical="center"/>
    </xf>
    <xf numFmtId="168" fontId="4" fillId="3" borderId="11" xfId="12" applyNumberFormat="1" applyFont="1" applyFill="1" applyBorder="1" applyAlignment="1">
      <alignment horizontal="center" vertical="center" wrapText="1"/>
    </xf>
    <xf numFmtId="3" fontId="4" fillId="0" borderId="11" xfId="12" applyNumberFormat="1" applyFont="1" applyBorder="1" applyAlignment="1">
      <alignment horizontal="center" vertical="center" wrapText="1"/>
    </xf>
    <xf numFmtId="0" fontId="4" fillId="0" borderId="0" xfId="12" applyFont="1" applyAlignment="1">
      <alignment horizontal="left" vertical="center"/>
    </xf>
    <xf numFmtId="3" fontId="4" fillId="0" borderId="0" xfId="12" applyNumberFormat="1" applyFont="1" applyAlignment="1">
      <alignment horizontal="center" vertical="center"/>
    </xf>
    <xf numFmtId="168" fontId="4" fillId="0" borderId="0" xfId="12" applyNumberFormat="1" applyAlignment="1">
      <alignment horizontal="center" vertical="center" wrapText="1"/>
    </xf>
    <xf numFmtId="3" fontId="4" fillId="31" borderId="0" xfId="12" applyNumberFormat="1" applyFont="1" applyFill="1" applyBorder="1" applyAlignment="1">
      <alignment horizontal="center" vertical="center" wrapText="1"/>
    </xf>
    <xf numFmtId="3" fontId="4" fillId="0" borderId="0" xfId="12" applyNumberFormat="1" applyFont="1" applyBorder="1" applyAlignment="1">
      <alignment horizontal="center" vertical="center"/>
    </xf>
    <xf numFmtId="167" fontId="4" fillId="31" borderId="0" xfId="12" applyNumberFormat="1" applyFill="1" applyBorder="1" applyAlignment="1">
      <alignment horizontal="center" vertical="center" wrapText="1"/>
    </xf>
    <xf numFmtId="3" fontId="4" fillId="0" borderId="0" xfId="12" applyNumberFormat="1" applyBorder="1" applyAlignment="1">
      <alignment horizontal="center" vertical="center" wrapText="1"/>
    </xf>
    <xf numFmtId="3" fontId="4" fillId="0" borderId="0" xfId="12" applyNumberFormat="1" applyFont="1" applyAlignment="1">
      <alignment horizontal="left" vertical="center"/>
    </xf>
    <xf numFmtId="0" fontId="32" fillId="0" borderId="0" xfId="12" applyFont="1" applyAlignment="1">
      <alignment horizontal="center" vertical="top" wrapText="1"/>
    </xf>
    <xf numFmtId="0" fontId="4" fillId="0" borderId="14" xfId="12" applyFont="1" applyBorder="1" applyAlignment="1">
      <alignment horizontal="center" vertical="top" wrapText="1"/>
    </xf>
    <xf numFmtId="0" fontId="4" fillId="0" borderId="15" xfId="12" applyFont="1" applyBorder="1" applyAlignment="1">
      <alignment horizontal="center" wrapText="1"/>
    </xf>
    <xf numFmtId="0" fontId="4" fillId="0" borderId="0" xfId="12" applyFont="1" applyAlignment="1">
      <alignment horizontal="center" vertical="top" wrapText="1"/>
    </xf>
    <xf numFmtId="0" fontId="4" fillId="0" borderId="0" xfId="12" applyFont="1" applyAlignment="1">
      <alignment horizontal="center" wrapText="1"/>
    </xf>
    <xf numFmtId="0" fontId="4" fillId="32" borderId="9" xfId="12" applyFont="1" applyFill="1" applyBorder="1" applyAlignment="1">
      <alignment horizontal="center" vertical="center" wrapText="1"/>
    </xf>
    <xf numFmtId="0" fontId="4" fillId="28" borderId="13" xfId="12" applyFont="1" applyFill="1" applyBorder="1" applyAlignment="1">
      <alignment horizontal="center" vertical="center" wrapText="1"/>
    </xf>
    <xf numFmtId="3" fontId="4" fillId="0" borderId="9" xfId="12" applyNumberFormat="1" applyFont="1" applyBorder="1" applyAlignment="1">
      <alignment horizontal="center" vertical="center" wrapText="1"/>
    </xf>
    <xf numFmtId="3" fontId="4" fillId="0" borderId="13" xfId="12" applyNumberFormat="1" applyFont="1" applyBorder="1" applyAlignment="1">
      <alignment horizontal="center" vertical="center" wrapText="1"/>
    </xf>
    <xf numFmtId="0" fontId="4" fillId="17" borderId="12" xfId="12" applyFont="1" applyFill="1" applyBorder="1" applyAlignment="1">
      <alignment horizontal="center" vertical="center" wrapText="1"/>
    </xf>
    <xf numFmtId="169" fontId="4" fillId="28" borderId="12" xfId="12" applyNumberFormat="1" applyFont="1" applyFill="1" applyBorder="1" applyAlignment="1">
      <alignment horizontal="center" vertical="center" wrapText="1"/>
    </xf>
    <xf numFmtId="0" fontId="4" fillId="32" borderId="0" xfId="12" applyFill="1" applyBorder="1" applyAlignment="1">
      <alignment horizontal="center" vertical="center" wrapText="1"/>
    </xf>
    <xf numFmtId="0" fontId="4" fillId="28" borderId="0" xfId="12" applyFill="1" applyBorder="1" applyAlignment="1">
      <alignment horizontal="center" vertical="center" wrapText="1"/>
    </xf>
    <xf numFmtId="3" fontId="4" fillId="0" borderId="0" xfId="12" applyNumberFormat="1" applyFont="1" applyBorder="1" applyAlignment="1">
      <alignment horizontal="center" vertical="center" wrapText="1"/>
    </xf>
    <xf numFmtId="0" fontId="4" fillId="17" borderId="0" xfId="12" applyFont="1" applyFill="1" applyBorder="1" applyAlignment="1">
      <alignment horizontal="center" vertical="center" wrapText="1"/>
    </xf>
    <xf numFmtId="169" fontId="4" fillId="28" borderId="0" xfId="12" applyNumberFormat="1" applyFont="1" applyFill="1" applyBorder="1" applyAlignment="1">
      <alignment horizontal="center" vertical="center" wrapText="1"/>
    </xf>
    <xf numFmtId="168" fontId="4" fillId="32" borderId="0" xfId="12" applyNumberFormat="1" applyFill="1" applyBorder="1" applyAlignment="1">
      <alignment horizontal="center" vertical="center" wrapText="1"/>
    </xf>
    <xf numFmtId="0" fontId="33" fillId="0" borderId="14" xfId="12" applyFont="1" applyBorder="1" applyAlignment="1">
      <alignment horizontal="center" vertical="top" wrapText="1"/>
    </xf>
    <xf numFmtId="0" fontId="33" fillId="0" borderId="15" xfId="12" applyFont="1" applyBorder="1" applyAlignment="1">
      <alignment horizontal="center" vertical="top" wrapText="1"/>
    </xf>
    <xf numFmtId="3" fontId="4" fillId="28" borderId="13" xfId="12" applyNumberFormat="1" applyFont="1" applyFill="1" applyBorder="1" applyAlignment="1">
      <alignment horizontal="left" vertical="top"/>
    </xf>
    <xf numFmtId="0" fontId="35" fillId="30" borderId="0" xfId="12" applyFont="1" applyFill="1" applyBorder="1" applyAlignment="1">
      <alignment horizontal="center" vertical="center"/>
    </xf>
    <xf numFmtId="165" fontId="4" fillId="32" borderId="9" xfId="12" applyNumberFormat="1" applyFont="1" applyFill="1" applyBorder="1" applyAlignment="1">
      <alignment horizontal="center" vertical="center" wrapText="1"/>
    </xf>
    <xf numFmtId="165" fontId="4" fillId="0" borderId="12" xfId="12" applyNumberFormat="1" applyFont="1" applyBorder="1" applyAlignment="1">
      <alignment horizontal="center" vertical="center" wrapText="1"/>
    </xf>
    <xf numFmtId="3" fontId="4" fillId="17" borderId="9" xfId="12" applyNumberFormat="1" applyFont="1" applyFill="1" applyBorder="1" applyAlignment="1">
      <alignment horizontal="center" vertical="center" wrapText="1"/>
    </xf>
    <xf numFmtId="3" fontId="4" fillId="28" borderId="13" xfId="12" applyNumberFormat="1" applyFont="1" applyFill="1" applyBorder="1" applyAlignment="1">
      <alignment horizontal="center" vertical="center" wrapText="1"/>
    </xf>
    <xf numFmtId="165" fontId="4" fillId="32" borderId="0" xfId="12" applyNumberFormat="1" applyFill="1" applyBorder="1" applyAlignment="1">
      <alignment horizontal="center" vertical="center" wrapText="1"/>
    </xf>
    <xf numFmtId="165" fontId="4" fillId="0" borderId="0" xfId="12" applyNumberFormat="1" applyBorder="1" applyAlignment="1">
      <alignment horizontal="center" vertical="center" wrapText="1"/>
    </xf>
    <xf numFmtId="3" fontId="4" fillId="17" borderId="0" xfId="12" applyNumberFormat="1" applyFill="1" applyBorder="1" applyAlignment="1">
      <alignment horizontal="center" vertical="center" wrapText="1"/>
    </xf>
    <xf numFmtId="3" fontId="4" fillId="33" borderId="0" xfId="12" applyNumberFormat="1" applyFill="1" applyBorder="1" applyAlignment="1">
      <alignment horizontal="center" vertical="center" wrapText="1"/>
    </xf>
    <xf numFmtId="3" fontId="4" fillId="28" borderId="13" xfId="12" applyNumberFormat="1" applyFont="1" applyFill="1" applyBorder="1" applyAlignment="1">
      <alignment horizontal="left" vertical="center"/>
    </xf>
    <xf numFmtId="0" fontId="4" fillId="0" borderId="0" xfId="12" applyAlignment="1">
      <alignment horizontal="center" wrapText="1"/>
    </xf>
    <xf numFmtId="0" fontId="33" fillId="0" borderId="10" xfId="12" applyFont="1" applyBorder="1" applyAlignment="1">
      <alignment horizontal="center" vertical="top" wrapText="1"/>
    </xf>
    <xf numFmtId="165" fontId="4" fillId="0" borderId="13" xfId="12" applyNumberFormat="1" applyFont="1" applyBorder="1" applyAlignment="1">
      <alignment horizontal="center" vertical="center" wrapText="1"/>
    </xf>
    <xf numFmtId="3" fontId="4" fillId="0" borderId="12" xfId="12" applyNumberFormat="1" applyFont="1" applyBorder="1" applyAlignment="1">
      <alignment horizontal="center" vertical="center" wrapText="1"/>
    </xf>
    <xf numFmtId="0" fontId="4" fillId="0" borderId="9" xfId="12" applyFont="1" applyBorder="1" applyAlignment="1">
      <alignment horizontal="center" vertical="center" wrapText="1"/>
    </xf>
    <xf numFmtId="0" fontId="4" fillId="0" borderId="13" xfId="12" applyFont="1" applyBorder="1" applyAlignment="1">
      <alignment horizontal="center" vertical="center" wrapText="1"/>
    </xf>
    <xf numFmtId="0" fontId="4" fillId="0" borderId="7" xfId="12" applyFont="1" applyBorder="1" applyAlignment="1">
      <alignment horizontal="center" vertical="center" wrapText="1"/>
    </xf>
    <xf numFmtId="165" fontId="4" fillId="34" borderId="14" xfId="12" applyNumberFormat="1" applyFill="1" applyBorder="1" applyAlignment="1">
      <alignment horizontal="center" vertical="center" wrapText="1"/>
    </xf>
    <xf numFmtId="165" fontId="4" fillId="34" borderId="0" xfId="12" applyNumberFormat="1" applyFill="1" applyBorder="1" applyAlignment="1">
      <alignment horizontal="center" vertical="center" wrapText="1"/>
    </xf>
    <xf numFmtId="165" fontId="4" fillId="34" borderId="15" xfId="12" applyNumberFormat="1" applyFill="1" applyBorder="1" applyAlignment="1">
      <alignment horizontal="center" vertical="center" wrapText="1"/>
    </xf>
    <xf numFmtId="165" fontId="4" fillId="0" borderId="0" xfId="12" applyNumberFormat="1" applyAlignment="1">
      <alignment horizontal="center" vertical="center" wrapText="1"/>
    </xf>
    <xf numFmtId="165" fontId="4" fillId="3" borderId="14" xfId="12" applyNumberFormat="1" applyFont="1" applyFill="1" applyBorder="1" applyAlignment="1">
      <alignment horizontal="center" vertical="center" wrapText="1"/>
    </xf>
    <xf numFmtId="165" fontId="4" fillId="3" borderId="0" xfId="12" applyNumberFormat="1" applyFont="1" applyFill="1" applyBorder="1" applyAlignment="1">
      <alignment horizontal="center" vertical="center" wrapText="1"/>
    </xf>
    <xf numFmtId="165" fontId="4" fillId="3" borderId="15" xfId="12" applyNumberFormat="1" applyFont="1" applyFill="1" applyBorder="1" applyAlignment="1">
      <alignment horizontal="center" vertical="center" wrapText="1"/>
    </xf>
    <xf numFmtId="0" fontId="4" fillId="0" borderId="0" xfId="12" applyFont="1" applyAlignment="1">
      <alignment wrapText="1"/>
    </xf>
    <xf numFmtId="3" fontId="4" fillId="0" borderId="22" xfId="12" applyNumberFormat="1" applyFont="1" applyBorder="1" applyAlignment="1">
      <alignment horizontal="center" vertical="center" wrapText="1"/>
    </xf>
    <xf numFmtId="3" fontId="4" fillId="0" borderId="0" xfId="12" applyNumberFormat="1" applyAlignment="1">
      <alignment vertical="top"/>
    </xf>
    <xf numFmtId="165" fontId="4" fillId="31" borderId="0" xfId="1" applyFont="1" applyFill="1" applyBorder="1" applyAlignment="1" applyProtection="1">
      <alignment horizontal="center" vertical="center" wrapText="1"/>
    </xf>
    <xf numFmtId="165" fontId="4" fillId="0" borderId="0" xfId="1" applyFont="1" applyBorder="1" applyAlignment="1" applyProtection="1">
      <alignment horizontal="center" vertical="center" wrapText="1"/>
    </xf>
    <xf numFmtId="0" fontId="4" fillId="3" borderId="14" xfId="12" applyFont="1" applyFill="1" applyBorder="1" applyAlignment="1">
      <alignment horizontal="center" vertical="center" wrapText="1"/>
    </xf>
    <xf numFmtId="0" fontId="4" fillId="3" borderId="0" xfId="12" applyFont="1" applyFill="1" applyAlignment="1">
      <alignment horizontal="center" vertical="center" wrapText="1"/>
    </xf>
    <xf numFmtId="0" fontId="4" fillId="3" borderId="15" xfId="12" applyFont="1" applyFill="1" applyBorder="1" applyAlignment="1">
      <alignment horizontal="center" vertical="center" wrapText="1"/>
    </xf>
    <xf numFmtId="3" fontId="4" fillId="0" borderId="8" xfId="12" applyNumberFormat="1" applyBorder="1" applyAlignment="1">
      <alignment horizontal="center" vertical="center" wrapText="1"/>
    </xf>
    <xf numFmtId="0" fontId="37" fillId="30" borderId="0" xfId="12" applyFont="1" applyFill="1" applyBorder="1" applyAlignment="1">
      <alignment horizontal="center" vertical="center" wrapText="1"/>
    </xf>
    <xf numFmtId="3" fontId="4" fillId="31" borderId="0" xfId="12" applyNumberFormat="1" applyFill="1" applyBorder="1" applyAlignment="1">
      <alignment horizontal="center" vertical="center" wrapText="1"/>
    </xf>
    <xf numFmtId="0" fontId="36" fillId="35" borderId="0" xfId="12" applyFont="1" applyFill="1" applyAlignment="1">
      <alignment horizontal="center" vertical="center" wrapText="1"/>
    </xf>
    <xf numFmtId="3" fontId="4" fillId="3" borderId="14" xfId="12" applyNumberFormat="1" applyFont="1" applyFill="1" applyBorder="1" applyAlignment="1">
      <alignment horizontal="center" vertical="center" wrapText="1"/>
    </xf>
    <xf numFmtId="3" fontId="4" fillId="3" borderId="0" xfId="12" applyNumberFormat="1" applyFont="1" applyFill="1" applyAlignment="1">
      <alignment horizontal="center" vertical="center" wrapText="1"/>
    </xf>
    <xf numFmtId="3" fontId="4" fillId="3" borderId="15" xfId="12" applyNumberFormat="1" applyFont="1" applyFill="1" applyBorder="1" applyAlignment="1">
      <alignment horizontal="center" vertical="center" wrapText="1"/>
    </xf>
    <xf numFmtId="171" fontId="4" fillId="0" borderId="0" xfId="12" applyNumberFormat="1" applyAlignment="1">
      <alignment horizontal="center" vertical="center" wrapText="1"/>
    </xf>
    <xf numFmtId="3" fontId="4" fillId="0" borderId="14" xfId="12" applyNumberFormat="1" applyFont="1" applyBorder="1" applyAlignment="1">
      <alignment horizontal="center" vertical="center" wrapText="1"/>
    </xf>
    <xf numFmtId="3" fontId="4" fillId="0" borderId="15" xfId="12" applyNumberFormat="1" applyFont="1" applyBorder="1" applyAlignment="1">
      <alignment horizontal="center" vertical="center" wrapText="1"/>
    </xf>
    <xf numFmtId="165" fontId="4" fillId="3" borderId="0" xfId="12" applyNumberFormat="1" applyFont="1" applyFill="1" applyAlignment="1">
      <alignment horizontal="center" vertical="center" wrapText="1"/>
    </xf>
    <xf numFmtId="0" fontId="39" fillId="35" borderId="0" xfId="12" applyFont="1" applyFill="1" applyAlignment="1">
      <alignment horizontal="center" vertical="center" wrapText="1"/>
    </xf>
    <xf numFmtId="3" fontId="4" fillId="0" borderId="0" xfId="12" applyNumberFormat="1" applyFont="1" applyAlignment="1">
      <alignment horizontal="center" vertical="center" wrapText="1"/>
    </xf>
    <xf numFmtId="0" fontId="40" fillId="30" borderId="0" xfId="12" applyFont="1" applyFill="1" applyBorder="1" applyAlignment="1">
      <alignment horizontal="center" vertical="center" wrapText="1"/>
    </xf>
    <xf numFmtId="3" fontId="39" fillId="35" borderId="0" xfId="12" applyNumberFormat="1" applyFont="1" applyFill="1" applyAlignment="1">
      <alignment horizontal="center" vertical="center" wrapText="1"/>
    </xf>
    <xf numFmtId="3" fontId="33" fillId="0" borderId="0" xfId="12" applyNumberFormat="1" applyFont="1" applyAlignment="1">
      <alignment horizontal="center" vertical="center" wrapText="1"/>
    </xf>
    <xf numFmtId="3" fontId="4" fillId="0" borderId="5" xfId="12" applyNumberFormat="1" applyFont="1" applyBorder="1" applyAlignment="1">
      <alignment horizontal="center" vertical="center" wrapText="1"/>
    </xf>
    <xf numFmtId="3" fontId="4" fillId="0" borderId="10" xfId="12" applyNumberFormat="1" applyFont="1" applyBorder="1" applyAlignment="1">
      <alignment horizontal="center" vertical="center" wrapText="1"/>
    </xf>
    <xf numFmtId="0" fontId="4" fillId="0" borderId="0" xfId="12" applyAlignment="1">
      <alignment horizontal="center"/>
    </xf>
    <xf numFmtId="0" fontId="4" fillId="0" borderId="11" xfId="12" applyFont="1" applyBorder="1"/>
    <xf numFmtId="3" fontId="4" fillId="0" borderId="0" xfId="12" applyNumberFormat="1" applyAlignment="1">
      <alignment horizontal="center"/>
    </xf>
    <xf numFmtId="0" fontId="37" fillId="30" borderId="0" xfId="12" applyFont="1" applyFill="1" applyBorder="1" applyAlignment="1">
      <alignment horizontal="left" vertical="center"/>
    </xf>
    <xf numFmtId="165" fontId="4" fillId="0" borderId="0" xfId="1" applyFont="1" applyBorder="1" applyAlignment="1" applyProtection="1">
      <alignment horizontal="center"/>
    </xf>
    <xf numFmtId="165" fontId="0" fillId="0" borderId="0" xfId="1" applyFont="1" applyBorder="1" applyAlignment="1" applyProtection="1">
      <alignment horizontal="left"/>
    </xf>
    <xf numFmtId="168" fontId="0" fillId="0" borderId="0" xfId="1" applyNumberFormat="1" applyFont="1" applyBorder="1" applyAlignment="1" applyProtection="1"/>
    <xf numFmtId="0" fontId="0" fillId="31" borderId="0" xfId="0" applyFill="1"/>
    <xf numFmtId="0" fontId="2" fillId="23" borderId="0" xfId="13" applyFont="1" applyFill="1"/>
    <xf numFmtId="0" fontId="2" fillId="23" borderId="0" xfId="13" applyFont="1" applyFill="1" applyAlignment="1">
      <alignment wrapText="1"/>
    </xf>
    <xf numFmtId="0" fontId="2" fillId="23" borderId="0" xfId="13" applyFont="1" applyFill="1" applyAlignment="1">
      <alignment horizontal="center"/>
    </xf>
    <xf numFmtId="0" fontId="2" fillId="23" borderId="0" xfId="13" applyFont="1" applyFill="1" applyAlignment="1">
      <alignment horizontal="left" vertical="center" wrapText="1"/>
    </xf>
    <xf numFmtId="0" fontId="41" fillId="23" borderId="20" xfId="13" applyFont="1" applyFill="1" applyBorder="1" applyAlignment="1">
      <alignment horizontal="left" vertical="center" wrapText="1" indent="2"/>
    </xf>
    <xf numFmtId="0" fontId="41" fillId="23" borderId="20" xfId="13" applyFont="1" applyFill="1" applyBorder="1" applyAlignment="1">
      <alignment horizontal="left" vertical="center" wrapText="1" indent="5"/>
    </xf>
    <xf numFmtId="0" fontId="41" fillId="23" borderId="20" xfId="13" applyFont="1" applyFill="1" applyBorder="1" applyAlignment="1">
      <alignment horizontal="center" vertical="center" wrapText="1"/>
    </xf>
    <xf numFmtId="0" fontId="41" fillId="23" borderId="20" xfId="13" applyFont="1" applyFill="1" applyBorder="1" applyAlignment="1">
      <alignment horizontal="left" vertical="center" wrapText="1"/>
    </xf>
    <xf numFmtId="0" fontId="2" fillId="23" borderId="20" xfId="13" applyFont="1" applyFill="1" applyBorder="1" applyAlignment="1">
      <alignment horizontal="left" vertical="center" wrapText="1"/>
    </xf>
    <xf numFmtId="0" fontId="2" fillId="23" borderId="20" xfId="13" applyFont="1" applyFill="1" applyBorder="1" applyAlignment="1">
      <alignment horizontal="center" vertical="center" wrapText="1"/>
    </xf>
    <xf numFmtId="0" fontId="2" fillId="23" borderId="23" xfId="13" applyFont="1" applyFill="1" applyBorder="1" applyAlignment="1">
      <alignment horizontal="left" vertical="center" wrapText="1"/>
    </xf>
    <xf numFmtId="0" fontId="12" fillId="10" borderId="0" xfId="19" applyFont="1" applyBorder="1" applyAlignment="1" applyProtection="1"/>
    <xf numFmtId="0" fontId="42" fillId="10" borderId="0" xfId="19" applyFont="1" applyBorder="1" applyAlignment="1" applyProtection="1">
      <alignment horizontal="center"/>
    </xf>
    <xf numFmtId="0" fontId="43" fillId="16" borderId="0" xfId="25" applyBorder="1" applyAlignment="1" applyProtection="1"/>
    <xf numFmtId="171" fontId="0" fillId="0" borderId="0" xfId="0" applyNumberFormat="1"/>
    <xf numFmtId="2" fontId="0" fillId="0" borderId="0" xfId="0" applyNumberFormat="1"/>
    <xf numFmtId="0" fontId="11" fillId="0" borderId="0" xfId="0" applyFont="1" applyBorder="1" applyAlignment="1">
      <alignment horizontal="center" vertical="center"/>
    </xf>
    <xf numFmtId="0" fontId="4" fillId="0" borderId="5" xfId="12" applyFont="1" applyBorder="1" applyAlignment="1">
      <alignment horizontal="center" vertical="center" wrapText="1"/>
    </xf>
    <xf numFmtId="0" fontId="36" fillId="27" borderId="15" xfId="12" applyFont="1" applyFill="1" applyBorder="1" applyAlignment="1">
      <alignment horizontal="center" vertical="center" wrapText="1"/>
    </xf>
    <xf numFmtId="0" fontId="36" fillId="27" borderId="0" xfId="12" applyFont="1" applyFill="1" applyBorder="1" applyAlignment="1">
      <alignment horizontal="center" vertical="center" wrapText="1"/>
    </xf>
    <xf numFmtId="0" fontId="33" fillId="0" borderId="7" xfId="12" applyFont="1" applyBorder="1" applyAlignment="1">
      <alignment horizontal="center" vertical="center" wrapText="1"/>
    </xf>
    <xf numFmtId="0" fontId="33" fillId="0" borderId="5" xfId="12" applyFont="1" applyBorder="1" applyAlignment="1">
      <alignment horizontal="center" vertical="center" wrapText="1"/>
    </xf>
    <xf numFmtId="0" fontId="4" fillId="0" borderId="8" xfId="12" applyFont="1" applyBorder="1" applyAlignment="1">
      <alignment horizontal="center" vertical="center" wrapText="1"/>
    </xf>
    <xf numFmtId="0" fontId="4" fillId="0" borderId="6" xfId="12" applyFont="1" applyBorder="1" applyAlignment="1">
      <alignment horizontal="center" vertical="center" wrapText="1"/>
    </xf>
    <xf numFmtId="0" fontId="4" fillId="0" borderId="14" xfId="12" applyFont="1" applyBorder="1" applyAlignment="1">
      <alignment horizontal="center" vertical="center" wrapText="1"/>
    </xf>
    <xf numFmtId="0" fontId="4" fillId="0" borderId="0" xfId="12" applyFont="1" applyBorder="1" applyAlignment="1">
      <alignment horizontal="center" vertical="center" wrapText="1"/>
    </xf>
    <xf numFmtId="0" fontId="4" fillId="0" borderId="0" xfId="12" applyBorder="1" applyAlignment="1">
      <alignment horizontal="center" wrapText="1"/>
    </xf>
    <xf numFmtId="0" fontId="4" fillId="0" borderId="16" xfId="12" applyFont="1" applyBorder="1" applyAlignment="1">
      <alignment horizontal="center" vertical="center" wrapText="1"/>
    </xf>
    <xf numFmtId="0" fontId="8" fillId="31" borderId="0" xfId="0" applyFont="1" applyFill="1" applyBorder="1" applyAlignment="1">
      <alignment horizontal="center"/>
    </xf>
  </cellXfs>
  <cellStyles count="26">
    <cellStyle name="Accent1 2" xfId="3" xr:uid="{00000000-0005-0000-0000-000006000000}"/>
    <cellStyle name="Accent2 2" xfId="4" xr:uid="{00000000-0005-0000-0000-000007000000}"/>
    <cellStyle name="Accent3 2" xfId="5" xr:uid="{00000000-0005-0000-0000-000008000000}"/>
    <cellStyle name="Accent4 2" xfId="6" xr:uid="{00000000-0005-0000-0000-000009000000}"/>
    <cellStyle name="Accent5 2" xfId="7" xr:uid="{00000000-0005-0000-0000-00000A000000}"/>
    <cellStyle name="Accent6 2" xfId="8" xr:uid="{00000000-0005-0000-0000-00000B000000}"/>
    <cellStyle name="Commentaire" xfId="9" xr:uid="{00000000-0005-0000-0000-00000C000000}"/>
    <cellStyle name="Excel Built-in 20% - Accent1" xfId="23" xr:uid="{00000000-0005-0000-0000-00001B000000}"/>
    <cellStyle name="Excel Built-in 20% - Accent5" xfId="22" xr:uid="{00000000-0005-0000-0000-00001A000000}"/>
    <cellStyle name="Excel Built-in 20% - Accent6" xfId="20" xr:uid="{00000000-0005-0000-0000-000018000000}"/>
    <cellStyle name="Excel Built-in 40% - Accent2" xfId="18" xr:uid="{00000000-0005-0000-0000-000016000000}"/>
    <cellStyle name="Excel Built-in 40% - Accent5" xfId="24" xr:uid="{00000000-0005-0000-0000-00001C000000}"/>
    <cellStyle name="Excel Built-in Bad" xfId="25" xr:uid="{00000000-0005-0000-0000-00001D000000}"/>
    <cellStyle name="Excel Built-in Good" xfId="19" xr:uid="{00000000-0005-0000-0000-000017000000}"/>
    <cellStyle name="Excel Built-in Neutral" xfId="21" xr:uid="{00000000-0005-0000-0000-000019000000}"/>
    <cellStyle name="Heading 1" xfId="11" xr:uid="{00000000-0005-0000-0000-00000E000000}"/>
    <cellStyle name="Heading 3" xfId="10" xr:uid="{00000000-0005-0000-0000-00000D000000}"/>
    <cellStyle name="Hyperlink" xfId="2" builtinId="8"/>
    <cellStyle name="Normal" xfId="0" builtinId="0"/>
    <cellStyle name="Normal 2" xfId="12" xr:uid="{00000000-0005-0000-0000-00000F000000}"/>
    <cellStyle name="Normal 3" xfId="13" xr:uid="{00000000-0005-0000-0000-000010000000}"/>
    <cellStyle name="Percent" xfId="1" builtinId="5"/>
    <cellStyle name="Result 4" xfId="14" xr:uid="{00000000-0005-0000-0000-000011000000}"/>
    <cellStyle name="Result2" xfId="15" xr:uid="{00000000-0005-0000-0000-000012000000}"/>
    <cellStyle name="Titre 1" xfId="16" xr:uid="{00000000-0005-0000-0000-000013000000}"/>
    <cellStyle name="Total 2" xfId="17" xr:uid="{00000000-0005-0000-0000-000014000000}"/>
  </cellStyles>
  <dxfs count="2">
    <dxf>
      <font>
        <sz val="11"/>
        <color rgb="FF000000"/>
        <name val="Calibri"/>
        <family val="2"/>
        <charset val="1"/>
      </font>
      <alignment horizontal="general" vertical="bottom" textRotation="0" wrapText="0" indent="0" shrinkToFit="0"/>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E7E6E6"/>
      <rgbColor rgb="FFDAE3F3"/>
      <rgbColor rgb="FF9C0006"/>
      <rgbColor rgb="FF006100"/>
      <rgbColor rgb="FF000080"/>
      <rgbColor rgb="FF548235"/>
      <rgbColor rgb="FF800080"/>
      <rgbColor rgb="FF0070C0"/>
      <rgbColor rgb="FFC0C0C0"/>
      <rgbColor rgb="FF767171"/>
      <rgbColor rgb="FF8FAADC"/>
      <rgbColor rgb="FFC55A11"/>
      <rgbColor rgb="FFFFFFCC"/>
      <rgbColor rgb="FFDEEBF7"/>
      <rgbColor rgb="FF660066"/>
      <rgbColor rgb="FFFFC7CE"/>
      <rgbColor rgb="FF0563C1"/>
      <rgbColor rgb="FFBDD7EE"/>
      <rgbColor rgb="FF000080"/>
      <rgbColor rgb="FFFFE7B9"/>
      <rgbColor rgb="FFFFEB9C"/>
      <rgbColor rgb="FFE0E0E0"/>
      <rgbColor rgb="FFFFF2CC"/>
      <rgbColor rgb="FF800000"/>
      <rgbColor rgb="FF1F4E79"/>
      <rgbColor rgb="FF0000FF"/>
      <rgbColor rgb="FFD9D9D9"/>
      <rgbColor rgb="FFE2F0D9"/>
      <rgbColor rgb="FFC6EFCE"/>
      <rgbColor rgb="FFFFFF99"/>
      <rgbColor rgb="FF9DC3E6"/>
      <rgbColor rgb="FFF4B183"/>
      <rgbColor rgb="FFB4C7E7"/>
      <rgbColor rgb="FFF8CBAD"/>
      <rgbColor rgb="FF3366FF"/>
      <rgbColor rgb="FF33CCCC"/>
      <rgbColor rgb="FFBF9000"/>
      <rgbColor rgb="FFFFC000"/>
      <rgbColor rgb="FFFF9900"/>
      <rgbColor rgb="FFFF6600"/>
      <rgbColor rgb="FF525457"/>
      <rgbColor rgb="FFA9D18E"/>
      <rgbColor rgb="FF003366"/>
      <rgbColor rgb="FF339966"/>
      <rgbColor rgb="FF003300"/>
      <rgbColor rgb="FF2F5597"/>
      <rgbColor rgb="FF9C5700"/>
      <rgbColor rgb="FFFFE699"/>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ta_dossier_complet" displayName="meta_dossier_complet" ref="B1:F1891" totalsRowShown="0">
  <autoFilter ref="B1:F1891" xr:uid="{00000000-0009-0000-0100-000001000000}"/>
  <tableColumns count="5">
    <tableColumn id="1" xr3:uid="{00000000-0010-0000-0000-000001000000}" name="COD_VAR"/>
    <tableColumn id="2" xr3:uid="{00000000-0010-0000-0000-000002000000}" name="LIB_VAR"/>
    <tableColumn id="3" xr3:uid="{00000000-0010-0000-0000-000003000000}" name="LIB_VAR_LONG"/>
    <tableColumn id="4" xr3:uid="{00000000-0010-0000-0000-000004000000}" name="TYPE_VAR"/>
    <tableColumn id="5" xr3:uid="{00000000-0010-0000-0000-000005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search?q=cannes+pays+de+lerins" TargetMode="External"/><Relationship Id="rId7" Type="http://schemas.openxmlformats.org/officeDocument/2006/relationships/printerSettings" Target="../printerSettings/printerSettings1.bin"/><Relationship Id="rId2" Type="http://schemas.openxmlformats.org/officeDocument/2006/relationships/hyperlink" Target="https://www.linternaute.com/ville/alpes-maritimes/departement-06" TargetMode="External"/><Relationship Id="rId1" Type="http://schemas.openxmlformats.org/officeDocument/2006/relationships/hyperlink" Target="https://ville-data.com/Mougins-06250.html" TargetMode="External"/><Relationship Id="rId6" Type="http://schemas.openxmlformats.org/officeDocument/2006/relationships/hyperlink" Target="https://www.insee.fr/fr/statistiques" TargetMode="External"/><Relationship Id="rId5" Type="http://schemas.openxmlformats.org/officeDocument/2006/relationships/hyperlink" Target="https://vigibati.fr/?commune.f=%3D+%22NOM_COMMUNE%22+%20-%20+%22CODE_POSTAL%22+&amp;map.z=14&amp;map.c=12022302133321312221211&amp;map.f=0" TargetMode="External"/><Relationship Id="rId4"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32"/>
  <sheetViews>
    <sheetView topLeftCell="A656" zoomScaleNormal="100" workbookViewId="0">
      <selection activeCell="A670" sqref="A670"/>
    </sheetView>
  </sheetViews>
  <sheetFormatPr defaultColWidth="9.140625" defaultRowHeight="15"/>
  <cols>
    <col min="1" max="1" width="44.28515625" style="1" customWidth="1"/>
    <col min="2" max="2" width="80.5703125" style="1" customWidth="1"/>
    <col min="3" max="3" width="10.5703125" style="1" customWidth="1"/>
    <col min="4" max="4" width="9.140625" style="1"/>
    <col min="5" max="5" width="71.28515625" style="1" customWidth="1"/>
    <col min="6" max="6" width="9.140625" style="1"/>
    <col min="7" max="7" width="11.85546875" style="1" customWidth="1"/>
    <col min="8" max="1024" width="9.140625" style="1"/>
  </cols>
  <sheetData>
    <row r="1" spans="1:11">
      <c r="A1" s="1" t="s">
        <v>0</v>
      </c>
      <c r="B1" s="1" t="s">
        <v>1</v>
      </c>
      <c r="C1" s="1" t="s">
        <v>2</v>
      </c>
      <c r="D1" s="1" t="s">
        <v>3</v>
      </c>
      <c r="E1" s="1" t="s">
        <v>4</v>
      </c>
      <c r="F1" s="1" t="s">
        <v>5</v>
      </c>
      <c r="G1" s="1" t="s">
        <v>6</v>
      </c>
    </row>
    <row r="2" spans="1:11">
      <c r="A2" s="2" t="s">
        <v>7</v>
      </c>
      <c r="B2" s="2"/>
      <c r="C2" s="2"/>
      <c r="D2" s="2"/>
      <c r="E2" s="2"/>
      <c r="F2" s="2"/>
      <c r="G2" s="2"/>
      <c r="H2" s="2"/>
      <c r="I2" s="2"/>
      <c r="J2" s="2"/>
      <c r="K2" s="2"/>
    </row>
    <row r="3" spans="1:11">
      <c r="A3" s="1" t="s">
        <v>8</v>
      </c>
      <c r="B3" s="1" t="s">
        <v>8</v>
      </c>
      <c r="C3" s="1" t="s">
        <v>9</v>
      </c>
      <c r="D3" s="1" t="s">
        <v>10</v>
      </c>
      <c r="E3" s="3" t="s">
        <v>11</v>
      </c>
      <c r="F3" s="1" t="s">
        <v>12</v>
      </c>
    </row>
    <row r="4" spans="1:11">
      <c r="A4" s="1" t="s">
        <v>9</v>
      </c>
      <c r="B4" s="1" t="s">
        <v>9</v>
      </c>
      <c r="C4" s="1" t="s">
        <v>9</v>
      </c>
      <c r="D4" s="1" t="s">
        <v>13</v>
      </c>
      <c r="E4" s="3">
        <v>5</v>
      </c>
      <c r="F4" s="1" t="s">
        <v>12</v>
      </c>
    </row>
    <row r="5" spans="1:11">
      <c r="A5" s="1" t="s">
        <v>14</v>
      </c>
      <c r="B5" s="1" t="s">
        <v>14</v>
      </c>
      <c r="C5" s="1" t="s">
        <v>9</v>
      </c>
      <c r="D5" s="1" t="s">
        <v>13</v>
      </c>
      <c r="E5" s="1" t="s">
        <v>15</v>
      </c>
      <c r="F5" s="1" t="s">
        <v>16</v>
      </c>
    </row>
    <row r="7" spans="1:11" s="2" customFormat="1">
      <c r="A7" s="2" t="s">
        <v>17</v>
      </c>
    </row>
    <row r="8" spans="1:11">
      <c r="A8" s="1" t="s">
        <v>18</v>
      </c>
      <c r="B8" s="1" t="s">
        <v>19</v>
      </c>
      <c r="C8" s="1" t="s">
        <v>20</v>
      </c>
      <c r="D8" s="1" t="s">
        <v>10</v>
      </c>
      <c r="E8" s="1" t="s">
        <v>21</v>
      </c>
      <c r="F8" s="1" t="s">
        <v>12</v>
      </c>
      <c r="G8" s="1" t="s">
        <v>22</v>
      </c>
    </row>
    <row r="10" spans="1:11">
      <c r="A10" s="1" t="s">
        <v>23</v>
      </c>
      <c r="B10" s="1" t="s">
        <v>24</v>
      </c>
      <c r="C10" s="1" t="s">
        <v>20</v>
      </c>
      <c r="D10" s="1" t="s">
        <v>10</v>
      </c>
      <c r="E10" s="1" t="s">
        <v>25</v>
      </c>
      <c r="F10" s="1" t="s">
        <v>25</v>
      </c>
    </row>
    <row r="11" spans="1:11">
      <c r="A11" s="1" t="s">
        <v>26</v>
      </c>
      <c r="B11" s="1" t="s">
        <v>27</v>
      </c>
      <c r="C11" s="1" t="s">
        <v>20</v>
      </c>
      <c r="D11" s="1" t="s">
        <v>10</v>
      </c>
      <c r="E11" s="1" t="s">
        <v>28</v>
      </c>
      <c r="F11" s="1" t="s">
        <v>28</v>
      </c>
    </row>
    <row r="12" spans="1:11">
      <c r="A12" s="1" t="s">
        <v>29</v>
      </c>
      <c r="B12" s="1" t="s">
        <v>30</v>
      </c>
      <c r="C12" s="1" t="s">
        <v>20</v>
      </c>
      <c r="D12" s="1" t="s">
        <v>10</v>
      </c>
      <c r="E12" s="1" t="s">
        <v>31</v>
      </c>
      <c r="F12" s="1" t="s">
        <v>31</v>
      </c>
    </row>
    <row r="13" spans="1:11">
      <c r="A13" s="1" t="s">
        <v>32</v>
      </c>
      <c r="B13" s="1" t="s">
        <v>33</v>
      </c>
      <c r="C13" s="1" t="s">
        <v>20</v>
      </c>
      <c r="D13" s="1" t="s">
        <v>10</v>
      </c>
      <c r="E13" s="1" t="s">
        <v>34</v>
      </c>
      <c r="F13" s="1" t="s">
        <v>34</v>
      </c>
    </row>
    <row r="14" spans="1:11">
      <c r="A14" s="1" t="s">
        <v>35</v>
      </c>
      <c r="B14" s="1" t="s">
        <v>36</v>
      </c>
      <c r="C14" s="1" t="s">
        <v>20</v>
      </c>
      <c r="D14" s="1" t="s">
        <v>10</v>
      </c>
      <c r="E14" s="1" t="s">
        <v>37</v>
      </c>
      <c r="F14" s="1" t="s">
        <v>37</v>
      </c>
    </row>
    <row r="15" spans="1:11">
      <c r="A15" s="1" t="s">
        <v>38</v>
      </c>
      <c r="B15" s="1" t="s">
        <v>39</v>
      </c>
      <c r="C15" s="1" t="s">
        <v>20</v>
      </c>
      <c r="D15" s="1" t="s">
        <v>10</v>
      </c>
      <c r="E15" s="1" t="s">
        <v>40</v>
      </c>
      <c r="F15" s="1" t="s">
        <v>40</v>
      </c>
    </row>
    <row r="16" spans="1:11">
      <c r="A16" s="1" t="s">
        <v>41</v>
      </c>
      <c r="B16" s="1" t="s">
        <v>42</v>
      </c>
      <c r="C16" s="1" t="s">
        <v>20</v>
      </c>
      <c r="D16" s="1" t="s">
        <v>10</v>
      </c>
      <c r="E16" s="1" t="s">
        <v>43</v>
      </c>
      <c r="F16" s="1" t="s">
        <v>43</v>
      </c>
    </row>
    <row r="17" spans="1:1024">
      <c r="A17" s="1" t="s">
        <v>44</v>
      </c>
      <c r="B17" s="1" t="s">
        <v>45</v>
      </c>
      <c r="C17" s="1" t="s">
        <v>20</v>
      </c>
      <c r="D17" s="1" t="s">
        <v>10</v>
      </c>
      <c r="E17" s="1" t="s">
        <v>46</v>
      </c>
      <c r="F17" s="1" t="s">
        <v>46</v>
      </c>
    </row>
    <row r="18" spans="1:1024">
      <c r="A18" s="1" t="s">
        <v>47</v>
      </c>
      <c r="B18" s="1" t="s">
        <v>48</v>
      </c>
      <c r="C18" s="1" t="s">
        <v>20</v>
      </c>
      <c r="D18" s="1" t="s">
        <v>10</v>
      </c>
      <c r="E18" s="1" t="s">
        <v>49</v>
      </c>
      <c r="F18" s="1" t="s">
        <v>49</v>
      </c>
    </row>
    <row r="20" spans="1:1024" s="2" customFormat="1">
      <c r="A20" s="2" t="s">
        <v>50</v>
      </c>
    </row>
    <row r="21" spans="1:1024">
      <c r="A21" s="1" t="s">
        <v>51</v>
      </c>
      <c r="B21" s="1" t="s">
        <v>52</v>
      </c>
      <c r="C21" s="1" t="s">
        <v>53</v>
      </c>
      <c r="D21" s="1" t="s">
        <v>10</v>
      </c>
      <c r="E21" s="1" t="s">
        <v>54</v>
      </c>
      <c r="F21" s="1" t="s">
        <v>55</v>
      </c>
      <c r="G21" s="1" t="s">
        <v>9585</v>
      </c>
    </row>
    <row r="22" spans="1:1024">
      <c r="A22" s="1" t="s">
        <v>57</v>
      </c>
      <c r="B22" s="1" t="s">
        <v>58</v>
      </c>
      <c r="C22" s="1" t="s">
        <v>53</v>
      </c>
      <c r="D22" s="1" t="s">
        <v>10</v>
      </c>
      <c r="E22" s="1" t="s">
        <v>59</v>
      </c>
      <c r="F22" s="1" t="s">
        <v>12</v>
      </c>
      <c r="G22" s="1" t="s">
        <v>9585</v>
      </c>
    </row>
    <row r="23" spans="1:1024">
      <c r="A23" s="1" t="s">
        <v>60</v>
      </c>
      <c r="B23" s="1" t="s">
        <v>61</v>
      </c>
      <c r="C23" s="1" t="s">
        <v>53</v>
      </c>
      <c r="D23" s="1" t="s">
        <v>10</v>
      </c>
      <c r="E23" s="1" t="s">
        <v>62</v>
      </c>
      <c r="F23" s="1" t="s">
        <v>63</v>
      </c>
      <c r="G23" s="1" t="s">
        <v>9585</v>
      </c>
    </row>
    <row r="24" spans="1:1024">
      <c r="A24" s="1" t="s">
        <v>64</v>
      </c>
      <c r="B24" s="1" t="s">
        <v>65</v>
      </c>
      <c r="C24" s="1" t="s">
        <v>53</v>
      </c>
      <c r="D24" s="1" t="s">
        <v>10</v>
      </c>
      <c r="E24" s="1" t="s">
        <v>66</v>
      </c>
      <c r="F24" s="1" t="s">
        <v>55</v>
      </c>
      <c r="G24" s="1" t="s">
        <v>9585</v>
      </c>
    </row>
    <row r="25" spans="1:1024" s="22" customFormat="1">
      <c r="A25" s="1" t="s">
        <v>67</v>
      </c>
      <c r="B25" s="1" t="s">
        <v>68</v>
      </c>
      <c r="C25" s="1" t="s">
        <v>53</v>
      </c>
      <c r="D25" s="1" t="s">
        <v>10</v>
      </c>
      <c r="E25" s="1" t="s">
        <v>69</v>
      </c>
      <c r="F25" s="1" t="s">
        <v>70</v>
      </c>
      <c r="G25" s="1" t="s">
        <v>9585</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row>
    <row r="26" spans="1:1024">
      <c r="A26" s="1" t="s">
        <v>9583</v>
      </c>
      <c r="B26" s="1" t="s">
        <v>9693</v>
      </c>
      <c r="C26" s="1" t="s">
        <v>53</v>
      </c>
      <c r="D26" s="1" t="s">
        <v>10</v>
      </c>
      <c r="E26" s="1" t="s">
        <v>9584</v>
      </c>
      <c r="F26" s="1" t="s">
        <v>70</v>
      </c>
      <c r="G26" s="1" t="s">
        <v>9585</v>
      </c>
    </row>
    <row r="28" spans="1:1024" s="2" customFormat="1">
      <c r="A28" s="2" t="s">
        <v>71</v>
      </c>
    </row>
    <row r="29" spans="1:1024">
      <c r="A29" s="1" t="s">
        <v>72</v>
      </c>
      <c r="B29" s="1" t="s">
        <v>73</v>
      </c>
      <c r="C29" s="1" t="s">
        <v>74</v>
      </c>
      <c r="D29" s="1" t="s">
        <v>10</v>
      </c>
      <c r="E29" s="1" t="s">
        <v>75</v>
      </c>
      <c r="F29" s="1" t="s">
        <v>55</v>
      </c>
      <c r="G29" s="1" t="s">
        <v>9585</v>
      </c>
    </row>
    <row r="30" spans="1:1024">
      <c r="A30" s="1" t="s">
        <v>76</v>
      </c>
      <c r="B30" s="1" t="s">
        <v>77</v>
      </c>
      <c r="C30" s="1" t="s">
        <v>74</v>
      </c>
      <c r="D30" s="1" t="s">
        <v>10</v>
      </c>
      <c r="E30" s="1" t="s">
        <v>78</v>
      </c>
      <c r="F30" s="1" t="s">
        <v>55</v>
      </c>
      <c r="G30" s="1" t="s">
        <v>9585</v>
      </c>
    </row>
    <row r="31" spans="1:1024">
      <c r="A31" s="1" t="s">
        <v>79</v>
      </c>
      <c r="B31" s="1" t="s">
        <v>80</v>
      </c>
      <c r="C31" s="1" t="s">
        <v>74</v>
      </c>
      <c r="D31" s="1" t="s">
        <v>10</v>
      </c>
      <c r="E31" s="1" t="s">
        <v>81</v>
      </c>
      <c r="F31" s="1" t="s">
        <v>55</v>
      </c>
      <c r="G31" s="1" t="s">
        <v>9585</v>
      </c>
    </row>
    <row r="32" spans="1:1024">
      <c r="A32" s="1" t="s">
        <v>82</v>
      </c>
      <c r="B32" s="1" t="s">
        <v>83</v>
      </c>
      <c r="C32" s="1" t="s">
        <v>74</v>
      </c>
      <c r="D32" s="1" t="s">
        <v>13</v>
      </c>
      <c r="E32" s="1" t="s">
        <v>84</v>
      </c>
      <c r="F32" s="1" t="s">
        <v>55</v>
      </c>
      <c r="G32" s="1" t="s">
        <v>9585</v>
      </c>
    </row>
    <row r="33" spans="1:7">
      <c r="A33" s="1" t="s">
        <v>85</v>
      </c>
      <c r="B33" s="1" t="s">
        <v>86</v>
      </c>
      <c r="C33" s="1" t="s">
        <v>74</v>
      </c>
      <c r="D33" s="1" t="s">
        <v>10</v>
      </c>
      <c r="E33" s="1" t="s">
        <v>87</v>
      </c>
      <c r="F33" s="1" t="s">
        <v>55</v>
      </c>
      <c r="G33" s="1" t="s">
        <v>9585</v>
      </c>
    </row>
    <row r="34" spans="1:7">
      <c r="A34" s="1" t="s">
        <v>88</v>
      </c>
      <c r="B34" s="1" t="s">
        <v>89</v>
      </c>
      <c r="C34" s="1" t="s">
        <v>74</v>
      </c>
      <c r="D34" s="1" t="s">
        <v>10</v>
      </c>
      <c r="E34" s="1" t="s">
        <v>90</v>
      </c>
      <c r="F34" s="1" t="s">
        <v>55</v>
      </c>
      <c r="G34" s="1" t="s">
        <v>9585</v>
      </c>
    </row>
    <row r="35" spans="1:7">
      <c r="A35" s="1" t="s">
        <v>91</v>
      </c>
      <c r="B35" s="1" t="s">
        <v>92</v>
      </c>
      <c r="C35" s="1" t="s">
        <v>74</v>
      </c>
      <c r="D35" s="1" t="s">
        <v>10</v>
      </c>
      <c r="E35" s="1" t="s">
        <v>93</v>
      </c>
      <c r="F35" s="1" t="s">
        <v>55</v>
      </c>
      <c r="G35" s="1" t="s">
        <v>9585</v>
      </c>
    </row>
    <row r="36" spans="1:7">
      <c r="A36" s="1" t="s">
        <v>94</v>
      </c>
      <c r="B36" s="1" t="s">
        <v>95</v>
      </c>
      <c r="C36" s="1" t="s">
        <v>74</v>
      </c>
      <c r="D36" s="1" t="s">
        <v>10</v>
      </c>
      <c r="E36" s="1" t="s">
        <v>96</v>
      </c>
      <c r="F36" s="1" t="s">
        <v>55</v>
      </c>
      <c r="G36" s="1" t="s">
        <v>9585</v>
      </c>
    </row>
    <row r="37" spans="1:7">
      <c r="A37" s="1" t="s">
        <v>97</v>
      </c>
      <c r="B37" s="1" t="s">
        <v>98</v>
      </c>
      <c r="C37" s="1" t="s">
        <v>99</v>
      </c>
      <c r="D37" s="1" t="s">
        <v>10</v>
      </c>
      <c r="E37" s="1" t="s">
        <v>9586</v>
      </c>
      <c r="F37" s="1" t="s">
        <v>70</v>
      </c>
      <c r="G37" s="1" t="s">
        <v>9585</v>
      </c>
    </row>
    <row r="38" spans="1:7">
      <c r="A38" s="1" t="s">
        <v>100</v>
      </c>
      <c r="B38" s="1" t="s">
        <v>101</v>
      </c>
      <c r="C38" s="1" t="s">
        <v>74</v>
      </c>
      <c r="D38" s="1" t="s">
        <v>13</v>
      </c>
      <c r="E38" s="1" t="s">
        <v>102</v>
      </c>
      <c r="F38" s="1" t="s">
        <v>16</v>
      </c>
    </row>
    <row r="39" spans="1:7">
      <c r="A39" s="1" t="s">
        <v>103</v>
      </c>
      <c r="B39" s="1" t="s">
        <v>104</v>
      </c>
      <c r="C39" s="1" t="s">
        <v>74</v>
      </c>
      <c r="D39" s="1" t="s">
        <v>13</v>
      </c>
      <c r="E39" s="1" t="s">
        <v>105</v>
      </c>
      <c r="F39" s="1" t="s">
        <v>16</v>
      </c>
    </row>
    <row r="41" spans="1:7" s="2" customFormat="1">
      <c r="A41" s="2" t="s">
        <v>106</v>
      </c>
    </row>
    <row r="42" spans="1:7">
      <c r="A42" s="1" t="s">
        <v>107</v>
      </c>
      <c r="B42" s="1" t="s">
        <v>108</v>
      </c>
      <c r="C42" s="1" t="s">
        <v>109</v>
      </c>
      <c r="D42" s="1" t="s">
        <v>10</v>
      </c>
      <c r="E42" s="1" t="s">
        <v>110</v>
      </c>
      <c r="F42" s="1" t="s">
        <v>12</v>
      </c>
    </row>
    <row r="43" spans="1:7">
      <c r="A43" s="1" t="s">
        <v>111</v>
      </c>
      <c r="B43" s="1" t="s">
        <v>112</v>
      </c>
      <c r="C43" s="1" t="s">
        <v>113</v>
      </c>
      <c r="D43" s="1" t="s">
        <v>10</v>
      </c>
      <c r="E43" s="1" t="s">
        <v>114</v>
      </c>
      <c r="F43" s="1" t="s">
        <v>12</v>
      </c>
    </row>
    <row r="44" spans="1:7">
      <c r="A44" s="1" t="s">
        <v>115</v>
      </c>
      <c r="B44" s="1" t="s">
        <v>116</v>
      </c>
      <c r="C44" s="1" t="s">
        <v>117</v>
      </c>
      <c r="D44" s="1" t="s">
        <v>10</v>
      </c>
      <c r="E44" s="1" t="s">
        <v>118</v>
      </c>
      <c r="F44" s="1" t="s">
        <v>12</v>
      </c>
    </row>
    <row r="45" spans="1:7">
      <c r="A45" s="1" t="s">
        <v>119</v>
      </c>
      <c r="B45" s="1" t="s">
        <v>120</v>
      </c>
      <c r="C45" s="1" t="s">
        <v>99</v>
      </c>
      <c r="D45" s="1" t="s">
        <v>10</v>
      </c>
      <c r="E45" s="1" t="s">
        <v>121</v>
      </c>
      <c r="F45" s="1" t="s">
        <v>12</v>
      </c>
    </row>
    <row r="46" spans="1:7">
      <c r="A46" s="1" t="s">
        <v>122</v>
      </c>
      <c r="B46" s="1" t="s">
        <v>9695</v>
      </c>
      <c r="C46" s="1" t="s">
        <v>99</v>
      </c>
      <c r="D46" s="1" t="s">
        <v>10</v>
      </c>
      <c r="E46" s="1" t="s">
        <v>9694</v>
      </c>
      <c r="F46" s="1" t="s">
        <v>12</v>
      </c>
    </row>
    <row r="47" spans="1:7">
      <c r="A47" s="1" t="s">
        <v>125</v>
      </c>
      <c r="B47" s="1" t="s">
        <v>126</v>
      </c>
      <c r="C47" s="1" t="s">
        <v>99</v>
      </c>
      <c r="D47" s="1" t="s">
        <v>10</v>
      </c>
      <c r="E47" s="1" t="s">
        <v>127</v>
      </c>
      <c r="F47" s="1" t="s">
        <v>12</v>
      </c>
    </row>
    <row r="48" spans="1:7">
      <c r="E48" s="4"/>
    </row>
    <row r="49" spans="1:7">
      <c r="A49" s="1" t="s">
        <v>128</v>
      </c>
      <c r="B49" s="1" t="s">
        <v>129</v>
      </c>
      <c r="C49" s="1" t="s">
        <v>20</v>
      </c>
      <c r="D49" s="1" t="s">
        <v>10</v>
      </c>
      <c r="E49" s="1" t="s">
        <v>130</v>
      </c>
      <c r="F49" s="1" t="s">
        <v>70</v>
      </c>
      <c r="G49" s="1" t="s">
        <v>56</v>
      </c>
    </row>
    <row r="50" spans="1:7">
      <c r="A50" s="1" t="s">
        <v>131</v>
      </c>
      <c r="B50" s="1" t="s">
        <v>132</v>
      </c>
      <c r="C50" s="1" t="s">
        <v>20</v>
      </c>
      <c r="D50" s="1" t="s">
        <v>10</v>
      </c>
      <c r="E50" s="1" t="s">
        <v>133</v>
      </c>
      <c r="F50" s="1" t="s">
        <v>70</v>
      </c>
      <c r="G50" s="1" t="s">
        <v>56</v>
      </c>
    </row>
    <row r="51" spans="1:7">
      <c r="A51" s="1" t="s">
        <v>134</v>
      </c>
      <c r="B51" s="1" t="s">
        <v>135</v>
      </c>
      <c r="C51" s="1" t="s">
        <v>20</v>
      </c>
      <c r="D51" s="1" t="s">
        <v>10</v>
      </c>
      <c r="E51" s="1" t="s">
        <v>136</v>
      </c>
      <c r="F51" s="1" t="s">
        <v>70</v>
      </c>
      <c r="G51" s="1" t="s">
        <v>56</v>
      </c>
    </row>
    <row r="53" spans="1:7" s="2" customFormat="1">
      <c r="A53" s="2" t="s">
        <v>137</v>
      </c>
    </row>
    <row r="54" spans="1:7">
      <c r="A54" s="1" t="s">
        <v>9106</v>
      </c>
      <c r="B54" s="1" t="s">
        <v>9100</v>
      </c>
      <c r="C54" s="1" t="s">
        <v>99</v>
      </c>
      <c r="D54" s="1" t="s">
        <v>13</v>
      </c>
      <c r="E54" s="1" t="s">
        <v>9101</v>
      </c>
      <c r="F54" s="1" t="s">
        <v>16</v>
      </c>
    </row>
    <row r="55" spans="1:7">
      <c r="A55" s="1" t="s">
        <v>140</v>
      </c>
      <c r="B55" s="1" t="s">
        <v>141</v>
      </c>
      <c r="C55" s="1" t="s">
        <v>99</v>
      </c>
      <c r="D55" s="1" t="s">
        <v>13</v>
      </c>
      <c r="E55" s="1" t="s">
        <v>142</v>
      </c>
      <c r="F55" s="1" t="s">
        <v>16</v>
      </c>
    </row>
    <row r="56" spans="1:7">
      <c r="A56" s="1" t="s">
        <v>143</v>
      </c>
      <c r="B56" s="1" t="s">
        <v>144</v>
      </c>
      <c r="C56" s="1" t="s">
        <v>99</v>
      </c>
      <c r="D56" s="1" t="s">
        <v>13</v>
      </c>
      <c r="E56" s="1" t="s">
        <v>145</v>
      </c>
      <c r="F56" s="1" t="s">
        <v>16</v>
      </c>
    </row>
    <row r="57" spans="1:7">
      <c r="A57" s="1" t="s">
        <v>9107</v>
      </c>
      <c r="B57" s="1" t="s">
        <v>9102</v>
      </c>
      <c r="C57" s="1" t="s">
        <v>99</v>
      </c>
      <c r="D57" s="1" t="s">
        <v>13</v>
      </c>
      <c r="E57" s="1" t="s">
        <v>9105</v>
      </c>
      <c r="F57" s="1" t="s">
        <v>16</v>
      </c>
    </row>
    <row r="58" spans="1:7">
      <c r="A58" s="1" t="s">
        <v>9108</v>
      </c>
      <c r="B58" s="1" t="s">
        <v>9103</v>
      </c>
      <c r="C58" s="1" t="s">
        <v>99</v>
      </c>
      <c r="D58" s="1" t="s">
        <v>13</v>
      </c>
      <c r="E58" s="1" t="s">
        <v>9104</v>
      </c>
      <c r="F58" s="1" t="s">
        <v>16</v>
      </c>
    </row>
    <row r="59" spans="1:7">
      <c r="A59" s="1" t="s">
        <v>148</v>
      </c>
      <c r="B59" s="1" t="s">
        <v>149</v>
      </c>
      <c r="C59" s="1" t="s">
        <v>99</v>
      </c>
      <c r="D59" s="1" t="s">
        <v>13</v>
      </c>
      <c r="E59" s="1" t="s">
        <v>150</v>
      </c>
      <c r="F59" s="1" t="s">
        <v>16</v>
      </c>
    </row>
    <row r="60" spans="1:7">
      <c r="A60" s="1" t="s">
        <v>151</v>
      </c>
      <c r="B60" s="1" t="s">
        <v>152</v>
      </c>
      <c r="C60" s="1" t="s">
        <v>99</v>
      </c>
      <c r="D60" s="1" t="s">
        <v>13</v>
      </c>
      <c r="E60" s="1" t="s">
        <v>153</v>
      </c>
      <c r="F60" s="1" t="s">
        <v>16</v>
      </c>
    </row>
    <row r="61" spans="1:7">
      <c r="A61" s="1" t="s">
        <v>154</v>
      </c>
      <c r="B61" s="1" t="s">
        <v>155</v>
      </c>
      <c r="C61" s="1" t="s">
        <v>99</v>
      </c>
      <c r="D61" s="1" t="s">
        <v>13</v>
      </c>
      <c r="E61" s="1" t="s">
        <v>156</v>
      </c>
      <c r="F61" s="1" t="s">
        <v>16</v>
      </c>
    </row>
    <row r="62" spans="1:7">
      <c r="A62" s="1" t="s">
        <v>157</v>
      </c>
      <c r="B62" s="1" t="s">
        <v>158</v>
      </c>
      <c r="C62" s="1" t="s">
        <v>99</v>
      </c>
      <c r="D62" s="1" t="s">
        <v>13</v>
      </c>
      <c r="E62" s="1" t="s">
        <v>159</v>
      </c>
      <c r="F62" s="1" t="s">
        <v>16</v>
      </c>
    </row>
    <row r="63" spans="1:7">
      <c r="A63" s="1" t="s">
        <v>9109</v>
      </c>
      <c r="B63" s="1" t="s">
        <v>9110</v>
      </c>
      <c r="C63" s="1" t="s">
        <v>99</v>
      </c>
      <c r="D63" s="1" t="s">
        <v>13</v>
      </c>
      <c r="E63" s="1" t="s">
        <v>9111</v>
      </c>
      <c r="F63" s="1" t="s">
        <v>16</v>
      </c>
    </row>
    <row r="64" spans="1:7">
      <c r="A64" s="1" t="s">
        <v>9112</v>
      </c>
      <c r="B64" s="1" t="s">
        <v>9113</v>
      </c>
      <c r="C64" s="1" t="s">
        <v>99</v>
      </c>
      <c r="D64" s="1" t="s">
        <v>13</v>
      </c>
      <c r="E64" s="1" t="s">
        <v>9114</v>
      </c>
      <c r="F64" s="1" t="s">
        <v>16</v>
      </c>
    </row>
    <row r="65" spans="1:6">
      <c r="A65" s="1" t="s">
        <v>9115</v>
      </c>
      <c r="B65" s="1" t="s">
        <v>9116</v>
      </c>
      <c r="C65" s="1" t="s">
        <v>99</v>
      </c>
      <c r="D65" s="1" t="s">
        <v>13</v>
      </c>
      <c r="E65" s="1" t="s">
        <v>9117</v>
      </c>
      <c r="F65" s="1" t="s">
        <v>16</v>
      </c>
    </row>
    <row r="66" spans="1:6">
      <c r="A66" s="1" t="s">
        <v>9118</v>
      </c>
      <c r="B66" s="1" t="s">
        <v>9119</v>
      </c>
      <c r="C66" s="1" t="s">
        <v>99</v>
      </c>
      <c r="D66" s="1" t="s">
        <v>13</v>
      </c>
      <c r="E66" s="1" t="s">
        <v>9120</v>
      </c>
      <c r="F66" s="1" t="s">
        <v>16</v>
      </c>
    </row>
    <row r="67" spans="1:6">
      <c r="A67" s="1" t="s">
        <v>9121</v>
      </c>
      <c r="B67" s="1" t="s">
        <v>9122</v>
      </c>
      <c r="C67" s="1" t="s">
        <v>99</v>
      </c>
      <c r="D67" s="1" t="s">
        <v>13</v>
      </c>
      <c r="E67" s="1" t="s">
        <v>9123</v>
      </c>
      <c r="F67" s="1" t="s">
        <v>16</v>
      </c>
    </row>
    <row r="68" spans="1:6">
      <c r="A68" s="1" t="s">
        <v>9124</v>
      </c>
      <c r="B68" s="1" t="s">
        <v>9125</v>
      </c>
      <c r="C68" s="1" t="s">
        <v>99</v>
      </c>
      <c r="D68" s="1" t="s">
        <v>13</v>
      </c>
      <c r="E68" s="1" t="s">
        <v>9126</v>
      </c>
      <c r="F68" s="1" t="s">
        <v>16</v>
      </c>
    </row>
    <row r="69" spans="1:6">
      <c r="A69" s="1" t="s">
        <v>9127</v>
      </c>
      <c r="B69" s="1" t="s">
        <v>9128</v>
      </c>
      <c r="C69" s="1" t="s">
        <v>99</v>
      </c>
      <c r="D69" s="1" t="s">
        <v>13</v>
      </c>
      <c r="E69" s="1" t="s">
        <v>9129</v>
      </c>
      <c r="F69" s="1" t="s">
        <v>16</v>
      </c>
    </row>
    <row r="70" spans="1:6">
      <c r="A70" s="1" t="s">
        <v>9130</v>
      </c>
      <c r="B70" s="1" t="s">
        <v>9131</v>
      </c>
      <c r="C70" s="1" t="s">
        <v>99</v>
      </c>
      <c r="D70" s="1" t="s">
        <v>13</v>
      </c>
      <c r="E70" s="1" t="s">
        <v>9132</v>
      </c>
      <c r="F70" s="1" t="s">
        <v>16</v>
      </c>
    </row>
    <row r="71" spans="1:6">
      <c r="A71" s="1" t="s">
        <v>9133</v>
      </c>
      <c r="B71" s="1" t="s">
        <v>9134</v>
      </c>
      <c r="C71" s="1" t="s">
        <v>99</v>
      </c>
      <c r="D71" s="1" t="s">
        <v>13</v>
      </c>
      <c r="E71" s="1" t="s">
        <v>9135</v>
      </c>
      <c r="F71" s="1" t="s">
        <v>16</v>
      </c>
    </row>
    <row r="72" spans="1:6">
      <c r="A72" s="1" t="s">
        <v>173</v>
      </c>
      <c r="B72" s="1" t="s">
        <v>174</v>
      </c>
      <c r="C72" s="1" t="s">
        <v>99</v>
      </c>
      <c r="D72" s="1" t="s">
        <v>13</v>
      </c>
      <c r="E72" s="1" t="s">
        <v>175</v>
      </c>
      <c r="F72" s="1" t="s">
        <v>16</v>
      </c>
    </row>
    <row r="73" spans="1:6">
      <c r="A73" s="1" t="s">
        <v>176</v>
      </c>
      <c r="B73" s="1" t="s">
        <v>177</v>
      </c>
      <c r="C73" s="1" t="s">
        <v>99</v>
      </c>
      <c r="D73" s="1" t="s">
        <v>13</v>
      </c>
      <c r="E73" s="1" t="s">
        <v>178</v>
      </c>
      <c r="F73" s="1" t="s">
        <v>16</v>
      </c>
    </row>
    <row r="74" spans="1:6">
      <c r="A74" s="1" t="s">
        <v>179</v>
      </c>
      <c r="B74" s="1" t="s">
        <v>180</v>
      </c>
      <c r="C74" s="1" t="s">
        <v>99</v>
      </c>
      <c r="D74" s="1" t="s">
        <v>13</v>
      </c>
      <c r="E74" s="1" t="s">
        <v>181</v>
      </c>
      <c r="F74" s="1" t="s">
        <v>16</v>
      </c>
    </row>
    <row r="75" spans="1:6">
      <c r="A75" s="1" t="s">
        <v>182</v>
      </c>
      <c r="B75" s="1" t="s">
        <v>183</v>
      </c>
      <c r="C75" s="1" t="s">
        <v>99</v>
      </c>
      <c r="D75" s="1" t="s">
        <v>13</v>
      </c>
      <c r="E75" s="1" t="s">
        <v>184</v>
      </c>
      <c r="F75" s="1" t="s">
        <v>16</v>
      </c>
    </row>
    <row r="76" spans="1:6">
      <c r="A76" s="1" t="s">
        <v>185</v>
      </c>
      <c r="B76" s="1" t="s">
        <v>186</v>
      </c>
      <c r="C76" s="1" t="s">
        <v>99</v>
      </c>
      <c r="D76" s="1" t="s">
        <v>13</v>
      </c>
      <c r="E76" s="1" t="s">
        <v>187</v>
      </c>
      <c r="F76" s="1" t="s">
        <v>16</v>
      </c>
    </row>
    <row r="77" spans="1:6">
      <c r="A77" s="1" t="s">
        <v>188</v>
      </c>
      <c r="B77" s="1" t="s">
        <v>189</v>
      </c>
      <c r="C77" s="1" t="s">
        <v>99</v>
      </c>
      <c r="D77" s="1" t="s">
        <v>13</v>
      </c>
      <c r="E77" s="1" t="s">
        <v>190</v>
      </c>
      <c r="F77" s="1" t="s">
        <v>16</v>
      </c>
    </row>
    <row r="78" spans="1:6">
      <c r="A78" s="1" t="s">
        <v>191</v>
      </c>
      <c r="B78" s="1" t="s">
        <v>192</v>
      </c>
      <c r="C78" s="1" t="s">
        <v>99</v>
      </c>
      <c r="D78" s="1" t="s">
        <v>13</v>
      </c>
      <c r="E78" s="1" t="s">
        <v>193</v>
      </c>
      <c r="F78" s="1" t="s">
        <v>16</v>
      </c>
    </row>
    <row r="79" spans="1:6">
      <c r="A79" s="1" t="s">
        <v>194</v>
      </c>
      <c r="B79" s="1" t="s">
        <v>195</v>
      </c>
      <c r="C79" s="1" t="s">
        <v>99</v>
      </c>
      <c r="D79" s="1" t="s">
        <v>13</v>
      </c>
      <c r="E79" s="1" t="s">
        <v>196</v>
      </c>
      <c r="F79" s="1" t="s">
        <v>16</v>
      </c>
    </row>
    <row r="80" spans="1:6">
      <c r="A80" s="1" t="s">
        <v>197</v>
      </c>
      <c r="B80" s="1" t="s">
        <v>198</v>
      </c>
      <c r="C80" s="1" t="s">
        <v>99</v>
      </c>
      <c r="D80" s="1" t="s">
        <v>13</v>
      </c>
      <c r="E80" s="1" t="s">
        <v>199</v>
      </c>
      <c r="F80" s="1" t="s">
        <v>16</v>
      </c>
    </row>
    <row r="81" spans="1:6">
      <c r="A81" s="1" t="s">
        <v>200</v>
      </c>
      <c r="B81" s="1" t="s">
        <v>201</v>
      </c>
      <c r="C81" s="1" t="s">
        <v>99</v>
      </c>
      <c r="D81" s="1" t="s">
        <v>13</v>
      </c>
      <c r="E81" s="1" t="s">
        <v>202</v>
      </c>
      <c r="F81" s="1" t="s">
        <v>16</v>
      </c>
    </row>
    <row r="82" spans="1:6">
      <c r="A82" s="1" t="s">
        <v>203</v>
      </c>
      <c r="B82" s="1" t="s">
        <v>204</v>
      </c>
      <c r="C82" s="1" t="s">
        <v>99</v>
      </c>
      <c r="D82" s="1" t="s">
        <v>13</v>
      </c>
      <c r="E82" s="1" t="s">
        <v>205</v>
      </c>
      <c r="F82" s="1" t="s">
        <v>16</v>
      </c>
    </row>
    <row r="83" spans="1:6">
      <c r="A83" s="1" t="s">
        <v>206</v>
      </c>
      <c r="B83" s="1" t="s">
        <v>207</v>
      </c>
      <c r="C83" s="1" t="s">
        <v>99</v>
      </c>
      <c r="D83" s="1" t="s">
        <v>13</v>
      </c>
      <c r="E83" s="1" t="s">
        <v>208</v>
      </c>
      <c r="F83" s="1" t="s">
        <v>16</v>
      </c>
    </row>
    <row r="84" spans="1:6">
      <c r="A84" s="1" t="s">
        <v>209</v>
      </c>
      <c r="B84" s="1" t="s">
        <v>210</v>
      </c>
      <c r="C84" s="1" t="s">
        <v>99</v>
      </c>
      <c r="D84" s="1" t="s">
        <v>13</v>
      </c>
      <c r="E84" s="1" t="s">
        <v>211</v>
      </c>
      <c r="F84" s="1" t="s">
        <v>16</v>
      </c>
    </row>
    <row r="85" spans="1:6">
      <c r="A85" s="1" t="s">
        <v>212</v>
      </c>
      <c r="B85" s="1" t="s">
        <v>213</v>
      </c>
      <c r="C85" s="1" t="s">
        <v>99</v>
      </c>
      <c r="D85" s="1" t="s">
        <v>13</v>
      </c>
      <c r="E85" s="1" t="s">
        <v>214</v>
      </c>
      <c r="F85" s="1" t="s">
        <v>16</v>
      </c>
    </row>
    <row r="86" spans="1:6">
      <c r="A86" s="1" t="s">
        <v>215</v>
      </c>
      <c r="B86" s="1" t="s">
        <v>216</v>
      </c>
      <c r="C86" s="1" t="s">
        <v>99</v>
      </c>
      <c r="D86" s="1" t="s">
        <v>13</v>
      </c>
      <c r="E86" s="1" t="s">
        <v>217</v>
      </c>
      <c r="F86" s="1" t="s">
        <v>16</v>
      </c>
    </row>
    <row r="87" spans="1:6">
      <c r="A87" s="1" t="s">
        <v>218</v>
      </c>
      <c r="B87" s="1" t="s">
        <v>219</v>
      </c>
      <c r="C87" s="1" t="s">
        <v>99</v>
      </c>
      <c r="D87" s="1" t="s">
        <v>13</v>
      </c>
      <c r="E87" s="1" t="s">
        <v>220</v>
      </c>
      <c r="F87" s="1" t="s">
        <v>16</v>
      </c>
    </row>
    <row r="88" spans="1:6">
      <c r="A88" s="1" t="s">
        <v>221</v>
      </c>
      <c r="B88" s="1" t="s">
        <v>222</v>
      </c>
      <c r="C88" s="1" t="s">
        <v>99</v>
      </c>
      <c r="D88" s="1" t="s">
        <v>13</v>
      </c>
      <c r="E88" s="1" t="s">
        <v>223</v>
      </c>
      <c r="F88" s="1" t="s">
        <v>16</v>
      </c>
    </row>
    <row r="89" spans="1:6">
      <c r="A89" s="1" t="s">
        <v>224</v>
      </c>
      <c r="B89" s="1" t="s">
        <v>225</v>
      </c>
      <c r="C89" s="1" t="s">
        <v>99</v>
      </c>
      <c r="D89" s="1" t="s">
        <v>13</v>
      </c>
      <c r="E89" s="1" t="s">
        <v>226</v>
      </c>
      <c r="F89" s="1" t="s">
        <v>16</v>
      </c>
    </row>
    <row r="90" spans="1:6">
      <c r="A90" s="1" t="s">
        <v>9136</v>
      </c>
      <c r="B90" s="1" t="s">
        <v>9696</v>
      </c>
      <c r="C90" s="1" t="s">
        <v>99</v>
      </c>
      <c r="D90" s="1" t="s">
        <v>13</v>
      </c>
      <c r="E90" s="1" t="s">
        <v>9137</v>
      </c>
      <c r="F90" s="1" t="s">
        <v>16</v>
      </c>
    </row>
    <row r="91" spans="1:6">
      <c r="A91" s="1" t="s">
        <v>229</v>
      </c>
      <c r="B91" s="1" t="s">
        <v>9697</v>
      </c>
      <c r="C91" s="1" t="s">
        <v>99</v>
      </c>
      <c r="D91" s="1" t="s">
        <v>13</v>
      </c>
      <c r="E91" s="1" t="s">
        <v>231</v>
      </c>
      <c r="F91" s="1" t="s">
        <v>16</v>
      </c>
    </row>
    <row r="92" spans="1:6">
      <c r="A92" s="1" t="s">
        <v>9138</v>
      </c>
      <c r="B92" s="1" t="s">
        <v>9698</v>
      </c>
      <c r="C92" s="1" t="s">
        <v>99</v>
      </c>
      <c r="D92" s="1" t="s">
        <v>13</v>
      </c>
      <c r="E92" s="1" t="s">
        <v>9139</v>
      </c>
      <c r="F92" s="1" t="s">
        <v>16</v>
      </c>
    </row>
    <row r="93" spans="1:6">
      <c r="A93" s="1" t="s">
        <v>233</v>
      </c>
      <c r="B93" s="1" t="s">
        <v>9699</v>
      </c>
      <c r="C93" s="1" t="s">
        <v>99</v>
      </c>
      <c r="D93" s="1" t="s">
        <v>13</v>
      </c>
      <c r="E93" s="1" t="s">
        <v>234</v>
      </c>
      <c r="F93" s="1" t="s">
        <v>16</v>
      </c>
    </row>
    <row r="95" spans="1:6" s="2" customFormat="1">
      <c r="A95" s="2" t="s">
        <v>235</v>
      </c>
    </row>
    <row r="96" spans="1:6">
      <c r="A96" s="1" t="s">
        <v>9140</v>
      </c>
      <c r="B96" s="1" t="s">
        <v>9141</v>
      </c>
      <c r="C96" s="1" t="s">
        <v>99</v>
      </c>
      <c r="D96" s="1" t="s">
        <v>238</v>
      </c>
      <c r="E96" s="1" t="s">
        <v>9142</v>
      </c>
      <c r="F96" s="1" t="s">
        <v>9143</v>
      </c>
    </row>
    <row r="97" spans="1:1024">
      <c r="A97" s="1" t="s">
        <v>239</v>
      </c>
      <c r="B97" s="1" t="s">
        <v>240</v>
      </c>
      <c r="C97" s="1" t="s">
        <v>99</v>
      </c>
      <c r="D97" s="1" t="s">
        <v>238</v>
      </c>
      <c r="E97" s="1" t="s">
        <v>241</v>
      </c>
      <c r="F97" s="1" t="s">
        <v>242</v>
      </c>
    </row>
    <row r="98" spans="1:1024" s="22" customFormat="1">
      <c r="A98" s="1" t="s">
        <v>9144</v>
      </c>
      <c r="B98" s="1" t="s">
        <v>9145</v>
      </c>
      <c r="C98" s="1" t="s">
        <v>99</v>
      </c>
      <c r="D98" s="1" t="s">
        <v>238</v>
      </c>
      <c r="E98" s="1" t="s">
        <v>9146</v>
      </c>
      <c r="F98" s="1" t="s">
        <v>9147</v>
      </c>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c r="ALO98" s="1"/>
      <c r="ALP98" s="1"/>
      <c r="ALQ98" s="1"/>
      <c r="ALR98" s="1"/>
      <c r="ALS98" s="1"/>
      <c r="ALT98" s="1"/>
      <c r="ALU98" s="1"/>
      <c r="ALV98" s="1"/>
      <c r="ALW98" s="1"/>
      <c r="ALX98" s="1"/>
      <c r="ALY98" s="1"/>
      <c r="ALZ98" s="1"/>
      <c r="AMA98" s="1"/>
      <c r="AMB98" s="1"/>
      <c r="AMC98" s="1"/>
      <c r="AMD98" s="1"/>
      <c r="AME98" s="1"/>
      <c r="AMF98" s="1"/>
      <c r="AMG98" s="1"/>
      <c r="AMH98" s="1"/>
      <c r="AMI98" s="1"/>
      <c r="AMJ98" s="1"/>
    </row>
    <row r="99" spans="1:1024">
      <c r="A99" s="1" t="s">
        <v>245</v>
      </c>
      <c r="B99" s="1" t="s">
        <v>246</v>
      </c>
      <c r="C99" s="1" t="s">
        <v>99</v>
      </c>
      <c r="D99" s="1" t="s">
        <v>247</v>
      </c>
      <c r="E99" s="1" t="s">
        <v>248</v>
      </c>
      <c r="F99" s="1" t="s">
        <v>248</v>
      </c>
    </row>
    <row r="100" spans="1:1024">
      <c r="A100" s="1" t="s">
        <v>249</v>
      </c>
      <c r="B100" s="1" t="s">
        <v>250</v>
      </c>
      <c r="C100" s="1" t="s">
        <v>99</v>
      </c>
      <c r="D100" s="1" t="s">
        <v>247</v>
      </c>
      <c r="E100" s="1" t="s">
        <v>251</v>
      </c>
      <c r="F100" s="1" t="s">
        <v>251</v>
      </c>
    </row>
    <row r="101" spans="1:1024">
      <c r="A101" s="1" t="s">
        <v>9148</v>
      </c>
      <c r="B101" s="1" t="s">
        <v>9149</v>
      </c>
      <c r="C101" s="1" t="s">
        <v>99</v>
      </c>
      <c r="D101" s="1" t="s">
        <v>247</v>
      </c>
      <c r="E101" s="1" t="s">
        <v>9150</v>
      </c>
      <c r="F101" s="1" t="s">
        <v>9150</v>
      </c>
    </row>
    <row r="102" spans="1:1024">
      <c r="A102" s="1" t="s">
        <v>253</v>
      </c>
      <c r="B102" s="1" t="s">
        <v>254</v>
      </c>
      <c r="C102" s="1" t="s">
        <v>99</v>
      </c>
      <c r="D102" s="1" t="s">
        <v>238</v>
      </c>
      <c r="E102" s="1" t="s">
        <v>255</v>
      </c>
      <c r="F102" s="1" t="s">
        <v>256</v>
      </c>
    </row>
    <row r="103" spans="1:1024">
      <c r="A103" s="1" t="s">
        <v>9151</v>
      </c>
      <c r="B103" s="1" t="s">
        <v>9152</v>
      </c>
      <c r="C103" s="1" t="s">
        <v>99</v>
      </c>
      <c r="D103" s="1" t="s">
        <v>238</v>
      </c>
      <c r="E103" s="1" t="s">
        <v>9153</v>
      </c>
      <c r="F103" s="1" t="s">
        <v>9154</v>
      </c>
    </row>
    <row r="104" spans="1:1024">
      <c r="A104" s="1" t="s">
        <v>9155</v>
      </c>
      <c r="B104" s="1" t="s">
        <v>9156</v>
      </c>
      <c r="C104" s="1" t="s">
        <v>99</v>
      </c>
      <c r="D104" s="1" t="s">
        <v>238</v>
      </c>
      <c r="E104" s="1" t="s">
        <v>9157</v>
      </c>
      <c r="F104" s="1" t="s">
        <v>9158</v>
      </c>
    </row>
    <row r="106" spans="1:1024">
      <c r="A106" s="1" t="s">
        <v>259</v>
      </c>
      <c r="B106" s="1" t="s">
        <v>260</v>
      </c>
      <c r="C106" s="1" t="s">
        <v>99</v>
      </c>
      <c r="D106" s="1" t="s">
        <v>13</v>
      </c>
      <c r="E106" s="1" t="s">
        <v>261</v>
      </c>
      <c r="F106" s="1" t="s">
        <v>16</v>
      </c>
    </row>
    <row r="107" spans="1:1024">
      <c r="A107" s="1" t="s">
        <v>9159</v>
      </c>
      <c r="B107" s="1" t="s">
        <v>9160</v>
      </c>
      <c r="C107" s="1" t="s">
        <v>99</v>
      </c>
      <c r="D107" s="1" t="s">
        <v>13</v>
      </c>
      <c r="E107" s="1" t="s">
        <v>9161</v>
      </c>
      <c r="F107" s="1" t="s">
        <v>16</v>
      </c>
    </row>
    <row r="108" spans="1:1024">
      <c r="A108" s="1" t="s">
        <v>264</v>
      </c>
      <c r="B108" s="1" t="s">
        <v>265</v>
      </c>
      <c r="C108" s="1" t="s">
        <v>99</v>
      </c>
      <c r="D108" s="1" t="s">
        <v>13</v>
      </c>
      <c r="E108" s="1" t="s">
        <v>266</v>
      </c>
      <c r="F108" s="1" t="s">
        <v>16</v>
      </c>
    </row>
    <row r="109" spans="1:1024">
      <c r="A109" s="1" t="s">
        <v>267</v>
      </c>
      <c r="B109" s="1" t="s">
        <v>268</v>
      </c>
      <c r="C109" s="1" t="s">
        <v>99</v>
      </c>
      <c r="D109" s="1" t="s">
        <v>13</v>
      </c>
      <c r="E109" s="1" t="s">
        <v>269</v>
      </c>
      <c r="F109" s="1" t="s">
        <v>16</v>
      </c>
    </row>
    <row r="110" spans="1:1024">
      <c r="A110" s="1" t="s">
        <v>9162</v>
      </c>
      <c r="B110" s="1" t="s">
        <v>9163</v>
      </c>
      <c r="C110" s="1" t="s">
        <v>99</v>
      </c>
      <c r="D110" s="1" t="s">
        <v>13</v>
      </c>
      <c r="E110" s="1" t="s">
        <v>9164</v>
      </c>
      <c r="F110" s="1" t="s">
        <v>16</v>
      </c>
    </row>
    <row r="112" spans="1:1024" s="2" customFormat="1">
      <c r="A112" s="2" t="s">
        <v>272</v>
      </c>
    </row>
    <row r="113" spans="1:28">
      <c r="A113" s="1" t="s">
        <v>273</v>
      </c>
      <c r="B113" s="1" t="s">
        <v>274</v>
      </c>
      <c r="C113" s="1" t="s">
        <v>99</v>
      </c>
      <c r="D113" s="1" t="s">
        <v>13</v>
      </c>
      <c r="E113" s="1" t="s">
        <v>275</v>
      </c>
      <c r="F113" s="1" t="s">
        <v>16</v>
      </c>
    </row>
    <row r="115" spans="1:28">
      <c r="A115" s="2" t="s">
        <v>276</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1" t="s">
        <v>277</v>
      </c>
      <c r="B116" s="1" t="s">
        <v>278</v>
      </c>
      <c r="C116" s="1" t="s">
        <v>113</v>
      </c>
      <c r="D116" s="1" t="s">
        <v>13</v>
      </c>
      <c r="E116" s="1" t="s">
        <v>279</v>
      </c>
      <c r="F116" s="1" t="s">
        <v>16</v>
      </c>
    </row>
    <row r="117" spans="1:28">
      <c r="A117" s="1" t="s">
        <v>280</v>
      </c>
      <c r="B117" s="1" t="s">
        <v>281</v>
      </c>
      <c r="C117" s="1" t="s">
        <v>113</v>
      </c>
      <c r="D117" s="1" t="s">
        <v>13</v>
      </c>
      <c r="E117" s="1" t="s">
        <v>282</v>
      </c>
      <c r="F117" s="1" t="s">
        <v>16</v>
      </c>
    </row>
    <row r="118" spans="1:28">
      <c r="A118" s="1" t="s">
        <v>283</v>
      </c>
      <c r="B118" s="1" t="s">
        <v>284</v>
      </c>
      <c r="C118" s="1" t="s">
        <v>113</v>
      </c>
      <c r="D118" s="1" t="s">
        <v>13</v>
      </c>
      <c r="E118" s="1" t="s">
        <v>285</v>
      </c>
      <c r="F118" s="1" t="s">
        <v>16</v>
      </c>
    </row>
    <row r="119" spans="1:28">
      <c r="A119" s="1" t="s">
        <v>286</v>
      </c>
      <c r="B119" s="1" t="s">
        <v>287</v>
      </c>
      <c r="C119" s="1" t="s">
        <v>113</v>
      </c>
      <c r="D119" s="1" t="s">
        <v>288</v>
      </c>
      <c r="E119" s="1" t="s">
        <v>289</v>
      </c>
      <c r="F119" s="1" t="s">
        <v>290</v>
      </c>
    </row>
    <row r="120" spans="1:28">
      <c r="A120" s="1" t="s">
        <v>291</v>
      </c>
      <c r="B120" s="1" t="s">
        <v>292</v>
      </c>
      <c r="C120" s="1" t="s">
        <v>113</v>
      </c>
      <c r="D120" s="1" t="s">
        <v>288</v>
      </c>
      <c r="E120" s="1" t="s">
        <v>293</v>
      </c>
      <c r="F120" s="1" t="s">
        <v>16</v>
      </c>
    </row>
    <row r="121" spans="1:28">
      <c r="A121" s="1" t="s">
        <v>294</v>
      </c>
      <c r="B121" s="1" t="s">
        <v>295</v>
      </c>
      <c r="C121" s="1" t="s">
        <v>113</v>
      </c>
      <c r="D121" s="1" t="s">
        <v>13</v>
      </c>
      <c r="E121" s="1" t="s">
        <v>296</v>
      </c>
      <c r="F121" s="1" t="s">
        <v>16</v>
      </c>
    </row>
    <row r="122" spans="1:28">
      <c r="A122" s="1" t="s">
        <v>297</v>
      </c>
      <c r="B122" s="1" t="s">
        <v>298</v>
      </c>
      <c r="C122" s="1" t="s">
        <v>113</v>
      </c>
      <c r="D122" s="1" t="s">
        <v>13</v>
      </c>
      <c r="E122" s="1" t="s">
        <v>299</v>
      </c>
      <c r="F122" s="1" t="s">
        <v>16</v>
      </c>
    </row>
    <row r="123" spans="1:28">
      <c r="A123" s="1" t="s">
        <v>300</v>
      </c>
      <c r="B123" s="1" t="s">
        <v>301</v>
      </c>
      <c r="C123" s="1" t="s">
        <v>113</v>
      </c>
      <c r="D123" s="1" t="s">
        <v>13</v>
      </c>
      <c r="E123" s="1" t="s">
        <v>302</v>
      </c>
      <c r="F123" s="1" t="s">
        <v>16</v>
      </c>
    </row>
    <row r="124" spans="1:28">
      <c r="A124" s="1" t="s">
        <v>303</v>
      </c>
      <c r="B124" s="1" t="s">
        <v>304</v>
      </c>
      <c r="C124" s="1" t="s">
        <v>113</v>
      </c>
      <c r="D124" s="1" t="s">
        <v>288</v>
      </c>
      <c r="E124" s="1" t="s">
        <v>305</v>
      </c>
      <c r="F124" s="1" t="s">
        <v>306</v>
      </c>
    </row>
    <row r="126" spans="1:28">
      <c r="A126" s="2" t="s">
        <v>307</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1" t="s">
        <v>308</v>
      </c>
      <c r="B127" s="1" t="s">
        <v>309</v>
      </c>
      <c r="C127" s="1" t="s">
        <v>113</v>
      </c>
      <c r="D127" s="1" t="s">
        <v>13</v>
      </c>
      <c r="E127" s="1" t="s">
        <v>310</v>
      </c>
      <c r="F127" s="1" t="s">
        <v>16</v>
      </c>
    </row>
    <row r="128" spans="1:28">
      <c r="A128" s="1" t="s">
        <v>311</v>
      </c>
      <c r="B128" s="1" t="s">
        <v>312</v>
      </c>
      <c r="C128" s="1" t="s">
        <v>113</v>
      </c>
      <c r="D128" s="1" t="s">
        <v>13</v>
      </c>
      <c r="E128" s="1" t="s">
        <v>313</v>
      </c>
      <c r="F128" s="1" t="s">
        <v>16</v>
      </c>
    </row>
    <row r="129" spans="1:28">
      <c r="A129" s="1" t="s">
        <v>314</v>
      </c>
      <c r="B129" s="1" t="s">
        <v>315</v>
      </c>
      <c r="C129" s="1" t="s">
        <v>113</v>
      </c>
      <c r="D129" s="1" t="s">
        <v>13</v>
      </c>
      <c r="E129" s="1" t="s">
        <v>316</v>
      </c>
      <c r="F129" s="1" t="s">
        <v>16</v>
      </c>
    </row>
    <row r="130" spans="1:28">
      <c r="A130" s="1" t="s">
        <v>317</v>
      </c>
      <c r="B130" s="1" t="s">
        <v>318</v>
      </c>
      <c r="C130" s="1" t="s">
        <v>113</v>
      </c>
      <c r="D130" s="1" t="s">
        <v>13</v>
      </c>
      <c r="E130" s="1" t="s">
        <v>319</v>
      </c>
      <c r="F130" s="1" t="s">
        <v>16</v>
      </c>
    </row>
    <row r="131" spans="1:28">
      <c r="A131" s="1" t="s">
        <v>320</v>
      </c>
      <c r="B131" s="1" t="s">
        <v>321</v>
      </c>
      <c r="C131" s="1" t="s">
        <v>113</v>
      </c>
      <c r="D131" s="1" t="s">
        <v>13</v>
      </c>
      <c r="E131" s="1" t="s">
        <v>322</v>
      </c>
      <c r="F131" s="1" t="s">
        <v>16</v>
      </c>
    </row>
    <row r="132" spans="1:28">
      <c r="A132" s="1" t="s">
        <v>323</v>
      </c>
      <c r="B132" s="1" t="s">
        <v>324</v>
      </c>
      <c r="C132" s="1" t="s">
        <v>113</v>
      </c>
      <c r="D132" s="1" t="s">
        <v>13</v>
      </c>
      <c r="E132" s="1" t="s">
        <v>325</v>
      </c>
      <c r="F132" s="1" t="s">
        <v>16</v>
      </c>
    </row>
    <row r="133" spans="1:28">
      <c r="A133" s="1" t="s">
        <v>326</v>
      </c>
      <c r="B133" s="1" t="s">
        <v>327</v>
      </c>
      <c r="C133" s="1" t="s">
        <v>113</v>
      </c>
      <c r="D133" s="1" t="s">
        <v>13</v>
      </c>
      <c r="E133" s="1" t="s">
        <v>328</v>
      </c>
      <c r="F133" s="1" t="s">
        <v>16</v>
      </c>
    </row>
    <row r="134" spans="1:28">
      <c r="A134" s="1" t="s">
        <v>329</v>
      </c>
      <c r="B134" s="1" t="s">
        <v>330</v>
      </c>
      <c r="C134" s="1" t="s">
        <v>113</v>
      </c>
      <c r="D134" s="1" t="s">
        <v>13</v>
      </c>
      <c r="E134" s="1" t="s">
        <v>331</v>
      </c>
      <c r="F134" s="1" t="s">
        <v>16</v>
      </c>
    </row>
    <row r="135" spans="1:28">
      <c r="A135" s="1" t="s">
        <v>332</v>
      </c>
      <c r="B135" s="1" t="s">
        <v>333</v>
      </c>
      <c r="C135" s="1" t="s">
        <v>113</v>
      </c>
      <c r="D135" s="1" t="s">
        <v>13</v>
      </c>
      <c r="E135" s="1" t="s">
        <v>334</v>
      </c>
      <c r="F135" s="1" t="s">
        <v>16</v>
      </c>
    </row>
    <row r="137" spans="1:28">
      <c r="A137" s="2" t="s">
        <v>335</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1" t="s">
        <v>336</v>
      </c>
      <c r="B138" s="1" t="s">
        <v>337</v>
      </c>
      <c r="C138" s="1" t="s">
        <v>109</v>
      </c>
      <c r="D138" s="1" t="s">
        <v>13</v>
      </c>
      <c r="E138" s="1" t="s">
        <v>338</v>
      </c>
      <c r="F138" s="1" t="s">
        <v>16</v>
      </c>
    </row>
    <row r="139" spans="1:28">
      <c r="A139" s="1" t="s">
        <v>339</v>
      </c>
      <c r="B139" s="1" t="s">
        <v>340</v>
      </c>
      <c r="C139" s="1" t="s">
        <v>109</v>
      </c>
      <c r="D139" s="1" t="s">
        <v>13</v>
      </c>
      <c r="E139" s="1" t="s">
        <v>341</v>
      </c>
      <c r="F139" s="1" t="s">
        <v>16</v>
      </c>
    </row>
    <row r="140" spans="1:28">
      <c r="A140" s="1" t="s">
        <v>342</v>
      </c>
      <c r="B140" s="1" t="s">
        <v>343</v>
      </c>
      <c r="C140" s="1" t="s">
        <v>109</v>
      </c>
      <c r="D140" s="1" t="s">
        <v>13</v>
      </c>
      <c r="E140" s="1" t="s">
        <v>344</v>
      </c>
      <c r="F140" s="1" t="s">
        <v>16</v>
      </c>
    </row>
    <row r="141" spans="1:28">
      <c r="A141" s="1" t="s">
        <v>345</v>
      </c>
      <c r="B141" s="1" t="s">
        <v>346</v>
      </c>
      <c r="C141" s="1" t="s">
        <v>109</v>
      </c>
      <c r="D141" s="1" t="s">
        <v>13</v>
      </c>
      <c r="E141" s="1" t="s">
        <v>347</v>
      </c>
      <c r="F141" s="1" t="s">
        <v>16</v>
      </c>
    </row>
    <row r="142" spans="1:28">
      <c r="A142" s="1" t="s">
        <v>348</v>
      </c>
      <c r="B142" s="1" t="s">
        <v>349</v>
      </c>
      <c r="C142" s="1" t="s">
        <v>109</v>
      </c>
      <c r="D142" s="1" t="s">
        <v>13</v>
      </c>
      <c r="E142" s="1" t="s">
        <v>350</v>
      </c>
      <c r="F142" s="1" t="s">
        <v>16</v>
      </c>
    </row>
    <row r="143" spans="1:28">
      <c r="A143" s="1" t="s">
        <v>351</v>
      </c>
      <c r="B143" s="1" t="s">
        <v>352</v>
      </c>
      <c r="C143" s="1" t="s">
        <v>109</v>
      </c>
      <c r="D143" s="1" t="s">
        <v>247</v>
      </c>
      <c r="E143" s="1" t="s">
        <v>353</v>
      </c>
      <c r="F143" s="1" t="s">
        <v>16</v>
      </c>
    </row>
    <row r="144" spans="1:28">
      <c r="A144" s="1" t="s">
        <v>354</v>
      </c>
      <c r="B144" s="1" t="s">
        <v>355</v>
      </c>
      <c r="C144" s="1" t="s">
        <v>109</v>
      </c>
      <c r="D144" s="1" t="s">
        <v>238</v>
      </c>
      <c r="E144" s="1" t="s">
        <v>356</v>
      </c>
      <c r="F144" s="1" t="s">
        <v>357</v>
      </c>
    </row>
    <row r="145" spans="1:28">
      <c r="A145" s="1" t="s">
        <v>358</v>
      </c>
      <c r="B145" s="1" t="s">
        <v>359</v>
      </c>
      <c r="C145" s="1" t="s">
        <v>109</v>
      </c>
      <c r="D145" s="1" t="s">
        <v>13</v>
      </c>
      <c r="E145" s="1" t="s">
        <v>360</v>
      </c>
      <c r="F145" s="1" t="s">
        <v>361</v>
      </c>
    </row>
    <row r="146" spans="1:28">
      <c r="A146" s="1" t="s">
        <v>362</v>
      </c>
      <c r="B146" s="1" t="s">
        <v>363</v>
      </c>
      <c r="C146" s="1" t="s">
        <v>109</v>
      </c>
      <c r="D146" s="1" t="s">
        <v>13</v>
      </c>
      <c r="E146" s="1" t="s">
        <v>364</v>
      </c>
      <c r="F146" s="1" t="s">
        <v>361</v>
      </c>
    </row>
    <row r="147" spans="1:28">
      <c r="A147" s="1" t="s">
        <v>365</v>
      </c>
      <c r="B147" s="1" t="s">
        <v>366</v>
      </c>
      <c r="C147" s="1" t="s">
        <v>109</v>
      </c>
      <c r="D147" s="1" t="s">
        <v>13</v>
      </c>
      <c r="E147" s="1" t="s">
        <v>367</v>
      </c>
      <c r="F147" s="1" t="s">
        <v>361</v>
      </c>
    </row>
    <row r="148" spans="1:28">
      <c r="A148" s="1" t="s">
        <v>368</v>
      </c>
      <c r="B148" s="1" t="s">
        <v>369</v>
      </c>
      <c r="C148" s="1" t="s">
        <v>109</v>
      </c>
      <c r="D148" s="1" t="s">
        <v>13</v>
      </c>
      <c r="E148" s="1" t="s">
        <v>370</v>
      </c>
      <c r="F148" s="1" t="s">
        <v>16</v>
      </c>
    </row>
    <row r="149" spans="1:28">
      <c r="A149" s="1" t="s">
        <v>371</v>
      </c>
      <c r="B149" s="1" t="s">
        <v>372</v>
      </c>
      <c r="C149" s="1" t="s">
        <v>109</v>
      </c>
      <c r="D149" s="1" t="s">
        <v>13</v>
      </c>
      <c r="E149" s="1" t="s">
        <v>373</v>
      </c>
      <c r="F149" s="1" t="s">
        <v>16</v>
      </c>
    </row>
    <row r="150" spans="1:28">
      <c r="A150" s="1" t="s">
        <v>374</v>
      </c>
      <c r="B150" s="1" t="s">
        <v>375</v>
      </c>
      <c r="C150" s="1" t="s">
        <v>109</v>
      </c>
      <c r="D150" s="1" t="s">
        <v>13</v>
      </c>
      <c r="E150" s="1" t="s">
        <v>376</v>
      </c>
      <c r="F150" s="1" t="s">
        <v>16</v>
      </c>
    </row>
    <row r="151" spans="1:28">
      <c r="A151" s="1" t="s">
        <v>377</v>
      </c>
      <c r="B151" s="1" t="s">
        <v>378</v>
      </c>
      <c r="C151" s="1" t="s">
        <v>109</v>
      </c>
      <c r="D151" s="1" t="s">
        <v>13</v>
      </c>
      <c r="E151" s="1" t="s">
        <v>379</v>
      </c>
      <c r="F151" s="1" t="s">
        <v>16</v>
      </c>
    </row>
    <row r="152" spans="1:28">
      <c r="A152" s="1" t="s">
        <v>380</v>
      </c>
      <c r="B152" s="1" t="s">
        <v>381</v>
      </c>
      <c r="C152" s="1" t="s">
        <v>109</v>
      </c>
      <c r="D152" s="1" t="s">
        <v>13</v>
      </c>
      <c r="E152" s="1" t="s">
        <v>382</v>
      </c>
      <c r="F152" s="1" t="s">
        <v>16</v>
      </c>
    </row>
    <row r="153" spans="1:28">
      <c r="A153" s="1" t="s">
        <v>383</v>
      </c>
      <c r="B153" s="1" t="s">
        <v>384</v>
      </c>
      <c r="C153" s="1" t="s">
        <v>109</v>
      </c>
      <c r="D153" s="1" t="s">
        <v>13</v>
      </c>
      <c r="E153" s="1" t="s">
        <v>385</v>
      </c>
      <c r="F153" s="1" t="s">
        <v>16</v>
      </c>
    </row>
    <row r="154" spans="1:28">
      <c r="A154" s="1" t="s">
        <v>9700</v>
      </c>
      <c r="B154" s="1" t="s">
        <v>141</v>
      </c>
      <c r="C154" s="1" t="s">
        <v>109</v>
      </c>
      <c r="D154" s="1" t="s">
        <v>13</v>
      </c>
      <c r="E154" s="1" t="s">
        <v>387</v>
      </c>
      <c r="F154" s="1" t="s">
        <v>16</v>
      </c>
    </row>
    <row r="155" spans="1:28">
      <c r="A155" s="1" t="s">
        <v>9701</v>
      </c>
      <c r="B155" s="1" t="s">
        <v>139</v>
      </c>
      <c r="C155" s="1" t="s">
        <v>109</v>
      </c>
      <c r="D155" s="1" t="s">
        <v>13</v>
      </c>
      <c r="E155" s="1" t="s">
        <v>389</v>
      </c>
      <c r="F155" s="1" t="s">
        <v>16</v>
      </c>
    </row>
    <row r="156" spans="1:28">
      <c r="A156" s="1" t="s">
        <v>9702</v>
      </c>
      <c r="B156" s="1" t="s">
        <v>391</v>
      </c>
      <c r="C156" s="1" t="s">
        <v>109</v>
      </c>
      <c r="D156" s="1" t="s">
        <v>13</v>
      </c>
      <c r="E156" s="1" t="s">
        <v>392</v>
      </c>
      <c r="F156" s="1" t="s">
        <v>16</v>
      </c>
    </row>
    <row r="158" spans="1:28">
      <c r="A158" s="2" t="s">
        <v>393</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1" t="s">
        <v>394</v>
      </c>
      <c r="B159" s="1" t="s">
        <v>395</v>
      </c>
      <c r="C159" s="1" t="s">
        <v>109</v>
      </c>
      <c r="D159" s="1" t="s">
        <v>247</v>
      </c>
      <c r="E159" s="1" t="s">
        <v>396</v>
      </c>
      <c r="F159" s="1" t="s">
        <v>16</v>
      </c>
    </row>
    <row r="160" spans="1:28">
      <c r="A160" s="1" t="s">
        <v>397</v>
      </c>
      <c r="B160" s="1" t="s">
        <v>398</v>
      </c>
      <c r="C160" s="1" t="s">
        <v>109</v>
      </c>
      <c r="D160" s="1" t="s">
        <v>247</v>
      </c>
      <c r="E160" s="5" t="s">
        <v>399</v>
      </c>
      <c r="F160" s="1" t="s">
        <v>16</v>
      </c>
    </row>
    <row r="161" spans="1:6">
      <c r="A161" s="1" t="s">
        <v>400</v>
      </c>
      <c r="B161" s="1" t="s">
        <v>401</v>
      </c>
      <c r="C161" s="1" t="s">
        <v>109</v>
      </c>
      <c r="D161" s="1" t="s">
        <v>247</v>
      </c>
      <c r="E161" s="5" t="s">
        <v>402</v>
      </c>
      <c r="F161" s="1" t="s">
        <v>16</v>
      </c>
    </row>
    <row r="162" spans="1:6">
      <c r="A162" s="1" t="s">
        <v>403</v>
      </c>
      <c r="B162" s="1" t="s">
        <v>404</v>
      </c>
      <c r="C162" s="1" t="s">
        <v>109</v>
      </c>
      <c r="D162" s="1" t="s">
        <v>247</v>
      </c>
      <c r="E162" s="1" t="s">
        <v>405</v>
      </c>
      <c r="F162" s="1" t="s">
        <v>16</v>
      </c>
    </row>
    <row r="163" spans="1:6">
      <c r="A163" s="1" t="s">
        <v>406</v>
      </c>
      <c r="B163" s="1" t="s">
        <v>407</v>
      </c>
      <c r="C163" s="1" t="s">
        <v>109</v>
      </c>
      <c r="D163" s="1" t="s">
        <v>247</v>
      </c>
      <c r="E163" s="1" t="s">
        <v>408</v>
      </c>
      <c r="F163" s="1" t="s">
        <v>16</v>
      </c>
    </row>
    <row r="164" spans="1:6">
      <c r="A164" s="1" t="s">
        <v>409</v>
      </c>
      <c r="B164" s="1" t="s">
        <v>410</v>
      </c>
      <c r="C164" s="1" t="s">
        <v>109</v>
      </c>
      <c r="D164" s="1" t="s">
        <v>247</v>
      </c>
      <c r="E164" s="1" t="s">
        <v>411</v>
      </c>
      <c r="F164" s="1" t="s">
        <v>16</v>
      </c>
    </row>
    <row r="165" spans="1:6">
      <c r="A165" s="1" t="s">
        <v>412</v>
      </c>
      <c r="B165" s="1" t="s">
        <v>413</v>
      </c>
      <c r="C165" s="1" t="s">
        <v>109</v>
      </c>
      <c r="D165" s="1" t="s">
        <v>247</v>
      </c>
      <c r="E165" s="1" t="s">
        <v>414</v>
      </c>
      <c r="F165" s="1" t="s">
        <v>16</v>
      </c>
    </row>
    <row r="166" spans="1:6">
      <c r="A166" s="1" t="s">
        <v>415</v>
      </c>
      <c r="B166" s="1" t="s">
        <v>416</v>
      </c>
      <c r="C166" s="1" t="s">
        <v>109</v>
      </c>
      <c r="D166" s="1" t="s">
        <v>247</v>
      </c>
      <c r="E166" s="1" t="s">
        <v>417</v>
      </c>
      <c r="F166" s="1" t="s">
        <v>16</v>
      </c>
    </row>
    <row r="167" spans="1:6">
      <c r="A167" s="1" t="s">
        <v>418</v>
      </c>
      <c r="B167" s="1" t="s">
        <v>419</v>
      </c>
      <c r="C167" s="1" t="s">
        <v>109</v>
      </c>
      <c r="D167" s="1" t="s">
        <v>247</v>
      </c>
      <c r="E167" s="1" t="s">
        <v>420</v>
      </c>
      <c r="F167" s="1" t="s">
        <v>16</v>
      </c>
    </row>
    <row r="168" spans="1:6">
      <c r="A168" s="1" t="s">
        <v>421</v>
      </c>
      <c r="B168" s="1" t="s">
        <v>422</v>
      </c>
      <c r="C168" s="1" t="s">
        <v>109</v>
      </c>
      <c r="D168" s="1" t="s">
        <v>247</v>
      </c>
      <c r="E168" s="1" t="s">
        <v>423</v>
      </c>
      <c r="F168" s="1" t="s">
        <v>16</v>
      </c>
    </row>
    <row r="169" spans="1:6">
      <c r="A169" s="1" t="s">
        <v>424</v>
      </c>
      <c r="B169" s="1" t="s">
        <v>425</v>
      </c>
      <c r="C169" s="1" t="s">
        <v>109</v>
      </c>
      <c r="D169" s="1" t="s">
        <v>247</v>
      </c>
      <c r="E169" s="1" t="s">
        <v>426</v>
      </c>
      <c r="F169" s="1" t="s">
        <v>16</v>
      </c>
    </row>
    <row r="170" spans="1:6">
      <c r="A170" s="1" t="s">
        <v>427</v>
      </c>
      <c r="B170" s="1" t="s">
        <v>428</v>
      </c>
      <c r="C170" s="1" t="s">
        <v>109</v>
      </c>
      <c r="D170" s="1" t="s">
        <v>247</v>
      </c>
      <c r="E170" s="1" t="s">
        <v>429</v>
      </c>
      <c r="F170" s="1" t="s">
        <v>16</v>
      </c>
    </row>
    <row r="172" spans="1:6">
      <c r="A172" s="1" t="s">
        <v>430</v>
      </c>
      <c r="B172" s="1" t="s">
        <v>431</v>
      </c>
      <c r="C172" s="1" t="s">
        <v>109</v>
      </c>
      <c r="D172" s="1" t="s">
        <v>247</v>
      </c>
      <c r="E172" s="1" t="s">
        <v>432</v>
      </c>
      <c r="F172" s="1" t="s">
        <v>16</v>
      </c>
    </row>
    <row r="173" spans="1:6">
      <c r="A173" s="1" t="s">
        <v>433</v>
      </c>
      <c r="B173" s="1" t="s">
        <v>434</v>
      </c>
      <c r="C173" s="1" t="s">
        <v>109</v>
      </c>
      <c r="D173" s="1" t="s">
        <v>247</v>
      </c>
      <c r="E173" s="1" t="s">
        <v>435</v>
      </c>
      <c r="F173" s="1" t="s">
        <v>16</v>
      </c>
    </row>
    <row r="174" spans="1:6">
      <c r="A174" s="1" t="s">
        <v>436</v>
      </c>
      <c r="B174" s="1" t="s">
        <v>437</v>
      </c>
      <c r="C174" s="1" t="s">
        <v>109</v>
      </c>
      <c r="D174" s="1" t="s">
        <v>247</v>
      </c>
      <c r="E174" s="1" t="s">
        <v>438</v>
      </c>
      <c r="F174" s="1" t="s">
        <v>16</v>
      </c>
    </row>
    <row r="175" spans="1:6">
      <c r="A175" s="1" t="s">
        <v>439</v>
      </c>
      <c r="B175" s="1" t="s">
        <v>440</v>
      </c>
      <c r="C175" s="1" t="s">
        <v>109</v>
      </c>
      <c r="D175" s="1" t="s">
        <v>247</v>
      </c>
      <c r="E175" s="1" t="s">
        <v>441</v>
      </c>
      <c r="F175" s="1" t="s">
        <v>16</v>
      </c>
    </row>
    <row r="176" spans="1:6">
      <c r="A176" s="1" t="s">
        <v>442</v>
      </c>
      <c r="B176" s="1" t="s">
        <v>443</v>
      </c>
      <c r="C176" s="1" t="s">
        <v>109</v>
      </c>
      <c r="D176" s="1" t="s">
        <v>247</v>
      </c>
      <c r="E176" s="1" t="s">
        <v>444</v>
      </c>
      <c r="F176" s="1" t="s">
        <v>16</v>
      </c>
    </row>
    <row r="177" spans="1:16">
      <c r="A177" s="1" t="s">
        <v>445</v>
      </c>
      <c r="B177" s="1" t="s">
        <v>446</v>
      </c>
      <c r="C177" s="1" t="s">
        <v>109</v>
      </c>
      <c r="D177" s="1" t="s">
        <v>247</v>
      </c>
      <c r="E177" s="1" t="s">
        <v>447</v>
      </c>
      <c r="F177" s="1" t="s">
        <v>16</v>
      </c>
    </row>
    <row r="178" spans="1:16">
      <c r="A178" s="1" t="s">
        <v>448</v>
      </c>
      <c r="B178" s="1" t="s">
        <v>449</v>
      </c>
      <c r="C178" s="1" t="s">
        <v>109</v>
      </c>
      <c r="D178" s="1" t="s">
        <v>247</v>
      </c>
      <c r="E178" s="1" t="s">
        <v>450</v>
      </c>
      <c r="F178" s="1" t="s">
        <v>16</v>
      </c>
    </row>
    <row r="179" spans="1:16">
      <c r="A179" s="1" t="s">
        <v>451</v>
      </c>
      <c r="B179" s="1" t="s">
        <v>452</v>
      </c>
      <c r="C179" s="1" t="s">
        <v>109</v>
      </c>
      <c r="D179" s="1" t="s">
        <v>247</v>
      </c>
      <c r="E179" s="1" t="s">
        <v>453</v>
      </c>
      <c r="F179" s="1" t="s">
        <v>16</v>
      </c>
    </row>
    <row r="180" spans="1:16">
      <c r="A180" s="1" t="s">
        <v>454</v>
      </c>
      <c r="B180" s="1" t="s">
        <v>455</v>
      </c>
      <c r="C180" s="1" t="s">
        <v>109</v>
      </c>
      <c r="D180" s="1" t="s">
        <v>247</v>
      </c>
      <c r="E180" s="1" t="s">
        <v>456</v>
      </c>
      <c r="F180" s="1" t="s">
        <v>16</v>
      </c>
    </row>
    <row r="181" spans="1:16">
      <c r="A181" s="1" t="s">
        <v>457</v>
      </c>
      <c r="B181" s="1" t="s">
        <v>458</v>
      </c>
      <c r="C181" s="1" t="s">
        <v>109</v>
      </c>
      <c r="D181" s="1" t="s">
        <v>247</v>
      </c>
      <c r="E181" s="1" t="s">
        <v>459</v>
      </c>
      <c r="F181" s="1" t="s">
        <v>16</v>
      </c>
    </row>
    <row r="182" spans="1:16">
      <c r="A182" s="1" t="s">
        <v>460</v>
      </c>
      <c r="B182" s="1" t="s">
        <v>461</v>
      </c>
      <c r="C182" s="1" t="s">
        <v>109</v>
      </c>
      <c r="D182" s="1" t="s">
        <v>247</v>
      </c>
      <c r="E182" s="1" t="s">
        <v>462</v>
      </c>
      <c r="F182" s="1" t="s">
        <v>16</v>
      </c>
    </row>
    <row r="183" spans="1:16">
      <c r="A183" s="1" t="s">
        <v>463</v>
      </c>
      <c r="B183" s="1" t="s">
        <v>464</v>
      </c>
      <c r="C183" s="1" t="s">
        <v>109</v>
      </c>
      <c r="D183" s="1" t="s">
        <v>247</v>
      </c>
      <c r="E183" s="1" t="s">
        <v>465</v>
      </c>
      <c r="F183" s="1" t="s">
        <v>16</v>
      </c>
    </row>
    <row r="185" spans="1:16">
      <c r="A185" s="2" t="s">
        <v>466</v>
      </c>
      <c r="B185" s="2"/>
      <c r="C185" s="2"/>
      <c r="D185" s="2"/>
      <c r="E185" s="2"/>
      <c r="F185" s="2"/>
      <c r="G185" s="2"/>
      <c r="H185" s="2"/>
      <c r="I185" s="2"/>
      <c r="J185" s="2"/>
      <c r="K185" s="2"/>
      <c r="L185" s="2"/>
      <c r="M185" s="2"/>
      <c r="N185" s="2"/>
      <c r="O185" s="2"/>
      <c r="P185" s="2"/>
    </row>
    <row r="186" spans="1:16">
      <c r="A186" s="1" t="s">
        <v>467</v>
      </c>
      <c r="B186" s="1" t="s">
        <v>468</v>
      </c>
      <c r="C186" s="1" t="s">
        <v>53</v>
      </c>
      <c r="D186" s="1" t="s">
        <v>10</v>
      </c>
      <c r="E186" s="1" t="s">
        <v>469</v>
      </c>
      <c r="F186" s="1" t="s">
        <v>12</v>
      </c>
    </row>
    <row r="187" spans="1:16">
      <c r="A187" s="1" t="s">
        <v>470</v>
      </c>
      <c r="B187" s="1" t="s">
        <v>471</v>
      </c>
      <c r="C187" s="1" t="s">
        <v>53</v>
      </c>
      <c r="D187" s="1" t="s">
        <v>10</v>
      </c>
      <c r="E187" s="1" t="s">
        <v>472</v>
      </c>
      <c r="F187" s="1" t="s">
        <v>12</v>
      </c>
    </row>
    <row r="188" spans="1:16">
      <c r="A188" s="1" t="s">
        <v>473</v>
      </c>
      <c r="B188" s="1" t="s">
        <v>474</v>
      </c>
      <c r="C188" s="1" t="s">
        <v>53</v>
      </c>
      <c r="D188" s="1" t="s">
        <v>10</v>
      </c>
      <c r="E188" s="4" t="s">
        <v>475</v>
      </c>
      <c r="F188" s="1" t="s">
        <v>12</v>
      </c>
    </row>
    <row r="189" spans="1:16">
      <c r="A189" s="1" t="s">
        <v>476</v>
      </c>
      <c r="B189" s="1" t="s">
        <v>477</v>
      </c>
      <c r="C189" s="1" t="s">
        <v>53</v>
      </c>
      <c r="D189" s="1" t="s">
        <v>10</v>
      </c>
      <c r="E189" s="4" t="s">
        <v>478</v>
      </c>
      <c r="F189" s="1" t="s">
        <v>12</v>
      </c>
    </row>
    <row r="190" spans="1:16">
      <c r="A190" s="1" t="s">
        <v>479</v>
      </c>
      <c r="B190" s="1" t="s">
        <v>480</v>
      </c>
      <c r="C190" s="1" t="s">
        <v>53</v>
      </c>
      <c r="D190" s="1" t="s">
        <v>10</v>
      </c>
      <c r="E190" s="4" t="s">
        <v>481</v>
      </c>
      <c r="F190" s="1" t="s">
        <v>12</v>
      </c>
    </row>
    <row r="191" spans="1:16">
      <c r="A191" s="1" t="s">
        <v>482</v>
      </c>
      <c r="B191" s="1" t="s">
        <v>483</v>
      </c>
      <c r="C191" s="1" t="s">
        <v>53</v>
      </c>
      <c r="D191" s="1" t="s">
        <v>10</v>
      </c>
      <c r="E191" s="4" t="s">
        <v>484</v>
      </c>
      <c r="F191" s="1" t="s">
        <v>12</v>
      </c>
    </row>
    <row r="192" spans="1:16">
      <c r="A192" s="1" t="s">
        <v>485</v>
      </c>
      <c r="B192" s="1" t="s">
        <v>486</v>
      </c>
      <c r="C192" s="1" t="s">
        <v>53</v>
      </c>
      <c r="D192" s="1" t="s">
        <v>10</v>
      </c>
      <c r="E192" s="4" t="s">
        <v>487</v>
      </c>
      <c r="F192" s="1" t="s">
        <v>12</v>
      </c>
      <c r="H192" s="4" t="s">
        <v>488</v>
      </c>
    </row>
    <row r="193" spans="1:27" s="2" customFormat="1">
      <c r="A193" s="1" t="s">
        <v>489</v>
      </c>
      <c r="B193" s="1" t="s">
        <v>490</v>
      </c>
      <c r="C193" s="1" t="s">
        <v>53</v>
      </c>
      <c r="D193" s="1" t="s">
        <v>10</v>
      </c>
      <c r="E193" s="4" t="s">
        <v>491</v>
      </c>
      <c r="F193" s="1" t="s">
        <v>12</v>
      </c>
      <c r="G193" s="1"/>
      <c r="H193" s="1"/>
      <c r="I193" s="1"/>
      <c r="J193" s="1"/>
      <c r="K193" s="1"/>
      <c r="L193" s="1"/>
      <c r="M193" s="1"/>
      <c r="N193" s="1"/>
      <c r="O193" s="1"/>
      <c r="P193" s="1"/>
      <c r="Q193" s="1"/>
      <c r="R193" s="1"/>
      <c r="S193" s="1"/>
      <c r="T193" s="1"/>
      <c r="U193" s="1"/>
      <c r="V193" s="1"/>
      <c r="W193" s="1"/>
      <c r="X193" s="1"/>
      <c r="Y193" s="1"/>
      <c r="Z193" s="1"/>
      <c r="AA193" s="1"/>
    </row>
    <row r="194" spans="1:27">
      <c r="A194" s="1" t="s">
        <v>492</v>
      </c>
      <c r="B194" s="1" t="s">
        <v>493</v>
      </c>
      <c r="C194" s="1" t="s">
        <v>53</v>
      </c>
      <c r="D194" s="1" t="s">
        <v>10</v>
      </c>
      <c r="E194" s="4" t="s">
        <v>494</v>
      </c>
      <c r="F194" s="1" t="s">
        <v>12</v>
      </c>
    </row>
    <row r="196" spans="1:27">
      <c r="A196" s="2" t="s">
        <v>495</v>
      </c>
      <c r="B196" s="2"/>
      <c r="C196" s="2"/>
      <c r="D196" s="2"/>
      <c r="E196" s="2"/>
      <c r="F196" s="2"/>
      <c r="G196" s="2"/>
      <c r="H196" s="2"/>
      <c r="I196" s="2"/>
      <c r="J196" s="2"/>
      <c r="K196" s="2"/>
      <c r="L196" s="2"/>
      <c r="M196" s="2"/>
      <c r="N196" s="2"/>
      <c r="O196" s="2"/>
      <c r="P196" s="2"/>
    </row>
    <row r="197" spans="1:27">
      <c r="A197" s="1" t="s">
        <v>496</v>
      </c>
      <c r="B197" s="1" t="s">
        <v>497</v>
      </c>
      <c r="C197" s="1" t="s">
        <v>117</v>
      </c>
      <c r="D197" s="1" t="s">
        <v>10</v>
      </c>
      <c r="E197" s="1" t="s">
        <v>498</v>
      </c>
      <c r="F197" s="1" t="s">
        <v>12</v>
      </c>
    </row>
    <row r="198" spans="1:27">
      <c r="A198" s="1" t="s">
        <v>499</v>
      </c>
      <c r="B198" s="1" t="s">
        <v>500</v>
      </c>
      <c r="C198" s="1" t="s">
        <v>117</v>
      </c>
      <c r="D198" s="1" t="s">
        <v>10</v>
      </c>
      <c r="E198" s="1" t="s">
        <v>501</v>
      </c>
      <c r="F198" s="1" t="s">
        <v>12</v>
      </c>
    </row>
    <row r="199" spans="1:27">
      <c r="A199" s="1" t="s">
        <v>502</v>
      </c>
      <c r="B199" s="1" t="s">
        <v>9704</v>
      </c>
      <c r="C199" s="1" t="s">
        <v>117</v>
      </c>
      <c r="D199" s="1" t="s">
        <v>13</v>
      </c>
      <c r="E199" s="1" t="s">
        <v>504</v>
      </c>
      <c r="F199" s="1" t="s">
        <v>16</v>
      </c>
    </row>
    <row r="200" spans="1:27">
      <c r="A200" s="1" t="s">
        <v>505</v>
      </c>
      <c r="B200" s="1" t="s">
        <v>506</v>
      </c>
      <c r="C200" s="1" t="s">
        <v>117</v>
      </c>
      <c r="D200" s="1" t="s">
        <v>13</v>
      </c>
      <c r="E200" s="1" t="s">
        <v>507</v>
      </c>
      <c r="F200" s="1" t="s">
        <v>16</v>
      </c>
    </row>
    <row r="201" spans="1:27">
      <c r="A201" s="1" t="s">
        <v>9611</v>
      </c>
      <c r="B201" s="1" t="s">
        <v>9703</v>
      </c>
      <c r="C201" s="1" t="s">
        <v>117</v>
      </c>
      <c r="D201" s="1" t="s">
        <v>13</v>
      </c>
      <c r="E201" s="1" t="s">
        <v>9612</v>
      </c>
      <c r="F201" s="1" t="s">
        <v>16</v>
      </c>
    </row>
    <row r="202" spans="1:27">
      <c r="A202" s="1" t="s">
        <v>509</v>
      </c>
      <c r="B202" s="1" t="s">
        <v>9705</v>
      </c>
      <c r="C202" s="1" t="s">
        <v>117</v>
      </c>
      <c r="D202" s="1" t="s">
        <v>13</v>
      </c>
      <c r="E202" s="1" t="s">
        <v>511</v>
      </c>
      <c r="F202" s="1" t="s">
        <v>16</v>
      </c>
    </row>
    <row r="203" spans="1:27">
      <c r="A203" s="1" t="s">
        <v>512</v>
      </c>
      <c r="B203" s="1" t="s">
        <v>513</v>
      </c>
      <c r="C203" s="1" t="s">
        <v>117</v>
      </c>
      <c r="D203" s="1" t="s">
        <v>13</v>
      </c>
      <c r="E203" s="1" t="s">
        <v>514</v>
      </c>
      <c r="F203" s="1" t="s">
        <v>16</v>
      </c>
    </row>
    <row r="204" spans="1:27">
      <c r="A204" s="1" t="s">
        <v>9613</v>
      </c>
      <c r="B204" s="1" t="s">
        <v>9706</v>
      </c>
      <c r="C204" s="1" t="s">
        <v>117</v>
      </c>
      <c r="D204" s="1" t="s">
        <v>13</v>
      </c>
      <c r="E204" s="1" t="s">
        <v>9614</v>
      </c>
      <c r="F204" s="1" t="s">
        <v>16</v>
      </c>
    </row>
    <row r="205" spans="1:27">
      <c r="A205" s="1" t="s">
        <v>516</v>
      </c>
      <c r="B205" s="1" t="s">
        <v>9707</v>
      </c>
      <c r="C205" s="1" t="s">
        <v>117</v>
      </c>
      <c r="D205" s="1" t="s">
        <v>288</v>
      </c>
      <c r="E205" s="1" t="s">
        <v>518</v>
      </c>
      <c r="F205" s="1" t="s">
        <v>518</v>
      </c>
    </row>
    <row r="206" spans="1:27">
      <c r="A206" s="1" t="s">
        <v>519</v>
      </c>
      <c r="B206" s="1" t="s">
        <v>520</v>
      </c>
      <c r="C206" s="1" t="s">
        <v>117</v>
      </c>
      <c r="D206" s="1" t="s">
        <v>288</v>
      </c>
      <c r="E206" s="1" t="s">
        <v>521</v>
      </c>
      <c r="F206" s="1" t="s">
        <v>521</v>
      </c>
    </row>
    <row r="207" spans="1:27">
      <c r="A207" s="1" t="s">
        <v>9615</v>
      </c>
      <c r="B207" s="1" t="s">
        <v>9708</v>
      </c>
      <c r="C207" s="1" t="s">
        <v>117</v>
      </c>
      <c r="D207" s="1" t="s">
        <v>288</v>
      </c>
      <c r="E207" s="1" t="s">
        <v>9616</v>
      </c>
      <c r="F207" s="1" t="s">
        <v>9616</v>
      </c>
    </row>
    <row r="208" spans="1:27">
      <c r="A208" s="1" t="s">
        <v>523</v>
      </c>
      <c r="B208" s="1" t="s">
        <v>524</v>
      </c>
      <c r="C208" s="1" t="s">
        <v>117</v>
      </c>
      <c r="D208" s="1" t="s">
        <v>13</v>
      </c>
      <c r="E208" s="1" t="s">
        <v>525</v>
      </c>
      <c r="F208" s="1" t="s">
        <v>16</v>
      </c>
    </row>
    <row r="209" spans="1:6">
      <c r="A209" s="1" t="s">
        <v>526</v>
      </c>
      <c r="B209" s="1" t="s">
        <v>527</v>
      </c>
      <c r="C209" s="1" t="s">
        <v>117</v>
      </c>
      <c r="D209" s="1" t="s">
        <v>13</v>
      </c>
      <c r="E209" s="1" t="s">
        <v>528</v>
      </c>
      <c r="F209" s="1" t="s">
        <v>16</v>
      </c>
    </row>
    <row r="210" spans="1:6">
      <c r="A210" s="1" t="s">
        <v>529</v>
      </c>
      <c r="B210" s="1" t="s">
        <v>530</v>
      </c>
      <c r="C210" s="1" t="s">
        <v>117</v>
      </c>
      <c r="D210" s="1" t="s">
        <v>13</v>
      </c>
      <c r="E210" s="1" t="s">
        <v>531</v>
      </c>
      <c r="F210" s="1" t="s">
        <v>16</v>
      </c>
    </row>
    <row r="211" spans="1:6">
      <c r="A211" s="1" t="s">
        <v>532</v>
      </c>
      <c r="B211" s="1" t="s">
        <v>533</v>
      </c>
      <c r="C211" s="1" t="s">
        <v>117</v>
      </c>
      <c r="D211" s="1" t="s">
        <v>13</v>
      </c>
      <c r="E211" s="1" t="s">
        <v>534</v>
      </c>
      <c r="F211" s="1" t="s">
        <v>16</v>
      </c>
    </row>
    <row r="212" spans="1:6">
      <c r="A212" s="1" t="s">
        <v>535</v>
      </c>
      <c r="B212" s="1" t="s">
        <v>536</v>
      </c>
      <c r="C212" s="1" t="s">
        <v>117</v>
      </c>
      <c r="D212" s="1" t="s">
        <v>13</v>
      </c>
      <c r="E212" s="1" t="s">
        <v>537</v>
      </c>
      <c r="F212" s="1" t="s">
        <v>16</v>
      </c>
    </row>
    <row r="213" spans="1:6">
      <c r="A213" s="1" t="s">
        <v>538</v>
      </c>
      <c r="B213" s="1" t="s">
        <v>539</v>
      </c>
      <c r="C213" s="1" t="s">
        <v>117</v>
      </c>
      <c r="D213" s="1" t="s">
        <v>13</v>
      </c>
      <c r="E213" s="1" t="s">
        <v>540</v>
      </c>
      <c r="F213" s="1" t="s">
        <v>16</v>
      </c>
    </row>
    <row r="214" spans="1:6">
      <c r="A214" s="1" t="s">
        <v>541</v>
      </c>
      <c r="B214" s="1" t="s">
        <v>542</v>
      </c>
      <c r="C214" s="1" t="s">
        <v>117</v>
      </c>
      <c r="D214" s="1" t="s">
        <v>13</v>
      </c>
      <c r="E214" s="1" t="s">
        <v>543</v>
      </c>
      <c r="F214" s="1" t="s">
        <v>16</v>
      </c>
    </row>
    <row r="215" spans="1:6">
      <c r="A215" s="1" t="s">
        <v>544</v>
      </c>
      <c r="B215" s="1" t="s">
        <v>545</v>
      </c>
      <c r="C215" s="1" t="s">
        <v>117</v>
      </c>
      <c r="D215" s="1" t="s">
        <v>13</v>
      </c>
      <c r="E215" s="1" t="s">
        <v>546</v>
      </c>
      <c r="F215" s="1" t="s">
        <v>16</v>
      </c>
    </row>
    <row r="216" spans="1:6">
      <c r="A216" s="1" t="s">
        <v>547</v>
      </c>
      <c r="B216" s="1" t="s">
        <v>548</v>
      </c>
      <c r="C216" s="1" t="s">
        <v>117</v>
      </c>
      <c r="D216" s="1" t="s">
        <v>13</v>
      </c>
      <c r="E216" s="1" t="s">
        <v>549</v>
      </c>
      <c r="F216" s="1" t="s">
        <v>16</v>
      </c>
    </row>
    <row r="217" spans="1:6">
      <c r="A217" s="1" t="s">
        <v>9617</v>
      </c>
      <c r="B217" s="1" t="s">
        <v>9709</v>
      </c>
      <c r="C217" s="1" t="s">
        <v>117</v>
      </c>
      <c r="D217" s="1" t="s">
        <v>13</v>
      </c>
      <c r="E217" s="1" t="s">
        <v>9618</v>
      </c>
      <c r="F217" s="1" t="s">
        <v>16</v>
      </c>
    </row>
    <row r="218" spans="1:6">
      <c r="A218" s="1" t="s">
        <v>9587</v>
      </c>
      <c r="B218" s="1" t="s">
        <v>9710</v>
      </c>
      <c r="C218" s="1" t="s">
        <v>117</v>
      </c>
      <c r="D218" s="1" t="s">
        <v>13</v>
      </c>
      <c r="E218" s="1" t="s">
        <v>9619</v>
      </c>
      <c r="F218" s="1" t="s">
        <v>16</v>
      </c>
    </row>
    <row r="219" spans="1:6">
      <c r="A219" s="1" t="s">
        <v>551</v>
      </c>
      <c r="B219" s="1" t="s">
        <v>552</v>
      </c>
      <c r="C219" s="1" t="s">
        <v>117</v>
      </c>
      <c r="D219" s="1" t="s">
        <v>13</v>
      </c>
      <c r="E219" s="1" t="s">
        <v>553</v>
      </c>
      <c r="F219" s="1" t="s">
        <v>16</v>
      </c>
    </row>
    <row r="220" spans="1:6">
      <c r="A220" s="1" t="s">
        <v>554</v>
      </c>
      <c r="B220" s="1" t="s">
        <v>555</v>
      </c>
      <c r="C220" s="1" t="s">
        <v>117</v>
      </c>
      <c r="D220" s="1" t="s">
        <v>13</v>
      </c>
      <c r="E220" s="1" t="s">
        <v>556</v>
      </c>
      <c r="F220" s="1" t="s">
        <v>16</v>
      </c>
    </row>
    <row r="221" spans="1:6">
      <c r="A221" s="1" t="s">
        <v>557</v>
      </c>
      <c r="B221" s="1" t="s">
        <v>558</v>
      </c>
      <c r="C221" s="1" t="s">
        <v>117</v>
      </c>
      <c r="D221" s="1" t="s">
        <v>13</v>
      </c>
      <c r="E221" s="1" t="s">
        <v>559</v>
      </c>
      <c r="F221" s="1" t="s">
        <v>16</v>
      </c>
    </row>
    <row r="223" spans="1:6">
      <c r="A223" s="1" t="s">
        <v>560</v>
      </c>
      <c r="B223" s="1" t="s">
        <v>561</v>
      </c>
      <c r="C223" s="1" t="s">
        <v>117</v>
      </c>
      <c r="D223" s="1" t="s">
        <v>13</v>
      </c>
      <c r="E223" s="1" t="s">
        <v>9620</v>
      </c>
      <c r="F223" s="1" t="s">
        <v>16</v>
      </c>
    </row>
    <row r="224" spans="1:6">
      <c r="A224" s="1" t="s">
        <v>562</v>
      </c>
      <c r="B224" s="1" t="s">
        <v>563</v>
      </c>
      <c r="C224" s="1" t="s">
        <v>117</v>
      </c>
      <c r="D224" s="1" t="s">
        <v>247</v>
      </c>
      <c r="E224" s="1" t="s">
        <v>564</v>
      </c>
      <c r="F224" s="1" t="s">
        <v>564</v>
      </c>
    </row>
    <row r="225" spans="1:11">
      <c r="A225" s="2" t="s">
        <v>565</v>
      </c>
      <c r="B225" s="2"/>
      <c r="C225" s="2"/>
      <c r="D225" s="2"/>
      <c r="E225" s="2"/>
      <c r="F225" s="2"/>
      <c r="G225" s="2"/>
      <c r="H225" s="2"/>
      <c r="I225" s="2"/>
      <c r="J225" s="2"/>
      <c r="K225" s="2"/>
    </row>
    <row r="226" spans="1:11" ht="15" customHeight="1">
      <c r="A226" s="1" t="s">
        <v>566</v>
      </c>
      <c r="B226" s="1" t="s">
        <v>567</v>
      </c>
      <c r="C226" s="1" t="s">
        <v>117</v>
      </c>
      <c r="D226" s="1" t="s">
        <v>13</v>
      </c>
      <c r="E226" s="1" t="s">
        <v>568</v>
      </c>
      <c r="F226" s="1" t="s">
        <v>16</v>
      </c>
      <c r="G226" s="6" t="s">
        <v>569</v>
      </c>
      <c r="H226" s="7" t="s">
        <v>570</v>
      </c>
    </row>
    <row r="227" spans="1:11" ht="15" customHeight="1">
      <c r="A227" s="1" t="s">
        <v>571</v>
      </c>
      <c r="B227" s="1" t="s">
        <v>572</v>
      </c>
      <c r="C227" s="1" t="s">
        <v>117</v>
      </c>
      <c r="D227" s="1" t="s">
        <v>13</v>
      </c>
      <c r="E227" s="1" t="s">
        <v>573</v>
      </c>
      <c r="F227" s="1" t="s">
        <v>16</v>
      </c>
      <c r="G227" s="1" t="s">
        <v>574</v>
      </c>
      <c r="H227" s="7" t="s">
        <v>570</v>
      </c>
    </row>
    <row r="228" spans="1:11" ht="15" customHeight="1">
      <c r="A228" s="1" t="s">
        <v>575</v>
      </c>
      <c r="B228" s="1" t="s">
        <v>576</v>
      </c>
      <c r="C228" s="1" t="s">
        <v>117</v>
      </c>
      <c r="D228" s="1" t="s">
        <v>13</v>
      </c>
      <c r="E228" s="1" t="s">
        <v>577</v>
      </c>
      <c r="F228" s="1" t="s">
        <v>16</v>
      </c>
      <c r="G228" s="7" t="s">
        <v>578</v>
      </c>
    </row>
    <row r="229" spans="1:11" ht="15" customHeight="1">
      <c r="A229" s="1" t="s">
        <v>579</v>
      </c>
      <c r="B229" s="1" t="s">
        <v>580</v>
      </c>
      <c r="C229" s="1" t="s">
        <v>117</v>
      </c>
      <c r="D229" s="1" t="s">
        <v>13</v>
      </c>
      <c r="E229" s="1" t="s">
        <v>581</v>
      </c>
      <c r="F229" s="1" t="s">
        <v>16</v>
      </c>
      <c r="G229" s="7" t="s">
        <v>582</v>
      </c>
    </row>
    <row r="230" spans="1:11">
      <c r="A230" s="1" t="s">
        <v>583</v>
      </c>
      <c r="B230" s="1" t="s">
        <v>584</v>
      </c>
      <c r="C230" s="1" t="s">
        <v>117</v>
      </c>
      <c r="D230" s="1" t="s">
        <v>13</v>
      </c>
      <c r="E230" s="1" t="s">
        <v>585</v>
      </c>
      <c r="F230" s="1" t="s">
        <v>16</v>
      </c>
    </row>
    <row r="231" spans="1:11">
      <c r="A231" s="1" t="s">
        <v>586</v>
      </c>
      <c r="B231" s="1" t="s">
        <v>587</v>
      </c>
      <c r="C231" s="1" t="s">
        <v>117</v>
      </c>
      <c r="D231" s="1" t="s">
        <v>13</v>
      </c>
      <c r="E231" s="1" t="s">
        <v>588</v>
      </c>
      <c r="F231" s="1" t="s">
        <v>16</v>
      </c>
    </row>
    <row r="232" spans="1:11">
      <c r="A232" s="1" t="s">
        <v>589</v>
      </c>
      <c r="B232" s="1" t="s">
        <v>590</v>
      </c>
      <c r="C232" s="1" t="s">
        <v>117</v>
      </c>
      <c r="D232" s="1" t="s">
        <v>13</v>
      </c>
      <c r="E232" s="1" t="s">
        <v>591</v>
      </c>
      <c r="F232" s="1" t="s">
        <v>16</v>
      </c>
    </row>
    <row r="233" spans="1:11">
      <c r="A233" s="1" t="s">
        <v>592</v>
      </c>
      <c r="B233" s="1" t="s">
        <v>593</v>
      </c>
      <c r="C233" s="1" t="s">
        <v>117</v>
      </c>
      <c r="D233" s="1" t="s">
        <v>13</v>
      </c>
      <c r="E233" s="1" t="s">
        <v>594</v>
      </c>
      <c r="F233" s="1" t="s">
        <v>16</v>
      </c>
    </row>
    <row r="234" spans="1:11">
      <c r="A234" s="1" t="s">
        <v>595</v>
      </c>
      <c r="B234" s="1" t="s">
        <v>596</v>
      </c>
      <c r="C234" s="1" t="s">
        <v>117</v>
      </c>
      <c r="D234" s="1" t="s">
        <v>13</v>
      </c>
      <c r="E234" s="1" t="s">
        <v>597</v>
      </c>
      <c r="F234" s="1" t="s">
        <v>16</v>
      </c>
    </row>
    <row r="235" spans="1:11">
      <c r="A235" s="1" t="s">
        <v>598</v>
      </c>
      <c r="B235" s="1" t="s">
        <v>599</v>
      </c>
      <c r="C235" s="1" t="s">
        <v>117</v>
      </c>
      <c r="D235" s="1" t="s">
        <v>13</v>
      </c>
      <c r="E235" s="1" t="s">
        <v>600</v>
      </c>
      <c r="F235" s="1" t="s">
        <v>16</v>
      </c>
    </row>
    <row r="236" spans="1:11">
      <c r="A236" s="1" t="s">
        <v>601</v>
      </c>
      <c r="B236" s="1" t="s">
        <v>602</v>
      </c>
      <c r="C236" s="1" t="s">
        <v>117</v>
      </c>
      <c r="D236" s="1" t="s">
        <v>13</v>
      </c>
      <c r="E236" s="1" t="s">
        <v>603</v>
      </c>
      <c r="F236" s="1" t="s">
        <v>16</v>
      </c>
    </row>
    <row r="237" spans="1:11">
      <c r="A237" s="1" t="s">
        <v>604</v>
      </c>
      <c r="B237" s="1" t="s">
        <v>605</v>
      </c>
      <c r="C237" s="1" t="s">
        <v>117</v>
      </c>
      <c r="D237" s="1" t="s">
        <v>13</v>
      </c>
      <c r="E237" s="1" t="s">
        <v>606</v>
      </c>
      <c r="F237" s="1" t="s">
        <v>16</v>
      </c>
    </row>
    <row r="238" spans="1:11">
      <c r="A238" s="1" t="s">
        <v>607</v>
      </c>
      <c r="B238" s="1" t="s">
        <v>608</v>
      </c>
      <c r="C238" s="1" t="s">
        <v>117</v>
      </c>
      <c r="D238" s="1" t="s">
        <v>13</v>
      </c>
      <c r="E238" s="1" t="s">
        <v>609</v>
      </c>
      <c r="F238" s="1" t="s">
        <v>16</v>
      </c>
    </row>
    <row r="239" spans="1:11">
      <c r="A239" s="1" t="s">
        <v>610</v>
      </c>
      <c r="B239" s="1" t="s">
        <v>611</v>
      </c>
      <c r="C239" s="1" t="s">
        <v>117</v>
      </c>
      <c r="D239" s="1" t="s">
        <v>13</v>
      </c>
      <c r="E239" s="1" t="s">
        <v>612</v>
      </c>
      <c r="F239" s="1" t="s">
        <v>16</v>
      </c>
    </row>
    <row r="240" spans="1:11">
      <c r="A240" s="1" t="s">
        <v>613</v>
      </c>
      <c r="B240" s="1" t="s">
        <v>614</v>
      </c>
      <c r="C240" s="1" t="s">
        <v>117</v>
      </c>
      <c r="D240" s="1" t="s">
        <v>13</v>
      </c>
      <c r="E240" s="1" t="s">
        <v>615</v>
      </c>
      <c r="F240" s="1" t="s">
        <v>16</v>
      </c>
    </row>
    <row r="241" spans="1:16">
      <c r="A241" s="1" t="s">
        <v>616</v>
      </c>
      <c r="B241" s="1" t="s">
        <v>617</v>
      </c>
      <c r="C241" s="1" t="s">
        <v>117</v>
      </c>
      <c r="D241" s="1" t="s">
        <v>13</v>
      </c>
      <c r="E241" s="1" t="s">
        <v>618</v>
      </c>
      <c r="F241" s="1" t="s">
        <v>16</v>
      </c>
    </row>
    <row r="242" spans="1:16">
      <c r="A242" s="1" t="s">
        <v>619</v>
      </c>
      <c r="B242" s="1" t="s">
        <v>620</v>
      </c>
      <c r="C242" s="1" t="s">
        <v>117</v>
      </c>
      <c r="D242" s="1" t="s">
        <v>13</v>
      </c>
      <c r="E242" s="1" t="s">
        <v>621</v>
      </c>
      <c r="F242" s="1" t="s">
        <v>16</v>
      </c>
    </row>
    <row r="243" spans="1:16">
      <c r="A243" s="1" t="s">
        <v>622</v>
      </c>
      <c r="B243" s="1" t="s">
        <v>623</v>
      </c>
      <c r="C243" s="1" t="s">
        <v>117</v>
      </c>
      <c r="D243" s="1" t="s">
        <v>13</v>
      </c>
      <c r="E243" s="1" t="s">
        <v>624</v>
      </c>
      <c r="F243" s="1" t="s">
        <v>16</v>
      </c>
    </row>
    <row r="244" spans="1:16">
      <c r="A244" s="1" t="s">
        <v>625</v>
      </c>
      <c r="B244" s="1" t="s">
        <v>626</v>
      </c>
      <c r="C244" s="1" t="s">
        <v>117</v>
      </c>
      <c r="D244" s="1" t="s">
        <v>13</v>
      </c>
      <c r="E244" s="1" t="s">
        <v>627</v>
      </c>
      <c r="F244" s="1" t="s">
        <v>16</v>
      </c>
    </row>
    <row r="245" spans="1:16">
      <c r="A245" s="1" t="s">
        <v>628</v>
      </c>
      <c r="B245" s="1" t="s">
        <v>629</v>
      </c>
      <c r="C245" s="1" t="s">
        <v>117</v>
      </c>
      <c r="D245" s="1" t="s">
        <v>13</v>
      </c>
      <c r="E245" s="1" t="s">
        <v>630</v>
      </c>
      <c r="F245" s="1" t="s">
        <v>16</v>
      </c>
    </row>
    <row r="246" spans="1:16">
      <c r="A246" s="1" t="s">
        <v>631</v>
      </c>
      <c r="B246" s="1" t="s">
        <v>632</v>
      </c>
      <c r="C246" s="1" t="s">
        <v>117</v>
      </c>
      <c r="D246" s="1" t="s">
        <v>13</v>
      </c>
      <c r="E246" s="1" t="s">
        <v>633</v>
      </c>
      <c r="F246" s="1" t="s">
        <v>16</v>
      </c>
    </row>
    <row r="247" spans="1:16">
      <c r="A247" s="1" t="s">
        <v>634</v>
      </c>
      <c r="B247" s="1" t="s">
        <v>635</v>
      </c>
      <c r="C247" s="1" t="s">
        <v>117</v>
      </c>
      <c r="D247" s="1" t="s">
        <v>13</v>
      </c>
      <c r="E247" s="1" t="s">
        <v>636</v>
      </c>
      <c r="F247" s="1" t="s">
        <v>16</v>
      </c>
    </row>
    <row r="248" spans="1:16">
      <c r="A248" s="1" t="s">
        <v>637</v>
      </c>
      <c r="B248" s="1" t="s">
        <v>638</v>
      </c>
      <c r="C248" s="1" t="s">
        <v>117</v>
      </c>
      <c r="D248" s="1" t="s">
        <v>10</v>
      </c>
      <c r="E248" s="1" t="s">
        <v>639</v>
      </c>
      <c r="F248" s="1" t="s">
        <v>63</v>
      </c>
    </row>
    <row r="250" spans="1:16">
      <c r="A250" s="2" t="s">
        <v>640</v>
      </c>
      <c r="B250" s="2"/>
      <c r="C250" s="2"/>
      <c r="D250" s="2"/>
      <c r="E250" s="2"/>
      <c r="F250" s="2"/>
      <c r="G250" s="2"/>
      <c r="H250" s="2"/>
      <c r="I250" s="2"/>
      <c r="J250" s="2"/>
      <c r="K250" s="2"/>
      <c r="L250" s="2"/>
      <c r="M250" s="2"/>
      <c r="N250" s="2"/>
      <c r="O250" s="2"/>
      <c r="P250" s="2"/>
    </row>
    <row r="251" spans="1:16">
      <c r="A251" s="1" t="s">
        <v>641</v>
      </c>
      <c r="B251" s="1" t="s">
        <v>642</v>
      </c>
      <c r="C251" s="1" t="s">
        <v>117</v>
      </c>
      <c r="D251" s="1" t="s">
        <v>13</v>
      </c>
      <c r="E251" s="1" t="s">
        <v>643</v>
      </c>
      <c r="F251" s="1" t="s">
        <v>16</v>
      </c>
    </row>
    <row r="252" spans="1:16">
      <c r="A252" s="1" t="s">
        <v>644</v>
      </c>
      <c r="B252" s="1" t="s">
        <v>645</v>
      </c>
      <c r="C252" s="1" t="s">
        <v>117</v>
      </c>
      <c r="D252" s="1" t="s">
        <v>13</v>
      </c>
      <c r="E252" s="1" t="s">
        <v>646</v>
      </c>
      <c r="F252" s="1" t="s">
        <v>16</v>
      </c>
    </row>
    <row r="253" spans="1:16">
      <c r="A253" s="1" t="s">
        <v>647</v>
      </c>
      <c r="B253" s="1" t="s">
        <v>648</v>
      </c>
      <c r="C253" s="1" t="s">
        <v>117</v>
      </c>
      <c r="D253" s="1" t="s">
        <v>13</v>
      </c>
      <c r="E253" s="1" t="s">
        <v>8457</v>
      </c>
      <c r="F253" s="1" t="s">
        <v>16</v>
      </c>
    </row>
    <row r="254" spans="1:16">
      <c r="A254" s="1" t="s">
        <v>649</v>
      </c>
      <c r="B254" s="1" t="s">
        <v>650</v>
      </c>
      <c r="C254" s="1" t="s">
        <v>117</v>
      </c>
      <c r="D254" s="1" t="s">
        <v>13</v>
      </c>
      <c r="E254" s="1" t="s">
        <v>9876</v>
      </c>
      <c r="F254" s="1" t="s">
        <v>16</v>
      </c>
    </row>
    <row r="255" spans="1:16">
      <c r="A255" s="1" t="s">
        <v>651</v>
      </c>
      <c r="B255" s="1" t="s">
        <v>608</v>
      </c>
      <c r="C255" s="1" t="s">
        <v>117</v>
      </c>
      <c r="D255" s="1" t="s">
        <v>13</v>
      </c>
      <c r="E255" s="1" t="s">
        <v>652</v>
      </c>
      <c r="F255" s="1" t="s">
        <v>16</v>
      </c>
    </row>
    <row r="256" spans="1:16">
      <c r="A256" s="1" t="s">
        <v>653</v>
      </c>
      <c r="B256" s="1" t="s">
        <v>611</v>
      </c>
      <c r="C256" s="1" t="s">
        <v>117</v>
      </c>
      <c r="D256" s="1" t="s">
        <v>13</v>
      </c>
      <c r="E256" s="1" t="s">
        <v>654</v>
      </c>
      <c r="F256" s="1" t="s">
        <v>16</v>
      </c>
    </row>
    <row r="257" spans="1:6">
      <c r="A257" s="1" t="s">
        <v>655</v>
      </c>
      <c r="B257" s="1" t="s">
        <v>614</v>
      </c>
      <c r="C257" s="1" t="s">
        <v>117</v>
      </c>
      <c r="D257" s="1" t="s">
        <v>13</v>
      </c>
      <c r="E257" s="1" t="s">
        <v>656</v>
      </c>
      <c r="F257" s="1" t="s">
        <v>16</v>
      </c>
    </row>
    <row r="258" spans="1:6">
      <c r="A258" s="1" t="s">
        <v>657</v>
      </c>
      <c r="B258" s="1" t="s">
        <v>617</v>
      </c>
      <c r="C258" s="1" t="s">
        <v>117</v>
      </c>
      <c r="D258" s="1" t="s">
        <v>13</v>
      </c>
      <c r="E258" s="1" t="s">
        <v>658</v>
      </c>
      <c r="F258" s="1" t="s">
        <v>16</v>
      </c>
    </row>
    <row r="259" spans="1:6">
      <c r="A259" s="1" t="s">
        <v>659</v>
      </c>
      <c r="B259" s="1" t="s">
        <v>620</v>
      </c>
      <c r="C259" s="1" t="s">
        <v>117</v>
      </c>
      <c r="D259" s="1" t="s">
        <v>13</v>
      </c>
      <c r="E259" s="1" t="s">
        <v>660</v>
      </c>
      <c r="F259" s="1" t="s">
        <v>16</v>
      </c>
    </row>
    <row r="260" spans="1:6">
      <c r="A260" s="1" t="s">
        <v>661</v>
      </c>
      <c r="B260" s="1" t="s">
        <v>623</v>
      </c>
      <c r="C260" s="1" t="s">
        <v>117</v>
      </c>
      <c r="D260" s="1" t="s">
        <v>13</v>
      </c>
      <c r="E260" s="1" t="s">
        <v>662</v>
      </c>
      <c r="F260" s="1" t="s">
        <v>16</v>
      </c>
    </row>
    <row r="261" spans="1:6">
      <c r="A261" s="1" t="s">
        <v>663</v>
      </c>
      <c r="B261" s="1" t="s">
        <v>626</v>
      </c>
      <c r="C261" s="1" t="s">
        <v>117</v>
      </c>
      <c r="D261" s="1" t="s">
        <v>13</v>
      </c>
      <c r="E261" s="1" t="s">
        <v>664</v>
      </c>
      <c r="F261" s="1" t="s">
        <v>16</v>
      </c>
    </row>
    <row r="262" spans="1:6">
      <c r="A262" s="1" t="s">
        <v>665</v>
      </c>
      <c r="B262" s="1" t="s">
        <v>629</v>
      </c>
      <c r="C262" s="1" t="s">
        <v>117</v>
      </c>
      <c r="D262" s="1" t="s">
        <v>13</v>
      </c>
      <c r="E262" s="1" t="s">
        <v>666</v>
      </c>
      <c r="F262" s="1" t="s">
        <v>16</v>
      </c>
    </row>
    <row r="263" spans="1:6">
      <c r="A263" s="1" t="s">
        <v>667</v>
      </c>
      <c r="B263" s="1" t="s">
        <v>632</v>
      </c>
      <c r="C263" s="1" t="s">
        <v>117</v>
      </c>
      <c r="D263" s="1" t="s">
        <v>13</v>
      </c>
      <c r="E263" s="1" t="s">
        <v>668</v>
      </c>
      <c r="F263" s="1" t="s">
        <v>16</v>
      </c>
    </row>
    <row r="264" spans="1:6">
      <c r="A264" s="1" t="s">
        <v>669</v>
      </c>
      <c r="B264" s="1" t="s">
        <v>635</v>
      </c>
      <c r="C264" s="1" t="s">
        <v>117</v>
      </c>
      <c r="D264" s="1" t="s">
        <v>13</v>
      </c>
      <c r="E264" s="1" t="s">
        <v>670</v>
      </c>
      <c r="F264" s="1" t="s">
        <v>16</v>
      </c>
    </row>
    <row r="265" spans="1:6">
      <c r="A265" s="1" t="s">
        <v>671</v>
      </c>
      <c r="B265" s="1" t="s">
        <v>672</v>
      </c>
      <c r="C265" s="1" t="s">
        <v>117</v>
      </c>
      <c r="D265" s="1" t="s">
        <v>13</v>
      </c>
      <c r="E265" s="1" t="s">
        <v>673</v>
      </c>
      <c r="F265" s="1" t="s">
        <v>16</v>
      </c>
    </row>
    <row r="266" spans="1:6">
      <c r="A266" s="1" t="s">
        <v>674</v>
      </c>
      <c r="B266" s="1" t="s">
        <v>675</v>
      </c>
      <c r="C266" s="1" t="s">
        <v>117</v>
      </c>
      <c r="D266" s="1" t="s">
        <v>13</v>
      </c>
      <c r="E266" s="1" t="s">
        <v>676</v>
      </c>
      <c r="F266" s="1" t="s">
        <v>16</v>
      </c>
    </row>
    <row r="267" spans="1:6">
      <c r="A267" s="1" t="s">
        <v>677</v>
      </c>
      <c r="B267" s="1" t="s">
        <v>678</v>
      </c>
      <c r="C267" s="1" t="s">
        <v>117</v>
      </c>
      <c r="D267" s="1" t="s">
        <v>13</v>
      </c>
      <c r="E267" s="1" t="s">
        <v>679</v>
      </c>
      <c r="F267" s="1" t="s">
        <v>16</v>
      </c>
    </row>
    <row r="268" spans="1:6">
      <c r="A268" s="1" t="s">
        <v>680</v>
      </c>
      <c r="B268" s="1" t="s">
        <v>681</v>
      </c>
      <c r="C268" s="1" t="s">
        <v>117</v>
      </c>
      <c r="D268" s="1" t="s">
        <v>13</v>
      </c>
      <c r="E268" s="1" t="s">
        <v>682</v>
      </c>
      <c r="F268" s="1" t="s">
        <v>16</v>
      </c>
    </row>
    <row r="269" spans="1:6">
      <c r="A269" s="1" t="s">
        <v>683</v>
      </c>
      <c r="B269" s="1" t="s">
        <v>684</v>
      </c>
      <c r="C269" s="1" t="s">
        <v>117</v>
      </c>
      <c r="D269" s="1" t="s">
        <v>13</v>
      </c>
      <c r="E269" s="1" t="s">
        <v>685</v>
      </c>
      <c r="F269" s="1" t="s">
        <v>16</v>
      </c>
    </row>
    <row r="270" spans="1:6">
      <c r="A270" s="1" t="s">
        <v>686</v>
      </c>
      <c r="B270" s="1" t="s">
        <v>687</v>
      </c>
      <c r="C270" s="1" t="s">
        <v>117</v>
      </c>
      <c r="D270" s="1" t="s">
        <v>13</v>
      </c>
      <c r="E270" s="1" t="s">
        <v>688</v>
      </c>
      <c r="F270" s="1" t="s">
        <v>16</v>
      </c>
    </row>
    <row r="271" spans="1:6">
      <c r="A271" s="1" t="s">
        <v>689</v>
      </c>
      <c r="B271" s="1" t="s">
        <v>690</v>
      </c>
      <c r="C271" s="1" t="s">
        <v>117</v>
      </c>
      <c r="D271" s="1" t="s">
        <v>13</v>
      </c>
      <c r="E271" s="1" t="s">
        <v>691</v>
      </c>
      <c r="F271" s="1" t="s">
        <v>16</v>
      </c>
    </row>
    <row r="272" spans="1:6">
      <c r="A272" s="1" t="s">
        <v>692</v>
      </c>
      <c r="B272" s="1" t="s">
        <v>693</v>
      </c>
      <c r="C272" s="1" t="s">
        <v>117</v>
      </c>
      <c r="D272" s="1" t="s">
        <v>13</v>
      </c>
      <c r="E272" s="1" t="s">
        <v>694</v>
      </c>
      <c r="F272" s="1" t="s">
        <v>16</v>
      </c>
    </row>
    <row r="273" spans="1:6">
      <c r="A273" s="1" t="s">
        <v>695</v>
      </c>
      <c r="B273" s="1" t="s">
        <v>696</v>
      </c>
      <c r="C273" s="1" t="s">
        <v>117</v>
      </c>
      <c r="D273" s="1" t="s">
        <v>13</v>
      </c>
      <c r="E273" s="1" t="s">
        <v>697</v>
      </c>
      <c r="F273" s="1" t="s">
        <v>16</v>
      </c>
    </row>
    <row r="274" spans="1:6">
      <c r="A274" s="1" t="s">
        <v>698</v>
      </c>
      <c r="B274" s="1" t="s">
        <v>699</v>
      </c>
      <c r="C274" s="1" t="s">
        <v>117</v>
      </c>
      <c r="D274" s="1" t="s">
        <v>13</v>
      </c>
      <c r="E274" s="1" t="s">
        <v>700</v>
      </c>
      <c r="F274" s="1" t="s">
        <v>16</v>
      </c>
    </row>
    <row r="275" spans="1:6">
      <c r="A275" s="1" t="s">
        <v>701</v>
      </c>
      <c r="B275" s="1" t="s">
        <v>702</v>
      </c>
      <c r="C275" s="1" t="s">
        <v>117</v>
      </c>
      <c r="D275" s="1" t="s">
        <v>13</v>
      </c>
      <c r="E275" s="1" t="s">
        <v>703</v>
      </c>
      <c r="F275" s="1" t="s">
        <v>16</v>
      </c>
    </row>
    <row r="276" spans="1:6">
      <c r="A276" s="1" t="s">
        <v>704</v>
      </c>
      <c r="B276" s="1" t="s">
        <v>705</v>
      </c>
      <c r="C276" s="1" t="s">
        <v>117</v>
      </c>
      <c r="D276" s="1" t="s">
        <v>13</v>
      </c>
      <c r="E276" s="1" t="s">
        <v>706</v>
      </c>
      <c r="F276" s="1" t="s">
        <v>16</v>
      </c>
    </row>
    <row r="277" spans="1:6">
      <c r="A277" s="1" t="s">
        <v>707</v>
      </c>
      <c r="B277" s="1" t="s">
        <v>708</v>
      </c>
      <c r="C277" s="1" t="s">
        <v>117</v>
      </c>
      <c r="D277" s="1" t="s">
        <v>13</v>
      </c>
      <c r="E277" s="1" t="s">
        <v>709</v>
      </c>
      <c r="F277" s="1" t="s">
        <v>16</v>
      </c>
    </row>
    <row r="278" spans="1:6">
      <c r="A278" s="1" t="s">
        <v>710</v>
      </c>
      <c r="B278" s="1" t="s">
        <v>711</v>
      </c>
      <c r="C278" s="1" t="s">
        <v>117</v>
      </c>
      <c r="D278" s="1" t="s">
        <v>13</v>
      </c>
      <c r="E278" s="1" t="s">
        <v>712</v>
      </c>
      <c r="F278" s="1" t="s">
        <v>16</v>
      </c>
    </row>
    <row r="279" spans="1:6">
      <c r="A279" s="1" t="s">
        <v>713</v>
      </c>
      <c r="B279" s="1" t="s">
        <v>714</v>
      </c>
      <c r="C279" s="1" t="s">
        <v>117</v>
      </c>
      <c r="D279" s="1" t="s">
        <v>13</v>
      </c>
      <c r="E279" s="1" t="s">
        <v>715</v>
      </c>
      <c r="F279" s="1" t="s">
        <v>16</v>
      </c>
    </row>
    <row r="280" spans="1:6">
      <c r="A280" s="1" t="s">
        <v>716</v>
      </c>
      <c r="B280" s="1" t="s">
        <v>717</v>
      </c>
      <c r="C280" s="1" t="s">
        <v>117</v>
      </c>
      <c r="D280" s="1" t="s">
        <v>13</v>
      </c>
      <c r="E280" s="1" t="s">
        <v>718</v>
      </c>
      <c r="F280" s="1" t="s">
        <v>16</v>
      </c>
    </row>
    <row r="281" spans="1:6">
      <c r="A281" s="1" t="s">
        <v>719</v>
      </c>
      <c r="B281" s="1" t="s">
        <v>720</v>
      </c>
      <c r="C281" s="1" t="s">
        <v>117</v>
      </c>
      <c r="D281" s="1" t="s">
        <v>13</v>
      </c>
      <c r="E281" s="1" t="s">
        <v>721</v>
      </c>
      <c r="F281" s="1" t="s">
        <v>16</v>
      </c>
    </row>
    <row r="282" spans="1:6">
      <c r="A282" s="1" t="s">
        <v>722</v>
      </c>
      <c r="B282" s="1" t="s">
        <v>723</v>
      </c>
      <c r="C282" s="1" t="s">
        <v>117</v>
      </c>
      <c r="D282" s="1" t="s">
        <v>13</v>
      </c>
      <c r="E282" s="1" t="s">
        <v>724</v>
      </c>
      <c r="F282" s="1" t="s">
        <v>16</v>
      </c>
    </row>
    <row r="283" spans="1:6">
      <c r="A283" s="1" t="s">
        <v>725</v>
      </c>
      <c r="B283" s="1" t="s">
        <v>726</v>
      </c>
      <c r="C283" s="1" t="s">
        <v>117</v>
      </c>
      <c r="D283" s="1" t="s">
        <v>13</v>
      </c>
      <c r="E283" s="1" t="s">
        <v>727</v>
      </c>
      <c r="F283" s="1" t="s">
        <v>16</v>
      </c>
    </row>
    <row r="284" spans="1:6">
      <c r="A284" s="1" t="s">
        <v>728</v>
      </c>
      <c r="B284" s="1" t="s">
        <v>729</v>
      </c>
      <c r="C284" s="1" t="s">
        <v>117</v>
      </c>
      <c r="D284" s="1" t="s">
        <v>13</v>
      </c>
      <c r="E284" s="1" t="s">
        <v>730</v>
      </c>
      <c r="F284" s="1" t="s">
        <v>16</v>
      </c>
    </row>
    <row r="285" spans="1:6">
      <c r="A285" s="1" t="s">
        <v>731</v>
      </c>
      <c r="B285" s="1" t="s">
        <v>732</v>
      </c>
      <c r="C285" s="1" t="s">
        <v>117</v>
      </c>
      <c r="D285" s="1" t="s">
        <v>13</v>
      </c>
      <c r="E285" s="1" t="s">
        <v>733</v>
      </c>
      <c r="F285" s="1" t="s">
        <v>16</v>
      </c>
    </row>
    <row r="286" spans="1:6">
      <c r="A286" s="1" t="s">
        <v>734</v>
      </c>
      <c r="B286" s="1" t="s">
        <v>735</v>
      </c>
      <c r="C286" s="1" t="s">
        <v>117</v>
      </c>
      <c r="D286" s="1" t="s">
        <v>13</v>
      </c>
      <c r="E286" s="1" t="s">
        <v>736</v>
      </c>
      <c r="F286" s="1" t="s">
        <v>16</v>
      </c>
    </row>
    <row r="287" spans="1:6">
      <c r="A287" s="1" t="s">
        <v>737</v>
      </c>
      <c r="B287" s="1" t="s">
        <v>738</v>
      </c>
      <c r="C287" s="1" t="s">
        <v>117</v>
      </c>
      <c r="D287" s="1" t="s">
        <v>13</v>
      </c>
      <c r="E287" s="1" t="s">
        <v>739</v>
      </c>
      <c r="F287" s="1" t="s">
        <v>16</v>
      </c>
    </row>
    <row r="288" spans="1:6">
      <c r="A288" s="1" t="s">
        <v>740</v>
      </c>
      <c r="B288" s="1" t="s">
        <v>741</v>
      </c>
      <c r="C288" s="1" t="s">
        <v>117</v>
      </c>
      <c r="D288" s="1" t="s">
        <v>13</v>
      </c>
      <c r="E288" s="1" t="s">
        <v>742</v>
      </c>
      <c r="F288" s="1" t="s">
        <v>16</v>
      </c>
    </row>
    <row r="289" spans="1:30">
      <c r="A289" s="1" t="s">
        <v>743</v>
      </c>
      <c r="B289" s="1" t="s">
        <v>744</v>
      </c>
      <c r="C289" s="1" t="s">
        <v>117</v>
      </c>
      <c r="D289" s="1" t="s">
        <v>13</v>
      </c>
      <c r="E289" s="1" t="s">
        <v>745</v>
      </c>
      <c r="F289" s="1" t="s">
        <v>16</v>
      </c>
    </row>
    <row r="290" spans="1:30">
      <c r="A290" s="1" t="s">
        <v>746</v>
      </c>
      <c r="B290" s="1" t="s">
        <v>747</v>
      </c>
      <c r="C290" s="1" t="s">
        <v>117</v>
      </c>
      <c r="D290" s="1" t="s">
        <v>13</v>
      </c>
      <c r="E290" s="1" t="s">
        <v>748</v>
      </c>
      <c r="F290" s="1" t="s">
        <v>16</v>
      </c>
    </row>
    <row r="291" spans="1:30">
      <c r="A291" s="1" t="s">
        <v>749</v>
      </c>
      <c r="B291" s="1" t="s">
        <v>750</v>
      </c>
      <c r="C291" s="1" t="s">
        <v>117</v>
      </c>
      <c r="D291" s="1" t="s">
        <v>13</v>
      </c>
      <c r="E291" s="1" t="s">
        <v>751</v>
      </c>
      <c r="F291" s="1" t="s">
        <v>16</v>
      </c>
    </row>
    <row r="292" spans="1:30">
      <c r="A292" s="1" t="s">
        <v>752</v>
      </c>
      <c r="B292" s="1" t="s">
        <v>753</v>
      </c>
      <c r="C292" s="1" t="s">
        <v>117</v>
      </c>
      <c r="D292" s="1" t="s">
        <v>13</v>
      </c>
      <c r="E292" s="1" t="s">
        <v>754</v>
      </c>
      <c r="F292" s="1" t="s">
        <v>16</v>
      </c>
    </row>
    <row r="293" spans="1:30">
      <c r="A293" s="1" t="s">
        <v>755</v>
      </c>
      <c r="B293" s="1" t="s">
        <v>756</v>
      </c>
      <c r="C293" s="1" t="s">
        <v>117</v>
      </c>
      <c r="D293" s="1" t="s">
        <v>13</v>
      </c>
      <c r="E293" s="1" t="s">
        <v>757</v>
      </c>
      <c r="F293" s="1" t="s">
        <v>16</v>
      </c>
    </row>
    <row r="294" spans="1:30">
      <c r="A294" s="1" t="s">
        <v>758</v>
      </c>
      <c r="B294" s="1" t="s">
        <v>759</v>
      </c>
      <c r="C294" s="1" t="s">
        <v>117</v>
      </c>
      <c r="D294" s="1" t="s">
        <v>13</v>
      </c>
      <c r="E294" s="1" t="s">
        <v>760</v>
      </c>
      <c r="F294" s="1" t="s">
        <v>16</v>
      </c>
    </row>
    <row r="295" spans="1:30">
      <c r="A295" s="1" t="s">
        <v>761</v>
      </c>
      <c r="B295" s="1" t="s">
        <v>762</v>
      </c>
      <c r="C295" s="1" t="s">
        <v>117</v>
      </c>
      <c r="D295" s="1" t="s">
        <v>13</v>
      </c>
      <c r="E295" s="1" t="s">
        <v>763</v>
      </c>
      <c r="F295" s="1" t="s">
        <v>16</v>
      </c>
    </row>
    <row r="296" spans="1:30">
      <c r="A296" s="1" t="s">
        <v>764</v>
      </c>
      <c r="B296" s="1" t="s">
        <v>765</v>
      </c>
      <c r="C296" s="1" t="s">
        <v>117</v>
      </c>
      <c r="D296" s="1" t="s">
        <v>13</v>
      </c>
      <c r="E296" s="1" t="s">
        <v>766</v>
      </c>
      <c r="F296" s="1" t="s">
        <v>16</v>
      </c>
    </row>
    <row r="297" spans="1:30">
      <c r="A297" s="1" t="s">
        <v>767</v>
      </c>
      <c r="B297" s="1" t="s">
        <v>768</v>
      </c>
      <c r="C297" s="1" t="s">
        <v>117</v>
      </c>
      <c r="D297" s="1" t="s">
        <v>13</v>
      </c>
      <c r="E297" s="1" t="s">
        <v>769</v>
      </c>
      <c r="F297" s="1" t="s">
        <v>16</v>
      </c>
    </row>
    <row r="298" spans="1:30">
      <c r="A298" s="1" t="s">
        <v>770</v>
      </c>
      <c r="B298" s="1" t="s">
        <v>771</v>
      </c>
      <c r="C298" s="1" t="s">
        <v>117</v>
      </c>
      <c r="D298" s="1" t="s">
        <v>13</v>
      </c>
      <c r="E298" s="1" t="s">
        <v>772</v>
      </c>
      <c r="F298" s="1" t="s">
        <v>16</v>
      </c>
    </row>
    <row r="299" spans="1:30" s="2" customFormat="1">
      <c r="A299" s="1" t="s">
        <v>773</v>
      </c>
      <c r="B299" s="1" t="s">
        <v>774</v>
      </c>
      <c r="C299" s="1" t="s">
        <v>117</v>
      </c>
      <c r="D299" s="1" t="s">
        <v>13</v>
      </c>
      <c r="E299" s="1" t="s">
        <v>775</v>
      </c>
      <c r="F299" s="1" t="s">
        <v>16</v>
      </c>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c r="A300" s="1" t="s">
        <v>776</v>
      </c>
      <c r="B300" s="1" t="s">
        <v>777</v>
      </c>
      <c r="C300" s="1" t="s">
        <v>117</v>
      </c>
      <c r="D300" s="1" t="s">
        <v>13</v>
      </c>
      <c r="E300" s="1" t="s">
        <v>778</v>
      </c>
      <c r="F300" s="1" t="s">
        <v>16</v>
      </c>
    </row>
    <row r="301" spans="1:30">
      <c r="A301" s="1" t="s">
        <v>779</v>
      </c>
      <c r="B301" s="1" t="s">
        <v>780</v>
      </c>
      <c r="C301" s="1" t="s">
        <v>117</v>
      </c>
      <c r="D301" s="1" t="s">
        <v>13</v>
      </c>
      <c r="E301" s="1" t="s">
        <v>781</v>
      </c>
      <c r="F301" s="1" t="s">
        <v>16</v>
      </c>
    </row>
    <row r="302" spans="1:30">
      <c r="A302" s="1" t="s">
        <v>782</v>
      </c>
      <c r="B302" s="1" t="s">
        <v>783</v>
      </c>
      <c r="C302" s="1" t="s">
        <v>117</v>
      </c>
      <c r="D302" s="1" t="s">
        <v>13</v>
      </c>
      <c r="E302" s="1" t="s">
        <v>784</v>
      </c>
      <c r="F302" s="1" t="s">
        <v>16</v>
      </c>
    </row>
    <row r="303" spans="1:30">
      <c r="A303" s="1" t="s">
        <v>785</v>
      </c>
      <c r="B303" s="1" t="s">
        <v>786</v>
      </c>
      <c r="C303" s="1" t="s">
        <v>117</v>
      </c>
      <c r="D303" s="1" t="s">
        <v>13</v>
      </c>
      <c r="E303" s="1" t="s">
        <v>787</v>
      </c>
      <c r="F303" s="1" t="s">
        <v>16</v>
      </c>
    </row>
    <row r="304" spans="1:30">
      <c r="A304" s="1" t="s">
        <v>788</v>
      </c>
      <c r="B304" s="1" t="s">
        <v>789</v>
      </c>
      <c r="C304" s="1" t="s">
        <v>117</v>
      </c>
      <c r="D304" s="1" t="s">
        <v>13</v>
      </c>
      <c r="E304" s="1" t="s">
        <v>790</v>
      </c>
      <c r="F304" s="1" t="s">
        <v>16</v>
      </c>
    </row>
    <row r="305" spans="1:6">
      <c r="A305" s="1" t="s">
        <v>791</v>
      </c>
      <c r="B305" s="1" t="s">
        <v>792</v>
      </c>
      <c r="C305" s="1" t="s">
        <v>117</v>
      </c>
      <c r="D305" s="1" t="s">
        <v>10</v>
      </c>
      <c r="E305" s="1" t="s">
        <v>793</v>
      </c>
      <c r="F305" s="1" t="s">
        <v>63</v>
      </c>
    </row>
    <row r="306" spans="1:6">
      <c r="A306" s="1" t="s">
        <v>794</v>
      </c>
      <c r="B306" s="1" t="s">
        <v>795</v>
      </c>
      <c r="C306" s="1" t="s">
        <v>117</v>
      </c>
      <c r="D306" s="1" t="s">
        <v>13</v>
      </c>
      <c r="E306" s="1" t="s">
        <v>796</v>
      </c>
      <c r="F306" s="1" t="s">
        <v>16</v>
      </c>
    </row>
    <row r="307" spans="1:6">
      <c r="A307" s="1" t="s">
        <v>797</v>
      </c>
      <c r="B307" s="1" t="s">
        <v>798</v>
      </c>
      <c r="C307" s="1" t="s">
        <v>117</v>
      </c>
      <c r="D307" s="1" t="s">
        <v>13</v>
      </c>
      <c r="E307" s="1" t="s">
        <v>799</v>
      </c>
      <c r="F307" s="1" t="s">
        <v>16</v>
      </c>
    </row>
    <row r="309" spans="1:6" s="2" customFormat="1">
      <c r="A309" s="2" t="s">
        <v>800</v>
      </c>
    </row>
    <row r="310" spans="1:6">
      <c r="A310" s="1" t="s">
        <v>801</v>
      </c>
      <c r="B310" s="1" t="s">
        <v>802</v>
      </c>
      <c r="C310" s="1" t="s">
        <v>117</v>
      </c>
      <c r="D310" s="1" t="s">
        <v>13</v>
      </c>
      <c r="E310" s="1" t="s">
        <v>803</v>
      </c>
      <c r="F310" s="1" t="s">
        <v>16</v>
      </c>
    </row>
    <row r="311" spans="1:6">
      <c r="A311" s="1" t="s">
        <v>804</v>
      </c>
      <c r="B311" s="1" t="s">
        <v>805</v>
      </c>
      <c r="C311" s="1" t="s">
        <v>117</v>
      </c>
      <c r="D311" s="1" t="s">
        <v>13</v>
      </c>
      <c r="E311" s="1" t="s">
        <v>806</v>
      </c>
      <c r="F311" s="1" t="s">
        <v>16</v>
      </c>
    </row>
    <row r="312" spans="1:6">
      <c r="A312" s="1" t="s">
        <v>807</v>
      </c>
      <c r="B312" s="1" t="s">
        <v>808</v>
      </c>
      <c r="C312" s="1" t="s">
        <v>117</v>
      </c>
      <c r="D312" s="1" t="s">
        <v>13</v>
      </c>
      <c r="E312" s="1" t="s">
        <v>809</v>
      </c>
      <c r="F312" s="1" t="s">
        <v>16</v>
      </c>
    </row>
    <row r="313" spans="1:6">
      <c r="A313" s="1" t="s">
        <v>810</v>
      </c>
      <c r="B313" s="1" t="s">
        <v>811</v>
      </c>
      <c r="C313" s="1" t="s">
        <v>117</v>
      </c>
      <c r="D313" s="1" t="s">
        <v>13</v>
      </c>
      <c r="E313" s="1" t="s">
        <v>812</v>
      </c>
      <c r="F313" s="1" t="s">
        <v>16</v>
      </c>
    </row>
    <row r="314" spans="1:6">
      <c r="A314" s="1" t="s">
        <v>813</v>
      </c>
      <c r="B314" s="1" t="s">
        <v>814</v>
      </c>
      <c r="C314" s="1" t="s">
        <v>117</v>
      </c>
      <c r="D314" s="1" t="s">
        <v>13</v>
      </c>
      <c r="E314" s="1" t="s">
        <v>815</v>
      </c>
      <c r="F314" s="1" t="s">
        <v>16</v>
      </c>
    </row>
    <row r="315" spans="1:6">
      <c r="A315" s="1" t="s">
        <v>816</v>
      </c>
      <c r="B315" s="1" t="s">
        <v>817</v>
      </c>
      <c r="C315" s="1" t="s">
        <v>117</v>
      </c>
      <c r="D315" s="1" t="s">
        <v>13</v>
      </c>
      <c r="E315" s="1" t="s">
        <v>818</v>
      </c>
      <c r="F315" s="1" t="s">
        <v>16</v>
      </c>
    </row>
    <row r="316" spans="1:6">
      <c r="A316" s="1" t="s">
        <v>819</v>
      </c>
      <c r="B316" s="1" t="s">
        <v>820</v>
      </c>
      <c r="C316" s="1" t="s">
        <v>117</v>
      </c>
      <c r="D316" s="1" t="s">
        <v>13</v>
      </c>
      <c r="E316" s="1" t="s">
        <v>821</v>
      </c>
      <c r="F316" s="1" t="s">
        <v>16</v>
      </c>
    </row>
    <row r="317" spans="1:6">
      <c r="A317" s="1" t="s">
        <v>822</v>
      </c>
      <c r="B317" s="1" t="s">
        <v>823</v>
      </c>
      <c r="C317" s="1" t="s">
        <v>117</v>
      </c>
      <c r="D317" s="1" t="s">
        <v>13</v>
      </c>
      <c r="E317" s="1" t="s">
        <v>824</v>
      </c>
      <c r="F317" s="1" t="s">
        <v>16</v>
      </c>
    </row>
    <row r="318" spans="1:6">
      <c r="A318" s="1" t="s">
        <v>825</v>
      </c>
      <c r="B318" s="1" t="s">
        <v>826</v>
      </c>
      <c r="C318" s="1" t="s">
        <v>117</v>
      </c>
      <c r="D318" s="1" t="s">
        <v>13</v>
      </c>
      <c r="E318" s="1" t="s">
        <v>827</v>
      </c>
      <c r="F318" s="1" t="s">
        <v>16</v>
      </c>
    </row>
    <row r="319" spans="1:6">
      <c r="A319" s="1" t="s">
        <v>828</v>
      </c>
      <c r="B319" s="1" t="s">
        <v>829</v>
      </c>
      <c r="C319" s="1" t="s">
        <v>117</v>
      </c>
      <c r="D319" s="1" t="s">
        <v>13</v>
      </c>
      <c r="E319" s="1" t="s">
        <v>830</v>
      </c>
      <c r="F319" s="1" t="s">
        <v>16</v>
      </c>
    </row>
    <row r="320" spans="1:6">
      <c r="A320" s="1" t="s">
        <v>831</v>
      </c>
      <c r="B320" s="1" t="s">
        <v>832</v>
      </c>
      <c r="C320" s="1" t="s">
        <v>117</v>
      </c>
      <c r="D320" s="1" t="s">
        <v>13</v>
      </c>
      <c r="E320" s="1" t="s">
        <v>833</v>
      </c>
      <c r="F320" s="1" t="s">
        <v>16</v>
      </c>
    </row>
    <row r="321" spans="1:6">
      <c r="A321" s="1" t="s">
        <v>834</v>
      </c>
      <c r="B321" s="1" t="s">
        <v>835</v>
      </c>
      <c r="C321" s="1" t="s">
        <v>117</v>
      </c>
      <c r="D321" s="1" t="s">
        <v>13</v>
      </c>
      <c r="E321" s="1" t="s">
        <v>836</v>
      </c>
      <c r="F321" s="1" t="s">
        <v>16</v>
      </c>
    </row>
    <row r="322" spans="1:6">
      <c r="A322" s="1" t="s">
        <v>837</v>
      </c>
      <c r="B322" s="1" t="s">
        <v>838</v>
      </c>
      <c r="C322" s="1" t="s">
        <v>117</v>
      </c>
      <c r="D322" s="1" t="s">
        <v>13</v>
      </c>
      <c r="E322" s="1" t="s">
        <v>839</v>
      </c>
      <c r="F322" s="1" t="s">
        <v>16</v>
      </c>
    </row>
    <row r="323" spans="1:6">
      <c r="A323" s="1" t="s">
        <v>840</v>
      </c>
      <c r="B323" s="1" t="s">
        <v>841</v>
      </c>
      <c r="C323" s="1" t="s">
        <v>117</v>
      </c>
      <c r="D323" s="1" t="s">
        <v>13</v>
      </c>
      <c r="E323" s="1" t="s">
        <v>2460</v>
      </c>
      <c r="F323" s="1" t="s">
        <v>16</v>
      </c>
    </row>
    <row r="324" spans="1:6">
      <c r="A324" s="1" t="s">
        <v>842</v>
      </c>
      <c r="B324" s="1" t="s">
        <v>843</v>
      </c>
      <c r="C324" s="1" t="s">
        <v>117</v>
      </c>
      <c r="D324" s="1" t="s">
        <v>13</v>
      </c>
      <c r="E324" s="1" t="s">
        <v>9720</v>
      </c>
      <c r="F324" s="1" t="s">
        <v>16</v>
      </c>
    </row>
    <row r="326" spans="1:6" s="2" customFormat="1">
      <c r="A326" s="2" t="s">
        <v>844</v>
      </c>
    </row>
    <row r="327" spans="1:6">
      <c r="A327" s="1" t="s">
        <v>845</v>
      </c>
      <c r="B327" s="1" t="s">
        <v>846</v>
      </c>
      <c r="C327" s="1" t="s">
        <v>99</v>
      </c>
      <c r="D327" s="1" t="s">
        <v>13</v>
      </c>
      <c r="E327" s="1" t="s">
        <v>847</v>
      </c>
      <c r="F327" s="1" t="s">
        <v>16</v>
      </c>
    </row>
    <row r="328" spans="1:6">
      <c r="A328" s="1" t="s">
        <v>848</v>
      </c>
      <c r="B328" s="1" t="s">
        <v>849</v>
      </c>
      <c r="C328" s="1" t="s">
        <v>99</v>
      </c>
      <c r="D328" s="1" t="s">
        <v>13</v>
      </c>
      <c r="E328" s="1" t="s">
        <v>850</v>
      </c>
      <c r="F328" s="1" t="s">
        <v>16</v>
      </c>
    </row>
    <row r="329" spans="1:6">
      <c r="A329" s="1" t="s">
        <v>851</v>
      </c>
      <c r="B329" s="1" t="s">
        <v>852</v>
      </c>
      <c r="C329" s="1" t="s">
        <v>99</v>
      </c>
      <c r="D329" s="1" t="s">
        <v>13</v>
      </c>
      <c r="E329" s="1" t="s">
        <v>853</v>
      </c>
      <c r="F329" s="1" t="s">
        <v>16</v>
      </c>
    </row>
    <row r="330" spans="1:6">
      <c r="A330" s="1" t="s">
        <v>854</v>
      </c>
      <c r="B330" s="1" t="s">
        <v>855</v>
      </c>
      <c r="C330" s="1" t="s">
        <v>99</v>
      </c>
      <c r="D330" s="1" t="s">
        <v>13</v>
      </c>
      <c r="E330" s="1" t="s">
        <v>856</v>
      </c>
      <c r="F330" s="1" t="s">
        <v>16</v>
      </c>
    </row>
    <row r="331" spans="1:6">
      <c r="A331" s="1" t="s">
        <v>857</v>
      </c>
      <c r="B331" s="1" t="s">
        <v>858</v>
      </c>
      <c r="C331" s="1" t="s">
        <v>99</v>
      </c>
      <c r="D331" s="1" t="s">
        <v>13</v>
      </c>
      <c r="E331" s="1" t="s">
        <v>859</v>
      </c>
      <c r="F331" s="1" t="s">
        <v>16</v>
      </c>
    </row>
    <row r="333" spans="1:6">
      <c r="A333" s="1" t="s">
        <v>860</v>
      </c>
      <c r="B333" s="1" t="s">
        <v>861</v>
      </c>
      <c r="C333" s="1" t="s">
        <v>99</v>
      </c>
      <c r="D333" s="1" t="s">
        <v>13</v>
      </c>
      <c r="E333" s="1" t="s">
        <v>862</v>
      </c>
      <c r="F333" s="1" t="s">
        <v>16</v>
      </c>
    </row>
    <row r="334" spans="1:6">
      <c r="A334" s="1" t="s">
        <v>863</v>
      </c>
      <c r="B334" s="1" t="s">
        <v>864</v>
      </c>
      <c r="C334" s="1" t="s">
        <v>99</v>
      </c>
      <c r="D334" s="1" t="s">
        <v>13</v>
      </c>
      <c r="E334" s="1" t="s">
        <v>865</v>
      </c>
      <c r="F334" s="1" t="s">
        <v>16</v>
      </c>
    </row>
    <row r="335" spans="1:6">
      <c r="A335" s="1" t="s">
        <v>866</v>
      </c>
      <c r="B335" s="1" t="s">
        <v>867</v>
      </c>
      <c r="C335" s="1" t="s">
        <v>99</v>
      </c>
      <c r="D335" s="1" t="s">
        <v>13</v>
      </c>
      <c r="E335" s="1" t="s">
        <v>868</v>
      </c>
      <c r="F335" s="1" t="s">
        <v>16</v>
      </c>
    </row>
    <row r="336" spans="1:6">
      <c r="A336" s="1" t="s">
        <v>869</v>
      </c>
      <c r="B336" s="1" t="s">
        <v>870</v>
      </c>
      <c r="C336" s="1" t="s">
        <v>99</v>
      </c>
      <c r="D336" s="1" t="s">
        <v>13</v>
      </c>
      <c r="E336" s="1" t="s">
        <v>871</v>
      </c>
      <c r="F336" s="1" t="s">
        <v>16</v>
      </c>
    </row>
    <row r="338" spans="1:6">
      <c r="A338" s="1" t="s">
        <v>872</v>
      </c>
      <c r="B338" s="1" t="s">
        <v>873</v>
      </c>
      <c r="C338" s="1" t="s">
        <v>99</v>
      </c>
      <c r="D338" s="1" t="s">
        <v>13</v>
      </c>
      <c r="E338" s="1" t="s">
        <v>874</v>
      </c>
      <c r="F338" s="1" t="s">
        <v>16</v>
      </c>
    </row>
    <row r="339" spans="1:6">
      <c r="A339" s="1" t="s">
        <v>875</v>
      </c>
      <c r="B339" s="1" t="s">
        <v>876</v>
      </c>
      <c r="C339" s="1" t="s">
        <v>99</v>
      </c>
      <c r="D339" s="1" t="s">
        <v>13</v>
      </c>
      <c r="E339" s="1" t="s">
        <v>877</v>
      </c>
      <c r="F339" s="1" t="s">
        <v>16</v>
      </c>
    </row>
    <row r="340" spans="1:6">
      <c r="A340" s="1" t="s">
        <v>878</v>
      </c>
      <c r="B340" s="1" t="s">
        <v>879</v>
      </c>
      <c r="C340" s="1" t="s">
        <v>99</v>
      </c>
      <c r="D340" s="1" t="s">
        <v>13</v>
      </c>
      <c r="E340" s="1" t="s">
        <v>880</v>
      </c>
      <c r="F340" s="1" t="s">
        <v>16</v>
      </c>
    </row>
    <row r="341" spans="1:6">
      <c r="A341" s="1" t="s">
        <v>881</v>
      </c>
      <c r="B341" s="1" t="s">
        <v>882</v>
      </c>
      <c r="C341" s="1" t="s">
        <v>99</v>
      </c>
      <c r="D341" s="1" t="s">
        <v>13</v>
      </c>
      <c r="E341" s="1" t="s">
        <v>883</v>
      </c>
      <c r="F341" s="1" t="s">
        <v>16</v>
      </c>
    </row>
    <row r="343" spans="1:6" s="2" customFormat="1">
      <c r="A343" s="2" t="s">
        <v>884</v>
      </c>
    </row>
    <row r="344" spans="1:6">
      <c r="A344" s="1" t="s">
        <v>885</v>
      </c>
      <c r="B344" s="1" t="s">
        <v>886</v>
      </c>
      <c r="C344" s="1" t="s">
        <v>99</v>
      </c>
      <c r="D344" s="1" t="s">
        <v>13</v>
      </c>
      <c r="E344" s="1" t="s">
        <v>887</v>
      </c>
      <c r="F344" s="1" t="s">
        <v>16</v>
      </c>
    </row>
    <row r="345" spans="1:6">
      <c r="A345" s="1" t="s">
        <v>888</v>
      </c>
      <c r="B345" s="1" t="s">
        <v>889</v>
      </c>
      <c r="C345" s="1" t="s">
        <v>99</v>
      </c>
      <c r="D345" s="1" t="s">
        <v>13</v>
      </c>
      <c r="E345" s="1" t="s">
        <v>890</v>
      </c>
      <c r="F345" s="1" t="s">
        <v>16</v>
      </c>
    </row>
    <row r="346" spans="1:6">
      <c r="A346" s="1" t="s">
        <v>891</v>
      </c>
      <c r="B346" s="1" t="s">
        <v>892</v>
      </c>
      <c r="C346" s="1" t="s">
        <v>99</v>
      </c>
      <c r="D346" s="1" t="s">
        <v>13</v>
      </c>
      <c r="E346" s="1" t="s">
        <v>893</v>
      </c>
      <c r="F346" s="1" t="s">
        <v>16</v>
      </c>
    </row>
    <row r="347" spans="1:6">
      <c r="A347" s="1" t="s">
        <v>894</v>
      </c>
      <c r="B347" s="1" t="s">
        <v>895</v>
      </c>
      <c r="C347" s="1" t="s">
        <v>99</v>
      </c>
      <c r="D347" s="1" t="s">
        <v>13</v>
      </c>
      <c r="E347" s="1" t="s">
        <v>896</v>
      </c>
      <c r="F347" s="1" t="s">
        <v>16</v>
      </c>
    </row>
    <row r="348" spans="1:6">
      <c r="A348" s="1" t="s">
        <v>897</v>
      </c>
      <c r="B348" s="1" t="s">
        <v>898</v>
      </c>
      <c r="C348" s="1" t="s">
        <v>99</v>
      </c>
      <c r="D348" s="1" t="s">
        <v>13</v>
      </c>
      <c r="E348" s="1" t="s">
        <v>899</v>
      </c>
      <c r="F348" s="1" t="s">
        <v>16</v>
      </c>
    </row>
    <row r="350" spans="1:6">
      <c r="A350" s="1" t="s">
        <v>900</v>
      </c>
      <c r="B350" s="1" t="s">
        <v>901</v>
      </c>
      <c r="C350" s="1" t="s">
        <v>99</v>
      </c>
      <c r="D350" s="1" t="s">
        <v>13</v>
      </c>
      <c r="E350" s="1" t="s">
        <v>902</v>
      </c>
      <c r="F350" s="1" t="s">
        <v>16</v>
      </c>
    </row>
    <row r="351" spans="1:6">
      <c r="A351" s="1" t="s">
        <v>903</v>
      </c>
      <c r="B351" s="1" t="s">
        <v>904</v>
      </c>
      <c r="C351" s="1" t="s">
        <v>99</v>
      </c>
      <c r="D351" s="1" t="s">
        <v>13</v>
      </c>
      <c r="E351" s="1" t="s">
        <v>905</v>
      </c>
      <c r="F351" s="1" t="s">
        <v>16</v>
      </c>
    </row>
    <row r="352" spans="1:6">
      <c r="A352" s="1" t="s">
        <v>906</v>
      </c>
      <c r="B352" s="1" t="s">
        <v>907</v>
      </c>
      <c r="C352" s="1" t="s">
        <v>99</v>
      </c>
      <c r="D352" s="1" t="s">
        <v>13</v>
      </c>
      <c r="E352" s="1" t="s">
        <v>908</v>
      </c>
      <c r="F352" s="1" t="s">
        <v>16</v>
      </c>
    </row>
    <row r="353" spans="1:6">
      <c r="A353" s="1" t="s">
        <v>909</v>
      </c>
      <c r="B353" s="1" t="s">
        <v>910</v>
      </c>
      <c r="C353" s="1" t="s">
        <v>99</v>
      </c>
      <c r="D353" s="1" t="s">
        <v>13</v>
      </c>
      <c r="E353" s="1" t="s">
        <v>911</v>
      </c>
      <c r="F353" s="1" t="s">
        <v>16</v>
      </c>
    </row>
    <row r="355" spans="1:6">
      <c r="A355" s="1" t="s">
        <v>912</v>
      </c>
      <c r="B355" s="1" t="s">
        <v>913</v>
      </c>
      <c r="C355" s="1" t="s">
        <v>99</v>
      </c>
      <c r="D355" s="1" t="s">
        <v>13</v>
      </c>
      <c r="E355" s="1" t="s">
        <v>914</v>
      </c>
      <c r="F355" s="1" t="s">
        <v>16</v>
      </c>
    </row>
    <row r="356" spans="1:6">
      <c r="A356" s="1" t="s">
        <v>915</v>
      </c>
      <c r="B356" s="1" t="s">
        <v>916</v>
      </c>
      <c r="C356" s="1" t="s">
        <v>99</v>
      </c>
      <c r="D356" s="1" t="s">
        <v>13</v>
      </c>
      <c r="E356" s="1" t="s">
        <v>917</v>
      </c>
      <c r="F356" s="1" t="s">
        <v>16</v>
      </c>
    </row>
    <row r="357" spans="1:6">
      <c r="A357" s="1" t="s">
        <v>918</v>
      </c>
      <c r="B357" s="1" t="s">
        <v>919</v>
      </c>
      <c r="C357" s="1" t="s">
        <v>99</v>
      </c>
      <c r="D357" s="1" t="s">
        <v>13</v>
      </c>
      <c r="E357" s="1" t="s">
        <v>920</v>
      </c>
      <c r="F357" s="1" t="s">
        <v>16</v>
      </c>
    </row>
    <row r="358" spans="1:6">
      <c r="A358" s="1" t="s">
        <v>921</v>
      </c>
      <c r="B358" s="1" t="s">
        <v>922</v>
      </c>
      <c r="C358" s="1" t="s">
        <v>99</v>
      </c>
      <c r="D358" s="1" t="s">
        <v>13</v>
      </c>
      <c r="E358" s="1" t="s">
        <v>923</v>
      </c>
      <c r="F358" s="1" t="s">
        <v>16</v>
      </c>
    </row>
    <row r="360" spans="1:6" s="2" customFormat="1">
      <c r="A360" s="2" t="s">
        <v>924</v>
      </c>
    </row>
    <row r="361" spans="1:6">
      <c r="A361" s="1" t="s">
        <v>925</v>
      </c>
      <c r="B361" s="1" t="s">
        <v>926</v>
      </c>
      <c r="C361" s="1" t="s">
        <v>99</v>
      </c>
      <c r="D361" s="1" t="s">
        <v>13</v>
      </c>
      <c r="E361" s="1" t="s">
        <v>927</v>
      </c>
      <c r="F361" s="1" t="s">
        <v>16</v>
      </c>
    </row>
    <row r="362" spans="1:6">
      <c r="A362" s="1" t="s">
        <v>928</v>
      </c>
      <c r="B362" s="1" t="s">
        <v>929</v>
      </c>
      <c r="C362" s="1" t="s">
        <v>99</v>
      </c>
      <c r="D362" s="1" t="s">
        <v>13</v>
      </c>
      <c r="E362" s="1" t="s">
        <v>930</v>
      </c>
      <c r="F362" s="1" t="s">
        <v>16</v>
      </c>
    </row>
    <row r="363" spans="1:6">
      <c r="A363" s="1" t="s">
        <v>931</v>
      </c>
      <c r="B363" s="1" t="s">
        <v>932</v>
      </c>
      <c r="C363" s="1" t="s">
        <v>99</v>
      </c>
      <c r="D363" s="1" t="s">
        <v>13</v>
      </c>
      <c r="E363" s="1" t="s">
        <v>933</v>
      </c>
      <c r="F363" s="1" t="s">
        <v>16</v>
      </c>
    </row>
    <row r="364" spans="1:6">
      <c r="A364" s="1" t="s">
        <v>934</v>
      </c>
      <c r="B364" s="1" t="s">
        <v>935</v>
      </c>
      <c r="C364" s="1" t="s">
        <v>99</v>
      </c>
      <c r="D364" s="1" t="s">
        <v>13</v>
      </c>
      <c r="E364" s="1" t="s">
        <v>936</v>
      </c>
      <c r="F364" s="1" t="s">
        <v>16</v>
      </c>
    </row>
    <row r="365" spans="1:6">
      <c r="A365" s="1" t="s">
        <v>937</v>
      </c>
      <c r="B365" s="1" t="s">
        <v>938</v>
      </c>
      <c r="C365" s="1" t="s">
        <v>99</v>
      </c>
      <c r="D365" s="1" t="s">
        <v>13</v>
      </c>
      <c r="E365" s="1" t="s">
        <v>939</v>
      </c>
      <c r="F365" s="1" t="s">
        <v>16</v>
      </c>
    </row>
    <row r="367" spans="1:6">
      <c r="A367" s="1" t="s">
        <v>940</v>
      </c>
      <c r="B367" s="1" t="s">
        <v>941</v>
      </c>
      <c r="C367" s="1" t="s">
        <v>99</v>
      </c>
      <c r="D367" s="1" t="s">
        <v>13</v>
      </c>
      <c r="E367" s="1" t="s">
        <v>942</v>
      </c>
      <c r="F367" s="1" t="s">
        <v>16</v>
      </c>
    </row>
    <row r="368" spans="1:6">
      <c r="A368" s="1" t="s">
        <v>943</v>
      </c>
      <c r="B368" s="1" t="s">
        <v>944</v>
      </c>
      <c r="C368" s="1" t="s">
        <v>99</v>
      </c>
      <c r="D368" s="1" t="s">
        <v>13</v>
      </c>
      <c r="E368" s="1" t="s">
        <v>945</v>
      </c>
      <c r="F368" s="1" t="s">
        <v>16</v>
      </c>
    </row>
    <row r="369" spans="1:6">
      <c r="A369" s="1" t="s">
        <v>946</v>
      </c>
      <c r="B369" s="1" t="s">
        <v>947</v>
      </c>
      <c r="C369" s="1" t="s">
        <v>99</v>
      </c>
      <c r="D369" s="1" t="s">
        <v>13</v>
      </c>
      <c r="E369" s="1" t="s">
        <v>948</v>
      </c>
      <c r="F369" s="1" t="s">
        <v>16</v>
      </c>
    </row>
    <row r="370" spans="1:6">
      <c r="A370" s="1" t="s">
        <v>949</v>
      </c>
      <c r="B370" s="1" t="s">
        <v>950</v>
      </c>
      <c r="C370" s="1" t="s">
        <v>99</v>
      </c>
      <c r="D370" s="1" t="s">
        <v>13</v>
      </c>
      <c r="E370" s="1" t="s">
        <v>951</v>
      </c>
      <c r="F370" s="1" t="s">
        <v>16</v>
      </c>
    </row>
    <row r="372" spans="1:6">
      <c r="A372" s="1" t="s">
        <v>952</v>
      </c>
      <c r="B372" s="1" t="s">
        <v>953</v>
      </c>
      <c r="C372" s="1" t="s">
        <v>99</v>
      </c>
      <c r="D372" s="1" t="s">
        <v>13</v>
      </c>
      <c r="E372" s="1" t="s">
        <v>954</v>
      </c>
      <c r="F372" s="1" t="s">
        <v>16</v>
      </c>
    </row>
    <row r="373" spans="1:6">
      <c r="A373" s="1" t="s">
        <v>955</v>
      </c>
      <c r="B373" s="1" t="s">
        <v>956</v>
      </c>
      <c r="C373" s="1" t="s">
        <v>99</v>
      </c>
      <c r="D373" s="1" t="s">
        <v>13</v>
      </c>
      <c r="E373" s="1" t="s">
        <v>957</v>
      </c>
      <c r="F373" s="1" t="s">
        <v>16</v>
      </c>
    </row>
    <row r="374" spans="1:6">
      <c r="A374" s="1" t="s">
        <v>958</v>
      </c>
      <c r="B374" s="1" t="s">
        <v>959</v>
      </c>
      <c r="C374" s="1" t="s">
        <v>99</v>
      </c>
      <c r="D374" s="1" t="s">
        <v>13</v>
      </c>
      <c r="E374" s="1" t="s">
        <v>960</v>
      </c>
      <c r="F374" s="1" t="s">
        <v>16</v>
      </c>
    </row>
    <row r="375" spans="1:6">
      <c r="A375" s="1" t="s">
        <v>961</v>
      </c>
      <c r="B375" s="1" t="s">
        <v>962</v>
      </c>
      <c r="C375" s="1" t="s">
        <v>99</v>
      </c>
      <c r="D375" s="1" t="s">
        <v>13</v>
      </c>
      <c r="E375" s="1" t="s">
        <v>963</v>
      </c>
      <c r="F375" s="1" t="s">
        <v>16</v>
      </c>
    </row>
    <row r="377" spans="1:6" s="2" customFormat="1">
      <c r="A377" s="2" t="s">
        <v>964</v>
      </c>
    </row>
    <row r="378" spans="1:6">
      <c r="A378" s="1" t="s">
        <v>965</v>
      </c>
      <c r="B378" s="1" t="s">
        <v>966</v>
      </c>
      <c r="C378" s="1" t="s">
        <v>99</v>
      </c>
      <c r="D378" s="1" t="s">
        <v>13</v>
      </c>
      <c r="E378" s="1" t="s">
        <v>967</v>
      </c>
      <c r="F378" s="1" t="s">
        <v>16</v>
      </c>
    </row>
    <row r="379" spans="1:6">
      <c r="A379" s="1" t="s">
        <v>968</v>
      </c>
      <c r="B379" s="1" t="s">
        <v>969</v>
      </c>
      <c r="C379" s="1" t="s">
        <v>99</v>
      </c>
      <c r="D379" s="1" t="s">
        <v>13</v>
      </c>
      <c r="E379" s="1" t="s">
        <v>970</v>
      </c>
      <c r="F379" s="1" t="s">
        <v>16</v>
      </c>
    </row>
    <row r="380" spans="1:6">
      <c r="A380" s="1" t="s">
        <v>971</v>
      </c>
      <c r="B380" s="1" t="s">
        <v>972</v>
      </c>
      <c r="C380" s="1" t="s">
        <v>99</v>
      </c>
      <c r="D380" s="1" t="s">
        <v>13</v>
      </c>
      <c r="E380" s="1" t="s">
        <v>973</v>
      </c>
      <c r="F380" s="1" t="s">
        <v>16</v>
      </c>
    </row>
    <row r="381" spans="1:6">
      <c r="A381" s="1" t="s">
        <v>974</v>
      </c>
      <c r="B381" s="1" t="s">
        <v>975</v>
      </c>
      <c r="C381" s="1" t="s">
        <v>99</v>
      </c>
      <c r="D381" s="1" t="s">
        <v>13</v>
      </c>
      <c r="E381" s="1" t="s">
        <v>976</v>
      </c>
      <c r="F381" s="1" t="s">
        <v>16</v>
      </c>
    </row>
    <row r="382" spans="1:6">
      <c r="A382" s="1" t="s">
        <v>977</v>
      </c>
      <c r="B382" s="1" t="s">
        <v>978</v>
      </c>
      <c r="C382" s="1" t="s">
        <v>99</v>
      </c>
      <c r="D382" s="1" t="s">
        <v>13</v>
      </c>
      <c r="E382" s="1" t="s">
        <v>979</v>
      </c>
      <c r="F382" s="1" t="s">
        <v>16</v>
      </c>
    </row>
    <row r="384" spans="1:6">
      <c r="A384" s="1" t="s">
        <v>980</v>
      </c>
      <c r="B384" s="1" t="s">
        <v>981</v>
      </c>
      <c r="C384" s="1" t="s">
        <v>99</v>
      </c>
      <c r="D384" s="1" t="s">
        <v>13</v>
      </c>
      <c r="E384" s="1" t="s">
        <v>982</v>
      </c>
      <c r="F384" s="1" t="s">
        <v>16</v>
      </c>
    </row>
    <row r="385" spans="1:1024">
      <c r="A385" s="1" t="s">
        <v>983</v>
      </c>
      <c r="B385" s="1" t="s">
        <v>984</v>
      </c>
      <c r="C385" s="1" t="s">
        <v>99</v>
      </c>
      <c r="D385" s="1" t="s">
        <v>13</v>
      </c>
      <c r="E385" s="1" t="s">
        <v>985</v>
      </c>
      <c r="F385" s="1" t="s">
        <v>16</v>
      </c>
    </row>
    <row r="386" spans="1:1024">
      <c r="A386" s="1" t="s">
        <v>986</v>
      </c>
      <c r="B386" s="1" t="s">
        <v>987</v>
      </c>
      <c r="C386" s="1" t="s">
        <v>99</v>
      </c>
      <c r="D386" s="1" t="s">
        <v>13</v>
      </c>
      <c r="E386" s="1" t="s">
        <v>988</v>
      </c>
      <c r="F386" s="1" t="s">
        <v>16</v>
      </c>
    </row>
    <row r="387" spans="1:1024">
      <c r="A387" s="1" t="s">
        <v>989</v>
      </c>
      <c r="B387" s="1" t="s">
        <v>990</v>
      </c>
      <c r="C387" s="1" t="s">
        <v>99</v>
      </c>
      <c r="D387" s="1" t="s">
        <v>13</v>
      </c>
      <c r="E387" s="1" t="s">
        <v>991</v>
      </c>
      <c r="F387" s="1" t="s">
        <v>16</v>
      </c>
    </row>
    <row r="389" spans="1:1024">
      <c r="A389" s="1" t="s">
        <v>992</v>
      </c>
      <c r="B389" s="1" t="s">
        <v>993</v>
      </c>
      <c r="C389" s="1" t="s">
        <v>99</v>
      </c>
      <c r="D389" s="1" t="s">
        <v>13</v>
      </c>
      <c r="E389" s="1" t="s">
        <v>994</v>
      </c>
      <c r="F389" s="1" t="s">
        <v>16</v>
      </c>
    </row>
    <row r="390" spans="1:1024">
      <c r="A390" s="1" t="s">
        <v>995</v>
      </c>
      <c r="B390" s="1" t="s">
        <v>996</v>
      </c>
      <c r="C390" s="1" t="s">
        <v>99</v>
      </c>
      <c r="D390" s="1" t="s">
        <v>13</v>
      </c>
      <c r="E390" s="1" t="s">
        <v>997</v>
      </c>
      <c r="F390" s="1" t="s">
        <v>16</v>
      </c>
    </row>
    <row r="391" spans="1:1024">
      <c r="A391" s="1" t="s">
        <v>998</v>
      </c>
      <c r="B391" s="1" t="s">
        <v>999</v>
      </c>
      <c r="C391" s="1" t="s">
        <v>99</v>
      </c>
      <c r="D391" s="1" t="s">
        <v>13</v>
      </c>
      <c r="E391" s="1" t="s">
        <v>1000</v>
      </c>
      <c r="F391" s="1" t="s">
        <v>16</v>
      </c>
    </row>
    <row r="392" spans="1:1024">
      <c r="A392" s="1" t="s">
        <v>1001</v>
      </c>
      <c r="B392" s="1" t="s">
        <v>1002</v>
      </c>
      <c r="C392" s="1" t="s">
        <v>99</v>
      </c>
      <c r="D392" s="1" t="s">
        <v>13</v>
      </c>
      <c r="E392" s="1" t="s">
        <v>1003</v>
      </c>
      <c r="F392" s="1" t="s">
        <v>16</v>
      </c>
    </row>
    <row r="394" spans="1:1024" s="2" customFormat="1">
      <c r="A394" s="2" t="s">
        <v>1004</v>
      </c>
    </row>
    <row r="395" spans="1:1024" s="22" customFormat="1">
      <c r="A395" s="1" t="s">
        <v>1005</v>
      </c>
      <c r="B395" s="1" t="s">
        <v>1006</v>
      </c>
      <c r="C395" s="1" t="s">
        <v>99</v>
      </c>
      <c r="D395" s="1" t="s">
        <v>13</v>
      </c>
      <c r="E395" s="1" t="s">
        <v>1007</v>
      </c>
      <c r="F395" s="1" t="s">
        <v>16</v>
      </c>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c r="KB395" s="1"/>
      <c r="KC395" s="1"/>
      <c r="KD395" s="1"/>
      <c r="KE395" s="1"/>
      <c r="KF395" s="1"/>
      <c r="KG395" s="1"/>
      <c r="KH395" s="1"/>
      <c r="KI395" s="1"/>
      <c r="KJ395" s="1"/>
      <c r="KK395" s="1"/>
      <c r="KL395" s="1"/>
      <c r="KM395" s="1"/>
      <c r="KN395" s="1"/>
      <c r="KO395" s="1"/>
      <c r="KP395" s="1"/>
      <c r="KQ395" s="1"/>
      <c r="KR395" s="1"/>
      <c r="KS395" s="1"/>
      <c r="KT395" s="1"/>
      <c r="KU395" s="1"/>
      <c r="KV395" s="1"/>
      <c r="KW395" s="1"/>
      <c r="KX395" s="1"/>
      <c r="KY395" s="1"/>
      <c r="KZ395" s="1"/>
      <c r="LA395" s="1"/>
      <c r="LB395" s="1"/>
      <c r="LC395" s="1"/>
      <c r="LD395" s="1"/>
      <c r="LE395" s="1"/>
      <c r="LF395" s="1"/>
      <c r="LG395" s="1"/>
      <c r="LH395" s="1"/>
      <c r="LI395" s="1"/>
      <c r="LJ395" s="1"/>
      <c r="LK395" s="1"/>
      <c r="LL395" s="1"/>
      <c r="LM395" s="1"/>
      <c r="LN395" s="1"/>
      <c r="LO395" s="1"/>
      <c r="LP395" s="1"/>
      <c r="LQ395" s="1"/>
      <c r="LR395" s="1"/>
      <c r="LS395" s="1"/>
      <c r="LT395" s="1"/>
      <c r="LU395" s="1"/>
      <c r="LV395" s="1"/>
      <c r="LW395" s="1"/>
      <c r="LX395" s="1"/>
      <c r="LY395" s="1"/>
      <c r="LZ395" s="1"/>
      <c r="MA395" s="1"/>
      <c r="MB395" s="1"/>
      <c r="MC395" s="1"/>
      <c r="MD395" s="1"/>
      <c r="ME395" s="1"/>
      <c r="MF395" s="1"/>
      <c r="MG395" s="1"/>
      <c r="MH395" s="1"/>
      <c r="MI395" s="1"/>
      <c r="MJ395" s="1"/>
      <c r="MK395" s="1"/>
      <c r="ML395" s="1"/>
      <c r="MM395" s="1"/>
      <c r="MN395" s="1"/>
      <c r="MO395" s="1"/>
      <c r="MP395" s="1"/>
      <c r="MQ395" s="1"/>
      <c r="MR395" s="1"/>
      <c r="MS395" s="1"/>
      <c r="MT395" s="1"/>
      <c r="MU395" s="1"/>
      <c r="MV395" s="1"/>
      <c r="MW395" s="1"/>
      <c r="MX395" s="1"/>
      <c r="MY395" s="1"/>
      <c r="MZ395" s="1"/>
      <c r="NA395" s="1"/>
      <c r="NB395" s="1"/>
      <c r="NC395" s="1"/>
      <c r="ND395" s="1"/>
      <c r="NE395" s="1"/>
      <c r="NF395" s="1"/>
      <c r="NG395" s="1"/>
      <c r="NH395" s="1"/>
      <c r="NI395" s="1"/>
      <c r="NJ395" s="1"/>
      <c r="NK395" s="1"/>
      <c r="NL395" s="1"/>
      <c r="NM395" s="1"/>
      <c r="NN395" s="1"/>
      <c r="NO395" s="1"/>
      <c r="NP395" s="1"/>
      <c r="NQ395" s="1"/>
      <c r="NR395" s="1"/>
      <c r="NS395" s="1"/>
      <c r="NT395" s="1"/>
      <c r="NU395" s="1"/>
      <c r="NV395" s="1"/>
      <c r="NW395" s="1"/>
      <c r="NX395" s="1"/>
      <c r="NY395" s="1"/>
      <c r="NZ395" s="1"/>
      <c r="OA395" s="1"/>
      <c r="OB395" s="1"/>
      <c r="OC395" s="1"/>
      <c r="OD395" s="1"/>
      <c r="OE395" s="1"/>
      <c r="OF395" s="1"/>
      <c r="OG395" s="1"/>
      <c r="OH395" s="1"/>
      <c r="OI395" s="1"/>
      <c r="OJ395" s="1"/>
      <c r="OK395" s="1"/>
      <c r="OL395" s="1"/>
      <c r="OM395" s="1"/>
      <c r="ON395" s="1"/>
      <c r="OO395" s="1"/>
      <c r="OP395" s="1"/>
      <c r="OQ395" s="1"/>
      <c r="OR395" s="1"/>
      <c r="OS395" s="1"/>
      <c r="OT395" s="1"/>
      <c r="OU395" s="1"/>
      <c r="OV395" s="1"/>
      <c r="OW395" s="1"/>
      <c r="OX395" s="1"/>
      <c r="OY395" s="1"/>
      <c r="OZ395" s="1"/>
      <c r="PA395" s="1"/>
      <c r="PB395" s="1"/>
      <c r="PC395" s="1"/>
      <c r="PD395" s="1"/>
      <c r="PE395" s="1"/>
      <c r="PF395" s="1"/>
      <c r="PG395" s="1"/>
      <c r="PH395" s="1"/>
      <c r="PI395" s="1"/>
      <c r="PJ395" s="1"/>
      <c r="PK395" s="1"/>
      <c r="PL395" s="1"/>
      <c r="PM395" s="1"/>
      <c r="PN395" s="1"/>
      <c r="PO395" s="1"/>
      <c r="PP395" s="1"/>
      <c r="PQ395" s="1"/>
      <c r="PR395" s="1"/>
      <c r="PS395" s="1"/>
      <c r="PT395" s="1"/>
      <c r="PU395" s="1"/>
      <c r="PV395" s="1"/>
      <c r="PW395" s="1"/>
      <c r="PX395" s="1"/>
      <c r="PY395" s="1"/>
      <c r="PZ395" s="1"/>
      <c r="QA395" s="1"/>
      <c r="QB395" s="1"/>
      <c r="QC395" s="1"/>
      <c r="QD395" s="1"/>
      <c r="QE395" s="1"/>
      <c r="QF395" s="1"/>
      <c r="QG395" s="1"/>
      <c r="QH395" s="1"/>
      <c r="QI395" s="1"/>
      <c r="QJ395" s="1"/>
      <c r="QK395" s="1"/>
      <c r="QL395" s="1"/>
      <c r="QM395" s="1"/>
      <c r="QN395" s="1"/>
      <c r="QO395" s="1"/>
      <c r="QP395" s="1"/>
      <c r="QQ395" s="1"/>
      <c r="QR395" s="1"/>
      <c r="QS395" s="1"/>
      <c r="QT395" s="1"/>
      <c r="QU395" s="1"/>
      <c r="QV395" s="1"/>
      <c r="QW395" s="1"/>
      <c r="QX395" s="1"/>
      <c r="QY395" s="1"/>
      <c r="QZ395" s="1"/>
      <c r="RA395" s="1"/>
      <c r="RB395" s="1"/>
      <c r="RC395" s="1"/>
      <c r="RD395" s="1"/>
      <c r="RE395" s="1"/>
      <c r="RF395" s="1"/>
      <c r="RG395" s="1"/>
      <c r="RH395" s="1"/>
      <c r="RI395" s="1"/>
      <c r="RJ395" s="1"/>
      <c r="RK395" s="1"/>
      <c r="RL395" s="1"/>
      <c r="RM395" s="1"/>
      <c r="RN395" s="1"/>
      <c r="RO395" s="1"/>
      <c r="RP395" s="1"/>
      <c r="RQ395" s="1"/>
      <c r="RR395" s="1"/>
      <c r="RS395" s="1"/>
      <c r="RT395" s="1"/>
      <c r="RU395" s="1"/>
      <c r="RV395" s="1"/>
      <c r="RW395" s="1"/>
      <c r="RX395" s="1"/>
      <c r="RY395" s="1"/>
      <c r="RZ395" s="1"/>
      <c r="SA395" s="1"/>
      <c r="SB395" s="1"/>
      <c r="SC395" s="1"/>
      <c r="SD395" s="1"/>
      <c r="SE395" s="1"/>
      <c r="SF395" s="1"/>
      <c r="SG395" s="1"/>
      <c r="SH395" s="1"/>
      <c r="SI395" s="1"/>
      <c r="SJ395" s="1"/>
      <c r="SK395" s="1"/>
      <c r="SL395" s="1"/>
      <c r="SM395" s="1"/>
      <c r="SN395" s="1"/>
      <c r="SO395" s="1"/>
      <c r="SP395" s="1"/>
      <c r="SQ395" s="1"/>
      <c r="SR395" s="1"/>
      <c r="SS395" s="1"/>
      <c r="ST395" s="1"/>
      <c r="SU395" s="1"/>
      <c r="SV395" s="1"/>
      <c r="SW395" s="1"/>
      <c r="SX395" s="1"/>
      <c r="SY395" s="1"/>
      <c r="SZ395" s="1"/>
      <c r="TA395" s="1"/>
      <c r="TB395" s="1"/>
      <c r="TC395" s="1"/>
      <c r="TD395" s="1"/>
      <c r="TE395" s="1"/>
      <c r="TF395" s="1"/>
      <c r="TG395" s="1"/>
      <c r="TH395" s="1"/>
      <c r="TI395" s="1"/>
      <c r="TJ395" s="1"/>
      <c r="TK395" s="1"/>
      <c r="TL395" s="1"/>
      <c r="TM395" s="1"/>
      <c r="TN395" s="1"/>
      <c r="TO395" s="1"/>
      <c r="TP395" s="1"/>
      <c r="TQ395" s="1"/>
      <c r="TR395" s="1"/>
      <c r="TS395" s="1"/>
      <c r="TT395" s="1"/>
      <c r="TU395" s="1"/>
      <c r="TV395" s="1"/>
      <c r="TW395" s="1"/>
      <c r="TX395" s="1"/>
      <c r="TY395" s="1"/>
      <c r="TZ395" s="1"/>
      <c r="UA395" s="1"/>
      <c r="UB395" s="1"/>
      <c r="UC395" s="1"/>
      <c r="UD395" s="1"/>
      <c r="UE395" s="1"/>
      <c r="UF395" s="1"/>
      <c r="UG395" s="1"/>
      <c r="UH395" s="1"/>
      <c r="UI395" s="1"/>
      <c r="UJ395" s="1"/>
      <c r="UK395" s="1"/>
      <c r="UL395" s="1"/>
      <c r="UM395" s="1"/>
      <c r="UN395" s="1"/>
      <c r="UO395" s="1"/>
      <c r="UP395" s="1"/>
      <c r="UQ395" s="1"/>
      <c r="UR395" s="1"/>
      <c r="US395" s="1"/>
      <c r="UT395" s="1"/>
      <c r="UU395" s="1"/>
      <c r="UV395" s="1"/>
      <c r="UW395" s="1"/>
      <c r="UX395" s="1"/>
      <c r="UY395" s="1"/>
      <c r="UZ395" s="1"/>
      <c r="VA395" s="1"/>
      <c r="VB395" s="1"/>
      <c r="VC395" s="1"/>
      <c r="VD395" s="1"/>
      <c r="VE395" s="1"/>
      <c r="VF395" s="1"/>
      <c r="VG395" s="1"/>
      <c r="VH395" s="1"/>
      <c r="VI395" s="1"/>
      <c r="VJ395" s="1"/>
      <c r="VK395" s="1"/>
      <c r="VL395" s="1"/>
      <c r="VM395" s="1"/>
      <c r="VN395" s="1"/>
      <c r="VO395" s="1"/>
      <c r="VP395" s="1"/>
      <c r="VQ395" s="1"/>
      <c r="VR395" s="1"/>
      <c r="VS395" s="1"/>
      <c r="VT395" s="1"/>
      <c r="VU395" s="1"/>
      <c r="VV395" s="1"/>
      <c r="VW395" s="1"/>
      <c r="VX395" s="1"/>
      <c r="VY395" s="1"/>
      <c r="VZ395" s="1"/>
      <c r="WA395" s="1"/>
      <c r="WB395" s="1"/>
      <c r="WC395" s="1"/>
      <c r="WD395" s="1"/>
      <c r="WE395" s="1"/>
      <c r="WF395" s="1"/>
      <c r="WG395" s="1"/>
      <c r="WH395" s="1"/>
      <c r="WI395" s="1"/>
      <c r="WJ395" s="1"/>
      <c r="WK395" s="1"/>
      <c r="WL395" s="1"/>
      <c r="WM395" s="1"/>
      <c r="WN395" s="1"/>
      <c r="WO395" s="1"/>
      <c r="WP395" s="1"/>
      <c r="WQ395" s="1"/>
      <c r="WR395" s="1"/>
      <c r="WS395" s="1"/>
      <c r="WT395" s="1"/>
      <c r="WU395" s="1"/>
      <c r="WV395" s="1"/>
      <c r="WW395" s="1"/>
      <c r="WX395" s="1"/>
      <c r="WY395" s="1"/>
      <c r="WZ395" s="1"/>
      <c r="XA395" s="1"/>
      <c r="XB395" s="1"/>
      <c r="XC395" s="1"/>
      <c r="XD395" s="1"/>
      <c r="XE395" s="1"/>
      <c r="XF395" s="1"/>
      <c r="XG395" s="1"/>
      <c r="XH395" s="1"/>
      <c r="XI395" s="1"/>
      <c r="XJ395" s="1"/>
      <c r="XK395" s="1"/>
      <c r="XL395" s="1"/>
      <c r="XM395" s="1"/>
      <c r="XN395" s="1"/>
      <c r="XO395" s="1"/>
      <c r="XP395" s="1"/>
      <c r="XQ395" s="1"/>
      <c r="XR395" s="1"/>
      <c r="XS395" s="1"/>
      <c r="XT395" s="1"/>
      <c r="XU395" s="1"/>
      <c r="XV395" s="1"/>
      <c r="XW395" s="1"/>
      <c r="XX395" s="1"/>
      <c r="XY395" s="1"/>
      <c r="XZ395" s="1"/>
      <c r="YA395" s="1"/>
      <c r="YB395" s="1"/>
      <c r="YC395" s="1"/>
      <c r="YD395" s="1"/>
      <c r="YE395" s="1"/>
      <c r="YF395" s="1"/>
      <c r="YG395" s="1"/>
      <c r="YH395" s="1"/>
      <c r="YI395" s="1"/>
      <c r="YJ395" s="1"/>
      <c r="YK395" s="1"/>
      <c r="YL395" s="1"/>
      <c r="YM395" s="1"/>
      <c r="YN395" s="1"/>
      <c r="YO395" s="1"/>
      <c r="YP395" s="1"/>
      <c r="YQ395" s="1"/>
      <c r="YR395" s="1"/>
      <c r="YS395" s="1"/>
      <c r="YT395" s="1"/>
      <c r="YU395" s="1"/>
      <c r="YV395" s="1"/>
      <c r="YW395" s="1"/>
      <c r="YX395" s="1"/>
      <c r="YY395" s="1"/>
      <c r="YZ395" s="1"/>
      <c r="ZA395" s="1"/>
      <c r="ZB395" s="1"/>
      <c r="ZC395" s="1"/>
      <c r="ZD395" s="1"/>
      <c r="ZE395" s="1"/>
      <c r="ZF395" s="1"/>
      <c r="ZG395" s="1"/>
      <c r="ZH395" s="1"/>
      <c r="ZI395" s="1"/>
      <c r="ZJ395" s="1"/>
      <c r="ZK395" s="1"/>
      <c r="ZL395" s="1"/>
      <c r="ZM395" s="1"/>
      <c r="ZN395" s="1"/>
      <c r="ZO395" s="1"/>
      <c r="ZP395" s="1"/>
      <c r="ZQ395" s="1"/>
      <c r="ZR395" s="1"/>
      <c r="ZS395" s="1"/>
      <c r="ZT395" s="1"/>
      <c r="ZU395" s="1"/>
      <c r="ZV395" s="1"/>
      <c r="ZW395" s="1"/>
      <c r="ZX395" s="1"/>
      <c r="ZY395" s="1"/>
      <c r="ZZ395" s="1"/>
      <c r="AAA395" s="1"/>
      <c r="AAB395" s="1"/>
      <c r="AAC395" s="1"/>
      <c r="AAD395" s="1"/>
      <c r="AAE395" s="1"/>
      <c r="AAF395" s="1"/>
      <c r="AAG395" s="1"/>
      <c r="AAH395" s="1"/>
      <c r="AAI395" s="1"/>
      <c r="AAJ395" s="1"/>
      <c r="AAK395" s="1"/>
      <c r="AAL395" s="1"/>
      <c r="AAM395" s="1"/>
      <c r="AAN395" s="1"/>
      <c r="AAO395" s="1"/>
      <c r="AAP395" s="1"/>
      <c r="AAQ395" s="1"/>
      <c r="AAR395" s="1"/>
      <c r="AAS395" s="1"/>
      <c r="AAT395" s="1"/>
      <c r="AAU395" s="1"/>
      <c r="AAV395" s="1"/>
      <c r="AAW395" s="1"/>
      <c r="AAX395" s="1"/>
      <c r="AAY395" s="1"/>
      <c r="AAZ395" s="1"/>
      <c r="ABA395" s="1"/>
      <c r="ABB395" s="1"/>
      <c r="ABC395" s="1"/>
      <c r="ABD395" s="1"/>
      <c r="ABE395" s="1"/>
      <c r="ABF395" s="1"/>
      <c r="ABG395" s="1"/>
      <c r="ABH395" s="1"/>
      <c r="ABI395" s="1"/>
      <c r="ABJ395" s="1"/>
      <c r="ABK395" s="1"/>
      <c r="ABL395" s="1"/>
      <c r="ABM395" s="1"/>
      <c r="ABN395" s="1"/>
      <c r="ABO395" s="1"/>
      <c r="ABP395" s="1"/>
      <c r="ABQ395" s="1"/>
      <c r="ABR395" s="1"/>
      <c r="ABS395" s="1"/>
      <c r="ABT395" s="1"/>
      <c r="ABU395" s="1"/>
      <c r="ABV395" s="1"/>
      <c r="ABW395" s="1"/>
      <c r="ABX395" s="1"/>
      <c r="ABY395" s="1"/>
      <c r="ABZ395" s="1"/>
      <c r="ACA395" s="1"/>
      <c r="ACB395" s="1"/>
      <c r="ACC395" s="1"/>
      <c r="ACD395" s="1"/>
      <c r="ACE395" s="1"/>
      <c r="ACF395" s="1"/>
      <c r="ACG395" s="1"/>
      <c r="ACH395" s="1"/>
      <c r="ACI395" s="1"/>
      <c r="ACJ395" s="1"/>
      <c r="ACK395" s="1"/>
      <c r="ACL395" s="1"/>
      <c r="ACM395" s="1"/>
      <c r="ACN395" s="1"/>
      <c r="ACO395" s="1"/>
      <c r="ACP395" s="1"/>
      <c r="ACQ395" s="1"/>
      <c r="ACR395" s="1"/>
      <c r="ACS395" s="1"/>
      <c r="ACT395" s="1"/>
      <c r="ACU395" s="1"/>
      <c r="ACV395" s="1"/>
      <c r="ACW395" s="1"/>
      <c r="ACX395" s="1"/>
      <c r="ACY395" s="1"/>
      <c r="ACZ395" s="1"/>
      <c r="ADA395" s="1"/>
      <c r="ADB395" s="1"/>
      <c r="ADC395" s="1"/>
      <c r="ADD395" s="1"/>
      <c r="ADE395" s="1"/>
      <c r="ADF395" s="1"/>
      <c r="ADG395" s="1"/>
      <c r="ADH395" s="1"/>
      <c r="ADI395" s="1"/>
      <c r="ADJ395" s="1"/>
      <c r="ADK395" s="1"/>
      <c r="ADL395" s="1"/>
      <c r="ADM395" s="1"/>
      <c r="ADN395" s="1"/>
      <c r="ADO395" s="1"/>
      <c r="ADP395" s="1"/>
      <c r="ADQ395" s="1"/>
      <c r="ADR395" s="1"/>
      <c r="ADS395" s="1"/>
      <c r="ADT395" s="1"/>
      <c r="ADU395" s="1"/>
      <c r="ADV395" s="1"/>
      <c r="ADW395" s="1"/>
      <c r="ADX395" s="1"/>
      <c r="ADY395" s="1"/>
      <c r="ADZ395" s="1"/>
      <c r="AEA395" s="1"/>
      <c r="AEB395" s="1"/>
      <c r="AEC395" s="1"/>
      <c r="AED395" s="1"/>
      <c r="AEE395" s="1"/>
      <c r="AEF395" s="1"/>
      <c r="AEG395" s="1"/>
      <c r="AEH395" s="1"/>
      <c r="AEI395" s="1"/>
      <c r="AEJ395" s="1"/>
      <c r="AEK395" s="1"/>
      <c r="AEL395" s="1"/>
      <c r="AEM395" s="1"/>
      <c r="AEN395" s="1"/>
      <c r="AEO395" s="1"/>
      <c r="AEP395" s="1"/>
      <c r="AEQ395" s="1"/>
      <c r="AER395" s="1"/>
      <c r="AES395" s="1"/>
      <c r="AET395" s="1"/>
      <c r="AEU395" s="1"/>
      <c r="AEV395" s="1"/>
      <c r="AEW395" s="1"/>
      <c r="AEX395" s="1"/>
      <c r="AEY395" s="1"/>
      <c r="AEZ395" s="1"/>
      <c r="AFA395" s="1"/>
      <c r="AFB395" s="1"/>
      <c r="AFC395" s="1"/>
      <c r="AFD395" s="1"/>
      <c r="AFE395" s="1"/>
      <c r="AFF395" s="1"/>
      <c r="AFG395" s="1"/>
      <c r="AFH395" s="1"/>
      <c r="AFI395" s="1"/>
      <c r="AFJ395" s="1"/>
      <c r="AFK395" s="1"/>
      <c r="AFL395" s="1"/>
      <c r="AFM395" s="1"/>
      <c r="AFN395" s="1"/>
      <c r="AFO395" s="1"/>
      <c r="AFP395" s="1"/>
      <c r="AFQ395" s="1"/>
      <c r="AFR395" s="1"/>
      <c r="AFS395" s="1"/>
      <c r="AFT395" s="1"/>
      <c r="AFU395" s="1"/>
      <c r="AFV395" s="1"/>
      <c r="AFW395" s="1"/>
      <c r="AFX395" s="1"/>
      <c r="AFY395" s="1"/>
      <c r="AFZ395" s="1"/>
      <c r="AGA395" s="1"/>
      <c r="AGB395" s="1"/>
      <c r="AGC395" s="1"/>
      <c r="AGD395" s="1"/>
      <c r="AGE395" s="1"/>
      <c r="AGF395" s="1"/>
      <c r="AGG395" s="1"/>
      <c r="AGH395" s="1"/>
      <c r="AGI395" s="1"/>
      <c r="AGJ395" s="1"/>
      <c r="AGK395" s="1"/>
      <c r="AGL395" s="1"/>
      <c r="AGM395" s="1"/>
      <c r="AGN395" s="1"/>
      <c r="AGO395" s="1"/>
      <c r="AGP395" s="1"/>
      <c r="AGQ395" s="1"/>
      <c r="AGR395" s="1"/>
      <c r="AGS395" s="1"/>
      <c r="AGT395" s="1"/>
      <c r="AGU395" s="1"/>
      <c r="AGV395" s="1"/>
      <c r="AGW395" s="1"/>
      <c r="AGX395" s="1"/>
      <c r="AGY395" s="1"/>
      <c r="AGZ395" s="1"/>
      <c r="AHA395" s="1"/>
      <c r="AHB395" s="1"/>
      <c r="AHC395" s="1"/>
      <c r="AHD395" s="1"/>
      <c r="AHE395" s="1"/>
      <c r="AHF395" s="1"/>
      <c r="AHG395" s="1"/>
      <c r="AHH395" s="1"/>
      <c r="AHI395" s="1"/>
      <c r="AHJ395" s="1"/>
      <c r="AHK395" s="1"/>
      <c r="AHL395" s="1"/>
      <c r="AHM395" s="1"/>
      <c r="AHN395" s="1"/>
      <c r="AHO395" s="1"/>
      <c r="AHP395" s="1"/>
      <c r="AHQ395" s="1"/>
      <c r="AHR395" s="1"/>
      <c r="AHS395" s="1"/>
      <c r="AHT395" s="1"/>
      <c r="AHU395" s="1"/>
      <c r="AHV395" s="1"/>
      <c r="AHW395" s="1"/>
      <c r="AHX395" s="1"/>
      <c r="AHY395" s="1"/>
      <c r="AHZ395" s="1"/>
      <c r="AIA395" s="1"/>
      <c r="AIB395" s="1"/>
      <c r="AIC395" s="1"/>
      <c r="AID395" s="1"/>
      <c r="AIE395" s="1"/>
      <c r="AIF395" s="1"/>
      <c r="AIG395" s="1"/>
      <c r="AIH395" s="1"/>
      <c r="AII395" s="1"/>
      <c r="AIJ395" s="1"/>
      <c r="AIK395" s="1"/>
      <c r="AIL395" s="1"/>
      <c r="AIM395" s="1"/>
      <c r="AIN395" s="1"/>
      <c r="AIO395" s="1"/>
      <c r="AIP395" s="1"/>
      <c r="AIQ395" s="1"/>
      <c r="AIR395" s="1"/>
      <c r="AIS395" s="1"/>
      <c r="AIT395" s="1"/>
      <c r="AIU395" s="1"/>
      <c r="AIV395" s="1"/>
      <c r="AIW395" s="1"/>
      <c r="AIX395" s="1"/>
      <c r="AIY395" s="1"/>
      <c r="AIZ395" s="1"/>
      <c r="AJA395" s="1"/>
      <c r="AJB395" s="1"/>
      <c r="AJC395" s="1"/>
      <c r="AJD395" s="1"/>
      <c r="AJE395" s="1"/>
      <c r="AJF395" s="1"/>
      <c r="AJG395" s="1"/>
      <c r="AJH395" s="1"/>
      <c r="AJI395" s="1"/>
      <c r="AJJ395" s="1"/>
      <c r="AJK395" s="1"/>
      <c r="AJL395" s="1"/>
      <c r="AJM395" s="1"/>
      <c r="AJN395" s="1"/>
      <c r="AJO395" s="1"/>
      <c r="AJP395" s="1"/>
      <c r="AJQ395" s="1"/>
      <c r="AJR395" s="1"/>
      <c r="AJS395" s="1"/>
      <c r="AJT395" s="1"/>
      <c r="AJU395" s="1"/>
      <c r="AJV395" s="1"/>
      <c r="AJW395" s="1"/>
      <c r="AJX395" s="1"/>
      <c r="AJY395" s="1"/>
      <c r="AJZ395" s="1"/>
      <c r="AKA395" s="1"/>
      <c r="AKB395" s="1"/>
      <c r="AKC395" s="1"/>
      <c r="AKD395" s="1"/>
      <c r="AKE395" s="1"/>
      <c r="AKF395" s="1"/>
      <c r="AKG395" s="1"/>
      <c r="AKH395" s="1"/>
      <c r="AKI395" s="1"/>
      <c r="AKJ395" s="1"/>
      <c r="AKK395" s="1"/>
      <c r="AKL395" s="1"/>
      <c r="AKM395" s="1"/>
      <c r="AKN395" s="1"/>
      <c r="AKO395" s="1"/>
      <c r="AKP395" s="1"/>
      <c r="AKQ395" s="1"/>
      <c r="AKR395" s="1"/>
      <c r="AKS395" s="1"/>
      <c r="AKT395" s="1"/>
      <c r="AKU395" s="1"/>
      <c r="AKV395" s="1"/>
      <c r="AKW395" s="1"/>
      <c r="AKX395" s="1"/>
      <c r="AKY395" s="1"/>
      <c r="AKZ395" s="1"/>
      <c r="ALA395" s="1"/>
      <c r="ALB395" s="1"/>
      <c r="ALC395" s="1"/>
      <c r="ALD395" s="1"/>
      <c r="ALE395" s="1"/>
      <c r="ALF395" s="1"/>
      <c r="ALG395" s="1"/>
      <c r="ALH395" s="1"/>
      <c r="ALI395" s="1"/>
      <c r="ALJ395" s="1"/>
      <c r="ALK395" s="1"/>
      <c r="ALL395" s="1"/>
      <c r="ALM395" s="1"/>
      <c r="ALN395" s="1"/>
      <c r="ALO395" s="1"/>
      <c r="ALP395" s="1"/>
      <c r="ALQ395" s="1"/>
      <c r="ALR395" s="1"/>
      <c r="ALS395" s="1"/>
      <c r="ALT395" s="1"/>
      <c r="ALU395" s="1"/>
      <c r="ALV395" s="1"/>
      <c r="ALW395" s="1"/>
      <c r="ALX395" s="1"/>
      <c r="ALY395" s="1"/>
      <c r="ALZ395" s="1"/>
      <c r="AMA395" s="1"/>
      <c r="AMB395" s="1"/>
      <c r="AMC395" s="1"/>
      <c r="AMD395" s="1"/>
      <c r="AME395" s="1"/>
      <c r="AMF395" s="1"/>
      <c r="AMG395" s="1"/>
      <c r="AMH395" s="1"/>
      <c r="AMI395" s="1"/>
      <c r="AMJ395" s="1"/>
    </row>
    <row r="396" spans="1:1024" s="22" customFormat="1">
      <c r="A396" s="1" t="s">
        <v>1008</v>
      </c>
      <c r="B396" s="1" t="s">
        <v>1009</v>
      </c>
      <c r="C396" s="1" t="s">
        <v>99</v>
      </c>
      <c r="D396" s="1" t="s">
        <v>13</v>
      </c>
      <c r="E396" s="1" t="s">
        <v>1010</v>
      </c>
      <c r="F396" s="1" t="s">
        <v>16</v>
      </c>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c r="KB396" s="1"/>
      <c r="KC396" s="1"/>
      <c r="KD396" s="1"/>
      <c r="KE396" s="1"/>
      <c r="KF396" s="1"/>
      <c r="KG396" s="1"/>
      <c r="KH396" s="1"/>
      <c r="KI396" s="1"/>
      <c r="KJ396" s="1"/>
      <c r="KK396" s="1"/>
      <c r="KL396" s="1"/>
      <c r="KM396" s="1"/>
      <c r="KN396" s="1"/>
      <c r="KO396" s="1"/>
      <c r="KP396" s="1"/>
      <c r="KQ396" s="1"/>
      <c r="KR396" s="1"/>
      <c r="KS396" s="1"/>
      <c r="KT396" s="1"/>
      <c r="KU396" s="1"/>
      <c r="KV396" s="1"/>
      <c r="KW396" s="1"/>
      <c r="KX396" s="1"/>
      <c r="KY396" s="1"/>
      <c r="KZ396" s="1"/>
      <c r="LA396" s="1"/>
      <c r="LB396" s="1"/>
      <c r="LC396" s="1"/>
      <c r="LD396" s="1"/>
      <c r="LE396" s="1"/>
      <c r="LF396" s="1"/>
      <c r="LG396" s="1"/>
      <c r="LH396" s="1"/>
      <c r="LI396" s="1"/>
      <c r="LJ396" s="1"/>
      <c r="LK396" s="1"/>
      <c r="LL396" s="1"/>
      <c r="LM396" s="1"/>
      <c r="LN396" s="1"/>
      <c r="LO396" s="1"/>
      <c r="LP396" s="1"/>
      <c r="LQ396" s="1"/>
      <c r="LR396" s="1"/>
      <c r="LS396" s="1"/>
      <c r="LT396" s="1"/>
      <c r="LU396" s="1"/>
      <c r="LV396" s="1"/>
      <c r="LW396" s="1"/>
      <c r="LX396" s="1"/>
      <c r="LY396" s="1"/>
      <c r="LZ396" s="1"/>
      <c r="MA396" s="1"/>
      <c r="MB396" s="1"/>
      <c r="MC396" s="1"/>
      <c r="MD396" s="1"/>
      <c r="ME396" s="1"/>
      <c r="MF396" s="1"/>
      <c r="MG396" s="1"/>
      <c r="MH396" s="1"/>
      <c r="MI396" s="1"/>
      <c r="MJ396" s="1"/>
      <c r="MK396" s="1"/>
      <c r="ML396" s="1"/>
      <c r="MM396" s="1"/>
      <c r="MN396" s="1"/>
      <c r="MO396" s="1"/>
      <c r="MP396" s="1"/>
      <c r="MQ396" s="1"/>
      <c r="MR396" s="1"/>
      <c r="MS396" s="1"/>
      <c r="MT396" s="1"/>
      <c r="MU396" s="1"/>
      <c r="MV396" s="1"/>
      <c r="MW396" s="1"/>
      <c r="MX396" s="1"/>
      <c r="MY396" s="1"/>
      <c r="MZ396" s="1"/>
      <c r="NA396" s="1"/>
      <c r="NB396" s="1"/>
      <c r="NC396" s="1"/>
      <c r="ND396" s="1"/>
      <c r="NE396" s="1"/>
      <c r="NF396" s="1"/>
      <c r="NG396" s="1"/>
      <c r="NH396" s="1"/>
      <c r="NI396" s="1"/>
      <c r="NJ396" s="1"/>
      <c r="NK396" s="1"/>
      <c r="NL396" s="1"/>
      <c r="NM396" s="1"/>
      <c r="NN396" s="1"/>
      <c r="NO396" s="1"/>
      <c r="NP396" s="1"/>
      <c r="NQ396" s="1"/>
      <c r="NR396" s="1"/>
      <c r="NS396" s="1"/>
      <c r="NT396" s="1"/>
      <c r="NU396" s="1"/>
      <c r="NV396" s="1"/>
      <c r="NW396" s="1"/>
      <c r="NX396" s="1"/>
      <c r="NY396" s="1"/>
      <c r="NZ396" s="1"/>
      <c r="OA396" s="1"/>
      <c r="OB396" s="1"/>
      <c r="OC396" s="1"/>
      <c r="OD396" s="1"/>
      <c r="OE396" s="1"/>
      <c r="OF396" s="1"/>
      <c r="OG396" s="1"/>
      <c r="OH396" s="1"/>
      <c r="OI396" s="1"/>
      <c r="OJ396" s="1"/>
      <c r="OK396" s="1"/>
      <c r="OL396" s="1"/>
      <c r="OM396" s="1"/>
      <c r="ON396" s="1"/>
      <c r="OO396" s="1"/>
      <c r="OP396" s="1"/>
      <c r="OQ396" s="1"/>
      <c r="OR396" s="1"/>
      <c r="OS396" s="1"/>
      <c r="OT396" s="1"/>
      <c r="OU396" s="1"/>
      <c r="OV396" s="1"/>
      <c r="OW396" s="1"/>
      <c r="OX396" s="1"/>
      <c r="OY396" s="1"/>
      <c r="OZ396" s="1"/>
      <c r="PA396" s="1"/>
      <c r="PB396" s="1"/>
      <c r="PC396" s="1"/>
      <c r="PD396" s="1"/>
      <c r="PE396" s="1"/>
      <c r="PF396" s="1"/>
      <c r="PG396" s="1"/>
      <c r="PH396" s="1"/>
      <c r="PI396" s="1"/>
      <c r="PJ396" s="1"/>
      <c r="PK396" s="1"/>
      <c r="PL396" s="1"/>
      <c r="PM396" s="1"/>
      <c r="PN396" s="1"/>
      <c r="PO396" s="1"/>
      <c r="PP396" s="1"/>
      <c r="PQ396" s="1"/>
      <c r="PR396" s="1"/>
      <c r="PS396" s="1"/>
      <c r="PT396" s="1"/>
      <c r="PU396" s="1"/>
      <c r="PV396" s="1"/>
      <c r="PW396" s="1"/>
      <c r="PX396" s="1"/>
      <c r="PY396" s="1"/>
      <c r="PZ396" s="1"/>
      <c r="QA396" s="1"/>
      <c r="QB396" s="1"/>
      <c r="QC396" s="1"/>
      <c r="QD396" s="1"/>
      <c r="QE396" s="1"/>
      <c r="QF396" s="1"/>
      <c r="QG396" s="1"/>
      <c r="QH396" s="1"/>
      <c r="QI396" s="1"/>
      <c r="QJ396" s="1"/>
      <c r="QK396" s="1"/>
      <c r="QL396" s="1"/>
      <c r="QM396" s="1"/>
      <c r="QN396" s="1"/>
      <c r="QO396" s="1"/>
      <c r="QP396" s="1"/>
      <c r="QQ396" s="1"/>
      <c r="QR396" s="1"/>
      <c r="QS396" s="1"/>
      <c r="QT396" s="1"/>
      <c r="QU396" s="1"/>
      <c r="QV396" s="1"/>
      <c r="QW396" s="1"/>
      <c r="QX396" s="1"/>
      <c r="QY396" s="1"/>
      <c r="QZ396" s="1"/>
      <c r="RA396" s="1"/>
      <c r="RB396" s="1"/>
      <c r="RC396" s="1"/>
      <c r="RD396" s="1"/>
      <c r="RE396" s="1"/>
      <c r="RF396" s="1"/>
      <c r="RG396" s="1"/>
      <c r="RH396" s="1"/>
      <c r="RI396" s="1"/>
      <c r="RJ396" s="1"/>
      <c r="RK396" s="1"/>
      <c r="RL396" s="1"/>
      <c r="RM396" s="1"/>
      <c r="RN396" s="1"/>
      <c r="RO396" s="1"/>
      <c r="RP396" s="1"/>
      <c r="RQ396" s="1"/>
      <c r="RR396" s="1"/>
      <c r="RS396" s="1"/>
      <c r="RT396" s="1"/>
      <c r="RU396" s="1"/>
      <c r="RV396" s="1"/>
      <c r="RW396" s="1"/>
      <c r="RX396" s="1"/>
      <c r="RY396" s="1"/>
      <c r="RZ396" s="1"/>
      <c r="SA396" s="1"/>
      <c r="SB396" s="1"/>
      <c r="SC396" s="1"/>
      <c r="SD396" s="1"/>
      <c r="SE396" s="1"/>
      <c r="SF396" s="1"/>
      <c r="SG396" s="1"/>
      <c r="SH396" s="1"/>
      <c r="SI396" s="1"/>
      <c r="SJ396" s="1"/>
      <c r="SK396" s="1"/>
      <c r="SL396" s="1"/>
      <c r="SM396" s="1"/>
      <c r="SN396" s="1"/>
      <c r="SO396" s="1"/>
      <c r="SP396" s="1"/>
      <c r="SQ396" s="1"/>
      <c r="SR396" s="1"/>
      <c r="SS396" s="1"/>
      <c r="ST396" s="1"/>
      <c r="SU396" s="1"/>
      <c r="SV396" s="1"/>
      <c r="SW396" s="1"/>
      <c r="SX396" s="1"/>
      <c r="SY396" s="1"/>
      <c r="SZ396" s="1"/>
      <c r="TA396" s="1"/>
      <c r="TB396" s="1"/>
      <c r="TC396" s="1"/>
      <c r="TD396" s="1"/>
      <c r="TE396" s="1"/>
      <c r="TF396" s="1"/>
      <c r="TG396" s="1"/>
      <c r="TH396" s="1"/>
      <c r="TI396" s="1"/>
      <c r="TJ396" s="1"/>
      <c r="TK396" s="1"/>
      <c r="TL396" s="1"/>
      <c r="TM396" s="1"/>
      <c r="TN396" s="1"/>
      <c r="TO396" s="1"/>
      <c r="TP396" s="1"/>
      <c r="TQ396" s="1"/>
      <c r="TR396" s="1"/>
      <c r="TS396" s="1"/>
      <c r="TT396" s="1"/>
      <c r="TU396" s="1"/>
      <c r="TV396" s="1"/>
      <c r="TW396" s="1"/>
      <c r="TX396" s="1"/>
      <c r="TY396" s="1"/>
      <c r="TZ396" s="1"/>
      <c r="UA396" s="1"/>
      <c r="UB396" s="1"/>
      <c r="UC396" s="1"/>
      <c r="UD396" s="1"/>
      <c r="UE396" s="1"/>
      <c r="UF396" s="1"/>
      <c r="UG396" s="1"/>
      <c r="UH396" s="1"/>
      <c r="UI396" s="1"/>
      <c r="UJ396" s="1"/>
      <c r="UK396" s="1"/>
      <c r="UL396" s="1"/>
      <c r="UM396" s="1"/>
      <c r="UN396" s="1"/>
      <c r="UO396" s="1"/>
      <c r="UP396" s="1"/>
      <c r="UQ396" s="1"/>
      <c r="UR396" s="1"/>
      <c r="US396" s="1"/>
      <c r="UT396" s="1"/>
      <c r="UU396" s="1"/>
      <c r="UV396" s="1"/>
      <c r="UW396" s="1"/>
      <c r="UX396" s="1"/>
      <c r="UY396" s="1"/>
      <c r="UZ396" s="1"/>
      <c r="VA396" s="1"/>
      <c r="VB396" s="1"/>
      <c r="VC396" s="1"/>
      <c r="VD396" s="1"/>
      <c r="VE396" s="1"/>
      <c r="VF396" s="1"/>
      <c r="VG396" s="1"/>
      <c r="VH396" s="1"/>
      <c r="VI396" s="1"/>
      <c r="VJ396" s="1"/>
      <c r="VK396" s="1"/>
      <c r="VL396" s="1"/>
      <c r="VM396" s="1"/>
      <c r="VN396" s="1"/>
      <c r="VO396" s="1"/>
      <c r="VP396" s="1"/>
      <c r="VQ396" s="1"/>
      <c r="VR396" s="1"/>
      <c r="VS396" s="1"/>
      <c r="VT396" s="1"/>
      <c r="VU396" s="1"/>
      <c r="VV396" s="1"/>
      <c r="VW396" s="1"/>
      <c r="VX396" s="1"/>
      <c r="VY396" s="1"/>
      <c r="VZ396" s="1"/>
      <c r="WA396" s="1"/>
      <c r="WB396" s="1"/>
      <c r="WC396" s="1"/>
      <c r="WD396" s="1"/>
      <c r="WE396" s="1"/>
      <c r="WF396" s="1"/>
      <c r="WG396" s="1"/>
      <c r="WH396" s="1"/>
      <c r="WI396" s="1"/>
      <c r="WJ396" s="1"/>
      <c r="WK396" s="1"/>
      <c r="WL396" s="1"/>
      <c r="WM396" s="1"/>
      <c r="WN396" s="1"/>
      <c r="WO396" s="1"/>
      <c r="WP396" s="1"/>
      <c r="WQ396" s="1"/>
      <c r="WR396" s="1"/>
      <c r="WS396" s="1"/>
      <c r="WT396" s="1"/>
      <c r="WU396" s="1"/>
      <c r="WV396" s="1"/>
      <c r="WW396" s="1"/>
      <c r="WX396" s="1"/>
      <c r="WY396" s="1"/>
      <c r="WZ396" s="1"/>
      <c r="XA396" s="1"/>
      <c r="XB396" s="1"/>
      <c r="XC396" s="1"/>
      <c r="XD396" s="1"/>
      <c r="XE396" s="1"/>
      <c r="XF396" s="1"/>
      <c r="XG396" s="1"/>
      <c r="XH396" s="1"/>
      <c r="XI396" s="1"/>
      <c r="XJ396" s="1"/>
      <c r="XK396" s="1"/>
      <c r="XL396" s="1"/>
      <c r="XM396" s="1"/>
      <c r="XN396" s="1"/>
      <c r="XO396" s="1"/>
      <c r="XP396" s="1"/>
      <c r="XQ396" s="1"/>
      <c r="XR396" s="1"/>
      <c r="XS396" s="1"/>
      <c r="XT396" s="1"/>
      <c r="XU396" s="1"/>
      <c r="XV396" s="1"/>
      <c r="XW396" s="1"/>
      <c r="XX396" s="1"/>
      <c r="XY396" s="1"/>
      <c r="XZ396" s="1"/>
      <c r="YA396" s="1"/>
      <c r="YB396" s="1"/>
      <c r="YC396" s="1"/>
      <c r="YD396" s="1"/>
      <c r="YE396" s="1"/>
      <c r="YF396" s="1"/>
      <c r="YG396" s="1"/>
      <c r="YH396" s="1"/>
      <c r="YI396" s="1"/>
      <c r="YJ396" s="1"/>
      <c r="YK396" s="1"/>
      <c r="YL396" s="1"/>
      <c r="YM396" s="1"/>
      <c r="YN396" s="1"/>
      <c r="YO396" s="1"/>
      <c r="YP396" s="1"/>
      <c r="YQ396" s="1"/>
      <c r="YR396" s="1"/>
      <c r="YS396" s="1"/>
      <c r="YT396" s="1"/>
      <c r="YU396" s="1"/>
      <c r="YV396" s="1"/>
      <c r="YW396" s="1"/>
      <c r="YX396" s="1"/>
      <c r="YY396" s="1"/>
      <c r="YZ396" s="1"/>
      <c r="ZA396" s="1"/>
      <c r="ZB396" s="1"/>
      <c r="ZC396" s="1"/>
      <c r="ZD396" s="1"/>
      <c r="ZE396" s="1"/>
      <c r="ZF396" s="1"/>
      <c r="ZG396" s="1"/>
      <c r="ZH396" s="1"/>
      <c r="ZI396" s="1"/>
      <c r="ZJ396" s="1"/>
      <c r="ZK396" s="1"/>
      <c r="ZL396" s="1"/>
      <c r="ZM396" s="1"/>
      <c r="ZN396" s="1"/>
      <c r="ZO396" s="1"/>
      <c r="ZP396" s="1"/>
      <c r="ZQ396" s="1"/>
      <c r="ZR396" s="1"/>
      <c r="ZS396" s="1"/>
      <c r="ZT396" s="1"/>
      <c r="ZU396" s="1"/>
      <c r="ZV396" s="1"/>
      <c r="ZW396" s="1"/>
      <c r="ZX396" s="1"/>
      <c r="ZY396" s="1"/>
      <c r="ZZ396" s="1"/>
      <c r="AAA396" s="1"/>
      <c r="AAB396" s="1"/>
      <c r="AAC396" s="1"/>
      <c r="AAD396" s="1"/>
      <c r="AAE396" s="1"/>
      <c r="AAF396" s="1"/>
      <c r="AAG396" s="1"/>
      <c r="AAH396" s="1"/>
      <c r="AAI396" s="1"/>
      <c r="AAJ396" s="1"/>
      <c r="AAK396" s="1"/>
      <c r="AAL396" s="1"/>
      <c r="AAM396" s="1"/>
      <c r="AAN396" s="1"/>
      <c r="AAO396" s="1"/>
      <c r="AAP396" s="1"/>
      <c r="AAQ396" s="1"/>
      <c r="AAR396" s="1"/>
      <c r="AAS396" s="1"/>
      <c r="AAT396" s="1"/>
      <c r="AAU396" s="1"/>
      <c r="AAV396" s="1"/>
      <c r="AAW396" s="1"/>
      <c r="AAX396" s="1"/>
      <c r="AAY396" s="1"/>
      <c r="AAZ396" s="1"/>
      <c r="ABA396" s="1"/>
      <c r="ABB396" s="1"/>
      <c r="ABC396" s="1"/>
      <c r="ABD396" s="1"/>
      <c r="ABE396" s="1"/>
      <c r="ABF396" s="1"/>
      <c r="ABG396" s="1"/>
      <c r="ABH396" s="1"/>
      <c r="ABI396" s="1"/>
      <c r="ABJ396" s="1"/>
      <c r="ABK396" s="1"/>
      <c r="ABL396" s="1"/>
      <c r="ABM396" s="1"/>
      <c r="ABN396" s="1"/>
      <c r="ABO396" s="1"/>
      <c r="ABP396" s="1"/>
      <c r="ABQ396" s="1"/>
      <c r="ABR396" s="1"/>
      <c r="ABS396" s="1"/>
      <c r="ABT396" s="1"/>
      <c r="ABU396" s="1"/>
      <c r="ABV396" s="1"/>
      <c r="ABW396" s="1"/>
      <c r="ABX396" s="1"/>
      <c r="ABY396" s="1"/>
      <c r="ABZ396" s="1"/>
      <c r="ACA396" s="1"/>
      <c r="ACB396" s="1"/>
      <c r="ACC396" s="1"/>
      <c r="ACD396" s="1"/>
      <c r="ACE396" s="1"/>
      <c r="ACF396" s="1"/>
      <c r="ACG396" s="1"/>
      <c r="ACH396" s="1"/>
      <c r="ACI396" s="1"/>
      <c r="ACJ396" s="1"/>
      <c r="ACK396" s="1"/>
      <c r="ACL396" s="1"/>
      <c r="ACM396" s="1"/>
      <c r="ACN396" s="1"/>
      <c r="ACO396" s="1"/>
      <c r="ACP396" s="1"/>
      <c r="ACQ396" s="1"/>
      <c r="ACR396" s="1"/>
      <c r="ACS396" s="1"/>
      <c r="ACT396" s="1"/>
      <c r="ACU396" s="1"/>
      <c r="ACV396" s="1"/>
      <c r="ACW396" s="1"/>
      <c r="ACX396" s="1"/>
      <c r="ACY396" s="1"/>
      <c r="ACZ396" s="1"/>
      <c r="ADA396" s="1"/>
      <c r="ADB396" s="1"/>
      <c r="ADC396" s="1"/>
      <c r="ADD396" s="1"/>
      <c r="ADE396" s="1"/>
      <c r="ADF396" s="1"/>
      <c r="ADG396" s="1"/>
      <c r="ADH396" s="1"/>
      <c r="ADI396" s="1"/>
      <c r="ADJ396" s="1"/>
      <c r="ADK396" s="1"/>
      <c r="ADL396" s="1"/>
      <c r="ADM396" s="1"/>
      <c r="ADN396" s="1"/>
      <c r="ADO396" s="1"/>
      <c r="ADP396" s="1"/>
      <c r="ADQ396" s="1"/>
      <c r="ADR396" s="1"/>
      <c r="ADS396" s="1"/>
      <c r="ADT396" s="1"/>
      <c r="ADU396" s="1"/>
      <c r="ADV396" s="1"/>
      <c r="ADW396" s="1"/>
      <c r="ADX396" s="1"/>
      <c r="ADY396" s="1"/>
      <c r="ADZ396" s="1"/>
      <c r="AEA396" s="1"/>
      <c r="AEB396" s="1"/>
      <c r="AEC396" s="1"/>
      <c r="AED396" s="1"/>
      <c r="AEE396" s="1"/>
      <c r="AEF396" s="1"/>
      <c r="AEG396" s="1"/>
      <c r="AEH396" s="1"/>
      <c r="AEI396" s="1"/>
      <c r="AEJ396" s="1"/>
      <c r="AEK396" s="1"/>
      <c r="AEL396" s="1"/>
      <c r="AEM396" s="1"/>
      <c r="AEN396" s="1"/>
      <c r="AEO396" s="1"/>
      <c r="AEP396" s="1"/>
      <c r="AEQ396" s="1"/>
      <c r="AER396" s="1"/>
      <c r="AES396" s="1"/>
      <c r="AET396" s="1"/>
      <c r="AEU396" s="1"/>
      <c r="AEV396" s="1"/>
      <c r="AEW396" s="1"/>
      <c r="AEX396" s="1"/>
      <c r="AEY396" s="1"/>
      <c r="AEZ396" s="1"/>
      <c r="AFA396" s="1"/>
      <c r="AFB396" s="1"/>
      <c r="AFC396" s="1"/>
      <c r="AFD396" s="1"/>
      <c r="AFE396" s="1"/>
      <c r="AFF396" s="1"/>
      <c r="AFG396" s="1"/>
      <c r="AFH396" s="1"/>
      <c r="AFI396" s="1"/>
      <c r="AFJ396" s="1"/>
      <c r="AFK396" s="1"/>
      <c r="AFL396" s="1"/>
      <c r="AFM396" s="1"/>
      <c r="AFN396" s="1"/>
      <c r="AFO396" s="1"/>
      <c r="AFP396" s="1"/>
      <c r="AFQ396" s="1"/>
      <c r="AFR396" s="1"/>
      <c r="AFS396" s="1"/>
      <c r="AFT396" s="1"/>
      <c r="AFU396" s="1"/>
      <c r="AFV396" s="1"/>
      <c r="AFW396" s="1"/>
      <c r="AFX396" s="1"/>
      <c r="AFY396" s="1"/>
      <c r="AFZ396" s="1"/>
      <c r="AGA396" s="1"/>
      <c r="AGB396" s="1"/>
      <c r="AGC396" s="1"/>
      <c r="AGD396" s="1"/>
      <c r="AGE396" s="1"/>
      <c r="AGF396" s="1"/>
      <c r="AGG396" s="1"/>
      <c r="AGH396" s="1"/>
      <c r="AGI396" s="1"/>
      <c r="AGJ396" s="1"/>
      <c r="AGK396" s="1"/>
      <c r="AGL396" s="1"/>
      <c r="AGM396" s="1"/>
      <c r="AGN396" s="1"/>
      <c r="AGO396" s="1"/>
      <c r="AGP396" s="1"/>
      <c r="AGQ396" s="1"/>
      <c r="AGR396" s="1"/>
      <c r="AGS396" s="1"/>
      <c r="AGT396" s="1"/>
      <c r="AGU396" s="1"/>
      <c r="AGV396" s="1"/>
      <c r="AGW396" s="1"/>
      <c r="AGX396" s="1"/>
      <c r="AGY396" s="1"/>
      <c r="AGZ396" s="1"/>
      <c r="AHA396" s="1"/>
      <c r="AHB396" s="1"/>
      <c r="AHC396" s="1"/>
      <c r="AHD396" s="1"/>
      <c r="AHE396" s="1"/>
      <c r="AHF396" s="1"/>
      <c r="AHG396" s="1"/>
      <c r="AHH396" s="1"/>
      <c r="AHI396" s="1"/>
      <c r="AHJ396" s="1"/>
      <c r="AHK396" s="1"/>
      <c r="AHL396" s="1"/>
      <c r="AHM396" s="1"/>
      <c r="AHN396" s="1"/>
      <c r="AHO396" s="1"/>
      <c r="AHP396" s="1"/>
      <c r="AHQ396" s="1"/>
      <c r="AHR396" s="1"/>
      <c r="AHS396" s="1"/>
      <c r="AHT396" s="1"/>
      <c r="AHU396" s="1"/>
      <c r="AHV396" s="1"/>
      <c r="AHW396" s="1"/>
      <c r="AHX396" s="1"/>
      <c r="AHY396" s="1"/>
      <c r="AHZ396" s="1"/>
      <c r="AIA396" s="1"/>
      <c r="AIB396" s="1"/>
      <c r="AIC396" s="1"/>
      <c r="AID396" s="1"/>
      <c r="AIE396" s="1"/>
      <c r="AIF396" s="1"/>
      <c r="AIG396" s="1"/>
      <c r="AIH396" s="1"/>
      <c r="AII396" s="1"/>
      <c r="AIJ396" s="1"/>
      <c r="AIK396" s="1"/>
      <c r="AIL396" s="1"/>
      <c r="AIM396" s="1"/>
      <c r="AIN396" s="1"/>
      <c r="AIO396" s="1"/>
      <c r="AIP396" s="1"/>
      <c r="AIQ396" s="1"/>
      <c r="AIR396" s="1"/>
      <c r="AIS396" s="1"/>
      <c r="AIT396" s="1"/>
      <c r="AIU396" s="1"/>
      <c r="AIV396" s="1"/>
      <c r="AIW396" s="1"/>
      <c r="AIX396" s="1"/>
      <c r="AIY396" s="1"/>
      <c r="AIZ396" s="1"/>
      <c r="AJA396" s="1"/>
      <c r="AJB396" s="1"/>
      <c r="AJC396" s="1"/>
      <c r="AJD396" s="1"/>
      <c r="AJE396" s="1"/>
      <c r="AJF396" s="1"/>
      <c r="AJG396" s="1"/>
      <c r="AJH396" s="1"/>
      <c r="AJI396" s="1"/>
      <c r="AJJ396" s="1"/>
      <c r="AJK396" s="1"/>
      <c r="AJL396" s="1"/>
      <c r="AJM396" s="1"/>
      <c r="AJN396" s="1"/>
      <c r="AJO396" s="1"/>
      <c r="AJP396" s="1"/>
      <c r="AJQ396" s="1"/>
      <c r="AJR396" s="1"/>
      <c r="AJS396" s="1"/>
      <c r="AJT396" s="1"/>
      <c r="AJU396" s="1"/>
      <c r="AJV396" s="1"/>
      <c r="AJW396" s="1"/>
      <c r="AJX396" s="1"/>
      <c r="AJY396" s="1"/>
      <c r="AJZ396" s="1"/>
      <c r="AKA396" s="1"/>
      <c r="AKB396" s="1"/>
      <c r="AKC396" s="1"/>
      <c r="AKD396" s="1"/>
      <c r="AKE396" s="1"/>
      <c r="AKF396" s="1"/>
      <c r="AKG396" s="1"/>
      <c r="AKH396" s="1"/>
      <c r="AKI396" s="1"/>
      <c r="AKJ396" s="1"/>
      <c r="AKK396" s="1"/>
      <c r="AKL396" s="1"/>
      <c r="AKM396" s="1"/>
      <c r="AKN396" s="1"/>
      <c r="AKO396" s="1"/>
      <c r="AKP396" s="1"/>
      <c r="AKQ396" s="1"/>
      <c r="AKR396" s="1"/>
      <c r="AKS396" s="1"/>
      <c r="AKT396" s="1"/>
      <c r="AKU396" s="1"/>
      <c r="AKV396" s="1"/>
      <c r="AKW396" s="1"/>
      <c r="AKX396" s="1"/>
      <c r="AKY396" s="1"/>
      <c r="AKZ396" s="1"/>
      <c r="ALA396" s="1"/>
      <c r="ALB396" s="1"/>
      <c r="ALC396" s="1"/>
      <c r="ALD396" s="1"/>
      <c r="ALE396" s="1"/>
      <c r="ALF396" s="1"/>
      <c r="ALG396" s="1"/>
      <c r="ALH396" s="1"/>
      <c r="ALI396" s="1"/>
      <c r="ALJ396" s="1"/>
      <c r="ALK396" s="1"/>
      <c r="ALL396" s="1"/>
      <c r="ALM396" s="1"/>
      <c r="ALN396" s="1"/>
      <c r="ALO396" s="1"/>
      <c r="ALP396" s="1"/>
      <c r="ALQ396" s="1"/>
      <c r="ALR396" s="1"/>
      <c r="ALS396" s="1"/>
      <c r="ALT396" s="1"/>
      <c r="ALU396" s="1"/>
      <c r="ALV396" s="1"/>
      <c r="ALW396" s="1"/>
      <c r="ALX396" s="1"/>
      <c r="ALY396" s="1"/>
      <c r="ALZ396" s="1"/>
      <c r="AMA396" s="1"/>
      <c r="AMB396" s="1"/>
      <c r="AMC396" s="1"/>
      <c r="AMD396" s="1"/>
      <c r="AME396" s="1"/>
      <c r="AMF396" s="1"/>
      <c r="AMG396" s="1"/>
      <c r="AMH396" s="1"/>
      <c r="AMI396" s="1"/>
      <c r="AMJ396" s="1"/>
    </row>
    <row r="397" spans="1:1024" s="22" customFormat="1">
      <c r="A397" s="1" t="s">
        <v>1011</v>
      </c>
      <c r="B397" s="1" t="s">
        <v>1012</v>
      </c>
      <c r="C397" s="1" t="s">
        <v>99</v>
      </c>
      <c r="D397" s="1" t="s">
        <v>13</v>
      </c>
      <c r="E397" s="1" t="s">
        <v>1013</v>
      </c>
      <c r="F397" s="1" t="s">
        <v>16</v>
      </c>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c r="KB397" s="1"/>
      <c r="KC397" s="1"/>
      <c r="KD397" s="1"/>
      <c r="KE397" s="1"/>
      <c r="KF397" s="1"/>
      <c r="KG397" s="1"/>
      <c r="KH397" s="1"/>
      <c r="KI397" s="1"/>
      <c r="KJ397" s="1"/>
      <c r="KK397" s="1"/>
      <c r="KL397" s="1"/>
      <c r="KM397" s="1"/>
      <c r="KN397" s="1"/>
      <c r="KO397" s="1"/>
      <c r="KP397" s="1"/>
      <c r="KQ397" s="1"/>
      <c r="KR397" s="1"/>
      <c r="KS397" s="1"/>
      <c r="KT397" s="1"/>
      <c r="KU397" s="1"/>
      <c r="KV397" s="1"/>
      <c r="KW397" s="1"/>
      <c r="KX397" s="1"/>
      <c r="KY397" s="1"/>
      <c r="KZ397" s="1"/>
      <c r="LA397" s="1"/>
      <c r="LB397" s="1"/>
      <c r="LC397" s="1"/>
      <c r="LD397" s="1"/>
      <c r="LE397" s="1"/>
      <c r="LF397" s="1"/>
      <c r="LG397" s="1"/>
      <c r="LH397" s="1"/>
      <c r="LI397" s="1"/>
      <c r="LJ397" s="1"/>
      <c r="LK397" s="1"/>
      <c r="LL397" s="1"/>
      <c r="LM397" s="1"/>
      <c r="LN397" s="1"/>
      <c r="LO397" s="1"/>
      <c r="LP397" s="1"/>
      <c r="LQ397" s="1"/>
      <c r="LR397" s="1"/>
      <c r="LS397" s="1"/>
      <c r="LT397" s="1"/>
      <c r="LU397" s="1"/>
      <c r="LV397" s="1"/>
      <c r="LW397" s="1"/>
      <c r="LX397" s="1"/>
      <c r="LY397" s="1"/>
      <c r="LZ397" s="1"/>
      <c r="MA397" s="1"/>
      <c r="MB397" s="1"/>
      <c r="MC397" s="1"/>
      <c r="MD397" s="1"/>
      <c r="ME397" s="1"/>
      <c r="MF397" s="1"/>
      <c r="MG397" s="1"/>
      <c r="MH397" s="1"/>
      <c r="MI397" s="1"/>
      <c r="MJ397" s="1"/>
      <c r="MK397" s="1"/>
      <c r="ML397" s="1"/>
      <c r="MM397" s="1"/>
      <c r="MN397" s="1"/>
      <c r="MO397" s="1"/>
      <c r="MP397" s="1"/>
      <c r="MQ397" s="1"/>
      <c r="MR397" s="1"/>
      <c r="MS397" s="1"/>
      <c r="MT397" s="1"/>
      <c r="MU397" s="1"/>
      <c r="MV397" s="1"/>
      <c r="MW397" s="1"/>
      <c r="MX397" s="1"/>
      <c r="MY397" s="1"/>
      <c r="MZ397" s="1"/>
      <c r="NA397" s="1"/>
      <c r="NB397" s="1"/>
      <c r="NC397" s="1"/>
      <c r="ND397" s="1"/>
      <c r="NE397" s="1"/>
      <c r="NF397" s="1"/>
      <c r="NG397" s="1"/>
      <c r="NH397" s="1"/>
      <c r="NI397" s="1"/>
      <c r="NJ397" s="1"/>
      <c r="NK397" s="1"/>
      <c r="NL397" s="1"/>
      <c r="NM397" s="1"/>
      <c r="NN397" s="1"/>
      <c r="NO397" s="1"/>
      <c r="NP397" s="1"/>
      <c r="NQ397" s="1"/>
      <c r="NR397" s="1"/>
      <c r="NS397" s="1"/>
      <c r="NT397" s="1"/>
      <c r="NU397" s="1"/>
      <c r="NV397" s="1"/>
      <c r="NW397" s="1"/>
      <c r="NX397" s="1"/>
      <c r="NY397" s="1"/>
      <c r="NZ397" s="1"/>
      <c r="OA397" s="1"/>
      <c r="OB397" s="1"/>
      <c r="OC397" s="1"/>
      <c r="OD397" s="1"/>
      <c r="OE397" s="1"/>
      <c r="OF397" s="1"/>
      <c r="OG397" s="1"/>
      <c r="OH397" s="1"/>
      <c r="OI397" s="1"/>
      <c r="OJ397" s="1"/>
      <c r="OK397" s="1"/>
      <c r="OL397" s="1"/>
      <c r="OM397" s="1"/>
      <c r="ON397" s="1"/>
      <c r="OO397" s="1"/>
      <c r="OP397" s="1"/>
      <c r="OQ397" s="1"/>
      <c r="OR397" s="1"/>
      <c r="OS397" s="1"/>
      <c r="OT397" s="1"/>
      <c r="OU397" s="1"/>
      <c r="OV397" s="1"/>
      <c r="OW397" s="1"/>
      <c r="OX397" s="1"/>
      <c r="OY397" s="1"/>
      <c r="OZ397" s="1"/>
      <c r="PA397" s="1"/>
      <c r="PB397" s="1"/>
      <c r="PC397" s="1"/>
      <c r="PD397" s="1"/>
      <c r="PE397" s="1"/>
      <c r="PF397" s="1"/>
      <c r="PG397" s="1"/>
      <c r="PH397" s="1"/>
      <c r="PI397" s="1"/>
      <c r="PJ397" s="1"/>
      <c r="PK397" s="1"/>
      <c r="PL397" s="1"/>
      <c r="PM397" s="1"/>
      <c r="PN397" s="1"/>
      <c r="PO397" s="1"/>
      <c r="PP397" s="1"/>
      <c r="PQ397" s="1"/>
      <c r="PR397" s="1"/>
      <c r="PS397" s="1"/>
      <c r="PT397" s="1"/>
      <c r="PU397" s="1"/>
      <c r="PV397" s="1"/>
      <c r="PW397" s="1"/>
      <c r="PX397" s="1"/>
      <c r="PY397" s="1"/>
      <c r="PZ397" s="1"/>
      <c r="QA397" s="1"/>
      <c r="QB397" s="1"/>
      <c r="QC397" s="1"/>
      <c r="QD397" s="1"/>
      <c r="QE397" s="1"/>
      <c r="QF397" s="1"/>
      <c r="QG397" s="1"/>
      <c r="QH397" s="1"/>
      <c r="QI397" s="1"/>
      <c r="QJ397" s="1"/>
      <c r="QK397" s="1"/>
      <c r="QL397" s="1"/>
      <c r="QM397" s="1"/>
      <c r="QN397" s="1"/>
      <c r="QO397" s="1"/>
      <c r="QP397" s="1"/>
      <c r="QQ397" s="1"/>
      <c r="QR397" s="1"/>
      <c r="QS397" s="1"/>
      <c r="QT397" s="1"/>
      <c r="QU397" s="1"/>
      <c r="QV397" s="1"/>
      <c r="QW397" s="1"/>
      <c r="QX397" s="1"/>
      <c r="QY397" s="1"/>
      <c r="QZ397" s="1"/>
      <c r="RA397" s="1"/>
      <c r="RB397" s="1"/>
      <c r="RC397" s="1"/>
      <c r="RD397" s="1"/>
      <c r="RE397" s="1"/>
      <c r="RF397" s="1"/>
      <c r="RG397" s="1"/>
      <c r="RH397" s="1"/>
      <c r="RI397" s="1"/>
      <c r="RJ397" s="1"/>
      <c r="RK397" s="1"/>
      <c r="RL397" s="1"/>
      <c r="RM397" s="1"/>
      <c r="RN397" s="1"/>
      <c r="RO397" s="1"/>
      <c r="RP397" s="1"/>
      <c r="RQ397" s="1"/>
      <c r="RR397" s="1"/>
      <c r="RS397" s="1"/>
      <c r="RT397" s="1"/>
      <c r="RU397" s="1"/>
      <c r="RV397" s="1"/>
      <c r="RW397" s="1"/>
      <c r="RX397" s="1"/>
      <c r="RY397" s="1"/>
      <c r="RZ397" s="1"/>
      <c r="SA397" s="1"/>
      <c r="SB397" s="1"/>
      <c r="SC397" s="1"/>
      <c r="SD397" s="1"/>
      <c r="SE397" s="1"/>
      <c r="SF397" s="1"/>
      <c r="SG397" s="1"/>
      <c r="SH397" s="1"/>
      <c r="SI397" s="1"/>
      <c r="SJ397" s="1"/>
      <c r="SK397" s="1"/>
      <c r="SL397" s="1"/>
      <c r="SM397" s="1"/>
      <c r="SN397" s="1"/>
      <c r="SO397" s="1"/>
      <c r="SP397" s="1"/>
      <c r="SQ397" s="1"/>
      <c r="SR397" s="1"/>
      <c r="SS397" s="1"/>
      <c r="ST397" s="1"/>
      <c r="SU397" s="1"/>
      <c r="SV397" s="1"/>
      <c r="SW397" s="1"/>
      <c r="SX397" s="1"/>
      <c r="SY397" s="1"/>
      <c r="SZ397" s="1"/>
      <c r="TA397" s="1"/>
      <c r="TB397" s="1"/>
      <c r="TC397" s="1"/>
      <c r="TD397" s="1"/>
      <c r="TE397" s="1"/>
      <c r="TF397" s="1"/>
      <c r="TG397" s="1"/>
      <c r="TH397" s="1"/>
      <c r="TI397" s="1"/>
      <c r="TJ397" s="1"/>
      <c r="TK397" s="1"/>
      <c r="TL397" s="1"/>
      <c r="TM397" s="1"/>
      <c r="TN397" s="1"/>
      <c r="TO397" s="1"/>
      <c r="TP397" s="1"/>
      <c r="TQ397" s="1"/>
      <c r="TR397" s="1"/>
      <c r="TS397" s="1"/>
      <c r="TT397" s="1"/>
      <c r="TU397" s="1"/>
      <c r="TV397" s="1"/>
      <c r="TW397" s="1"/>
      <c r="TX397" s="1"/>
      <c r="TY397" s="1"/>
      <c r="TZ397" s="1"/>
      <c r="UA397" s="1"/>
      <c r="UB397" s="1"/>
      <c r="UC397" s="1"/>
      <c r="UD397" s="1"/>
      <c r="UE397" s="1"/>
      <c r="UF397" s="1"/>
      <c r="UG397" s="1"/>
      <c r="UH397" s="1"/>
      <c r="UI397" s="1"/>
      <c r="UJ397" s="1"/>
      <c r="UK397" s="1"/>
      <c r="UL397" s="1"/>
      <c r="UM397" s="1"/>
      <c r="UN397" s="1"/>
      <c r="UO397" s="1"/>
      <c r="UP397" s="1"/>
      <c r="UQ397" s="1"/>
      <c r="UR397" s="1"/>
      <c r="US397" s="1"/>
      <c r="UT397" s="1"/>
      <c r="UU397" s="1"/>
      <c r="UV397" s="1"/>
      <c r="UW397" s="1"/>
      <c r="UX397" s="1"/>
      <c r="UY397" s="1"/>
      <c r="UZ397" s="1"/>
      <c r="VA397" s="1"/>
      <c r="VB397" s="1"/>
      <c r="VC397" s="1"/>
      <c r="VD397" s="1"/>
      <c r="VE397" s="1"/>
      <c r="VF397" s="1"/>
      <c r="VG397" s="1"/>
      <c r="VH397" s="1"/>
      <c r="VI397" s="1"/>
      <c r="VJ397" s="1"/>
      <c r="VK397" s="1"/>
      <c r="VL397" s="1"/>
      <c r="VM397" s="1"/>
      <c r="VN397" s="1"/>
      <c r="VO397" s="1"/>
      <c r="VP397" s="1"/>
      <c r="VQ397" s="1"/>
      <c r="VR397" s="1"/>
      <c r="VS397" s="1"/>
      <c r="VT397" s="1"/>
      <c r="VU397" s="1"/>
      <c r="VV397" s="1"/>
      <c r="VW397" s="1"/>
      <c r="VX397" s="1"/>
      <c r="VY397" s="1"/>
      <c r="VZ397" s="1"/>
      <c r="WA397" s="1"/>
      <c r="WB397" s="1"/>
      <c r="WC397" s="1"/>
      <c r="WD397" s="1"/>
      <c r="WE397" s="1"/>
      <c r="WF397" s="1"/>
      <c r="WG397" s="1"/>
      <c r="WH397" s="1"/>
      <c r="WI397" s="1"/>
      <c r="WJ397" s="1"/>
      <c r="WK397" s="1"/>
      <c r="WL397" s="1"/>
      <c r="WM397" s="1"/>
      <c r="WN397" s="1"/>
      <c r="WO397" s="1"/>
      <c r="WP397" s="1"/>
      <c r="WQ397" s="1"/>
      <c r="WR397" s="1"/>
      <c r="WS397" s="1"/>
      <c r="WT397" s="1"/>
      <c r="WU397" s="1"/>
      <c r="WV397" s="1"/>
      <c r="WW397" s="1"/>
      <c r="WX397" s="1"/>
      <c r="WY397" s="1"/>
      <c r="WZ397" s="1"/>
      <c r="XA397" s="1"/>
      <c r="XB397" s="1"/>
      <c r="XC397" s="1"/>
      <c r="XD397" s="1"/>
      <c r="XE397" s="1"/>
      <c r="XF397" s="1"/>
      <c r="XG397" s="1"/>
      <c r="XH397" s="1"/>
      <c r="XI397" s="1"/>
      <c r="XJ397" s="1"/>
      <c r="XK397" s="1"/>
      <c r="XL397" s="1"/>
      <c r="XM397" s="1"/>
      <c r="XN397" s="1"/>
      <c r="XO397" s="1"/>
      <c r="XP397" s="1"/>
      <c r="XQ397" s="1"/>
      <c r="XR397" s="1"/>
      <c r="XS397" s="1"/>
      <c r="XT397" s="1"/>
      <c r="XU397" s="1"/>
      <c r="XV397" s="1"/>
      <c r="XW397" s="1"/>
      <c r="XX397" s="1"/>
      <c r="XY397" s="1"/>
      <c r="XZ397" s="1"/>
      <c r="YA397" s="1"/>
      <c r="YB397" s="1"/>
      <c r="YC397" s="1"/>
      <c r="YD397" s="1"/>
      <c r="YE397" s="1"/>
      <c r="YF397" s="1"/>
      <c r="YG397" s="1"/>
      <c r="YH397" s="1"/>
      <c r="YI397" s="1"/>
      <c r="YJ397" s="1"/>
      <c r="YK397" s="1"/>
      <c r="YL397" s="1"/>
      <c r="YM397" s="1"/>
      <c r="YN397" s="1"/>
      <c r="YO397" s="1"/>
      <c r="YP397" s="1"/>
      <c r="YQ397" s="1"/>
      <c r="YR397" s="1"/>
      <c r="YS397" s="1"/>
      <c r="YT397" s="1"/>
      <c r="YU397" s="1"/>
      <c r="YV397" s="1"/>
      <c r="YW397" s="1"/>
      <c r="YX397" s="1"/>
      <c r="YY397" s="1"/>
      <c r="YZ397" s="1"/>
      <c r="ZA397" s="1"/>
      <c r="ZB397" s="1"/>
      <c r="ZC397" s="1"/>
      <c r="ZD397" s="1"/>
      <c r="ZE397" s="1"/>
      <c r="ZF397" s="1"/>
      <c r="ZG397" s="1"/>
      <c r="ZH397" s="1"/>
      <c r="ZI397" s="1"/>
      <c r="ZJ397" s="1"/>
      <c r="ZK397" s="1"/>
      <c r="ZL397" s="1"/>
      <c r="ZM397" s="1"/>
      <c r="ZN397" s="1"/>
      <c r="ZO397" s="1"/>
      <c r="ZP397" s="1"/>
      <c r="ZQ397" s="1"/>
      <c r="ZR397" s="1"/>
      <c r="ZS397" s="1"/>
      <c r="ZT397" s="1"/>
      <c r="ZU397" s="1"/>
      <c r="ZV397" s="1"/>
      <c r="ZW397" s="1"/>
      <c r="ZX397" s="1"/>
      <c r="ZY397" s="1"/>
      <c r="ZZ397" s="1"/>
      <c r="AAA397" s="1"/>
      <c r="AAB397" s="1"/>
      <c r="AAC397" s="1"/>
      <c r="AAD397" s="1"/>
      <c r="AAE397" s="1"/>
      <c r="AAF397" s="1"/>
      <c r="AAG397" s="1"/>
      <c r="AAH397" s="1"/>
      <c r="AAI397" s="1"/>
      <c r="AAJ397" s="1"/>
      <c r="AAK397" s="1"/>
      <c r="AAL397" s="1"/>
      <c r="AAM397" s="1"/>
      <c r="AAN397" s="1"/>
      <c r="AAO397" s="1"/>
      <c r="AAP397" s="1"/>
      <c r="AAQ397" s="1"/>
      <c r="AAR397" s="1"/>
      <c r="AAS397" s="1"/>
      <c r="AAT397" s="1"/>
      <c r="AAU397" s="1"/>
      <c r="AAV397" s="1"/>
      <c r="AAW397" s="1"/>
      <c r="AAX397" s="1"/>
      <c r="AAY397" s="1"/>
      <c r="AAZ397" s="1"/>
      <c r="ABA397" s="1"/>
      <c r="ABB397" s="1"/>
      <c r="ABC397" s="1"/>
      <c r="ABD397" s="1"/>
      <c r="ABE397" s="1"/>
      <c r="ABF397" s="1"/>
      <c r="ABG397" s="1"/>
      <c r="ABH397" s="1"/>
      <c r="ABI397" s="1"/>
      <c r="ABJ397" s="1"/>
      <c r="ABK397" s="1"/>
      <c r="ABL397" s="1"/>
      <c r="ABM397" s="1"/>
      <c r="ABN397" s="1"/>
      <c r="ABO397" s="1"/>
      <c r="ABP397" s="1"/>
      <c r="ABQ397" s="1"/>
      <c r="ABR397" s="1"/>
      <c r="ABS397" s="1"/>
      <c r="ABT397" s="1"/>
      <c r="ABU397" s="1"/>
      <c r="ABV397" s="1"/>
      <c r="ABW397" s="1"/>
      <c r="ABX397" s="1"/>
      <c r="ABY397" s="1"/>
      <c r="ABZ397" s="1"/>
      <c r="ACA397" s="1"/>
      <c r="ACB397" s="1"/>
      <c r="ACC397" s="1"/>
      <c r="ACD397" s="1"/>
      <c r="ACE397" s="1"/>
      <c r="ACF397" s="1"/>
      <c r="ACG397" s="1"/>
      <c r="ACH397" s="1"/>
      <c r="ACI397" s="1"/>
      <c r="ACJ397" s="1"/>
      <c r="ACK397" s="1"/>
      <c r="ACL397" s="1"/>
      <c r="ACM397" s="1"/>
      <c r="ACN397" s="1"/>
      <c r="ACO397" s="1"/>
      <c r="ACP397" s="1"/>
      <c r="ACQ397" s="1"/>
      <c r="ACR397" s="1"/>
      <c r="ACS397" s="1"/>
      <c r="ACT397" s="1"/>
      <c r="ACU397" s="1"/>
      <c r="ACV397" s="1"/>
      <c r="ACW397" s="1"/>
      <c r="ACX397" s="1"/>
      <c r="ACY397" s="1"/>
      <c r="ACZ397" s="1"/>
      <c r="ADA397" s="1"/>
      <c r="ADB397" s="1"/>
      <c r="ADC397" s="1"/>
      <c r="ADD397" s="1"/>
      <c r="ADE397" s="1"/>
      <c r="ADF397" s="1"/>
      <c r="ADG397" s="1"/>
      <c r="ADH397" s="1"/>
      <c r="ADI397" s="1"/>
      <c r="ADJ397" s="1"/>
      <c r="ADK397" s="1"/>
      <c r="ADL397" s="1"/>
      <c r="ADM397" s="1"/>
      <c r="ADN397" s="1"/>
      <c r="ADO397" s="1"/>
      <c r="ADP397" s="1"/>
      <c r="ADQ397" s="1"/>
      <c r="ADR397" s="1"/>
      <c r="ADS397" s="1"/>
      <c r="ADT397" s="1"/>
      <c r="ADU397" s="1"/>
      <c r="ADV397" s="1"/>
      <c r="ADW397" s="1"/>
      <c r="ADX397" s="1"/>
      <c r="ADY397" s="1"/>
      <c r="ADZ397" s="1"/>
      <c r="AEA397" s="1"/>
      <c r="AEB397" s="1"/>
      <c r="AEC397" s="1"/>
      <c r="AED397" s="1"/>
      <c r="AEE397" s="1"/>
      <c r="AEF397" s="1"/>
      <c r="AEG397" s="1"/>
      <c r="AEH397" s="1"/>
      <c r="AEI397" s="1"/>
      <c r="AEJ397" s="1"/>
      <c r="AEK397" s="1"/>
      <c r="AEL397" s="1"/>
      <c r="AEM397" s="1"/>
      <c r="AEN397" s="1"/>
      <c r="AEO397" s="1"/>
      <c r="AEP397" s="1"/>
      <c r="AEQ397" s="1"/>
      <c r="AER397" s="1"/>
      <c r="AES397" s="1"/>
      <c r="AET397" s="1"/>
      <c r="AEU397" s="1"/>
      <c r="AEV397" s="1"/>
      <c r="AEW397" s="1"/>
      <c r="AEX397" s="1"/>
      <c r="AEY397" s="1"/>
      <c r="AEZ397" s="1"/>
      <c r="AFA397" s="1"/>
      <c r="AFB397" s="1"/>
      <c r="AFC397" s="1"/>
      <c r="AFD397" s="1"/>
      <c r="AFE397" s="1"/>
      <c r="AFF397" s="1"/>
      <c r="AFG397" s="1"/>
      <c r="AFH397" s="1"/>
      <c r="AFI397" s="1"/>
      <c r="AFJ397" s="1"/>
      <c r="AFK397" s="1"/>
      <c r="AFL397" s="1"/>
      <c r="AFM397" s="1"/>
      <c r="AFN397" s="1"/>
      <c r="AFO397" s="1"/>
      <c r="AFP397" s="1"/>
      <c r="AFQ397" s="1"/>
      <c r="AFR397" s="1"/>
      <c r="AFS397" s="1"/>
      <c r="AFT397" s="1"/>
      <c r="AFU397" s="1"/>
      <c r="AFV397" s="1"/>
      <c r="AFW397" s="1"/>
      <c r="AFX397" s="1"/>
      <c r="AFY397" s="1"/>
      <c r="AFZ397" s="1"/>
      <c r="AGA397" s="1"/>
      <c r="AGB397" s="1"/>
      <c r="AGC397" s="1"/>
      <c r="AGD397" s="1"/>
      <c r="AGE397" s="1"/>
      <c r="AGF397" s="1"/>
      <c r="AGG397" s="1"/>
      <c r="AGH397" s="1"/>
      <c r="AGI397" s="1"/>
      <c r="AGJ397" s="1"/>
      <c r="AGK397" s="1"/>
      <c r="AGL397" s="1"/>
      <c r="AGM397" s="1"/>
      <c r="AGN397" s="1"/>
      <c r="AGO397" s="1"/>
      <c r="AGP397" s="1"/>
      <c r="AGQ397" s="1"/>
      <c r="AGR397" s="1"/>
      <c r="AGS397" s="1"/>
      <c r="AGT397" s="1"/>
      <c r="AGU397" s="1"/>
      <c r="AGV397" s="1"/>
      <c r="AGW397" s="1"/>
      <c r="AGX397" s="1"/>
      <c r="AGY397" s="1"/>
      <c r="AGZ397" s="1"/>
      <c r="AHA397" s="1"/>
      <c r="AHB397" s="1"/>
      <c r="AHC397" s="1"/>
      <c r="AHD397" s="1"/>
      <c r="AHE397" s="1"/>
      <c r="AHF397" s="1"/>
      <c r="AHG397" s="1"/>
      <c r="AHH397" s="1"/>
      <c r="AHI397" s="1"/>
      <c r="AHJ397" s="1"/>
      <c r="AHK397" s="1"/>
      <c r="AHL397" s="1"/>
      <c r="AHM397" s="1"/>
      <c r="AHN397" s="1"/>
      <c r="AHO397" s="1"/>
      <c r="AHP397" s="1"/>
      <c r="AHQ397" s="1"/>
      <c r="AHR397" s="1"/>
      <c r="AHS397" s="1"/>
      <c r="AHT397" s="1"/>
      <c r="AHU397" s="1"/>
      <c r="AHV397" s="1"/>
      <c r="AHW397" s="1"/>
      <c r="AHX397" s="1"/>
      <c r="AHY397" s="1"/>
      <c r="AHZ397" s="1"/>
      <c r="AIA397" s="1"/>
      <c r="AIB397" s="1"/>
      <c r="AIC397" s="1"/>
      <c r="AID397" s="1"/>
      <c r="AIE397" s="1"/>
      <c r="AIF397" s="1"/>
      <c r="AIG397" s="1"/>
      <c r="AIH397" s="1"/>
      <c r="AII397" s="1"/>
      <c r="AIJ397" s="1"/>
      <c r="AIK397" s="1"/>
      <c r="AIL397" s="1"/>
      <c r="AIM397" s="1"/>
      <c r="AIN397" s="1"/>
      <c r="AIO397" s="1"/>
      <c r="AIP397" s="1"/>
      <c r="AIQ397" s="1"/>
      <c r="AIR397" s="1"/>
      <c r="AIS397" s="1"/>
      <c r="AIT397" s="1"/>
      <c r="AIU397" s="1"/>
      <c r="AIV397" s="1"/>
      <c r="AIW397" s="1"/>
      <c r="AIX397" s="1"/>
      <c r="AIY397" s="1"/>
      <c r="AIZ397" s="1"/>
      <c r="AJA397" s="1"/>
      <c r="AJB397" s="1"/>
      <c r="AJC397" s="1"/>
      <c r="AJD397" s="1"/>
      <c r="AJE397" s="1"/>
      <c r="AJF397" s="1"/>
      <c r="AJG397" s="1"/>
      <c r="AJH397" s="1"/>
      <c r="AJI397" s="1"/>
      <c r="AJJ397" s="1"/>
      <c r="AJK397" s="1"/>
      <c r="AJL397" s="1"/>
      <c r="AJM397" s="1"/>
      <c r="AJN397" s="1"/>
      <c r="AJO397" s="1"/>
      <c r="AJP397" s="1"/>
      <c r="AJQ397" s="1"/>
      <c r="AJR397" s="1"/>
      <c r="AJS397" s="1"/>
      <c r="AJT397" s="1"/>
      <c r="AJU397" s="1"/>
      <c r="AJV397" s="1"/>
      <c r="AJW397" s="1"/>
      <c r="AJX397" s="1"/>
      <c r="AJY397" s="1"/>
      <c r="AJZ397" s="1"/>
      <c r="AKA397" s="1"/>
      <c r="AKB397" s="1"/>
      <c r="AKC397" s="1"/>
      <c r="AKD397" s="1"/>
      <c r="AKE397" s="1"/>
      <c r="AKF397" s="1"/>
      <c r="AKG397" s="1"/>
      <c r="AKH397" s="1"/>
      <c r="AKI397" s="1"/>
      <c r="AKJ397" s="1"/>
      <c r="AKK397" s="1"/>
      <c r="AKL397" s="1"/>
      <c r="AKM397" s="1"/>
      <c r="AKN397" s="1"/>
      <c r="AKO397" s="1"/>
      <c r="AKP397" s="1"/>
      <c r="AKQ397" s="1"/>
      <c r="AKR397" s="1"/>
      <c r="AKS397" s="1"/>
      <c r="AKT397" s="1"/>
      <c r="AKU397" s="1"/>
      <c r="AKV397" s="1"/>
      <c r="AKW397" s="1"/>
      <c r="AKX397" s="1"/>
      <c r="AKY397" s="1"/>
      <c r="AKZ397" s="1"/>
      <c r="ALA397" s="1"/>
      <c r="ALB397" s="1"/>
      <c r="ALC397" s="1"/>
      <c r="ALD397" s="1"/>
      <c r="ALE397" s="1"/>
      <c r="ALF397" s="1"/>
      <c r="ALG397" s="1"/>
      <c r="ALH397" s="1"/>
      <c r="ALI397" s="1"/>
      <c r="ALJ397" s="1"/>
      <c r="ALK397" s="1"/>
      <c r="ALL397" s="1"/>
      <c r="ALM397" s="1"/>
      <c r="ALN397" s="1"/>
      <c r="ALO397" s="1"/>
      <c r="ALP397" s="1"/>
      <c r="ALQ397" s="1"/>
      <c r="ALR397" s="1"/>
      <c r="ALS397" s="1"/>
      <c r="ALT397" s="1"/>
      <c r="ALU397" s="1"/>
      <c r="ALV397" s="1"/>
      <c r="ALW397" s="1"/>
      <c r="ALX397" s="1"/>
      <c r="ALY397" s="1"/>
      <c r="ALZ397" s="1"/>
      <c r="AMA397" s="1"/>
      <c r="AMB397" s="1"/>
      <c r="AMC397" s="1"/>
      <c r="AMD397" s="1"/>
      <c r="AME397" s="1"/>
      <c r="AMF397" s="1"/>
      <c r="AMG397" s="1"/>
      <c r="AMH397" s="1"/>
      <c r="AMI397" s="1"/>
      <c r="AMJ397" s="1"/>
    </row>
    <row r="398" spans="1:1024" s="22" customFormat="1">
      <c r="A398" s="1" t="s">
        <v>1014</v>
      </c>
      <c r="B398" s="1" t="s">
        <v>1015</v>
      </c>
      <c r="C398" s="1" t="s">
        <v>99</v>
      </c>
      <c r="D398" s="1" t="s">
        <v>13</v>
      </c>
      <c r="E398" s="1" t="s">
        <v>1016</v>
      </c>
      <c r="F398" s="1" t="s">
        <v>16</v>
      </c>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c r="KB398" s="1"/>
      <c r="KC398" s="1"/>
      <c r="KD398" s="1"/>
      <c r="KE398" s="1"/>
      <c r="KF398" s="1"/>
      <c r="KG398" s="1"/>
      <c r="KH398" s="1"/>
      <c r="KI398" s="1"/>
      <c r="KJ398" s="1"/>
      <c r="KK398" s="1"/>
      <c r="KL398" s="1"/>
      <c r="KM398" s="1"/>
      <c r="KN398" s="1"/>
      <c r="KO398" s="1"/>
      <c r="KP398" s="1"/>
      <c r="KQ398" s="1"/>
      <c r="KR398" s="1"/>
      <c r="KS398" s="1"/>
      <c r="KT398" s="1"/>
      <c r="KU398" s="1"/>
      <c r="KV398" s="1"/>
      <c r="KW398" s="1"/>
      <c r="KX398" s="1"/>
      <c r="KY398" s="1"/>
      <c r="KZ398" s="1"/>
      <c r="LA398" s="1"/>
      <c r="LB398" s="1"/>
      <c r="LC398" s="1"/>
      <c r="LD398" s="1"/>
      <c r="LE398" s="1"/>
      <c r="LF398" s="1"/>
      <c r="LG398" s="1"/>
      <c r="LH398" s="1"/>
      <c r="LI398" s="1"/>
      <c r="LJ398" s="1"/>
      <c r="LK398" s="1"/>
      <c r="LL398" s="1"/>
      <c r="LM398" s="1"/>
      <c r="LN398" s="1"/>
      <c r="LO398" s="1"/>
      <c r="LP398" s="1"/>
      <c r="LQ398" s="1"/>
      <c r="LR398" s="1"/>
      <c r="LS398" s="1"/>
      <c r="LT398" s="1"/>
      <c r="LU398" s="1"/>
      <c r="LV398" s="1"/>
      <c r="LW398" s="1"/>
      <c r="LX398" s="1"/>
      <c r="LY398" s="1"/>
      <c r="LZ398" s="1"/>
      <c r="MA398" s="1"/>
      <c r="MB398" s="1"/>
      <c r="MC398" s="1"/>
      <c r="MD398" s="1"/>
      <c r="ME398" s="1"/>
      <c r="MF398" s="1"/>
      <c r="MG398" s="1"/>
      <c r="MH398" s="1"/>
      <c r="MI398" s="1"/>
      <c r="MJ398" s="1"/>
      <c r="MK398" s="1"/>
      <c r="ML398" s="1"/>
      <c r="MM398" s="1"/>
      <c r="MN398" s="1"/>
      <c r="MO398" s="1"/>
      <c r="MP398" s="1"/>
      <c r="MQ398" s="1"/>
      <c r="MR398" s="1"/>
      <c r="MS398" s="1"/>
      <c r="MT398" s="1"/>
      <c r="MU398" s="1"/>
      <c r="MV398" s="1"/>
      <c r="MW398" s="1"/>
      <c r="MX398" s="1"/>
      <c r="MY398" s="1"/>
      <c r="MZ398" s="1"/>
      <c r="NA398" s="1"/>
      <c r="NB398" s="1"/>
      <c r="NC398" s="1"/>
      <c r="ND398" s="1"/>
      <c r="NE398" s="1"/>
      <c r="NF398" s="1"/>
      <c r="NG398" s="1"/>
      <c r="NH398" s="1"/>
      <c r="NI398" s="1"/>
      <c r="NJ398" s="1"/>
      <c r="NK398" s="1"/>
      <c r="NL398" s="1"/>
      <c r="NM398" s="1"/>
      <c r="NN398" s="1"/>
      <c r="NO398" s="1"/>
      <c r="NP398" s="1"/>
      <c r="NQ398" s="1"/>
      <c r="NR398" s="1"/>
      <c r="NS398" s="1"/>
      <c r="NT398" s="1"/>
      <c r="NU398" s="1"/>
      <c r="NV398" s="1"/>
      <c r="NW398" s="1"/>
      <c r="NX398" s="1"/>
      <c r="NY398" s="1"/>
      <c r="NZ398" s="1"/>
      <c r="OA398" s="1"/>
      <c r="OB398" s="1"/>
      <c r="OC398" s="1"/>
      <c r="OD398" s="1"/>
      <c r="OE398" s="1"/>
      <c r="OF398" s="1"/>
      <c r="OG398" s="1"/>
      <c r="OH398" s="1"/>
      <c r="OI398" s="1"/>
      <c r="OJ398" s="1"/>
      <c r="OK398" s="1"/>
      <c r="OL398" s="1"/>
      <c r="OM398" s="1"/>
      <c r="ON398" s="1"/>
      <c r="OO398" s="1"/>
      <c r="OP398" s="1"/>
      <c r="OQ398" s="1"/>
      <c r="OR398" s="1"/>
      <c r="OS398" s="1"/>
      <c r="OT398" s="1"/>
      <c r="OU398" s="1"/>
      <c r="OV398" s="1"/>
      <c r="OW398" s="1"/>
      <c r="OX398" s="1"/>
      <c r="OY398" s="1"/>
      <c r="OZ398" s="1"/>
      <c r="PA398" s="1"/>
      <c r="PB398" s="1"/>
      <c r="PC398" s="1"/>
      <c r="PD398" s="1"/>
      <c r="PE398" s="1"/>
      <c r="PF398" s="1"/>
      <c r="PG398" s="1"/>
      <c r="PH398" s="1"/>
      <c r="PI398" s="1"/>
      <c r="PJ398" s="1"/>
      <c r="PK398" s="1"/>
      <c r="PL398" s="1"/>
      <c r="PM398" s="1"/>
      <c r="PN398" s="1"/>
      <c r="PO398" s="1"/>
      <c r="PP398" s="1"/>
      <c r="PQ398" s="1"/>
      <c r="PR398" s="1"/>
      <c r="PS398" s="1"/>
      <c r="PT398" s="1"/>
      <c r="PU398" s="1"/>
      <c r="PV398" s="1"/>
      <c r="PW398" s="1"/>
      <c r="PX398" s="1"/>
      <c r="PY398" s="1"/>
      <c r="PZ398" s="1"/>
      <c r="QA398" s="1"/>
      <c r="QB398" s="1"/>
      <c r="QC398" s="1"/>
      <c r="QD398" s="1"/>
      <c r="QE398" s="1"/>
      <c r="QF398" s="1"/>
      <c r="QG398" s="1"/>
      <c r="QH398" s="1"/>
      <c r="QI398" s="1"/>
      <c r="QJ398" s="1"/>
      <c r="QK398" s="1"/>
      <c r="QL398" s="1"/>
      <c r="QM398" s="1"/>
      <c r="QN398" s="1"/>
      <c r="QO398" s="1"/>
      <c r="QP398" s="1"/>
      <c r="QQ398" s="1"/>
      <c r="QR398" s="1"/>
      <c r="QS398" s="1"/>
      <c r="QT398" s="1"/>
      <c r="QU398" s="1"/>
      <c r="QV398" s="1"/>
      <c r="QW398" s="1"/>
      <c r="QX398" s="1"/>
      <c r="QY398" s="1"/>
      <c r="QZ398" s="1"/>
      <c r="RA398" s="1"/>
      <c r="RB398" s="1"/>
      <c r="RC398" s="1"/>
      <c r="RD398" s="1"/>
      <c r="RE398" s="1"/>
      <c r="RF398" s="1"/>
      <c r="RG398" s="1"/>
      <c r="RH398" s="1"/>
      <c r="RI398" s="1"/>
      <c r="RJ398" s="1"/>
      <c r="RK398" s="1"/>
      <c r="RL398" s="1"/>
      <c r="RM398" s="1"/>
      <c r="RN398" s="1"/>
      <c r="RO398" s="1"/>
      <c r="RP398" s="1"/>
      <c r="RQ398" s="1"/>
      <c r="RR398" s="1"/>
      <c r="RS398" s="1"/>
      <c r="RT398" s="1"/>
      <c r="RU398" s="1"/>
      <c r="RV398" s="1"/>
      <c r="RW398" s="1"/>
      <c r="RX398" s="1"/>
      <c r="RY398" s="1"/>
      <c r="RZ398" s="1"/>
      <c r="SA398" s="1"/>
      <c r="SB398" s="1"/>
      <c r="SC398" s="1"/>
      <c r="SD398" s="1"/>
      <c r="SE398" s="1"/>
      <c r="SF398" s="1"/>
      <c r="SG398" s="1"/>
      <c r="SH398" s="1"/>
      <c r="SI398" s="1"/>
      <c r="SJ398" s="1"/>
      <c r="SK398" s="1"/>
      <c r="SL398" s="1"/>
      <c r="SM398" s="1"/>
      <c r="SN398" s="1"/>
      <c r="SO398" s="1"/>
      <c r="SP398" s="1"/>
      <c r="SQ398" s="1"/>
      <c r="SR398" s="1"/>
      <c r="SS398" s="1"/>
      <c r="ST398" s="1"/>
      <c r="SU398" s="1"/>
      <c r="SV398" s="1"/>
      <c r="SW398" s="1"/>
      <c r="SX398" s="1"/>
      <c r="SY398" s="1"/>
      <c r="SZ398" s="1"/>
      <c r="TA398" s="1"/>
      <c r="TB398" s="1"/>
      <c r="TC398" s="1"/>
      <c r="TD398" s="1"/>
      <c r="TE398" s="1"/>
      <c r="TF398" s="1"/>
      <c r="TG398" s="1"/>
      <c r="TH398" s="1"/>
      <c r="TI398" s="1"/>
      <c r="TJ398" s="1"/>
      <c r="TK398" s="1"/>
      <c r="TL398" s="1"/>
      <c r="TM398" s="1"/>
      <c r="TN398" s="1"/>
      <c r="TO398" s="1"/>
      <c r="TP398" s="1"/>
      <c r="TQ398" s="1"/>
      <c r="TR398" s="1"/>
      <c r="TS398" s="1"/>
      <c r="TT398" s="1"/>
      <c r="TU398" s="1"/>
      <c r="TV398" s="1"/>
      <c r="TW398" s="1"/>
      <c r="TX398" s="1"/>
      <c r="TY398" s="1"/>
      <c r="TZ398" s="1"/>
      <c r="UA398" s="1"/>
      <c r="UB398" s="1"/>
      <c r="UC398" s="1"/>
      <c r="UD398" s="1"/>
      <c r="UE398" s="1"/>
      <c r="UF398" s="1"/>
      <c r="UG398" s="1"/>
      <c r="UH398" s="1"/>
      <c r="UI398" s="1"/>
      <c r="UJ398" s="1"/>
      <c r="UK398" s="1"/>
      <c r="UL398" s="1"/>
      <c r="UM398" s="1"/>
      <c r="UN398" s="1"/>
      <c r="UO398" s="1"/>
      <c r="UP398" s="1"/>
      <c r="UQ398" s="1"/>
      <c r="UR398" s="1"/>
      <c r="US398" s="1"/>
      <c r="UT398" s="1"/>
      <c r="UU398" s="1"/>
      <c r="UV398" s="1"/>
      <c r="UW398" s="1"/>
      <c r="UX398" s="1"/>
      <c r="UY398" s="1"/>
      <c r="UZ398" s="1"/>
      <c r="VA398" s="1"/>
      <c r="VB398" s="1"/>
      <c r="VC398" s="1"/>
      <c r="VD398" s="1"/>
      <c r="VE398" s="1"/>
      <c r="VF398" s="1"/>
      <c r="VG398" s="1"/>
      <c r="VH398" s="1"/>
      <c r="VI398" s="1"/>
      <c r="VJ398" s="1"/>
      <c r="VK398" s="1"/>
      <c r="VL398" s="1"/>
      <c r="VM398" s="1"/>
      <c r="VN398" s="1"/>
      <c r="VO398" s="1"/>
      <c r="VP398" s="1"/>
      <c r="VQ398" s="1"/>
      <c r="VR398" s="1"/>
      <c r="VS398" s="1"/>
      <c r="VT398" s="1"/>
      <c r="VU398" s="1"/>
      <c r="VV398" s="1"/>
      <c r="VW398" s="1"/>
      <c r="VX398" s="1"/>
      <c r="VY398" s="1"/>
      <c r="VZ398" s="1"/>
      <c r="WA398" s="1"/>
      <c r="WB398" s="1"/>
      <c r="WC398" s="1"/>
      <c r="WD398" s="1"/>
      <c r="WE398" s="1"/>
      <c r="WF398" s="1"/>
      <c r="WG398" s="1"/>
      <c r="WH398" s="1"/>
      <c r="WI398" s="1"/>
      <c r="WJ398" s="1"/>
      <c r="WK398" s="1"/>
      <c r="WL398" s="1"/>
      <c r="WM398" s="1"/>
      <c r="WN398" s="1"/>
      <c r="WO398" s="1"/>
      <c r="WP398" s="1"/>
      <c r="WQ398" s="1"/>
      <c r="WR398" s="1"/>
      <c r="WS398" s="1"/>
      <c r="WT398" s="1"/>
      <c r="WU398" s="1"/>
      <c r="WV398" s="1"/>
      <c r="WW398" s="1"/>
      <c r="WX398" s="1"/>
      <c r="WY398" s="1"/>
      <c r="WZ398" s="1"/>
      <c r="XA398" s="1"/>
      <c r="XB398" s="1"/>
      <c r="XC398" s="1"/>
      <c r="XD398" s="1"/>
      <c r="XE398" s="1"/>
      <c r="XF398" s="1"/>
      <c r="XG398" s="1"/>
      <c r="XH398" s="1"/>
      <c r="XI398" s="1"/>
      <c r="XJ398" s="1"/>
      <c r="XK398" s="1"/>
      <c r="XL398" s="1"/>
      <c r="XM398" s="1"/>
      <c r="XN398" s="1"/>
      <c r="XO398" s="1"/>
      <c r="XP398" s="1"/>
      <c r="XQ398" s="1"/>
      <c r="XR398" s="1"/>
      <c r="XS398" s="1"/>
      <c r="XT398" s="1"/>
      <c r="XU398" s="1"/>
      <c r="XV398" s="1"/>
      <c r="XW398" s="1"/>
      <c r="XX398" s="1"/>
      <c r="XY398" s="1"/>
      <c r="XZ398" s="1"/>
      <c r="YA398" s="1"/>
      <c r="YB398" s="1"/>
      <c r="YC398" s="1"/>
      <c r="YD398" s="1"/>
      <c r="YE398" s="1"/>
      <c r="YF398" s="1"/>
      <c r="YG398" s="1"/>
      <c r="YH398" s="1"/>
      <c r="YI398" s="1"/>
      <c r="YJ398" s="1"/>
      <c r="YK398" s="1"/>
      <c r="YL398" s="1"/>
      <c r="YM398" s="1"/>
      <c r="YN398" s="1"/>
      <c r="YO398" s="1"/>
      <c r="YP398" s="1"/>
      <c r="YQ398" s="1"/>
      <c r="YR398" s="1"/>
      <c r="YS398" s="1"/>
      <c r="YT398" s="1"/>
      <c r="YU398" s="1"/>
      <c r="YV398" s="1"/>
      <c r="YW398" s="1"/>
      <c r="YX398" s="1"/>
      <c r="YY398" s="1"/>
      <c r="YZ398" s="1"/>
      <c r="ZA398" s="1"/>
      <c r="ZB398" s="1"/>
      <c r="ZC398" s="1"/>
      <c r="ZD398" s="1"/>
      <c r="ZE398" s="1"/>
      <c r="ZF398" s="1"/>
      <c r="ZG398" s="1"/>
      <c r="ZH398" s="1"/>
      <c r="ZI398" s="1"/>
      <c r="ZJ398" s="1"/>
      <c r="ZK398" s="1"/>
      <c r="ZL398" s="1"/>
      <c r="ZM398" s="1"/>
      <c r="ZN398" s="1"/>
      <c r="ZO398" s="1"/>
      <c r="ZP398" s="1"/>
      <c r="ZQ398" s="1"/>
      <c r="ZR398" s="1"/>
      <c r="ZS398" s="1"/>
      <c r="ZT398" s="1"/>
      <c r="ZU398" s="1"/>
      <c r="ZV398" s="1"/>
      <c r="ZW398" s="1"/>
      <c r="ZX398" s="1"/>
      <c r="ZY398" s="1"/>
      <c r="ZZ398" s="1"/>
      <c r="AAA398" s="1"/>
      <c r="AAB398" s="1"/>
      <c r="AAC398" s="1"/>
      <c r="AAD398" s="1"/>
      <c r="AAE398" s="1"/>
      <c r="AAF398" s="1"/>
      <c r="AAG398" s="1"/>
      <c r="AAH398" s="1"/>
      <c r="AAI398" s="1"/>
      <c r="AAJ398" s="1"/>
      <c r="AAK398" s="1"/>
      <c r="AAL398" s="1"/>
      <c r="AAM398" s="1"/>
      <c r="AAN398" s="1"/>
      <c r="AAO398" s="1"/>
      <c r="AAP398" s="1"/>
      <c r="AAQ398" s="1"/>
      <c r="AAR398" s="1"/>
      <c r="AAS398" s="1"/>
      <c r="AAT398" s="1"/>
      <c r="AAU398" s="1"/>
      <c r="AAV398" s="1"/>
      <c r="AAW398" s="1"/>
      <c r="AAX398" s="1"/>
      <c r="AAY398" s="1"/>
      <c r="AAZ398" s="1"/>
      <c r="ABA398" s="1"/>
      <c r="ABB398" s="1"/>
      <c r="ABC398" s="1"/>
      <c r="ABD398" s="1"/>
      <c r="ABE398" s="1"/>
      <c r="ABF398" s="1"/>
      <c r="ABG398" s="1"/>
      <c r="ABH398" s="1"/>
      <c r="ABI398" s="1"/>
      <c r="ABJ398" s="1"/>
      <c r="ABK398" s="1"/>
      <c r="ABL398" s="1"/>
      <c r="ABM398" s="1"/>
      <c r="ABN398" s="1"/>
      <c r="ABO398" s="1"/>
      <c r="ABP398" s="1"/>
      <c r="ABQ398" s="1"/>
      <c r="ABR398" s="1"/>
      <c r="ABS398" s="1"/>
      <c r="ABT398" s="1"/>
      <c r="ABU398" s="1"/>
      <c r="ABV398" s="1"/>
      <c r="ABW398" s="1"/>
      <c r="ABX398" s="1"/>
      <c r="ABY398" s="1"/>
      <c r="ABZ398" s="1"/>
      <c r="ACA398" s="1"/>
      <c r="ACB398" s="1"/>
      <c r="ACC398" s="1"/>
      <c r="ACD398" s="1"/>
      <c r="ACE398" s="1"/>
      <c r="ACF398" s="1"/>
      <c r="ACG398" s="1"/>
      <c r="ACH398" s="1"/>
      <c r="ACI398" s="1"/>
      <c r="ACJ398" s="1"/>
      <c r="ACK398" s="1"/>
      <c r="ACL398" s="1"/>
      <c r="ACM398" s="1"/>
      <c r="ACN398" s="1"/>
      <c r="ACO398" s="1"/>
      <c r="ACP398" s="1"/>
      <c r="ACQ398" s="1"/>
      <c r="ACR398" s="1"/>
      <c r="ACS398" s="1"/>
      <c r="ACT398" s="1"/>
      <c r="ACU398" s="1"/>
      <c r="ACV398" s="1"/>
      <c r="ACW398" s="1"/>
      <c r="ACX398" s="1"/>
      <c r="ACY398" s="1"/>
      <c r="ACZ398" s="1"/>
      <c r="ADA398" s="1"/>
      <c r="ADB398" s="1"/>
      <c r="ADC398" s="1"/>
      <c r="ADD398" s="1"/>
      <c r="ADE398" s="1"/>
      <c r="ADF398" s="1"/>
      <c r="ADG398" s="1"/>
      <c r="ADH398" s="1"/>
      <c r="ADI398" s="1"/>
      <c r="ADJ398" s="1"/>
      <c r="ADK398" s="1"/>
      <c r="ADL398" s="1"/>
      <c r="ADM398" s="1"/>
      <c r="ADN398" s="1"/>
      <c r="ADO398" s="1"/>
      <c r="ADP398" s="1"/>
      <c r="ADQ398" s="1"/>
      <c r="ADR398" s="1"/>
      <c r="ADS398" s="1"/>
      <c r="ADT398" s="1"/>
      <c r="ADU398" s="1"/>
      <c r="ADV398" s="1"/>
      <c r="ADW398" s="1"/>
      <c r="ADX398" s="1"/>
      <c r="ADY398" s="1"/>
      <c r="ADZ398" s="1"/>
      <c r="AEA398" s="1"/>
      <c r="AEB398" s="1"/>
      <c r="AEC398" s="1"/>
      <c r="AED398" s="1"/>
      <c r="AEE398" s="1"/>
      <c r="AEF398" s="1"/>
      <c r="AEG398" s="1"/>
      <c r="AEH398" s="1"/>
      <c r="AEI398" s="1"/>
      <c r="AEJ398" s="1"/>
      <c r="AEK398" s="1"/>
      <c r="AEL398" s="1"/>
      <c r="AEM398" s="1"/>
      <c r="AEN398" s="1"/>
      <c r="AEO398" s="1"/>
      <c r="AEP398" s="1"/>
      <c r="AEQ398" s="1"/>
      <c r="AER398" s="1"/>
      <c r="AES398" s="1"/>
      <c r="AET398" s="1"/>
      <c r="AEU398" s="1"/>
      <c r="AEV398" s="1"/>
      <c r="AEW398" s="1"/>
      <c r="AEX398" s="1"/>
      <c r="AEY398" s="1"/>
      <c r="AEZ398" s="1"/>
      <c r="AFA398" s="1"/>
      <c r="AFB398" s="1"/>
      <c r="AFC398" s="1"/>
      <c r="AFD398" s="1"/>
      <c r="AFE398" s="1"/>
      <c r="AFF398" s="1"/>
      <c r="AFG398" s="1"/>
      <c r="AFH398" s="1"/>
      <c r="AFI398" s="1"/>
      <c r="AFJ398" s="1"/>
      <c r="AFK398" s="1"/>
      <c r="AFL398" s="1"/>
      <c r="AFM398" s="1"/>
      <c r="AFN398" s="1"/>
      <c r="AFO398" s="1"/>
      <c r="AFP398" s="1"/>
      <c r="AFQ398" s="1"/>
      <c r="AFR398" s="1"/>
      <c r="AFS398" s="1"/>
      <c r="AFT398" s="1"/>
      <c r="AFU398" s="1"/>
      <c r="AFV398" s="1"/>
      <c r="AFW398" s="1"/>
      <c r="AFX398" s="1"/>
      <c r="AFY398" s="1"/>
      <c r="AFZ398" s="1"/>
      <c r="AGA398" s="1"/>
      <c r="AGB398" s="1"/>
      <c r="AGC398" s="1"/>
      <c r="AGD398" s="1"/>
      <c r="AGE398" s="1"/>
      <c r="AGF398" s="1"/>
      <c r="AGG398" s="1"/>
      <c r="AGH398" s="1"/>
      <c r="AGI398" s="1"/>
      <c r="AGJ398" s="1"/>
      <c r="AGK398" s="1"/>
      <c r="AGL398" s="1"/>
      <c r="AGM398" s="1"/>
      <c r="AGN398" s="1"/>
      <c r="AGO398" s="1"/>
      <c r="AGP398" s="1"/>
      <c r="AGQ398" s="1"/>
      <c r="AGR398" s="1"/>
      <c r="AGS398" s="1"/>
      <c r="AGT398" s="1"/>
      <c r="AGU398" s="1"/>
      <c r="AGV398" s="1"/>
      <c r="AGW398" s="1"/>
      <c r="AGX398" s="1"/>
      <c r="AGY398" s="1"/>
      <c r="AGZ398" s="1"/>
      <c r="AHA398" s="1"/>
      <c r="AHB398" s="1"/>
      <c r="AHC398" s="1"/>
      <c r="AHD398" s="1"/>
      <c r="AHE398" s="1"/>
      <c r="AHF398" s="1"/>
      <c r="AHG398" s="1"/>
      <c r="AHH398" s="1"/>
      <c r="AHI398" s="1"/>
      <c r="AHJ398" s="1"/>
      <c r="AHK398" s="1"/>
      <c r="AHL398" s="1"/>
      <c r="AHM398" s="1"/>
      <c r="AHN398" s="1"/>
      <c r="AHO398" s="1"/>
      <c r="AHP398" s="1"/>
      <c r="AHQ398" s="1"/>
      <c r="AHR398" s="1"/>
      <c r="AHS398" s="1"/>
      <c r="AHT398" s="1"/>
      <c r="AHU398" s="1"/>
      <c r="AHV398" s="1"/>
      <c r="AHW398" s="1"/>
      <c r="AHX398" s="1"/>
      <c r="AHY398" s="1"/>
      <c r="AHZ398" s="1"/>
      <c r="AIA398" s="1"/>
      <c r="AIB398" s="1"/>
      <c r="AIC398" s="1"/>
      <c r="AID398" s="1"/>
      <c r="AIE398" s="1"/>
      <c r="AIF398" s="1"/>
      <c r="AIG398" s="1"/>
      <c r="AIH398" s="1"/>
      <c r="AII398" s="1"/>
      <c r="AIJ398" s="1"/>
      <c r="AIK398" s="1"/>
      <c r="AIL398" s="1"/>
      <c r="AIM398" s="1"/>
      <c r="AIN398" s="1"/>
      <c r="AIO398" s="1"/>
      <c r="AIP398" s="1"/>
      <c r="AIQ398" s="1"/>
      <c r="AIR398" s="1"/>
      <c r="AIS398" s="1"/>
      <c r="AIT398" s="1"/>
      <c r="AIU398" s="1"/>
      <c r="AIV398" s="1"/>
      <c r="AIW398" s="1"/>
      <c r="AIX398" s="1"/>
      <c r="AIY398" s="1"/>
      <c r="AIZ398" s="1"/>
      <c r="AJA398" s="1"/>
      <c r="AJB398" s="1"/>
      <c r="AJC398" s="1"/>
      <c r="AJD398" s="1"/>
      <c r="AJE398" s="1"/>
      <c r="AJF398" s="1"/>
      <c r="AJG398" s="1"/>
      <c r="AJH398" s="1"/>
      <c r="AJI398" s="1"/>
      <c r="AJJ398" s="1"/>
      <c r="AJK398" s="1"/>
      <c r="AJL398" s="1"/>
      <c r="AJM398" s="1"/>
      <c r="AJN398" s="1"/>
      <c r="AJO398" s="1"/>
      <c r="AJP398" s="1"/>
      <c r="AJQ398" s="1"/>
      <c r="AJR398" s="1"/>
      <c r="AJS398" s="1"/>
      <c r="AJT398" s="1"/>
      <c r="AJU398" s="1"/>
      <c r="AJV398" s="1"/>
      <c r="AJW398" s="1"/>
      <c r="AJX398" s="1"/>
      <c r="AJY398" s="1"/>
      <c r="AJZ398" s="1"/>
      <c r="AKA398" s="1"/>
      <c r="AKB398" s="1"/>
      <c r="AKC398" s="1"/>
      <c r="AKD398" s="1"/>
      <c r="AKE398" s="1"/>
      <c r="AKF398" s="1"/>
      <c r="AKG398" s="1"/>
      <c r="AKH398" s="1"/>
      <c r="AKI398" s="1"/>
      <c r="AKJ398" s="1"/>
      <c r="AKK398" s="1"/>
      <c r="AKL398" s="1"/>
      <c r="AKM398" s="1"/>
      <c r="AKN398" s="1"/>
      <c r="AKO398" s="1"/>
      <c r="AKP398" s="1"/>
      <c r="AKQ398" s="1"/>
      <c r="AKR398" s="1"/>
      <c r="AKS398" s="1"/>
      <c r="AKT398" s="1"/>
      <c r="AKU398" s="1"/>
      <c r="AKV398" s="1"/>
      <c r="AKW398" s="1"/>
      <c r="AKX398" s="1"/>
      <c r="AKY398" s="1"/>
      <c r="AKZ398" s="1"/>
      <c r="ALA398" s="1"/>
      <c r="ALB398" s="1"/>
      <c r="ALC398" s="1"/>
      <c r="ALD398" s="1"/>
      <c r="ALE398" s="1"/>
      <c r="ALF398" s="1"/>
      <c r="ALG398" s="1"/>
      <c r="ALH398" s="1"/>
      <c r="ALI398" s="1"/>
      <c r="ALJ398" s="1"/>
      <c r="ALK398" s="1"/>
      <c r="ALL398" s="1"/>
      <c r="ALM398" s="1"/>
      <c r="ALN398" s="1"/>
      <c r="ALO398" s="1"/>
      <c r="ALP398" s="1"/>
      <c r="ALQ398" s="1"/>
      <c r="ALR398" s="1"/>
      <c r="ALS398" s="1"/>
      <c r="ALT398" s="1"/>
      <c r="ALU398" s="1"/>
      <c r="ALV398" s="1"/>
      <c r="ALW398" s="1"/>
      <c r="ALX398" s="1"/>
      <c r="ALY398" s="1"/>
      <c r="ALZ398" s="1"/>
      <c r="AMA398" s="1"/>
      <c r="AMB398" s="1"/>
      <c r="AMC398" s="1"/>
      <c r="AMD398" s="1"/>
      <c r="AME398" s="1"/>
      <c r="AMF398" s="1"/>
      <c r="AMG398" s="1"/>
      <c r="AMH398" s="1"/>
      <c r="AMI398" s="1"/>
      <c r="AMJ398" s="1"/>
    </row>
    <row r="399" spans="1:1024" s="22" customFormat="1">
      <c r="A399" s="1" t="s">
        <v>1017</v>
      </c>
      <c r="B399" s="1" t="s">
        <v>1018</v>
      </c>
      <c r="C399" s="1" t="s">
        <v>99</v>
      </c>
      <c r="D399" s="1" t="s">
        <v>13</v>
      </c>
      <c r="E399" s="1" t="s">
        <v>1019</v>
      </c>
      <c r="F399" s="1" t="s">
        <v>16</v>
      </c>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c r="KJ399" s="1"/>
      <c r="KK399" s="1"/>
      <c r="KL399" s="1"/>
      <c r="KM399" s="1"/>
      <c r="KN399" s="1"/>
      <c r="KO399" s="1"/>
      <c r="KP399" s="1"/>
      <c r="KQ399" s="1"/>
      <c r="KR399" s="1"/>
      <c r="KS399" s="1"/>
      <c r="KT399" s="1"/>
      <c r="KU399" s="1"/>
      <c r="KV399" s="1"/>
      <c r="KW399" s="1"/>
      <c r="KX399" s="1"/>
      <c r="KY399" s="1"/>
      <c r="KZ399" s="1"/>
      <c r="LA399" s="1"/>
      <c r="LB399" s="1"/>
      <c r="LC399" s="1"/>
      <c r="LD399" s="1"/>
      <c r="LE399" s="1"/>
      <c r="LF399" s="1"/>
      <c r="LG399" s="1"/>
      <c r="LH399" s="1"/>
      <c r="LI399" s="1"/>
      <c r="LJ399" s="1"/>
      <c r="LK399" s="1"/>
      <c r="LL399" s="1"/>
      <c r="LM399" s="1"/>
      <c r="LN399" s="1"/>
      <c r="LO399" s="1"/>
      <c r="LP399" s="1"/>
      <c r="LQ399" s="1"/>
      <c r="LR399" s="1"/>
      <c r="LS399" s="1"/>
      <c r="LT399" s="1"/>
      <c r="LU399" s="1"/>
      <c r="LV399" s="1"/>
      <c r="LW399" s="1"/>
      <c r="LX399" s="1"/>
      <c r="LY399" s="1"/>
      <c r="LZ399" s="1"/>
      <c r="MA399" s="1"/>
      <c r="MB399" s="1"/>
      <c r="MC399" s="1"/>
      <c r="MD399" s="1"/>
      <c r="ME399" s="1"/>
      <c r="MF399" s="1"/>
      <c r="MG399" s="1"/>
      <c r="MH399" s="1"/>
      <c r="MI399" s="1"/>
      <c r="MJ399" s="1"/>
      <c r="MK399" s="1"/>
      <c r="ML399" s="1"/>
      <c r="MM399" s="1"/>
      <c r="MN399" s="1"/>
      <c r="MO399" s="1"/>
      <c r="MP399" s="1"/>
      <c r="MQ399" s="1"/>
      <c r="MR399" s="1"/>
      <c r="MS399" s="1"/>
      <c r="MT399" s="1"/>
      <c r="MU399" s="1"/>
      <c r="MV399" s="1"/>
      <c r="MW399" s="1"/>
      <c r="MX399" s="1"/>
      <c r="MY399" s="1"/>
      <c r="MZ399" s="1"/>
      <c r="NA399" s="1"/>
      <c r="NB399" s="1"/>
      <c r="NC399" s="1"/>
      <c r="ND399" s="1"/>
      <c r="NE399" s="1"/>
      <c r="NF399" s="1"/>
      <c r="NG399" s="1"/>
      <c r="NH399" s="1"/>
      <c r="NI399" s="1"/>
      <c r="NJ399" s="1"/>
      <c r="NK399" s="1"/>
      <c r="NL399" s="1"/>
      <c r="NM399" s="1"/>
      <c r="NN399" s="1"/>
      <c r="NO399" s="1"/>
      <c r="NP399" s="1"/>
      <c r="NQ399" s="1"/>
      <c r="NR399" s="1"/>
      <c r="NS399" s="1"/>
      <c r="NT399" s="1"/>
      <c r="NU399" s="1"/>
      <c r="NV399" s="1"/>
      <c r="NW399" s="1"/>
      <c r="NX399" s="1"/>
      <c r="NY399" s="1"/>
      <c r="NZ399" s="1"/>
      <c r="OA399" s="1"/>
      <c r="OB399" s="1"/>
      <c r="OC399" s="1"/>
      <c r="OD399" s="1"/>
      <c r="OE399" s="1"/>
      <c r="OF399" s="1"/>
      <c r="OG399" s="1"/>
      <c r="OH399" s="1"/>
      <c r="OI399" s="1"/>
      <c r="OJ399" s="1"/>
      <c r="OK399" s="1"/>
      <c r="OL399" s="1"/>
      <c r="OM399" s="1"/>
      <c r="ON399" s="1"/>
      <c r="OO399" s="1"/>
      <c r="OP399" s="1"/>
      <c r="OQ399" s="1"/>
      <c r="OR399" s="1"/>
      <c r="OS399" s="1"/>
      <c r="OT399" s="1"/>
      <c r="OU399" s="1"/>
      <c r="OV399" s="1"/>
      <c r="OW399" s="1"/>
      <c r="OX399" s="1"/>
      <c r="OY399" s="1"/>
      <c r="OZ399" s="1"/>
      <c r="PA399" s="1"/>
      <c r="PB399" s="1"/>
      <c r="PC399" s="1"/>
      <c r="PD399" s="1"/>
      <c r="PE399" s="1"/>
      <c r="PF399" s="1"/>
      <c r="PG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QU399" s="1"/>
      <c r="QV399" s="1"/>
      <c r="QW399" s="1"/>
      <c r="QX399" s="1"/>
      <c r="QY399" s="1"/>
      <c r="QZ399" s="1"/>
      <c r="RA399" s="1"/>
      <c r="RB399" s="1"/>
      <c r="RC399" s="1"/>
      <c r="RD399" s="1"/>
      <c r="RE399" s="1"/>
      <c r="RF399" s="1"/>
      <c r="RG399" s="1"/>
      <c r="RH399" s="1"/>
      <c r="RI399" s="1"/>
      <c r="RJ399" s="1"/>
      <c r="RK399" s="1"/>
      <c r="RL399" s="1"/>
      <c r="RM399" s="1"/>
      <c r="RN399" s="1"/>
      <c r="RO399" s="1"/>
      <c r="RP399" s="1"/>
      <c r="RQ399" s="1"/>
      <c r="RR399" s="1"/>
      <c r="RS399" s="1"/>
      <c r="RT399" s="1"/>
      <c r="RU399" s="1"/>
      <c r="RV399" s="1"/>
      <c r="RW399" s="1"/>
      <c r="RX399" s="1"/>
      <c r="RY399" s="1"/>
      <c r="RZ399" s="1"/>
      <c r="SA399" s="1"/>
      <c r="SB399" s="1"/>
      <c r="SC399" s="1"/>
      <c r="SD399" s="1"/>
      <c r="SE399" s="1"/>
      <c r="SF399" s="1"/>
      <c r="SG399" s="1"/>
      <c r="SH399" s="1"/>
      <c r="SI399" s="1"/>
      <c r="SJ399" s="1"/>
      <c r="SK399" s="1"/>
      <c r="SL399" s="1"/>
      <c r="SM399" s="1"/>
      <c r="SN399" s="1"/>
      <c r="SO399" s="1"/>
      <c r="SP399" s="1"/>
      <c r="SQ399" s="1"/>
      <c r="SR399" s="1"/>
      <c r="SS399" s="1"/>
      <c r="ST399" s="1"/>
      <c r="SU399" s="1"/>
      <c r="SV399" s="1"/>
      <c r="SW399" s="1"/>
      <c r="SX399" s="1"/>
      <c r="SY399" s="1"/>
      <c r="SZ399" s="1"/>
      <c r="TA399" s="1"/>
      <c r="TB399" s="1"/>
      <c r="TC399" s="1"/>
      <c r="TD399" s="1"/>
      <c r="TE399" s="1"/>
      <c r="TF399" s="1"/>
      <c r="TG399" s="1"/>
      <c r="TH399" s="1"/>
      <c r="TI399" s="1"/>
      <c r="TJ399" s="1"/>
      <c r="TK399" s="1"/>
      <c r="TL399" s="1"/>
      <c r="TM399" s="1"/>
      <c r="TN399" s="1"/>
      <c r="TO399" s="1"/>
      <c r="TP399" s="1"/>
      <c r="TQ399" s="1"/>
      <c r="TR399" s="1"/>
      <c r="TS399" s="1"/>
      <c r="TT399" s="1"/>
      <c r="TU399" s="1"/>
      <c r="TV399" s="1"/>
      <c r="TW399" s="1"/>
      <c r="TX399" s="1"/>
      <c r="TY399" s="1"/>
      <c r="TZ399" s="1"/>
      <c r="UA399" s="1"/>
      <c r="UB399" s="1"/>
      <c r="UC399" s="1"/>
      <c r="UD399" s="1"/>
      <c r="UE399" s="1"/>
      <c r="UF399" s="1"/>
      <c r="UG399" s="1"/>
      <c r="UH399" s="1"/>
      <c r="UI399" s="1"/>
      <c r="UJ399" s="1"/>
      <c r="UK399" s="1"/>
      <c r="UL399" s="1"/>
      <c r="UM399" s="1"/>
      <c r="UN399" s="1"/>
      <c r="UO399" s="1"/>
      <c r="UP399" s="1"/>
      <c r="UQ399" s="1"/>
      <c r="UR399" s="1"/>
      <c r="US399" s="1"/>
      <c r="UT399" s="1"/>
      <c r="UU399" s="1"/>
      <c r="UV399" s="1"/>
      <c r="UW399" s="1"/>
      <c r="UX399" s="1"/>
      <c r="UY399" s="1"/>
      <c r="UZ399" s="1"/>
      <c r="VA399" s="1"/>
      <c r="VB399" s="1"/>
      <c r="VC399" s="1"/>
      <c r="VD399" s="1"/>
      <c r="VE399" s="1"/>
      <c r="VF399" s="1"/>
      <c r="VG399" s="1"/>
      <c r="VH399" s="1"/>
      <c r="VI399" s="1"/>
      <c r="VJ399" s="1"/>
      <c r="VK399" s="1"/>
      <c r="VL399" s="1"/>
      <c r="VM399" s="1"/>
      <c r="VN399" s="1"/>
      <c r="VO399" s="1"/>
      <c r="VP399" s="1"/>
      <c r="VQ399" s="1"/>
      <c r="VR399" s="1"/>
      <c r="VS399" s="1"/>
      <c r="VT399" s="1"/>
      <c r="VU399" s="1"/>
      <c r="VV399" s="1"/>
      <c r="VW399" s="1"/>
      <c r="VX399" s="1"/>
      <c r="VY399" s="1"/>
      <c r="VZ399" s="1"/>
      <c r="WA399" s="1"/>
      <c r="WB399" s="1"/>
      <c r="WC399" s="1"/>
      <c r="WD399" s="1"/>
      <c r="WE399" s="1"/>
      <c r="WF399" s="1"/>
      <c r="WG399" s="1"/>
      <c r="WH399" s="1"/>
      <c r="WI399" s="1"/>
      <c r="WJ399" s="1"/>
      <c r="WK399" s="1"/>
      <c r="WL399" s="1"/>
      <c r="WM399" s="1"/>
      <c r="WN399" s="1"/>
      <c r="WO399" s="1"/>
      <c r="WP399" s="1"/>
      <c r="WQ399" s="1"/>
      <c r="WR399" s="1"/>
      <c r="WS399" s="1"/>
      <c r="WT399" s="1"/>
      <c r="WU399" s="1"/>
      <c r="WV399" s="1"/>
      <c r="WW399" s="1"/>
      <c r="WX399" s="1"/>
      <c r="WY399" s="1"/>
      <c r="WZ399" s="1"/>
      <c r="XA399" s="1"/>
      <c r="XB399" s="1"/>
      <c r="XC399" s="1"/>
      <c r="XD399" s="1"/>
      <c r="XE399" s="1"/>
      <c r="XF399" s="1"/>
      <c r="XG399" s="1"/>
      <c r="XH399" s="1"/>
      <c r="XI399" s="1"/>
      <c r="XJ399" s="1"/>
      <c r="XK399" s="1"/>
      <c r="XL399" s="1"/>
      <c r="XM399" s="1"/>
      <c r="XN399" s="1"/>
      <c r="XO399" s="1"/>
      <c r="XP399" s="1"/>
      <c r="XQ399" s="1"/>
      <c r="XR399" s="1"/>
      <c r="XS399" s="1"/>
      <c r="XT399" s="1"/>
      <c r="XU399" s="1"/>
      <c r="XV399" s="1"/>
      <c r="XW399" s="1"/>
      <c r="XX399" s="1"/>
      <c r="XY399" s="1"/>
      <c r="XZ399" s="1"/>
      <c r="YA399" s="1"/>
      <c r="YB399" s="1"/>
      <c r="YC399" s="1"/>
      <c r="YD399" s="1"/>
      <c r="YE399" s="1"/>
      <c r="YF399" s="1"/>
      <c r="YG399" s="1"/>
      <c r="YH399" s="1"/>
      <c r="YI399" s="1"/>
      <c r="YJ399" s="1"/>
      <c r="YK399" s="1"/>
      <c r="YL399" s="1"/>
      <c r="YM399" s="1"/>
      <c r="YN399" s="1"/>
      <c r="YO399" s="1"/>
      <c r="YP399" s="1"/>
      <c r="YQ399" s="1"/>
      <c r="YR399" s="1"/>
      <c r="YS399" s="1"/>
      <c r="YT399" s="1"/>
      <c r="YU399" s="1"/>
      <c r="YV399" s="1"/>
      <c r="YW399" s="1"/>
      <c r="YX399" s="1"/>
      <c r="YY399" s="1"/>
      <c r="YZ399" s="1"/>
      <c r="ZA399" s="1"/>
      <c r="ZB399" s="1"/>
      <c r="ZC399" s="1"/>
      <c r="ZD399" s="1"/>
      <c r="ZE399" s="1"/>
      <c r="ZF399" s="1"/>
      <c r="ZG399" s="1"/>
      <c r="ZH399" s="1"/>
      <c r="ZI399" s="1"/>
      <c r="ZJ399" s="1"/>
      <c r="ZK399" s="1"/>
      <c r="ZL399" s="1"/>
      <c r="ZM399" s="1"/>
      <c r="ZN399" s="1"/>
      <c r="ZO399" s="1"/>
      <c r="ZP399" s="1"/>
      <c r="ZQ399" s="1"/>
      <c r="ZR399" s="1"/>
      <c r="ZS399" s="1"/>
      <c r="ZT399" s="1"/>
      <c r="ZU399" s="1"/>
      <c r="ZV399" s="1"/>
      <c r="ZW399" s="1"/>
      <c r="ZX399" s="1"/>
      <c r="ZY399" s="1"/>
      <c r="ZZ399" s="1"/>
      <c r="AAA399" s="1"/>
      <c r="AAB399" s="1"/>
      <c r="AAC399" s="1"/>
      <c r="AAD399" s="1"/>
      <c r="AAE399" s="1"/>
      <c r="AAF399" s="1"/>
      <c r="AAG399" s="1"/>
      <c r="AAH399" s="1"/>
      <c r="AAI399" s="1"/>
      <c r="AAJ399" s="1"/>
      <c r="AAK399" s="1"/>
      <c r="AAL399" s="1"/>
      <c r="AAM399" s="1"/>
      <c r="AAN399" s="1"/>
      <c r="AAO399" s="1"/>
      <c r="AAP399" s="1"/>
      <c r="AAQ399" s="1"/>
      <c r="AAR399" s="1"/>
      <c r="AAS399" s="1"/>
      <c r="AAT399" s="1"/>
      <c r="AAU399" s="1"/>
      <c r="AAV399" s="1"/>
      <c r="AAW399" s="1"/>
      <c r="AAX399" s="1"/>
      <c r="AAY399" s="1"/>
      <c r="AAZ399" s="1"/>
      <c r="ABA399" s="1"/>
      <c r="ABB399" s="1"/>
      <c r="ABC399" s="1"/>
      <c r="ABD399" s="1"/>
      <c r="ABE399" s="1"/>
      <c r="ABF399" s="1"/>
      <c r="ABG399" s="1"/>
      <c r="ABH399" s="1"/>
      <c r="ABI399" s="1"/>
      <c r="ABJ399" s="1"/>
      <c r="ABK399" s="1"/>
      <c r="ABL399" s="1"/>
      <c r="ABM399" s="1"/>
      <c r="ABN399" s="1"/>
      <c r="ABO399" s="1"/>
      <c r="ABP399" s="1"/>
      <c r="ABQ399" s="1"/>
      <c r="ABR399" s="1"/>
      <c r="ABS399" s="1"/>
      <c r="ABT399" s="1"/>
      <c r="ABU399" s="1"/>
      <c r="ABV399" s="1"/>
      <c r="ABW399" s="1"/>
      <c r="ABX399" s="1"/>
      <c r="ABY399" s="1"/>
      <c r="ABZ399" s="1"/>
      <c r="ACA399" s="1"/>
      <c r="ACB399" s="1"/>
      <c r="ACC399" s="1"/>
      <c r="ACD399" s="1"/>
      <c r="ACE399" s="1"/>
      <c r="ACF399" s="1"/>
      <c r="ACG399" s="1"/>
      <c r="ACH399" s="1"/>
      <c r="ACI399" s="1"/>
      <c r="ACJ399" s="1"/>
      <c r="ACK399" s="1"/>
      <c r="ACL399" s="1"/>
      <c r="ACM399" s="1"/>
      <c r="ACN399" s="1"/>
      <c r="ACO399" s="1"/>
      <c r="ACP399" s="1"/>
      <c r="ACQ399" s="1"/>
      <c r="ACR399" s="1"/>
      <c r="ACS399" s="1"/>
      <c r="ACT399" s="1"/>
      <c r="ACU399" s="1"/>
      <c r="ACV399" s="1"/>
      <c r="ACW399" s="1"/>
      <c r="ACX399" s="1"/>
      <c r="ACY399" s="1"/>
      <c r="ACZ399" s="1"/>
      <c r="ADA399" s="1"/>
      <c r="ADB399" s="1"/>
      <c r="ADC399" s="1"/>
      <c r="ADD399" s="1"/>
      <c r="ADE399" s="1"/>
      <c r="ADF399" s="1"/>
      <c r="ADG399" s="1"/>
      <c r="ADH399" s="1"/>
      <c r="ADI399" s="1"/>
      <c r="ADJ399" s="1"/>
      <c r="ADK399" s="1"/>
      <c r="ADL399" s="1"/>
      <c r="ADM399" s="1"/>
      <c r="ADN399" s="1"/>
      <c r="ADO399" s="1"/>
      <c r="ADP399" s="1"/>
      <c r="ADQ399" s="1"/>
      <c r="ADR399" s="1"/>
      <c r="ADS399" s="1"/>
      <c r="ADT399" s="1"/>
      <c r="ADU399" s="1"/>
      <c r="ADV399" s="1"/>
      <c r="ADW399" s="1"/>
      <c r="ADX399" s="1"/>
      <c r="ADY399" s="1"/>
      <c r="ADZ399" s="1"/>
      <c r="AEA399" s="1"/>
      <c r="AEB399" s="1"/>
      <c r="AEC399" s="1"/>
      <c r="AED399" s="1"/>
      <c r="AEE399" s="1"/>
      <c r="AEF399" s="1"/>
      <c r="AEG399" s="1"/>
      <c r="AEH399" s="1"/>
      <c r="AEI399" s="1"/>
      <c r="AEJ399" s="1"/>
      <c r="AEK399" s="1"/>
      <c r="AEL399" s="1"/>
      <c r="AEM399" s="1"/>
      <c r="AEN399" s="1"/>
      <c r="AEO399" s="1"/>
      <c r="AEP399" s="1"/>
      <c r="AEQ399" s="1"/>
      <c r="AER399" s="1"/>
      <c r="AES399" s="1"/>
      <c r="AET399" s="1"/>
      <c r="AEU399" s="1"/>
      <c r="AEV399" s="1"/>
      <c r="AEW399" s="1"/>
      <c r="AEX399" s="1"/>
      <c r="AEY399" s="1"/>
      <c r="AEZ399" s="1"/>
      <c r="AFA399" s="1"/>
      <c r="AFB399" s="1"/>
      <c r="AFC399" s="1"/>
      <c r="AFD399" s="1"/>
      <c r="AFE399" s="1"/>
      <c r="AFF399" s="1"/>
      <c r="AFG399" s="1"/>
      <c r="AFH399" s="1"/>
      <c r="AFI399" s="1"/>
      <c r="AFJ399" s="1"/>
      <c r="AFK399" s="1"/>
      <c r="AFL399" s="1"/>
      <c r="AFM399" s="1"/>
      <c r="AFN399" s="1"/>
      <c r="AFO399" s="1"/>
      <c r="AFP399" s="1"/>
      <c r="AFQ399" s="1"/>
      <c r="AFR399" s="1"/>
      <c r="AFS399" s="1"/>
      <c r="AFT399" s="1"/>
      <c r="AFU399" s="1"/>
      <c r="AFV399" s="1"/>
      <c r="AFW399" s="1"/>
      <c r="AFX399" s="1"/>
      <c r="AFY399" s="1"/>
      <c r="AFZ399" s="1"/>
      <c r="AGA399" s="1"/>
      <c r="AGB399" s="1"/>
      <c r="AGC399" s="1"/>
      <c r="AGD399" s="1"/>
      <c r="AGE399" s="1"/>
      <c r="AGF399" s="1"/>
      <c r="AGG399" s="1"/>
      <c r="AGH399" s="1"/>
      <c r="AGI399" s="1"/>
      <c r="AGJ399" s="1"/>
      <c r="AGK399" s="1"/>
      <c r="AGL399" s="1"/>
      <c r="AGM399" s="1"/>
      <c r="AGN399" s="1"/>
      <c r="AGO399" s="1"/>
      <c r="AGP399" s="1"/>
      <c r="AGQ399" s="1"/>
      <c r="AGR399" s="1"/>
      <c r="AGS399" s="1"/>
      <c r="AGT399" s="1"/>
      <c r="AGU399" s="1"/>
      <c r="AGV399" s="1"/>
      <c r="AGW399" s="1"/>
      <c r="AGX399" s="1"/>
      <c r="AGY399" s="1"/>
      <c r="AGZ399" s="1"/>
      <c r="AHA399" s="1"/>
      <c r="AHB399" s="1"/>
      <c r="AHC399" s="1"/>
      <c r="AHD399" s="1"/>
      <c r="AHE399" s="1"/>
      <c r="AHF399" s="1"/>
      <c r="AHG399" s="1"/>
      <c r="AHH399" s="1"/>
      <c r="AHI399" s="1"/>
      <c r="AHJ399" s="1"/>
      <c r="AHK399" s="1"/>
      <c r="AHL399" s="1"/>
      <c r="AHM399" s="1"/>
      <c r="AHN399" s="1"/>
      <c r="AHO399" s="1"/>
      <c r="AHP399" s="1"/>
      <c r="AHQ399" s="1"/>
      <c r="AHR399" s="1"/>
      <c r="AHS399" s="1"/>
      <c r="AHT399" s="1"/>
      <c r="AHU399" s="1"/>
      <c r="AHV399" s="1"/>
      <c r="AHW399" s="1"/>
      <c r="AHX399" s="1"/>
      <c r="AHY399" s="1"/>
      <c r="AHZ399" s="1"/>
      <c r="AIA399" s="1"/>
      <c r="AIB399" s="1"/>
      <c r="AIC399" s="1"/>
      <c r="AID399" s="1"/>
      <c r="AIE399" s="1"/>
      <c r="AIF399" s="1"/>
      <c r="AIG399" s="1"/>
      <c r="AIH399" s="1"/>
      <c r="AII399" s="1"/>
      <c r="AIJ399" s="1"/>
      <c r="AIK399" s="1"/>
      <c r="AIL399" s="1"/>
      <c r="AIM399" s="1"/>
      <c r="AIN399" s="1"/>
      <c r="AIO399" s="1"/>
      <c r="AIP399" s="1"/>
      <c r="AIQ399" s="1"/>
      <c r="AIR399" s="1"/>
      <c r="AIS399" s="1"/>
      <c r="AIT399" s="1"/>
      <c r="AIU399" s="1"/>
      <c r="AIV399" s="1"/>
      <c r="AIW399" s="1"/>
      <c r="AIX399" s="1"/>
      <c r="AIY399" s="1"/>
      <c r="AIZ399" s="1"/>
      <c r="AJA399" s="1"/>
      <c r="AJB399" s="1"/>
      <c r="AJC399" s="1"/>
      <c r="AJD399" s="1"/>
      <c r="AJE399" s="1"/>
      <c r="AJF399" s="1"/>
      <c r="AJG399" s="1"/>
      <c r="AJH399" s="1"/>
      <c r="AJI399" s="1"/>
      <c r="AJJ399" s="1"/>
      <c r="AJK399" s="1"/>
      <c r="AJL399" s="1"/>
      <c r="AJM399" s="1"/>
      <c r="AJN399" s="1"/>
      <c r="AJO399" s="1"/>
      <c r="AJP399" s="1"/>
      <c r="AJQ399" s="1"/>
      <c r="AJR399" s="1"/>
      <c r="AJS399" s="1"/>
      <c r="AJT399" s="1"/>
      <c r="AJU399" s="1"/>
      <c r="AJV399" s="1"/>
      <c r="AJW399" s="1"/>
      <c r="AJX399" s="1"/>
      <c r="AJY399" s="1"/>
      <c r="AJZ399" s="1"/>
      <c r="AKA399" s="1"/>
      <c r="AKB399" s="1"/>
      <c r="AKC399" s="1"/>
      <c r="AKD399" s="1"/>
      <c r="AKE399" s="1"/>
      <c r="AKF399" s="1"/>
      <c r="AKG399" s="1"/>
      <c r="AKH399" s="1"/>
      <c r="AKI399" s="1"/>
      <c r="AKJ399" s="1"/>
      <c r="AKK399" s="1"/>
      <c r="AKL399" s="1"/>
      <c r="AKM399" s="1"/>
      <c r="AKN399" s="1"/>
      <c r="AKO399" s="1"/>
      <c r="AKP399" s="1"/>
      <c r="AKQ399" s="1"/>
      <c r="AKR399" s="1"/>
      <c r="AKS399" s="1"/>
      <c r="AKT399" s="1"/>
      <c r="AKU399" s="1"/>
      <c r="AKV399" s="1"/>
      <c r="AKW399" s="1"/>
      <c r="AKX399" s="1"/>
      <c r="AKY399" s="1"/>
      <c r="AKZ399" s="1"/>
      <c r="ALA399" s="1"/>
      <c r="ALB399" s="1"/>
      <c r="ALC399" s="1"/>
      <c r="ALD399" s="1"/>
      <c r="ALE399" s="1"/>
      <c r="ALF399" s="1"/>
      <c r="ALG399" s="1"/>
      <c r="ALH399" s="1"/>
      <c r="ALI399" s="1"/>
      <c r="ALJ399" s="1"/>
      <c r="ALK399" s="1"/>
      <c r="ALL399" s="1"/>
      <c r="ALM399" s="1"/>
      <c r="ALN399" s="1"/>
      <c r="ALO399" s="1"/>
      <c r="ALP399" s="1"/>
      <c r="ALQ399" s="1"/>
      <c r="ALR399" s="1"/>
      <c r="ALS399" s="1"/>
      <c r="ALT399" s="1"/>
      <c r="ALU399" s="1"/>
      <c r="ALV399" s="1"/>
      <c r="ALW399" s="1"/>
      <c r="ALX399" s="1"/>
      <c r="ALY399" s="1"/>
      <c r="ALZ399" s="1"/>
      <c r="AMA399" s="1"/>
      <c r="AMB399" s="1"/>
      <c r="AMC399" s="1"/>
      <c r="AMD399" s="1"/>
      <c r="AME399" s="1"/>
      <c r="AMF399" s="1"/>
      <c r="AMG399" s="1"/>
      <c r="AMH399" s="1"/>
      <c r="AMI399" s="1"/>
      <c r="AMJ399" s="1"/>
    </row>
    <row r="400" spans="1:1024" s="22" customForma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c r="KB400" s="1"/>
      <c r="KC400" s="1"/>
      <c r="KD400" s="1"/>
      <c r="KE400" s="1"/>
      <c r="KF400" s="1"/>
      <c r="KG400" s="1"/>
      <c r="KH400" s="1"/>
      <c r="KI400" s="1"/>
      <c r="KJ400" s="1"/>
      <c r="KK400" s="1"/>
      <c r="KL400" s="1"/>
      <c r="KM400" s="1"/>
      <c r="KN400" s="1"/>
      <c r="KO400" s="1"/>
      <c r="KP400" s="1"/>
      <c r="KQ400" s="1"/>
      <c r="KR400" s="1"/>
      <c r="KS400" s="1"/>
      <c r="KT400" s="1"/>
      <c r="KU400" s="1"/>
      <c r="KV400" s="1"/>
      <c r="KW400" s="1"/>
      <c r="KX400" s="1"/>
      <c r="KY400" s="1"/>
      <c r="KZ400" s="1"/>
      <c r="LA400" s="1"/>
      <c r="LB400" s="1"/>
      <c r="LC400" s="1"/>
      <c r="LD400" s="1"/>
      <c r="LE400" s="1"/>
      <c r="LF400" s="1"/>
      <c r="LG400" s="1"/>
      <c r="LH400" s="1"/>
      <c r="LI400" s="1"/>
      <c r="LJ400" s="1"/>
      <c r="LK400" s="1"/>
      <c r="LL400" s="1"/>
      <c r="LM400" s="1"/>
      <c r="LN400" s="1"/>
      <c r="LO400" s="1"/>
      <c r="LP400" s="1"/>
      <c r="LQ400" s="1"/>
      <c r="LR400" s="1"/>
      <c r="LS400" s="1"/>
      <c r="LT400" s="1"/>
      <c r="LU400" s="1"/>
      <c r="LV400" s="1"/>
      <c r="LW400" s="1"/>
      <c r="LX400" s="1"/>
      <c r="LY400" s="1"/>
      <c r="LZ400" s="1"/>
      <c r="MA400" s="1"/>
      <c r="MB400" s="1"/>
      <c r="MC400" s="1"/>
      <c r="MD400" s="1"/>
      <c r="ME400" s="1"/>
      <c r="MF400" s="1"/>
      <c r="MG400" s="1"/>
      <c r="MH400" s="1"/>
      <c r="MI400" s="1"/>
      <c r="MJ400" s="1"/>
      <c r="MK400" s="1"/>
      <c r="ML400" s="1"/>
      <c r="MM400" s="1"/>
      <c r="MN400" s="1"/>
      <c r="MO400" s="1"/>
      <c r="MP400" s="1"/>
      <c r="MQ400" s="1"/>
      <c r="MR400" s="1"/>
      <c r="MS400" s="1"/>
      <c r="MT400" s="1"/>
      <c r="MU400" s="1"/>
      <c r="MV400" s="1"/>
      <c r="MW400" s="1"/>
      <c r="MX400" s="1"/>
      <c r="MY400" s="1"/>
      <c r="MZ400" s="1"/>
      <c r="NA400" s="1"/>
      <c r="NB400" s="1"/>
      <c r="NC400" s="1"/>
      <c r="ND400" s="1"/>
      <c r="NE400" s="1"/>
      <c r="NF400" s="1"/>
      <c r="NG400" s="1"/>
      <c r="NH400" s="1"/>
      <c r="NI400" s="1"/>
      <c r="NJ400" s="1"/>
      <c r="NK400" s="1"/>
      <c r="NL400" s="1"/>
      <c r="NM400" s="1"/>
      <c r="NN400" s="1"/>
      <c r="NO400" s="1"/>
      <c r="NP400" s="1"/>
      <c r="NQ400" s="1"/>
      <c r="NR400" s="1"/>
      <c r="NS400" s="1"/>
      <c r="NT400" s="1"/>
      <c r="NU400" s="1"/>
      <c r="NV400" s="1"/>
      <c r="NW400" s="1"/>
      <c r="NX400" s="1"/>
      <c r="NY400" s="1"/>
      <c r="NZ400" s="1"/>
      <c r="OA400" s="1"/>
      <c r="OB400" s="1"/>
      <c r="OC400" s="1"/>
      <c r="OD400" s="1"/>
      <c r="OE400" s="1"/>
      <c r="OF400" s="1"/>
      <c r="OG400" s="1"/>
      <c r="OH400" s="1"/>
      <c r="OI400" s="1"/>
      <c r="OJ400" s="1"/>
      <c r="OK400" s="1"/>
      <c r="OL400" s="1"/>
      <c r="OM400" s="1"/>
      <c r="ON400" s="1"/>
      <c r="OO400" s="1"/>
      <c r="OP400" s="1"/>
      <c r="OQ400" s="1"/>
      <c r="OR400" s="1"/>
      <c r="OS400" s="1"/>
      <c r="OT400" s="1"/>
      <c r="OU400" s="1"/>
      <c r="OV400" s="1"/>
      <c r="OW400" s="1"/>
      <c r="OX400" s="1"/>
      <c r="OY400" s="1"/>
      <c r="OZ400" s="1"/>
      <c r="PA400" s="1"/>
      <c r="PB400" s="1"/>
      <c r="PC400" s="1"/>
      <c r="PD400" s="1"/>
      <c r="PE400" s="1"/>
      <c r="PF400" s="1"/>
      <c r="PG400" s="1"/>
      <c r="PH400" s="1"/>
      <c r="PI400" s="1"/>
      <c r="PJ400" s="1"/>
      <c r="PK400" s="1"/>
      <c r="PL400" s="1"/>
      <c r="PM400" s="1"/>
      <c r="PN400" s="1"/>
      <c r="PO400" s="1"/>
      <c r="PP400" s="1"/>
      <c r="PQ400" s="1"/>
      <c r="PR400" s="1"/>
      <c r="PS400" s="1"/>
      <c r="PT400" s="1"/>
      <c r="PU400" s="1"/>
      <c r="PV400" s="1"/>
      <c r="PW400" s="1"/>
      <c r="PX400" s="1"/>
      <c r="PY400" s="1"/>
      <c r="PZ400" s="1"/>
      <c r="QA400" s="1"/>
      <c r="QB400" s="1"/>
      <c r="QC400" s="1"/>
      <c r="QD400" s="1"/>
      <c r="QE400" s="1"/>
      <c r="QF400" s="1"/>
      <c r="QG400" s="1"/>
      <c r="QH400" s="1"/>
      <c r="QI400" s="1"/>
      <c r="QJ400" s="1"/>
      <c r="QK400" s="1"/>
      <c r="QL400" s="1"/>
      <c r="QM400" s="1"/>
      <c r="QN400" s="1"/>
      <c r="QO400" s="1"/>
      <c r="QP400" s="1"/>
      <c r="QQ400" s="1"/>
      <c r="QR400" s="1"/>
      <c r="QS400" s="1"/>
      <c r="QT400" s="1"/>
      <c r="QU400" s="1"/>
      <c r="QV400" s="1"/>
      <c r="QW400" s="1"/>
      <c r="QX400" s="1"/>
      <c r="QY400" s="1"/>
      <c r="QZ400" s="1"/>
      <c r="RA400" s="1"/>
      <c r="RB400" s="1"/>
      <c r="RC400" s="1"/>
      <c r="RD400" s="1"/>
      <c r="RE400" s="1"/>
      <c r="RF400" s="1"/>
      <c r="RG400" s="1"/>
      <c r="RH400" s="1"/>
      <c r="RI400" s="1"/>
      <c r="RJ400" s="1"/>
      <c r="RK400" s="1"/>
      <c r="RL400" s="1"/>
      <c r="RM400" s="1"/>
      <c r="RN400" s="1"/>
      <c r="RO400" s="1"/>
      <c r="RP400" s="1"/>
      <c r="RQ400" s="1"/>
      <c r="RR400" s="1"/>
      <c r="RS400" s="1"/>
      <c r="RT400" s="1"/>
      <c r="RU400" s="1"/>
      <c r="RV400" s="1"/>
      <c r="RW400" s="1"/>
      <c r="RX400" s="1"/>
      <c r="RY400" s="1"/>
      <c r="RZ400" s="1"/>
      <c r="SA400" s="1"/>
      <c r="SB400" s="1"/>
      <c r="SC400" s="1"/>
      <c r="SD400" s="1"/>
      <c r="SE400" s="1"/>
      <c r="SF400" s="1"/>
      <c r="SG400" s="1"/>
      <c r="SH400" s="1"/>
      <c r="SI400" s="1"/>
      <c r="SJ400" s="1"/>
      <c r="SK400" s="1"/>
      <c r="SL400" s="1"/>
      <c r="SM400" s="1"/>
      <c r="SN400" s="1"/>
      <c r="SO400" s="1"/>
      <c r="SP400" s="1"/>
      <c r="SQ400" s="1"/>
      <c r="SR400" s="1"/>
      <c r="SS400" s="1"/>
      <c r="ST400" s="1"/>
      <c r="SU400" s="1"/>
      <c r="SV400" s="1"/>
      <c r="SW400" s="1"/>
      <c r="SX400" s="1"/>
      <c r="SY400" s="1"/>
      <c r="SZ400" s="1"/>
      <c r="TA400" s="1"/>
      <c r="TB400" s="1"/>
      <c r="TC400" s="1"/>
      <c r="TD400" s="1"/>
      <c r="TE400" s="1"/>
      <c r="TF400" s="1"/>
      <c r="TG400" s="1"/>
      <c r="TH400" s="1"/>
      <c r="TI400" s="1"/>
      <c r="TJ400" s="1"/>
      <c r="TK400" s="1"/>
      <c r="TL400" s="1"/>
      <c r="TM400" s="1"/>
      <c r="TN400" s="1"/>
      <c r="TO400" s="1"/>
      <c r="TP400" s="1"/>
      <c r="TQ400" s="1"/>
      <c r="TR400" s="1"/>
      <c r="TS400" s="1"/>
      <c r="TT400" s="1"/>
      <c r="TU400" s="1"/>
      <c r="TV400" s="1"/>
      <c r="TW400" s="1"/>
      <c r="TX400" s="1"/>
      <c r="TY400" s="1"/>
      <c r="TZ400" s="1"/>
      <c r="UA400" s="1"/>
      <c r="UB400" s="1"/>
      <c r="UC400" s="1"/>
      <c r="UD400" s="1"/>
      <c r="UE400" s="1"/>
      <c r="UF400" s="1"/>
      <c r="UG400" s="1"/>
      <c r="UH400" s="1"/>
      <c r="UI400" s="1"/>
      <c r="UJ400" s="1"/>
      <c r="UK400" s="1"/>
      <c r="UL400" s="1"/>
      <c r="UM400" s="1"/>
      <c r="UN400" s="1"/>
      <c r="UO400" s="1"/>
      <c r="UP400" s="1"/>
      <c r="UQ400" s="1"/>
      <c r="UR400" s="1"/>
      <c r="US400" s="1"/>
      <c r="UT400" s="1"/>
      <c r="UU400" s="1"/>
      <c r="UV400" s="1"/>
      <c r="UW400" s="1"/>
      <c r="UX400" s="1"/>
      <c r="UY400" s="1"/>
      <c r="UZ400" s="1"/>
      <c r="VA400" s="1"/>
      <c r="VB400" s="1"/>
      <c r="VC400" s="1"/>
      <c r="VD400" s="1"/>
      <c r="VE400" s="1"/>
      <c r="VF400" s="1"/>
      <c r="VG400" s="1"/>
      <c r="VH400" s="1"/>
      <c r="VI400" s="1"/>
      <c r="VJ400" s="1"/>
      <c r="VK400" s="1"/>
      <c r="VL400" s="1"/>
      <c r="VM400" s="1"/>
      <c r="VN400" s="1"/>
      <c r="VO400" s="1"/>
      <c r="VP400" s="1"/>
      <c r="VQ400" s="1"/>
      <c r="VR400" s="1"/>
      <c r="VS400" s="1"/>
      <c r="VT400" s="1"/>
      <c r="VU400" s="1"/>
      <c r="VV400" s="1"/>
      <c r="VW400" s="1"/>
      <c r="VX400" s="1"/>
      <c r="VY400" s="1"/>
      <c r="VZ400" s="1"/>
      <c r="WA400" s="1"/>
      <c r="WB400" s="1"/>
      <c r="WC400" s="1"/>
      <c r="WD400" s="1"/>
      <c r="WE400" s="1"/>
      <c r="WF400" s="1"/>
      <c r="WG400" s="1"/>
      <c r="WH400" s="1"/>
      <c r="WI400" s="1"/>
      <c r="WJ400" s="1"/>
      <c r="WK400" s="1"/>
      <c r="WL400" s="1"/>
      <c r="WM400" s="1"/>
      <c r="WN400" s="1"/>
      <c r="WO400" s="1"/>
      <c r="WP400" s="1"/>
      <c r="WQ400" s="1"/>
      <c r="WR400" s="1"/>
      <c r="WS400" s="1"/>
      <c r="WT400" s="1"/>
      <c r="WU400" s="1"/>
      <c r="WV400" s="1"/>
      <c r="WW400" s="1"/>
      <c r="WX400" s="1"/>
      <c r="WY400" s="1"/>
      <c r="WZ400" s="1"/>
      <c r="XA400" s="1"/>
      <c r="XB400" s="1"/>
      <c r="XC400" s="1"/>
      <c r="XD400" s="1"/>
      <c r="XE400" s="1"/>
      <c r="XF400" s="1"/>
      <c r="XG400" s="1"/>
      <c r="XH400" s="1"/>
      <c r="XI400" s="1"/>
      <c r="XJ400" s="1"/>
      <c r="XK400" s="1"/>
      <c r="XL400" s="1"/>
      <c r="XM400" s="1"/>
      <c r="XN400" s="1"/>
      <c r="XO400" s="1"/>
      <c r="XP400" s="1"/>
      <c r="XQ400" s="1"/>
      <c r="XR400" s="1"/>
      <c r="XS400" s="1"/>
      <c r="XT400" s="1"/>
      <c r="XU400" s="1"/>
      <c r="XV400" s="1"/>
      <c r="XW400" s="1"/>
      <c r="XX400" s="1"/>
      <c r="XY400" s="1"/>
      <c r="XZ400" s="1"/>
      <c r="YA400" s="1"/>
      <c r="YB400" s="1"/>
      <c r="YC400" s="1"/>
      <c r="YD400" s="1"/>
      <c r="YE400" s="1"/>
      <c r="YF400" s="1"/>
      <c r="YG400" s="1"/>
      <c r="YH400" s="1"/>
      <c r="YI400" s="1"/>
      <c r="YJ400" s="1"/>
      <c r="YK400" s="1"/>
      <c r="YL400" s="1"/>
      <c r="YM400" s="1"/>
      <c r="YN400" s="1"/>
      <c r="YO400" s="1"/>
      <c r="YP400" s="1"/>
      <c r="YQ400" s="1"/>
      <c r="YR400" s="1"/>
      <c r="YS400" s="1"/>
      <c r="YT400" s="1"/>
      <c r="YU400" s="1"/>
      <c r="YV400" s="1"/>
      <c r="YW400" s="1"/>
      <c r="YX400" s="1"/>
      <c r="YY400" s="1"/>
      <c r="YZ400" s="1"/>
      <c r="ZA400" s="1"/>
      <c r="ZB400" s="1"/>
      <c r="ZC400" s="1"/>
      <c r="ZD400" s="1"/>
      <c r="ZE400" s="1"/>
      <c r="ZF400" s="1"/>
      <c r="ZG400" s="1"/>
      <c r="ZH400" s="1"/>
      <c r="ZI400" s="1"/>
      <c r="ZJ400" s="1"/>
      <c r="ZK400" s="1"/>
      <c r="ZL400" s="1"/>
      <c r="ZM400" s="1"/>
      <c r="ZN400" s="1"/>
      <c r="ZO400" s="1"/>
      <c r="ZP400" s="1"/>
      <c r="ZQ400" s="1"/>
      <c r="ZR400" s="1"/>
      <c r="ZS400" s="1"/>
      <c r="ZT400" s="1"/>
      <c r="ZU400" s="1"/>
      <c r="ZV400" s="1"/>
      <c r="ZW400" s="1"/>
      <c r="ZX400" s="1"/>
      <c r="ZY400" s="1"/>
      <c r="ZZ400" s="1"/>
      <c r="AAA400" s="1"/>
      <c r="AAB400" s="1"/>
      <c r="AAC400" s="1"/>
      <c r="AAD400" s="1"/>
      <c r="AAE400" s="1"/>
      <c r="AAF400" s="1"/>
      <c r="AAG400" s="1"/>
      <c r="AAH400" s="1"/>
      <c r="AAI400" s="1"/>
      <c r="AAJ400" s="1"/>
      <c r="AAK400" s="1"/>
      <c r="AAL400" s="1"/>
      <c r="AAM400" s="1"/>
      <c r="AAN400" s="1"/>
      <c r="AAO400" s="1"/>
      <c r="AAP400" s="1"/>
      <c r="AAQ400" s="1"/>
      <c r="AAR400" s="1"/>
      <c r="AAS400" s="1"/>
      <c r="AAT400" s="1"/>
      <c r="AAU400" s="1"/>
      <c r="AAV400" s="1"/>
      <c r="AAW400" s="1"/>
      <c r="AAX400" s="1"/>
      <c r="AAY400" s="1"/>
      <c r="AAZ400" s="1"/>
      <c r="ABA400" s="1"/>
      <c r="ABB400" s="1"/>
      <c r="ABC400" s="1"/>
      <c r="ABD400" s="1"/>
      <c r="ABE400" s="1"/>
      <c r="ABF400" s="1"/>
      <c r="ABG400" s="1"/>
      <c r="ABH400" s="1"/>
      <c r="ABI400" s="1"/>
      <c r="ABJ400" s="1"/>
      <c r="ABK400" s="1"/>
      <c r="ABL400" s="1"/>
      <c r="ABM400" s="1"/>
      <c r="ABN400" s="1"/>
      <c r="ABO400" s="1"/>
      <c r="ABP400" s="1"/>
      <c r="ABQ400" s="1"/>
      <c r="ABR400" s="1"/>
      <c r="ABS400" s="1"/>
      <c r="ABT400" s="1"/>
      <c r="ABU400" s="1"/>
      <c r="ABV400" s="1"/>
      <c r="ABW400" s="1"/>
      <c r="ABX400" s="1"/>
      <c r="ABY400" s="1"/>
      <c r="ABZ400" s="1"/>
      <c r="ACA400" s="1"/>
      <c r="ACB400" s="1"/>
      <c r="ACC400" s="1"/>
      <c r="ACD400" s="1"/>
      <c r="ACE400" s="1"/>
      <c r="ACF400" s="1"/>
      <c r="ACG400" s="1"/>
      <c r="ACH400" s="1"/>
      <c r="ACI400" s="1"/>
      <c r="ACJ400" s="1"/>
      <c r="ACK400" s="1"/>
      <c r="ACL400" s="1"/>
      <c r="ACM400" s="1"/>
      <c r="ACN400" s="1"/>
      <c r="ACO400" s="1"/>
      <c r="ACP400" s="1"/>
      <c r="ACQ400" s="1"/>
      <c r="ACR400" s="1"/>
      <c r="ACS400" s="1"/>
      <c r="ACT400" s="1"/>
      <c r="ACU400" s="1"/>
      <c r="ACV400" s="1"/>
      <c r="ACW400" s="1"/>
      <c r="ACX400" s="1"/>
      <c r="ACY400" s="1"/>
      <c r="ACZ400" s="1"/>
      <c r="ADA400" s="1"/>
      <c r="ADB400" s="1"/>
      <c r="ADC400" s="1"/>
      <c r="ADD400" s="1"/>
      <c r="ADE400" s="1"/>
      <c r="ADF400" s="1"/>
      <c r="ADG400" s="1"/>
      <c r="ADH400" s="1"/>
      <c r="ADI400" s="1"/>
      <c r="ADJ400" s="1"/>
      <c r="ADK400" s="1"/>
      <c r="ADL400" s="1"/>
      <c r="ADM400" s="1"/>
      <c r="ADN400" s="1"/>
      <c r="ADO400" s="1"/>
      <c r="ADP400" s="1"/>
      <c r="ADQ400" s="1"/>
      <c r="ADR400" s="1"/>
      <c r="ADS400" s="1"/>
      <c r="ADT400" s="1"/>
      <c r="ADU400" s="1"/>
      <c r="ADV400" s="1"/>
      <c r="ADW400" s="1"/>
      <c r="ADX400" s="1"/>
      <c r="ADY400" s="1"/>
      <c r="ADZ400" s="1"/>
      <c r="AEA400" s="1"/>
      <c r="AEB400" s="1"/>
      <c r="AEC400" s="1"/>
      <c r="AED400" s="1"/>
      <c r="AEE400" s="1"/>
      <c r="AEF400" s="1"/>
      <c r="AEG400" s="1"/>
      <c r="AEH400" s="1"/>
      <c r="AEI400" s="1"/>
      <c r="AEJ400" s="1"/>
      <c r="AEK400" s="1"/>
      <c r="AEL400" s="1"/>
      <c r="AEM400" s="1"/>
      <c r="AEN400" s="1"/>
      <c r="AEO400" s="1"/>
      <c r="AEP400" s="1"/>
      <c r="AEQ400" s="1"/>
      <c r="AER400" s="1"/>
      <c r="AES400" s="1"/>
      <c r="AET400" s="1"/>
      <c r="AEU400" s="1"/>
      <c r="AEV400" s="1"/>
      <c r="AEW400" s="1"/>
      <c r="AEX400" s="1"/>
      <c r="AEY400" s="1"/>
      <c r="AEZ400" s="1"/>
      <c r="AFA400" s="1"/>
      <c r="AFB400" s="1"/>
      <c r="AFC400" s="1"/>
      <c r="AFD400" s="1"/>
      <c r="AFE400" s="1"/>
      <c r="AFF400" s="1"/>
      <c r="AFG400" s="1"/>
      <c r="AFH400" s="1"/>
      <c r="AFI400" s="1"/>
      <c r="AFJ400" s="1"/>
      <c r="AFK400" s="1"/>
      <c r="AFL400" s="1"/>
      <c r="AFM400" s="1"/>
      <c r="AFN400" s="1"/>
      <c r="AFO400" s="1"/>
      <c r="AFP400" s="1"/>
      <c r="AFQ400" s="1"/>
      <c r="AFR400" s="1"/>
      <c r="AFS400" s="1"/>
      <c r="AFT400" s="1"/>
      <c r="AFU400" s="1"/>
      <c r="AFV400" s="1"/>
      <c r="AFW400" s="1"/>
      <c r="AFX400" s="1"/>
      <c r="AFY400" s="1"/>
      <c r="AFZ400" s="1"/>
      <c r="AGA400" s="1"/>
      <c r="AGB400" s="1"/>
      <c r="AGC400" s="1"/>
      <c r="AGD400" s="1"/>
      <c r="AGE400" s="1"/>
      <c r="AGF400" s="1"/>
      <c r="AGG400" s="1"/>
      <c r="AGH400" s="1"/>
      <c r="AGI400" s="1"/>
      <c r="AGJ400" s="1"/>
      <c r="AGK400" s="1"/>
      <c r="AGL400" s="1"/>
      <c r="AGM400" s="1"/>
      <c r="AGN400" s="1"/>
      <c r="AGO400" s="1"/>
      <c r="AGP400" s="1"/>
      <c r="AGQ400" s="1"/>
      <c r="AGR400" s="1"/>
      <c r="AGS400" s="1"/>
      <c r="AGT400" s="1"/>
      <c r="AGU400" s="1"/>
      <c r="AGV400" s="1"/>
      <c r="AGW400" s="1"/>
      <c r="AGX400" s="1"/>
      <c r="AGY400" s="1"/>
      <c r="AGZ400" s="1"/>
      <c r="AHA400" s="1"/>
      <c r="AHB400" s="1"/>
      <c r="AHC400" s="1"/>
      <c r="AHD400" s="1"/>
      <c r="AHE400" s="1"/>
      <c r="AHF400" s="1"/>
      <c r="AHG400" s="1"/>
      <c r="AHH400" s="1"/>
      <c r="AHI400" s="1"/>
      <c r="AHJ400" s="1"/>
      <c r="AHK400" s="1"/>
      <c r="AHL400" s="1"/>
      <c r="AHM400" s="1"/>
      <c r="AHN400" s="1"/>
      <c r="AHO400" s="1"/>
      <c r="AHP400" s="1"/>
      <c r="AHQ400" s="1"/>
      <c r="AHR400" s="1"/>
      <c r="AHS400" s="1"/>
      <c r="AHT400" s="1"/>
      <c r="AHU400" s="1"/>
      <c r="AHV400" s="1"/>
      <c r="AHW400" s="1"/>
      <c r="AHX400" s="1"/>
      <c r="AHY400" s="1"/>
      <c r="AHZ400" s="1"/>
      <c r="AIA400" s="1"/>
      <c r="AIB400" s="1"/>
      <c r="AIC400" s="1"/>
      <c r="AID400" s="1"/>
      <c r="AIE400" s="1"/>
      <c r="AIF400" s="1"/>
      <c r="AIG400" s="1"/>
      <c r="AIH400" s="1"/>
      <c r="AII400" s="1"/>
      <c r="AIJ400" s="1"/>
      <c r="AIK400" s="1"/>
      <c r="AIL400" s="1"/>
      <c r="AIM400" s="1"/>
      <c r="AIN400" s="1"/>
      <c r="AIO400" s="1"/>
      <c r="AIP400" s="1"/>
      <c r="AIQ400" s="1"/>
      <c r="AIR400" s="1"/>
      <c r="AIS400" s="1"/>
      <c r="AIT400" s="1"/>
      <c r="AIU400" s="1"/>
      <c r="AIV400" s="1"/>
      <c r="AIW400" s="1"/>
      <c r="AIX400" s="1"/>
      <c r="AIY400" s="1"/>
      <c r="AIZ400" s="1"/>
      <c r="AJA400" s="1"/>
      <c r="AJB400" s="1"/>
      <c r="AJC400" s="1"/>
      <c r="AJD400" s="1"/>
      <c r="AJE400" s="1"/>
      <c r="AJF400" s="1"/>
      <c r="AJG400" s="1"/>
      <c r="AJH400" s="1"/>
      <c r="AJI400" s="1"/>
      <c r="AJJ400" s="1"/>
      <c r="AJK400" s="1"/>
      <c r="AJL400" s="1"/>
      <c r="AJM400" s="1"/>
      <c r="AJN400" s="1"/>
      <c r="AJO400" s="1"/>
      <c r="AJP400" s="1"/>
      <c r="AJQ400" s="1"/>
      <c r="AJR400" s="1"/>
      <c r="AJS400" s="1"/>
      <c r="AJT400" s="1"/>
      <c r="AJU400" s="1"/>
      <c r="AJV400" s="1"/>
      <c r="AJW400" s="1"/>
      <c r="AJX400" s="1"/>
      <c r="AJY400" s="1"/>
      <c r="AJZ400" s="1"/>
      <c r="AKA400" s="1"/>
      <c r="AKB400" s="1"/>
      <c r="AKC400" s="1"/>
      <c r="AKD400" s="1"/>
      <c r="AKE400" s="1"/>
      <c r="AKF400" s="1"/>
      <c r="AKG400" s="1"/>
      <c r="AKH400" s="1"/>
      <c r="AKI400" s="1"/>
      <c r="AKJ400" s="1"/>
      <c r="AKK400" s="1"/>
      <c r="AKL400" s="1"/>
      <c r="AKM400" s="1"/>
      <c r="AKN400" s="1"/>
      <c r="AKO400" s="1"/>
      <c r="AKP400" s="1"/>
      <c r="AKQ400" s="1"/>
      <c r="AKR400" s="1"/>
      <c r="AKS400" s="1"/>
      <c r="AKT400" s="1"/>
      <c r="AKU400" s="1"/>
      <c r="AKV400" s="1"/>
      <c r="AKW400" s="1"/>
      <c r="AKX400" s="1"/>
      <c r="AKY400" s="1"/>
      <c r="AKZ400" s="1"/>
      <c r="ALA400" s="1"/>
      <c r="ALB400" s="1"/>
      <c r="ALC400" s="1"/>
      <c r="ALD400" s="1"/>
      <c r="ALE400" s="1"/>
      <c r="ALF400" s="1"/>
      <c r="ALG400" s="1"/>
      <c r="ALH400" s="1"/>
      <c r="ALI400" s="1"/>
      <c r="ALJ400" s="1"/>
      <c r="ALK400" s="1"/>
      <c r="ALL400" s="1"/>
      <c r="ALM400" s="1"/>
      <c r="ALN400" s="1"/>
      <c r="ALO400" s="1"/>
      <c r="ALP400" s="1"/>
      <c r="ALQ400" s="1"/>
      <c r="ALR400" s="1"/>
      <c r="ALS400" s="1"/>
      <c r="ALT400" s="1"/>
      <c r="ALU400" s="1"/>
      <c r="ALV400" s="1"/>
      <c r="ALW400" s="1"/>
      <c r="ALX400" s="1"/>
      <c r="ALY400" s="1"/>
      <c r="ALZ400" s="1"/>
      <c r="AMA400" s="1"/>
      <c r="AMB400" s="1"/>
      <c r="AMC400" s="1"/>
      <c r="AMD400" s="1"/>
      <c r="AME400" s="1"/>
      <c r="AMF400" s="1"/>
      <c r="AMG400" s="1"/>
      <c r="AMH400" s="1"/>
      <c r="AMI400" s="1"/>
      <c r="AMJ400" s="1"/>
    </row>
    <row r="401" spans="1:1024" s="22" customFormat="1">
      <c r="A401" s="1" t="s">
        <v>1020</v>
      </c>
      <c r="B401" s="1" t="s">
        <v>1021</v>
      </c>
      <c r="C401" s="1" t="s">
        <v>99</v>
      </c>
      <c r="D401" s="1" t="s">
        <v>13</v>
      </c>
      <c r="E401" s="1" t="s">
        <v>1022</v>
      </c>
      <c r="F401" s="1" t="s">
        <v>16</v>
      </c>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c r="KB401" s="1"/>
      <c r="KC401" s="1"/>
      <c r="KD401" s="1"/>
      <c r="KE401" s="1"/>
      <c r="KF401" s="1"/>
      <c r="KG401" s="1"/>
      <c r="KH401" s="1"/>
      <c r="KI401" s="1"/>
      <c r="KJ401" s="1"/>
      <c r="KK401" s="1"/>
      <c r="KL401" s="1"/>
      <c r="KM401" s="1"/>
      <c r="KN401" s="1"/>
      <c r="KO401" s="1"/>
      <c r="KP401" s="1"/>
      <c r="KQ401" s="1"/>
      <c r="KR401" s="1"/>
      <c r="KS401" s="1"/>
      <c r="KT401" s="1"/>
      <c r="KU401" s="1"/>
      <c r="KV401" s="1"/>
      <c r="KW401" s="1"/>
      <c r="KX401" s="1"/>
      <c r="KY401" s="1"/>
      <c r="KZ401" s="1"/>
      <c r="LA401" s="1"/>
      <c r="LB401" s="1"/>
      <c r="LC401" s="1"/>
      <c r="LD401" s="1"/>
      <c r="LE401" s="1"/>
      <c r="LF401" s="1"/>
      <c r="LG401" s="1"/>
      <c r="LH401" s="1"/>
      <c r="LI401" s="1"/>
      <c r="LJ401" s="1"/>
      <c r="LK401" s="1"/>
      <c r="LL401" s="1"/>
      <c r="LM401" s="1"/>
      <c r="LN401" s="1"/>
      <c r="LO401" s="1"/>
      <c r="LP401" s="1"/>
      <c r="LQ401" s="1"/>
      <c r="LR401" s="1"/>
      <c r="LS401" s="1"/>
      <c r="LT401" s="1"/>
      <c r="LU401" s="1"/>
      <c r="LV401" s="1"/>
      <c r="LW401" s="1"/>
      <c r="LX401" s="1"/>
      <c r="LY401" s="1"/>
      <c r="LZ401" s="1"/>
      <c r="MA401" s="1"/>
      <c r="MB401" s="1"/>
      <c r="MC401" s="1"/>
      <c r="MD401" s="1"/>
      <c r="ME401" s="1"/>
      <c r="MF401" s="1"/>
      <c r="MG401" s="1"/>
      <c r="MH401" s="1"/>
      <c r="MI401" s="1"/>
      <c r="MJ401" s="1"/>
      <c r="MK401" s="1"/>
      <c r="ML401" s="1"/>
      <c r="MM401" s="1"/>
      <c r="MN401" s="1"/>
      <c r="MO401" s="1"/>
      <c r="MP401" s="1"/>
      <c r="MQ401" s="1"/>
      <c r="MR401" s="1"/>
      <c r="MS401" s="1"/>
      <c r="MT401" s="1"/>
      <c r="MU401" s="1"/>
      <c r="MV401" s="1"/>
      <c r="MW401" s="1"/>
      <c r="MX401" s="1"/>
      <c r="MY401" s="1"/>
      <c r="MZ401" s="1"/>
      <c r="NA401" s="1"/>
      <c r="NB401" s="1"/>
      <c r="NC401" s="1"/>
      <c r="ND401" s="1"/>
      <c r="NE401" s="1"/>
      <c r="NF401" s="1"/>
      <c r="NG401" s="1"/>
      <c r="NH401" s="1"/>
      <c r="NI401" s="1"/>
      <c r="NJ401" s="1"/>
      <c r="NK401" s="1"/>
      <c r="NL401" s="1"/>
      <c r="NM401" s="1"/>
      <c r="NN401" s="1"/>
      <c r="NO401" s="1"/>
      <c r="NP401" s="1"/>
      <c r="NQ401" s="1"/>
      <c r="NR401" s="1"/>
      <c r="NS401" s="1"/>
      <c r="NT401" s="1"/>
      <c r="NU401" s="1"/>
      <c r="NV401" s="1"/>
      <c r="NW401" s="1"/>
      <c r="NX401" s="1"/>
      <c r="NY401" s="1"/>
      <c r="NZ401" s="1"/>
      <c r="OA401" s="1"/>
      <c r="OB401" s="1"/>
      <c r="OC401" s="1"/>
      <c r="OD401" s="1"/>
      <c r="OE401" s="1"/>
      <c r="OF401" s="1"/>
      <c r="OG401" s="1"/>
      <c r="OH401" s="1"/>
      <c r="OI401" s="1"/>
      <c r="OJ401" s="1"/>
      <c r="OK401" s="1"/>
      <c r="OL401" s="1"/>
      <c r="OM401" s="1"/>
      <c r="ON401" s="1"/>
      <c r="OO401" s="1"/>
      <c r="OP401" s="1"/>
      <c r="OQ401" s="1"/>
      <c r="OR401" s="1"/>
      <c r="OS401" s="1"/>
      <c r="OT401" s="1"/>
      <c r="OU401" s="1"/>
      <c r="OV401" s="1"/>
      <c r="OW401" s="1"/>
      <c r="OX401" s="1"/>
      <c r="OY401" s="1"/>
      <c r="OZ401" s="1"/>
      <c r="PA401" s="1"/>
      <c r="PB401" s="1"/>
      <c r="PC401" s="1"/>
      <c r="PD401" s="1"/>
      <c r="PE401" s="1"/>
      <c r="PF401" s="1"/>
      <c r="PG401" s="1"/>
      <c r="PH401" s="1"/>
      <c r="PI401" s="1"/>
      <c r="PJ401" s="1"/>
      <c r="PK401" s="1"/>
      <c r="PL401" s="1"/>
      <c r="PM401" s="1"/>
      <c r="PN401" s="1"/>
      <c r="PO401" s="1"/>
      <c r="PP401" s="1"/>
      <c r="PQ401" s="1"/>
      <c r="PR401" s="1"/>
      <c r="PS401" s="1"/>
      <c r="PT401" s="1"/>
      <c r="PU401" s="1"/>
      <c r="PV401" s="1"/>
      <c r="PW401" s="1"/>
      <c r="PX401" s="1"/>
      <c r="PY401" s="1"/>
      <c r="PZ401" s="1"/>
      <c r="QA401" s="1"/>
      <c r="QB401" s="1"/>
      <c r="QC401" s="1"/>
      <c r="QD401" s="1"/>
      <c r="QE401" s="1"/>
      <c r="QF401" s="1"/>
      <c r="QG401" s="1"/>
      <c r="QH401" s="1"/>
      <c r="QI401" s="1"/>
      <c r="QJ401" s="1"/>
      <c r="QK401" s="1"/>
      <c r="QL401" s="1"/>
      <c r="QM401" s="1"/>
      <c r="QN401" s="1"/>
      <c r="QO401" s="1"/>
      <c r="QP401" s="1"/>
      <c r="QQ401" s="1"/>
      <c r="QR401" s="1"/>
      <c r="QS401" s="1"/>
      <c r="QT401" s="1"/>
      <c r="QU401" s="1"/>
      <c r="QV401" s="1"/>
      <c r="QW401" s="1"/>
      <c r="QX401" s="1"/>
      <c r="QY401" s="1"/>
      <c r="QZ401" s="1"/>
      <c r="RA401" s="1"/>
      <c r="RB401" s="1"/>
      <c r="RC401" s="1"/>
      <c r="RD401" s="1"/>
      <c r="RE401" s="1"/>
      <c r="RF401" s="1"/>
      <c r="RG401" s="1"/>
      <c r="RH401" s="1"/>
      <c r="RI401" s="1"/>
      <c r="RJ401" s="1"/>
      <c r="RK401" s="1"/>
      <c r="RL401" s="1"/>
      <c r="RM401" s="1"/>
      <c r="RN401" s="1"/>
      <c r="RO401" s="1"/>
      <c r="RP401" s="1"/>
      <c r="RQ401" s="1"/>
      <c r="RR401" s="1"/>
      <c r="RS401" s="1"/>
      <c r="RT401" s="1"/>
      <c r="RU401" s="1"/>
      <c r="RV401" s="1"/>
      <c r="RW401" s="1"/>
      <c r="RX401" s="1"/>
      <c r="RY401" s="1"/>
      <c r="RZ401" s="1"/>
      <c r="SA401" s="1"/>
      <c r="SB401" s="1"/>
      <c r="SC401" s="1"/>
      <c r="SD401" s="1"/>
      <c r="SE401" s="1"/>
      <c r="SF401" s="1"/>
      <c r="SG401" s="1"/>
      <c r="SH401" s="1"/>
      <c r="SI401" s="1"/>
      <c r="SJ401" s="1"/>
      <c r="SK401" s="1"/>
      <c r="SL401" s="1"/>
      <c r="SM401" s="1"/>
      <c r="SN401" s="1"/>
      <c r="SO401" s="1"/>
      <c r="SP401" s="1"/>
      <c r="SQ401" s="1"/>
      <c r="SR401" s="1"/>
      <c r="SS401" s="1"/>
      <c r="ST401" s="1"/>
      <c r="SU401" s="1"/>
      <c r="SV401" s="1"/>
      <c r="SW401" s="1"/>
      <c r="SX401" s="1"/>
      <c r="SY401" s="1"/>
      <c r="SZ401" s="1"/>
      <c r="TA401" s="1"/>
      <c r="TB401" s="1"/>
      <c r="TC401" s="1"/>
      <c r="TD401" s="1"/>
      <c r="TE401" s="1"/>
      <c r="TF401" s="1"/>
      <c r="TG401" s="1"/>
      <c r="TH401" s="1"/>
      <c r="TI401" s="1"/>
      <c r="TJ401" s="1"/>
      <c r="TK401" s="1"/>
      <c r="TL401" s="1"/>
      <c r="TM401" s="1"/>
      <c r="TN401" s="1"/>
      <c r="TO401" s="1"/>
      <c r="TP401" s="1"/>
      <c r="TQ401" s="1"/>
      <c r="TR401" s="1"/>
      <c r="TS401" s="1"/>
      <c r="TT401" s="1"/>
      <c r="TU401" s="1"/>
      <c r="TV401" s="1"/>
      <c r="TW401" s="1"/>
      <c r="TX401" s="1"/>
      <c r="TY401" s="1"/>
      <c r="TZ401" s="1"/>
      <c r="UA401" s="1"/>
      <c r="UB401" s="1"/>
      <c r="UC401" s="1"/>
      <c r="UD401" s="1"/>
      <c r="UE401" s="1"/>
      <c r="UF401" s="1"/>
      <c r="UG401" s="1"/>
      <c r="UH401" s="1"/>
      <c r="UI401" s="1"/>
      <c r="UJ401" s="1"/>
      <c r="UK401" s="1"/>
      <c r="UL401" s="1"/>
      <c r="UM401" s="1"/>
      <c r="UN401" s="1"/>
      <c r="UO401" s="1"/>
      <c r="UP401" s="1"/>
      <c r="UQ401" s="1"/>
      <c r="UR401" s="1"/>
      <c r="US401" s="1"/>
      <c r="UT401" s="1"/>
      <c r="UU401" s="1"/>
      <c r="UV401" s="1"/>
      <c r="UW401" s="1"/>
      <c r="UX401" s="1"/>
      <c r="UY401" s="1"/>
      <c r="UZ401" s="1"/>
      <c r="VA401" s="1"/>
      <c r="VB401" s="1"/>
      <c r="VC401" s="1"/>
      <c r="VD401" s="1"/>
      <c r="VE401" s="1"/>
      <c r="VF401" s="1"/>
      <c r="VG401" s="1"/>
      <c r="VH401" s="1"/>
      <c r="VI401" s="1"/>
      <c r="VJ401" s="1"/>
      <c r="VK401" s="1"/>
      <c r="VL401" s="1"/>
      <c r="VM401" s="1"/>
      <c r="VN401" s="1"/>
      <c r="VO401" s="1"/>
      <c r="VP401" s="1"/>
      <c r="VQ401" s="1"/>
      <c r="VR401" s="1"/>
      <c r="VS401" s="1"/>
      <c r="VT401" s="1"/>
      <c r="VU401" s="1"/>
      <c r="VV401" s="1"/>
      <c r="VW401" s="1"/>
      <c r="VX401" s="1"/>
      <c r="VY401" s="1"/>
      <c r="VZ401" s="1"/>
      <c r="WA401" s="1"/>
      <c r="WB401" s="1"/>
      <c r="WC401" s="1"/>
      <c r="WD401" s="1"/>
      <c r="WE401" s="1"/>
      <c r="WF401" s="1"/>
      <c r="WG401" s="1"/>
      <c r="WH401" s="1"/>
      <c r="WI401" s="1"/>
      <c r="WJ401" s="1"/>
      <c r="WK401" s="1"/>
      <c r="WL401" s="1"/>
      <c r="WM401" s="1"/>
      <c r="WN401" s="1"/>
      <c r="WO401" s="1"/>
      <c r="WP401" s="1"/>
      <c r="WQ401" s="1"/>
      <c r="WR401" s="1"/>
      <c r="WS401" s="1"/>
      <c r="WT401" s="1"/>
      <c r="WU401" s="1"/>
      <c r="WV401" s="1"/>
      <c r="WW401" s="1"/>
      <c r="WX401" s="1"/>
      <c r="WY401" s="1"/>
      <c r="WZ401" s="1"/>
      <c r="XA401" s="1"/>
      <c r="XB401" s="1"/>
      <c r="XC401" s="1"/>
      <c r="XD401" s="1"/>
      <c r="XE401" s="1"/>
      <c r="XF401" s="1"/>
      <c r="XG401" s="1"/>
      <c r="XH401" s="1"/>
      <c r="XI401" s="1"/>
      <c r="XJ401" s="1"/>
      <c r="XK401" s="1"/>
      <c r="XL401" s="1"/>
      <c r="XM401" s="1"/>
      <c r="XN401" s="1"/>
      <c r="XO401" s="1"/>
      <c r="XP401" s="1"/>
      <c r="XQ401" s="1"/>
      <c r="XR401" s="1"/>
      <c r="XS401" s="1"/>
      <c r="XT401" s="1"/>
      <c r="XU401" s="1"/>
      <c r="XV401" s="1"/>
      <c r="XW401" s="1"/>
      <c r="XX401" s="1"/>
      <c r="XY401" s="1"/>
      <c r="XZ401" s="1"/>
      <c r="YA401" s="1"/>
      <c r="YB401" s="1"/>
      <c r="YC401" s="1"/>
      <c r="YD401" s="1"/>
      <c r="YE401" s="1"/>
      <c r="YF401" s="1"/>
      <c r="YG401" s="1"/>
      <c r="YH401" s="1"/>
      <c r="YI401" s="1"/>
      <c r="YJ401" s="1"/>
      <c r="YK401" s="1"/>
      <c r="YL401" s="1"/>
      <c r="YM401" s="1"/>
      <c r="YN401" s="1"/>
      <c r="YO401" s="1"/>
      <c r="YP401" s="1"/>
      <c r="YQ401" s="1"/>
      <c r="YR401" s="1"/>
      <c r="YS401" s="1"/>
      <c r="YT401" s="1"/>
      <c r="YU401" s="1"/>
      <c r="YV401" s="1"/>
      <c r="YW401" s="1"/>
      <c r="YX401" s="1"/>
      <c r="YY401" s="1"/>
      <c r="YZ401" s="1"/>
      <c r="ZA401" s="1"/>
      <c r="ZB401" s="1"/>
      <c r="ZC401" s="1"/>
      <c r="ZD401" s="1"/>
      <c r="ZE401" s="1"/>
      <c r="ZF401" s="1"/>
      <c r="ZG401" s="1"/>
      <c r="ZH401" s="1"/>
      <c r="ZI401" s="1"/>
      <c r="ZJ401" s="1"/>
      <c r="ZK401" s="1"/>
      <c r="ZL401" s="1"/>
      <c r="ZM401" s="1"/>
      <c r="ZN401" s="1"/>
      <c r="ZO401" s="1"/>
      <c r="ZP401" s="1"/>
      <c r="ZQ401" s="1"/>
      <c r="ZR401" s="1"/>
      <c r="ZS401" s="1"/>
      <c r="ZT401" s="1"/>
      <c r="ZU401" s="1"/>
      <c r="ZV401" s="1"/>
      <c r="ZW401" s="1"/>
      <c r="ZX401" s="1"/>
      <c r="ZY401" s="1"/>
      <c r="ZZ401" s="1"/>
      <c r="AAA401" s="1"/>
      <c r="AAB401" s="1"/>
      <c r="AAC401" s="1"/>
      <c r="AAD401" s="1"/>
      <c r="AAE401" s="1"/>
      <c r="AAF401" s="1"/>
      <c r="AAG401" s="1"/>
      <c r="AAH401" s="1"/>
      <c r="AAI401" s="1"/>
      <c r="AAJ401" s="1"/>
      <c r="AAK401" s="1"/>
      <c r="AAL401" s="1"/>
      <c r="AAM401" s="1"/>
      <c r="AAN401" s="1"/>
      <c r="AAO401" s="1"/>
      <c r="AAP401" s="1"/>
      <c r="AAQ401" s="1"/>
      <c r="AAR401" s="1"/>
      <c r="AAS401" s="1"/>
      <c r="AAT401" s="1"/>
      <c r="AAU401" s="1"/>
      <c r="AAV401" s="1"/>
      <c r="AAW401" s="1"/>
      <c r="AAX401" s="1"/>
      <c r="AAY401" s="1"/>
      <c r="AAZ401" s="1"/>
      <c r="ABA401" s="1"/>
      <c r="ABB401" s="1"/>
      <c r="ABC401" s="1"/>
      <c r="ABD401" s="1"/>
      <c r="ABE401" s="1"/>
      <c r="ABF401" s="1"/>
      <c r="ABG401" s="1"/>
      <c r="ABH401" s="1"/>
      <c r="ABI401" s="1"/>
      <c r="ABJ401" s="1"/>
      <c r="ABK401" s="1"/>
      <c r="ABL401" s="1"/>
      <c r="ABM401" s="1"/>
      <c r="ABN401" s="1"/>
      <c r="ABO401" s="1"/>
      <c r="ABP401" s="1"/>
      <c r="ABQ401" s="1"/>
      <c r="ABR401" s="1"/>
      <c r="ABS401" s="1"/>
      <c r="ABT401" s="1"/>
      <c r="ABU401" s="1"/>
      <c r="ABV401" s="1"/>
      <c r="ABW401" s="1"/>
      <c r="ABX401" s="1"/>
      <c r="ABY401" s="1"/>
      <c r="ABZ401" s="1"/>
      <c r="ACA401" s="1"/>
      <c r="ACB401" s="1"/>
      <c r="ACC401" s="1"/>
      <c r="ACD401" s="1"/>
      <c r="ACE401" s="1"/>
      <c r="ACF401" s="1"/>
      <c r="ACG401" s="1"/>
      <c r="ACH401" s="1"/>
      <c r="ACI401" s="1"/>
      <c r="ACJ401" s="1"/>
      <c r="ACK401" s="1"/>
      <c r="ACL401" s="1"/>
      <c r="ACM401" s="1"/>
      <c r="ACN401" s="1"/>
      <c r="ACO401" s="1"/>
      <c r="ACP401" s="1"/>
      <c r="ACQ401" s="1"/>
      <c r="ACR401" s="1"/>
      <c r="ACS401" s="1"/>
      <c r="ACT401" s="1"/>
      <c r="ACU401" s="1"/>
      <c r="ACV401" s="1"/>
      <c r="ACW401" s="1"/>
      <c r="ACX401" s="1"/>
      <c r="ACY401" s="1"/>
      <c r="ACZ401" s="1"/>
      <c r="ADA401" s="1"/>
      <c r="ADB401" s="1"/>
      <c r="ADC401" s="1"/>
      <c r="ADD401" s="1"/>
      <c r="ADE401" s="1"/>
      <c r="ADF401" s="1"/>
      <c r="ADG401" s="1"/>
      <c r="ADH401" s="1"/>
      <c r="ADI401" s="1"/>
      <c r="ADJ401" s="1"/>
      <c r="ADK401" s="1"/>
      <c r="ADL401" s="1"/>
      <c r="ADM401" s="1"/>
      <c r="ADN401" s="1"/>
      <c r="ADO401" s="1"/>
      <c r="ADP401" s="1"/>
      <c r="ADQ401" s="1"/>
      <c r="ADR401" s="1"/>
      <c r="ADS401" s="1"/>
      <c r="ADT401" s="1"/>
      <c r="ADU401" s="1"/>
      <c r="ADV401" s="1"/>
      <c r="ADW401" s="1"/>
      <c r="ADX401" s="1"/>
      <c r="ADY401" s="1"/>
      <c r="ADZ401" s="1"/>
      <c r="AEA401" s="1"/>
      <c r="AEB401" s="1"/>
      <c r="AEC401" s="1"/>
      <c r="AED401" s="1"/>
      <c r="AEE401" s="1"/>
      <c r="AEF401" s="1"/>
      <c r="AEG401" s="1"/>
      <c r="AEH401" s="1"/>
      <c r="AEI401" s="1"/>
      <c r="AEJ401" s="1"/>
      <c r="AEK401" s="1"/>
      <c r="AEL401" s="1"/>
      <c r="AEM401" s="1"/>
      <c r="AEN401" s="1"/>
      <c r="AEO401" s="1"/>
      <c r="AEP401" s="1"/>
      <c r="AEQ401" s="1"/>
      <c r="AER401" s="1"/>
      <c r="AES401" s="1"/>
      <c r="AET401" s="1"/>
      <c r="AEU401" s="1"/>
      <c r="AEV401" s="1"/>
      <c r="AEW401" s="1"/>
      <c r="AEX401" s="1"/>
      <c r="AEY401" s="1"/>
      <c r="AEZ401" s="1"/>
      <c r="AFA401" s="1"/>
      <c r="AFB401" s="1"/>
      <c r="AFC401" s="1"/>
      <c r="AFD401" s="1"/>
      <c r="AFE401" s="1"/>
      <c r="AFF401" s="1"/>
      <c r="AFG401" s="1"/>
      <c r="AFH401" s="1"/>
      <c r="AFI401" s="1"/>
      <c r="AFJ401" s="1"/>
      <c r="AFK401" s="1"/>
      <c r="AFL401" s="1"/>
      <c r="AFM401" s="1"/>
      <c r="AFN401" s="1"/>
      <c r="AFO401" s="1"/>
      <c r="AFP401" s="1"/>
      <c r="AFQ401" s="1"/>
      <c r="AFR401" s="1"/>
      <c r="AFS401" s="1"/>
      <c r="AFT401" s="1"/>
      <c r="AFU401" s="1"/>
      <c r="AFV401" s="1"/>
      <c r="AFW401" s="1"/>
      <c r="AFX401" s="1"/>
      <c r="AFY401" s="1"/>
      <c r="AFZ401" s="1"/>
      <c r="AGA401" s="1"/>
      <c r="AGB401" s="1"/>
      <c r="AGC401" s="1"/>
      <c r="AGD401" s="1"/>
      <c r="AGE401" s="1"/>
      <c r="AGF401" s="1"/>
      <c r="AGG401" s="1"/>
      <c r="AGH401" s="1"/>
      <c r="AGI401" s="1"/>
      <c r="AGJ401" s="1"/>
      <c r="AGK401" s="1"/>
      <c r="AGL401" s="1"/>
      <c r="AGM401" s="1"/>
      <c r="AGN401" s="1"/>
      <c r="AGO401" s="1"/>
      <c r="AGP401" s="1"/>
      <c r="AGQ401" s="1"/>
      <c r="AGR401" s="1"/>
      <c r="AGS401" s="1"/>
      <c r="AGT401" s="1"/>
      <c r="AGU401" s="1"/>
      <c r="AGV401" s="1"/>
      <c r="AGW401" s="1"/>
      <c r="AGX401" s="1"/>
      <c r="AGY401" s="1"/>
      <c r="AGZ401" s="1"/>
      <c r="AHA401" s="1"/>
      <c r="AHB401" s="1"/>
      <c r="AHC401" s="1"/>
      <c r="AHD401" s="1"/>
      <c r="AHE401" s="1"/>
      <c r="AHF401" s="1"/>
      <c r="AHG401" s="1"/>
      <c r="AHH401" s="1"/>
      <c r="AHI401" s="1"/>
      <c r="AHJ401" s="1"/>
      <c r="AHK401" s="1"/>
      <c r="AHL401" s="1"/>
      <c r="AHM401" s="1"/>
      <c r="AHN401" s="1"/>
      <c r="AHO401" s="1"/>
      <c r="AHP401" s="1"/>
      <c r="AHQ401" s="1"/>
      <c r="AHR401" s="1"/>
      <c r="AHS401" s="1"/>
      <c r="AHT401" s="1"/>
      <c r="AHU401" s="1"/>
      <c r="AHV401" s="1"/>
      <c r="AHW401" s="1"/>
      <c r="AHX401" s="1"/>
      <c r="AHY401" s="1"/>
      <c r="AHZ401" s="1"/>
      <c r="AIA401" s="1"/>
      <c r="AIB401" s="1"/>
      <c r="AIC401" s="1"/>
      <c r="AID401" s="1"/>
      <c r="AIE401" s="1"/>
      <c r="AIF401" s="1"/>
      <c r="AIG401" s="1"/>
      <c r="AIH401" s="1"/>
      <c r="AII401" s="1"/>
      <c r="AIJ401" s="1"/>
      <c r="AIK401" s="1"/>
      <c r="AIL401" s="1"/>
      <c r="AIM401" s="1"/>
      <c r="AIN401" s="1"/>
      <c r="AIO401" s="1"/>
      <c r="AIP401" s="1"/>
      <c r="AIQ401" s="1"/>
      <c r="AIR401" s="1"/>
      <c r="AIS401" s="1"/>
      <c r="AIT401" s="1"/>
      <c r="AIU401" s="1"/>
      <c r="AIV401" s="1"/>
      <c r="AIW401" s="1"/>
      <c r="AIX401" s="1"/>
      <c r="AIY401" s="1"/>
      <c r="AIZ401" s="1"/>
      <c r="AJA401" s="1"/>
      <c r="AJB401" s="1"/>
      <c r="AJC401" s="1"/>
      <c r="AJD401" s="1"/>
      <c r="AJE401" s="1"/>
      <c r="AJF401" s="1"/>
      <c r="AJG401" s="1"/>
      <c r="AJH401" s="1"/>
      <c r="AJI401" s="1"/>
      <c r="AJJ401" s="1"/>
      <c r="AJK401" s="1"/>
      <c r="AJL401" s="1"/>
      <c r="AJM401" s="1"/>
      <c r="AJN401" s="1"/>
      <c r="AJO401" s="1"/>
      <c r="AJP401" s="1"/>
      <c r="AJQ401" s="1"/>
      <c r="AJR401" s="1"/>
      <c r="AJS401" s="1"/>
      <c r="AJT401" s="1"/>
      <c r="AJU401" s="1"/>
      <c r="AJV401" s="1"/>
      <c r="AJW401" s="1"/>
      <c r="AJX401" s="1"/>
      <c r="AJY401" s="1"/>
      <c r="AJZ401" s="1"/>
      <c r="AKA401" s="1"/>
      <c r="AKB401" s="1"/>
      <c r="AKC401" s="1"/>
      <c r="AKD401" s="1"/>
      <c r="AKE401" s="1"/>
      <c r="AKF401" s="1"/>
      <c r="AKG401" s="1"/>
      <c r="AKH401" s="1"/>
      <c r="AKI401" s="1"/>
      <c r="AKJ401" s="1"/>
      <c r="AKK401" s="1"/>
      <c r="AKL401" s="1"/>
      <c r="AKM401" s="1"/>
      <c r="AKN401" s="1"/>
      <c r="AKO401" s="1"/>
      <c r="AKP401" s="1"/>
      <c r="AKQ401" s="1"/>
      <c r="AKR401" s="1"/>
      <c r="AKS401" s="1"/>
      <c r="AKT401" s="1"/>
      <c r="AKU401" s="1"/>
      <c r="AKV401" s="1"/>
      <c r="AKW401" s="1"/>
      <c r="AKX401" s="1"/>
      <c r="AKY401" s="1"/>
      <c r="AKZ401" s="1"/>
      <c r="ALA401" s="1"/>
      <c r="ALB401" s="1"/>
      <c r="ALC401" s="1"/>
      <c r="ALD401" s="1"/>
      <c r="ALE401" s="1"/>
      <c r="ALF401" s="1"/>
      <c r="ALG401" s="1"/>
      <c r="ALH401" s="1"/>
      <c r="ALI401" s="1"/>
      <c r="ALJ401" s="1"/>
      <c r="ALK401" s="1"/>
      <c r="ALL401" s="1"/>
      <c r="ALM401" s="1"/>
      <c r="ALN401" s="1"/>
      <c r="ALO401" s="1"/>
      <c r="ALP401" s="1"/>
      <c r="ALQ401" s="1"/>
      <c r="ALR401" s="1"/>
      <c r="ALS401" s="1"/>
      <c r="ALT401" s="1"/>
      <c r="ALU401" s="1"/>
      <c r="ALV401" s="1"/>
      <c r="ALW401" s="1"/>
      <c r="ALX401" s="1"/>
      <c r="ALY401" s="1"/>
      <c r="ALZ401" s="1"/>
      <c r="AMA401" s="1"/>
      <c r="AMB401" s="1"/>
      <c r="AMC401" s="1"/>
      <c r="AMD401" s="1"/>
      <c r="AME401" s="1"/>
      <c r="AMF401" s="1"/>
      <c r="AMG401" s="1"/>
      <c r="AMH401" s="1"/>
      <c r="AMI401" s="1"/>
      <c r="AMJ401" s="1"/>
    </row>
    <row r="402" spans="1:1024" s="22" customFormat="1">
      <c r="A402" s="1" t="s">
        <v>1023</v>
      </c>
      <c r="B402" s="1" t="s">
        <v>1024</v>
      </c>
      <c r="C402" s="1" t="s">
        <v>99</v>
      </c>
      <c r="D402" s="1" t="s">
        <v>13</v>
      </c>
      <c r="E402" s="1" t="s">
        <v>1025</v>
      </c>
      <c r="F402" s="1" t="s">
        <v>16</v>
      </c>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c r="KB402" s="1"/>
      <c r="KC402" s="1"/>
      <c r="KD402" s="1"/>
      <c r="KE402" s="1"/>
      <c r="KF402" s="1"/>
      <c r="KG402" s="1"/>
      <c r="KH402" s="1"/>
      <c r="KI402" s="1"/>
      <c r="KJ402" s="1"/>
      <c r="KK402" s="1"/>
      <c r="KL402" s="1"/>
      <c r="KM402" s="1"/>
      <c r="KN402" s="1"/>
      <c r="KO402" s="1"/>
      <c r="KP402" s="1"/>
      <c r="KQ402" s="1"/>
      <c r="KR402" s="1"/>
      <c r="KS402" s="1"/>
      <c r="KT402" s="1"/>
      <c r="KU402" s="1"/>
      <c r="KV402" s="1"/>
      <c r="KW402" s="1"/>
      <c r="KX402" s="1"/>
      <c r="KY402" s="1"/>
      <c r="KZ402" s="1"/>
      <c r="LA402" s="1"/>
      <c r="LB402" s="1"/>
      <c r="LC402" s="1"/>
      <c r="LD402" s="1"/>
      <c r="LE402" s="1"/>
      <c r="LF402" s="1"/>
      <c r="LG402" s="1"/>
      <c r="LH402" s="1"/>
      <c r="LI402" s="1"/>
      <c r="LJ402" s="1"/>
      <c r="LK402" s="1"/>
      <c r="LL402" s="1"/>
      <c r="LM402" s="1"/>
      <c r="LN402" s="1"/>
      <c r="LO402" s="1"/>
      <c r="LP402" s="1"/>
      <c r="LQ402" s="1"/>
      <c r="LR402" s="1"/>
      <c r="LS402" s="1"/>
      <c r="LT402" s="1"/>
      <c r="LU402" s="1"/>
      <c r="LV402" s="1"/>
      <c r="LW402" s="1"/>
      <c r="LX402" s="1"/>
      <c r="LY402" s="1"/>
      <c r="LZ402" s="1"/>
      <c r="MA402" s="1"/>
      <c r="MB402" s="1"/>
      <c r="MC402" s="1"/>
      <c r="MD402" s="1"/>
      <c r="ME402" s="1"/>
      <c r="MF402" s="1"/>
      <c r="MG402" s="1"/>
      <c r="MH402" s="1"/>
      <c r="MI402" s="1"/>
      <c r="MJ402" s="1"/>
      <c r="MK402" s="1"/>
      <c r="ML402" s="1"/>
      <c r="MM402" s="1"/>
      <c r="MN402" s="1"/>
      <c r="MO402" s="1"/>
      <c r="MP402" s="1"/>
      <c r="MQ402" s="1"/>
      <c r="MR402" s="1"/>
      <c r="MS402" s="1"/>
      <c r="MT402" s="1"/>
      <c r="MU402" s="1"/>
      <c r="MV402" s="1"/>
      <c r="MW402" s="1"/>
      <c r="MX402" s="1"/>
      <c r="MY402" s="1"/>
      <c r="MZ402" s="1"/>
      <c r="NA402" s="1"/>
      <c r="NB402" s="1"/>
      <c r="NC402" s="1"/>
      <c r="ND402" s="1"/>
      <c r="NE402" s="1"/>
      <c r="NF402" s="1"/>
      <c r="NG402" s="1"/>
      <c r="NH402" s="1"/>
      <c r="NI402" s="1"/>
      <c r="NJ402" s="1"/>
      <c r="NK402" s="1"/>
      <c r="NL402" s="1"/>
      <c r="NM402" s="1"/>
      <c r="NN402" s="1"/>
      <c r="NO402" s="1"/>
      <c r="NP402" s="1"/>
      <c r="NQ402" s="1"/>
      <c r="NR402" s="1"/>
      <c r="NS402" s="1"/>
      <c r="NT402" s="1"/>
      <c r="NU402" s="1"/>
      <c r="NV402" s="1"/>
      <c r="NW402" s="1"/>
      <c r="NX402" s="1"/>
      <c r="NY402" s="1"/>
      <c r="NZ402" s="1"/>
      <c r="OA402" s="1"/>
      <c r="OB402" s="1"/>
      <c r="OC402" s="1"/>
      <c r="OD402" s="1"/>
      <c r="OE402" s="1"/>
      <c r="OF402" s="1"/>
      <c r="OG402" s="1"/>
      <c r="OH402" s="1"/>
      <c r="OI402" s="1"/>
      <c r="OJ402" s="1"/>
      <c r="OK402" s="1"/>
      <c r="OL402" s="1"/>
      <c r="OM402" s="1"/>
      <c r="ON402" s="1"/>
      <c r="OO402" s="1"/>
      <c r="OP402" s="1"/>
      <c r="OQ402" s="1"/>
      <c r="OR402" s="1"/>
      <c r="OS402" s="1"/>
      <c r="OT402" s="1"/>
      <c r="OU402" s="1"/>
      <c r="OV402" s="1"/>
      <c r="OW402" s="1"/>
      <c r="OX402" s="1"/>
      <c r="OY402" s="1"/>
      <c r="OZ402" s="1"/>
      <c r="PA402" s="1"/>
      <c r="PB402" s="1"/>
      <c r="PC402" s="1"/>
      <c r="PD402" s="1"/>
      <c r="PE402" s="1"/>
      <c r="PF402" s="1"/>
      <c r="PG402" s="1"/>
      <c r="PH402" s="1"/>
      <c r="PI402" s="1"/>
      <c r="PJ402" s="1"/>
      <c r="PK402" s="1"/>
      <c r="PL402" s="1"/>
      <c r="PM402" s="1"/>
      <c r="PN402" s="1"/>
      <c r="PO402" s="1"/>
      <c r="PP402" s="1"/>
      <c r="PQ402" s="1"/>
      <c r="PR402" s="1"/>
      <c r="PS402" s="1"/>
      <c r="PT402" s="1"/>
      <c r="PU402" s="1"/>
      <c r="PV402" s="1"/>
      <c r="PW402" s="1"/>
      <c r="PX402" s="1"/>
      <c r="PY402" s="1"/>
      <c r="PZ402" s="1"/>
      <c r="QA402" s="1"/>
      <c r="QB402" s="1"/>
      <c r="QC402" s="1"/>
      <c r="QD402" s="1"/>
      <c r="QE402" s="1"/>
      <c r="QF402" s="1"/>
      <c r="QG402" s="1"/>
      <c r="QH402" s="1"/>
      <c r="QI402" s="1"/>
      <c r="QJ402" s="1"/>
      <c r="QK402" s="1"/>
      <c r="QL402" s="1"/>
      <c r="QM402" s="1"/>
      <c r="QN402" s="1"/>
      <c r="QO402" s="1"/>
      <c r="QP402" s="1"/>
      <c r="QQ402" s="1"/>
      <c r="QR402" s="1"/>
      <c r="QS402" s="1"/>
      <c r="QT402" s="1"/>
      <c r="QU402" s="1"/>
      <c r="QV402" s="1"/>
      <c r="QW402" s="1"/>
      <c r="QX402" s="1"/>
      <c r="QY402" s="1"/>
      <c r="QZ402" s="1"/>
      <c r="RA402" s="1"/>
      <c r="RB402" s="1"/>
      <c r="RC402" s="1"/>
      <c r="RD402" s="1"/>
      <c r="RE402" s="1"/>
      <c r="RF402" s="1"/>
      <c r="RG402" s="1"/>
      <c r="RH402" s="1"/>
      <c r="RI402" s="1"/>
      <c r="RJ402" s="1"/>
      <c r="RK402" s="1"/>
      <c r="RL402" s="1"/>
      <c r="RM402" s="1"/>
      <c r="RN402" s="1"/>
      <c r="RO402" s="1"/>
      <c r="RP402" s="1"/>
      <c r="RQ402" s="1"/>
      <c r="RR402" s="1"/>
      <c r="RS402" s="1"/>
      <c r="RT402" s="1"/>
      <c r="RU402" s="1"/>
      <c r="RV402" s="1"/>
      <c r="RW402" s="1"/>
      <c r="RX402" s="1"/>
      <c r="RY402" s="1"/>
      <c r="RZ402" s="1"/>
      <c r="SA402" s="1"/>
      <c r="SB402" s="1"/>
      <c r="SC402" s="1"/>
      <c r="SD402" s="1"/>
      <c r="SE402" s="1"/>
      <c r="SF402" s="1"/>
      <c r="SG402" s="1"/>
      <c r="SH402" s="1"/>
      <c r="SI402" s="1"/>
      <c r="SJ402" s="1"/>
      <c r="SK402" s="1"/>
      <c r="SL402" s="1"/>
      <c r="SM402" s="1"/>
      <c r="SN402" s="1"/>
      <c r="SO402" s="1"/>
      <c r="SP402" s="1"/>
      <c r="SQ402" s="1"/>
      <c r="SR402" s="1"/>
      <c r="SS402" s="1"/>
      <c r="ST402" s="1"/>
      <c r="SU402" s="1"/>
      <c r="SV402" s="1"/>
      <c r="SW402" s="1"/>
      <c r="SX402" s="1"/>
      <c r="SY402" s="1"/>
      <c r="SZ402" s="1"/>
      <c r="TA402" s="1"/>
      <c r="TB402" s="1"/>
      <c r="TC402" s="1"/>
      <c r="TD402" s="1"/>
      <c r="TE402" s="1"/>
      <c r="TF402" s="1"/>
      <c r="TG402" s="1"/>
      <c r="TH402" s="1"/>
      <c r="TI402" s="1"/>
      <c r="TJ402" s="1"/>
      <c r="TK402" s="1"/>
      <c r="TL402" s="1"/>
      <c r="TM402" s="1"/>
      <c r="TN402" s="1"/>
      <c r="TO402" s="1"/>
      <c r="TP402" s="1"/>
      <c r="TQ402" s="1"/>
      <c r="TR402" s="1"/>
      <c r="TS402" s="1"/>
      <c r="TT402" s="1"/>
      <c r="TU402" s="1"/>
      <c r="TV402" s="1"/>
      <c r="TW402" s="1"/>
      <c r="TX402" s="1"/>
      <c r="TY402" s="1"/>
      <c r="TZ402" s="1"/>
      <c r="UA402" s="1"/>
      <c r="UB402" s="1"/>
      <c r="UC402" s="1"/>
      <c r="UD402" s="1"/>
      <c r="UE402" s="1"/>
      <c r="UF402" s="1"/>
      <c r="UG402" s="1"/>
      <c r="UH402" s="1"/>
      <c r="UI402" s="1"/>
      <c r="UJ402" s="1"/>
      <c r="UK402" s="1"/>
      <c r="UL402" s="1"/>
      <c r="UM402" s="1"/>
      <c r="UN402" s="1"/>
      <c r="UO402" s="1"/>
      <c r="UP402" s="1"/>
      <c r="UQ402" s="1"/>
      <c r="UR402" s="1"/>
      <c r="US402" s="1"/>
      <c r="UT402" s="1"/>
      <c r="UU402" s="1"/>
      <c r="UV402" s="1"/>
      <c r="UW402" s="1"/>
      <c r="UX402" s="1"/>
      <c r="UY402" s="1"/>
      <c r="UZ402" s="1"/>
      <c r="VA402" s="1"/>
      <c r="VB402" s="1"/>
      <c r="VC402" s="1"/>
      <c r="VD402" s="1"/>
      <c r="VE402" s="1"/>
      <c r="VF402" s="1"/>
      <c r="VG402" s="1"/>
      <c r="VH402" s="1"/>
      <c r="VI402" s="1"/>
      <c r="VJ402" s="1"/>
      <c r="VK402" s="1"/>
      <c r="VL402" s="1"/>
      <c r="VM402" s="1"/>
      <c r="VN402" s="1"/>
      <c r="VO402" s="1"/>
      <c r="VP402" s="1"/>
      <c r="VQ402" s="1"/>
      <c r="VR402" s="1"/>
      <c r="VS402" s="1"/>
      <c r="VT402" s="1"/>
      <c r="VU402" s="1"/>
      <c r="VV402" s="1"/>
      <c r="VW402" s="1"/>
      <c r="VX402" s="1"/>
      <c r="VY402" s="1"/>
      <c r="VZ402" s="1"/>
      <c r="WA402" s="1"/>
      <c r="WB402" s="1"/>
      <c r="WC402" s="1"/>
      <c r="WD402" s="1"/>
      <c r="WE402" s="1"/>
      <c r="WF402" s="1"/>
      <c r="WG402" s="1"/>
      <c r="WH402" s="1"/>
      <c r="WI402" s="1"/>
      <c r="WJ402" s="1"/>
      <c r="WK402" s="1"/>
      <c r="WL402" s="1"/>
      <c r="WM402" s="1"/>
      <c r="WN402" s="1"/>
      <c r="WO402" s="1"/>
      <c r="WP402" s="1"/>
      <c r="WQ402" s="1"/>
      <c r="WR402" s="1"/>
      <c r="WS402" s="1"/>
      <c r="WT402" s="1"/>
      <c r="WU402" s="1"/>
      <c r="WV402" s="1"/>
      <c r="WW402" s="1"/>
      <c r="WX402" s="1"/>
      <c r="WY402" s="1"/>
      <c r="WZ402" s="1"/>
      <c r="XA402" s="1"/>
      <c r="XB402" s="1"/>
      <c r="XC402" s="1"/>
      <c r="XD402" s="1"/>
      <c r="XE402" s="1"/>
      <c r="XF402" s="1"/>
      <c r="XG402" s="1"/>
      <c r="XH402" s="1"/>
      <c r="XI402" s="1"/>
      <c r="XJ402" s="1"/>
      <c r="XK402" s="1"/>
      <c r="XL402" s="1"/>
      <c r="XM402" s="1"/>
      <c r="XN402" s="1"/>
      <c r="XO402" s="1"/>
      <c r="XP402" s="1"/>
      <c r="XQ402" s="1"/>
      <c r="XR402" s="1"/>
      <c r="XS402" s="1"/>
      <c r="XT402" s="1"/>
      <c r="XU402" s="1"/>
      <c r="XV402" s="1"/>
      <c r="XW402" s="1"/>
      <c r="XX402" s="1"/>
      <c r="XY402" s="1"/>
      <c r="XZ402" s="1"/>
      <c r="YA402" s="1"/>
      <c r="YB402" s="1"/>
      <c r="YC402" s="1"/>
      <c r="YD402" s="1"/>
      <c r="YE402" s="1"/>
      <c r="YF402" s="1"/>
      <c r="YG402" s="1"/>
      <c r="YH402" s="1"/>
      <c r="YI402" s="1"/>
      <c r="YJ402" s="1"/>
      <c r="YK402" s="1"/>
      <c r="YL402" s="1"/>
      <c r="YM402" s="1"/>
      <c r="YN402" s="1"/>
      <c r="YO402" s="1"/>
      <c r="YP402" s="1"/>
      <c r="YQ402" s="1"/>
      <c r="YR402" s="1"/>
      <c r="YS402" s="1"/>
      <c r="YT402" s="1"/>
      <c r="YU402" s="1"/>
      <c r="YV402" s="1"/>
      <c r="YW402" s="1"/>
      <c r="YX402" s="1"/>
      <c r="YY402" s="1"/>
      <c r="YZ402" s="1"/>
      <c r="ZA402" s="1"/>
      <c r="ZB402" s="1"/>
      <c r="ZC402" s="1"/>
      <c r="ZD402" s="1"/>
      <c r="ZE402" s="1"/>
      <c r="ZF402" s="1"/>
      <c r="ZG402" s="1"/>
      <c r="ZH402" s="1"/>
      <c r="ZI402" s="1"/>
      <c r="ZJ402" s="1"/>
      <c r="ZK402" s="1"/>
      <c r="ZL402" s="1"/>
      <c r="ZM402" s="1"/>
      <c r="ZN402" s="1"/>
      <c r="ZO402" s="1"/>
      <c r="ZP402" s="1"/>
      <c r="ZQ402" s="1"/>
      <c r="ZR402" s="1"/>
      <c r="ZS402" s="1"/>
      <c r="ZT402" s="1"/>
      <c r="ZU402" s="1"/>
      <c r="ZV402" s="1"/>
      <c r="ZW402" s="1"/>
      <c r="ZX402" s="1"/>
      <c r="ZY402" s="1"/>
      <c r="ZZ402" s="1"/>
      <c r="AAA402" s="1"/>
      <c r="AAB402" s="1"/>
      <c r="AAC402" s="1"/>
      <c r="AAD402" s="1"/>
      <c r="AAE402" s="1"/>
      <c r="AAF402" s="1"/>
      <c r="AAG402" s="1"/>
      <c r="AAH402" s="1"/>
      <c r="AAI402" s="1"/>
      <c r="AAJ402" s="1"/>
      <c r="AAK402" s="1"/>
      <c r="AAL402" s="1"/>
      <c r="AAM402" s="1"/>
      <c r="AAN402" s="1"/>
      <c r="AAO402" s="1"/>
      <c r="AAP402" s="1"/>
      <c r="AAQ402" s="1"/>
      <c r="AAR402" s="1"/>
      <c r="AAS402" s="1"/>
      <c r="AAT402" s="1"/>
      <c r="AAU402" s="1"/>
      <c r="AAV402" s="1"/>
      <c r="AAW402" s="1"/>
      <c r="AAX402" s="1"/>
      <c r="AAY402" s="1"/>
      <c r="AAZ402" s="1"/>
      <c r="ABA402" s="1"/>
      <c r="ABB402" s="1"/>
      <c r="ABC402" s="1"/>
      <c r="ABD402" s="1"/>
      <c r="ABE402" s="1"/>
      <c r="ABF402" s="1"/>
      <c r="ABG402" s="1"/>
      <c r="ABH402" s="1"/>
      <c r="ABI402" s="1"/>
      <c r="ABJ402" s="1"/>
      <c r="ABK402" s="1"/>
      <c r="ABL402" s="1"/>
      <c r="ABM402" s="1"/>
      <c r="ABN402" s="1"/>
      <c r="ABO402" s="1"/>
      <c r="ABP402" s="1"/>
      <c r="ABQ402" s="1"/>
      <c r="ABR402" s="1"/>
      <c r="ABS402" s="1"/>
      <c r="ABT402" s="1"/>
      <c r="ABU402" s="1"/>
      <c r="ABV402" s="1"/>
      <c r="ABW402" s="1"/>
      <c r="ABX402" s="1"/>
      <c r="ABY402" s="1"/>
      <c r="ABZ402" s="1"/>
      <c r="ACA402" s="1"/>
      <c r="ACB402" s="1"/>
      <c r="ACC402" s="1"/>
      <c r="ACD402" s="1"/>
      <c r="ACE402" s="1"/>
      <c r="ACF402" s="1"/>
      <c r="ACG402" s="1"/>
      <c r="ACH402" s="1"/>
      <c r="ACI402" s="1"/>
      <c r="ACJ402" s="1"/>
      <c r="ACK402" s="1"/>
      <c r="ACL402" s="1"/>
      <c r="ACM402" s="1"/>
      <c r="ACN402" s="1"/>
      <c r="ACO402" s="1"/>
      <c r="ACP402" s="1"/>
      <c r="ACQ402" s="1"/>
      <c r="ACR402" s="1"/>
      <c r="ACS402" s="1"/>
      <c r="ACT402" s="1"/>
      <c r="ACU402" s="1"/>
      <c r="ACV402" s="1"/>
      <c r="ACW402" s="1"/>
      <c r="ACX402" s="1"/>
      <c r="ACY402" s="1"/>
      <c r="ACZ402" s="1"/>
      <c r="ADA402" s="1"/>
      <c r="ADB402" s="1"/>
      <c r="ADC402" s="1"/>
      <c r="ADD402" s="1"/>
      <c r="ADE402" s="1"/>
      <c r="ADF402" s="1"/>
      <c r="ADG402" s="1"/>
      <c r="ADH402" s="1"/>
      <c r="ADI402" s="1"/>
      <c r="ADJ402" s="1"/>
      <c r="ADK402" s="1"/>
      <c r="ADL402" s="1"/>
      <c r="ADM402" s="1"/>
      <c r="ADN402" s="1"/>
      <c r="ADO402" s="1"/>
      <c r="ADP402" s="1"/>
      <c r="ADQ402" s="1"/>
      <c r="ADR402" s="1"/>
      <c r="ADS402" s="1"/>
      <c r="ADT402" s="1"/>
      <c r="ADU402" s="1"/>
      <c r="ADV402" s="1"/>
      <c r="ADW402" s="1"/>
      <c r="ADX402" s="1"/>
      <c r="ADY402" s="1"/>
      <c r="ADZ402" s="1"/>
      <c r="AEA402" s="1"/>
      <c r="AEB402" s="1"/>
      <c r="AEC402" s="1"/>
      <c r="AED402" s="1"/>
      <c r="AEE402" s="1"/>
      <c r="AEF402" s="1"/>
      <c r="AEG402" s="1"/>
      <c r="AEH402" s="1"/>
      <c r="AEI402" s="1"/>
      <c r="AEJ402" s="1"/>
      <c r="AEK402" s="1"/>
      <c r="AEL402" s="1"/>
      <c r="AEM402" s="1"/>
      <c r="AEN402" s="1"/>
      <c r="AEO402" s="1"/>
      <c r="AEP402" s="1"/>
      <c r="AEQ402" s="1"/>
      <c r="AER402" s="1"/>
      <c r="AES402" s="1"/>
      <c r="AET402" s="1"/>
      <c r="AEU402" s="1"/>
      <c r="AEV402" s="1"/>
      <c r="AEW402" s="1"/>
      <c r="AEX402" s="1"/>
      <c r="AEY402" s="1"/>
      <c r="AEZ402" s="1"/>
      <c r="AFA402" s="1"/>
      <c r="AFB402" s="1"/>
      <c r="AFC402" s="1"/>
      <c r="AFD402" s="1"/>
      <c r="AFE402" s="1"/>
      <c r="AFF402" s="1"/>
      <c r="AFG402" s="1"/>
      <c r="AFH402" s="1"/>
      <c r="AFI402" s="1"/>
      <c r="AFJ402" s="1"/>
      <c r="AFK402" s="1"/>
      <c r="AFL402" s="1"/>
      <c r="AFM402" s="1"/>
      <c r="AFN402" s="1"/>
      <c r="AFO402" s="1"/>
      <c r="AFP402" s="1"/>
      <c r="AFQ402" s="1"/>
      <c r="AFR402" s="1"/>
      <c r="AFS402" s="1"/>
      <c r="AFT402" s="1"/>
      <c r="AFU402" s="1"/>
      <c r="AFV402" s="1"/>
      <c r="AFW402" s="1"/>
      <c r="AFX402" s="1"/>
      <c r="AFY402" s="1"/>
      <c r="AFZ402" s="1"/>
      <c r="AGA402" s="1"/>
      <c r="AGB402" s="1"/>
      <c r="AGC402" s="1"/>
      <c r="AGD402" s="1"/>
      <c r="AGE402" s="1"/>
      <c r="AGF402" s="1"/>
      <c r="AGG402" s="1"/>
      <c r="AGH402" s="1"/>
      <c r="AGI402" s="1"/>
      <c r="AGJ402" s="1"/>
      <c r="AGK402" s="1"/>
      <c r="AGL402" s="1"/>
      <c r="AGM402" s="1"/>
      <c r="AGN402" s="1"/>
      <c r="AGO402" s="1"/>
      <c r="AGP402" s="1"/>
      <c r="AGQ402" s="1"/>
      <c r="AGR402" s="1"/>
      <c r="AGS402" s="1"/>
      <c r="AGT402" s="1"/>
      <c r="AGU402" s="1"/>
      <c r="AGV402" s="1"/>
      <c r="AGW402" s="1"/>
      <c r="AGX402" s="1"/>
      <c r="AGY402" s="1"/>
      <c r="AGZ402" s="1"/>
      <c r="AHA402" s="1"/>
      <c r="AHB402" s="1"/>
      <c r="AHC402" s="1"/>
      <c r="AHD402" s="1"/>
      <c r="AHE402" s="1"/>
      <c r="AHF402" s="1"/>
      <c r="AHG402" s="1"/>
      <c r="AHH402" s="1"/>
      <c r="AHI402" s="1"/>
      <c r="AHJ402" s="1"/>
      <c r="AHK402" s="1"/>
      <c r="AHL402" s="1"/>
      <c r="AHM402" s="1"/>
      <c r="AHN402" s="1"/>
      <c r="AHO402" s="1"/>
      <c r="AHP402" s="1"/>
      <c r="AHQ402" s="1"/>
      <c r="AHR402" s="1"/>
      <c r="AHS402" s="1"/>
      <c r="AHT402" s="1"/>
      <c r="AHU402" s="1"/>
      <c r="AHV402" s="1"/>
      <c r="AHW402" s="1"/>
      <c r="AHX402" s="1"/>
      <c r="AHY402" s="1"/>
      <c r="AHZ402" s="1"/>
      <c r="AIA402" s="1"/>
      <c r="AIB402" s="1"/>
      <c r="AIC402" s="1"/>
      <c r="AID402" s="1"/>
      <c r="AIE402" s="1"/>
      <c r="AIF402" s="1"/>
      <c r="AIG402" s="1"/>
      <c r="AIH402" s="1"/>
      <c r="AII402" s="1"/>
      <c r="AIJ402" s="1"/>
      <c r="AIK402" s="1"/>
      <c r="AIL402" s="1"/>
      <c r="AIM402" s="1"/>
      <c r="AIN402" s="1"/>
      <c r="AIO402" s="1"/>
      <c r="AIP402" s="1"/>
      <c r="AIQ402" s="1"/>
      <c r="AIR402" s="1"/>
      <c r="AIS402" s="1"/>
      <c r="AIT402" s="1"/>
      <c r="AIU402" s="1"/>
      <c r="AIV402" s="1"/>
      <c r="AIW402" s="1"/>
      <c r="AIX402" s="1"/>
      <c r="AIY402" s="1"/>
      <c r="AIZ402" s="1"/>
      <c r="AJA402" s="1"/>
      <c r="AJB402" s="1"/>
      <c r="AJC402" s="1"/>
      <c r="AJD402" s="1"/>
      <c r="AJE402" s="1"/>
      <c r="AJF402" s="1"/>
      <c r="AJG402" s="1"/>
      <c r="AJH402" s="1"/>
      <c r="AJI402" s="1"/>
      <c r="AJJ402" s="1"/>
      <c r="AJK402" s="1"/>
      <c r="AJL402" s="1"/>
      <c r="AJM402" s="1"/>
      <c r="AJN402" s="1"/>
      <c r="AJO402" s="1"/>
      <c r="AJP402" s="1"/>
      <c r="AJQ402" s="1"/>
      <c r="AJR402" s="1"/>
      <c r="AJS402" s="1"/>
      <c r="AJT402" s="1"/>
      <c r="AJU402" s="1"/>
      <c r="AJV402" s="1"/>
      <c r="AJW402" s="1"/>
      <c r="AJX402" s="1"/>
      <c r="AJY402" s="1"/>
      <c r="AJZ402" s="1"/>
      <c r="AKA402" s="1"/>
      <c r="AKB402" s="1"/>
      <c r="AKC402" s="1"/>
      <c r="AKD402" s="1"/>
      <c r="AKE402" s="1"/>
      <c r="AKF402" s="1"/>
      <c r="AKG402" s="1"/>
      <c r="AKH402" s="1"/>
      <c r="AKI402" s="1"/>
      <c r="AKJ402" s="1"/>
      <c r="AKK402" s="1"/>
      <c r="AKL402" s="1"/>
      <c r="AKM402" s="1"/>
      <c r="AKN402" s="1"/>
      <c r="AKO402" s="1"/>
      <c r="AKP402" s="1"/>
      <c r="AKQ402" s="1"/>
      <c r="AKR402" s="1"/>
      <c r="AKS402" s="1"/>
      <c r="AKT402" s="1"/>
      <c r="AKU402" s="1"/>
      <c r="AKV402" s="1"/>
      <c r="AKW402" s="1"/>
      <c r="AKX402" s="1"/>
      <c r="AKY402" s="1"/>
      <c r="AKZ402" s="1"/>
      <c r="ALA402" s="1"/>
      <c r="ALB402" s="1"/>
      <c r="ALC402" s="1"/>
      <c r="ALD402" s="1"/>
      <c r="ALE402" s="1"/>
      <c r="ALF402" s="1"/>
      <c r="ALG402" s="1"/>
      <c r="ALH402" s="1"/>
      <c r="ALI402" s="1"/>
      <c r="ALJ402" s="1"/>
      <c r="ALK402" s="1"/>
      <c r="ALL402" s="1"/>
      <c r="ALM402" s="1"/>
      <c r="ALN402" s="1"/>
      <c r="ALO402" s="1"/>
      <c r="ALP402" s="1"/>
      <c r="ALQ402" s="1"/>
      <c r="ALR402" s="1"/>
      <c r="ALS402" s="1"/>
      <c r="ALT402" s="1"/>
      <c r="ALU402" s="1"/>
      <c r="ALV402" s="1"/>
      <c r="ALW402" s="1"/>
      <c r="ALX402" s="1"/>
      <c r="ALY402" s="1"/>
      <c r="ALZ402" s="1"/>
      <c r="AMA402" s="1"/>
      <c r="AMB402" s="1"/>
      <c r="AMC402" s="1"/>
      <c r="AMD402" s="1"/>
      <c r="AME402" s="1"/>
      <c r="AMF402" s="1"/>
      <c r="AMG402" s="1"/>
      <c r="AMH402" s="1"/>
      <c r="AMI402" s="1"/>
      <c r="AMJ402" s="1"/>
    </row>
    <row r="403" spans="1:1024" s="22" customFormat="1">
      <c r="A403" s="1" t="s">
        <v>1026</v>
      </c>
      <c r="B403" s="1" t="s">
        <v>1027</v>
      </c>
      <c r="C403" s="1" t="s">
        <v>99</v>
      </c>
      <c r="D403" s="1" t="s">
        <v>13</v>
      </c>
      <c r="E403" s="1" t="s">
        <v>1028</v>
      </c>
      <c r="F403" s="1" t="s">
        <v>16</v>
      </c>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c r="KB403" s="1"/>
      <c r="KC403" s="1"/>
      <c r="KD403" s="1"/>
      <c r="KE403" s="1"/>
      <c r="KF403" s="1"/>
      <c r="KG403" s="1"/>
      <c r="KH403" s="1"/>
      <c r="KI403" s="1"/>
      <c r="KJ403" s="1"/>
      <c r="KK403" s="1"/>
      <c r="KL403" s="1"/>
      <c r="KM403" s="1"/>
      <c r="KN403" s="1"/>
      <c r="KO403" s="1"/>
      <c r="KP403" s="1"/>
      <c r="KQ403" s="1"/>
      <c r="KR403" s="1"/>
      <c r="KS403" s="1"/>
      <c r="KT403" s="1"/>
      <c r="KU403" s="1"/>
      <c r="KV403" s="1"/>
      <c r="KW403" s="1"/>
      <c r="KX403" s="1"/>
      <c r="KY403" s="1"/>
      <c r="KZ403" s="1"/>
      <c r="LA403" s="1"/>
      <c r="LB403" s="1"/>
      <c r="LC403" s="1"/>
      <c r="LD403" s="1"/>
      <c r="LE403" s="1"/>
      <c r="LF403" s="1"/>
      <c r="LG403" s="1"/>
      <c r="LH403" s="1"/>
      <c r="LI403" s="1"/>
      <c r="LJ403" s="1"/>
      <c r="LK403" s="1"/>
      <c r="LL403" s="1"/>
      <c r="LM403" s="1"/>
      <c r="LN403" s="1"/>
      <c r="LO403" s="1"/>
      <c r="LP403" s="1"/>
      <c r="LQ403" s="1"/>
      <c r="LR403" s="1"/>
      <c r="LS403" s="1"/>
      <c r="LT403" s="1"/>
      <c r="LU403" s="1"/>
      <c r="LV403" s="1"/>
      <c r="LW403" s="1"/>
      <c r="LX403" s="1"/>
      <c r="LY403" s="1"/>
      <c r="LZ403" s="1"/>
      <c r="MA403" s="1"/>
      <c r="MB403" s="1"/>
      <c r="MC403" s="1"/>
      <c r="MD403" s="1"/>
      <c r="ME403" s="1"/>
      <c r="MF403" s="1"/>
      <c r="MG403" s="1"/>
      <c r="MH403" s="1"/>
      <c r="MI403" s="1"/>
      <c r="MJ403" s="1"/>
      <c r="MK403" s="1"/>
      <c r="ML403" s="1"/>
      <c r="MM403" s="1"/>
      <c r="MN403" s="1"/>
      <c r="MO403" s="1"/>
      <c r="MP403" s="1"/>
      <c r="MQ403" s="1"/>
      <c r="MR403" s="1"/>
      <c r="MS403" s="1"/>
      <c r="MT403" s="1"/>
      <c r="MU403" s="1"/>
      <c r="MV403" s="1"/>
      <c r="MW403" s="1"/>
      <c r="MX403" s="1"/>
      <c r="MY403" s="1"/>
      <c r="MZ403" s="1"/>
      <c r="NA403" s="1"/>
      <c r="NB403" s="1"/>
      <c r="NC403" s="1"/>
      <c r="ND403" s="1"/>
      <c r="NE403" s="1"/>
      <c r="NF403" s="1"/>
      <c r="NG403" s="1"/>
      <c r="NH403" s="1"/>
      <c r="NI403" s="1"/>
      <c r="NJ403" s="1"/>
      <c r="NK403" s="1"/>
      <c r="NL403" s="1"/>
      <c r="NM403" s="1"/>
      <c r="NN403" s="1"/>
      <c r="NO403" s="1"/>
      <c r="NP403" s="1"/>
      <c r="NQ403" s="1"/>
      <c r="NR403" s="1"/>
      <c r="NS403" s="1"/>
      <c r="NT403" s="1"/>
      <c r="NU403" s="1"/>
      <c r="NV403" s="1"/>
      <c r="NW403" s="1"/>
      <c r="NX403" s="1"/>
      <c r="NY403" s="1"/>
      <c r="NZ403" s="1"/>
      <c r="OA403" s="1"/>
      <c r="OB403" s="1"/>
      <c r="OC403" s="1"/>
      <c r="OD403" s="1"/>
      <c r="OE403" s="1"/>
      <c r="OF403" s="1"/>
      <c r="OG403" s="1"/>
      <c r="OH403" s="1"/>
      <c r="OI403" s="1"/>
      <c r="OJ403" s="1"/>
      <c r="OK403" s="1"/>
      <c r="OL403" s="1"/>
      <c r="OM403" s="1"/>
      <c r="ON403" s="1"/>
      <c r="OO403" s="1"/>
      <c r="OP403" s="1"/>
      <c r="OQ403" s="1"/>
      <c r="OR403" s="1"/>
      <c r="OS403" s="1"/>
      <c r="OT403" s="1"/>
      <c r="OU403" s="1"/>
      <c r="OV403" s="1"/>
      <c r="OW403" s="1"/>
      <c r="OX403" s="1"/>
      <c r="OY403" s="1"/>
      <c r="OZ403" s="1"/>
      <c r="PA403" s="1"/>
      <c r="PB403" s="1"/>
      <c r="PC403" s="1"/>
      <c r="PD403" s="1"/>
      <c r="PE403" s="1"/>
      <c r="PF403" s="1"/>
      <c r="PG403" s="1"/>
      <c r="PH403" s="1"/>
      <c r="PI403" s="1"/>
      <c r="PJ403" s="1"/>
      <c r="PK403" s="1"/>
      <c r="PL403" s="1"/>
      <c r="PM403" s="1"/>
      <c r="PN403" s="1"/>
      <c r="PO403" s="1"/>
      <c r="PP403" s="1"/>
      <c r="PQ403" s="1"/>
      <c r="PR403" s="1"/>
      <c r="PS403" s="1"/>
      <c r="PT403" s="1"/>
      <c r="PU403" s="1"/>
      <c r="PV403" s="1"/>
      <c r="PW403" s="1"/>
      <c r="PX403" s="1"/>
      <c r="PY403" s="1"/>
      <c r="PZ403" s="1"/>
      <c r="QA403" s="1"/>
      <c r="QB403" s="1"/>
      <c r="QC403" s="1"/>
      <c r="QD403" s="1"/>
      <c r="QE403" s="1"/>
      <c r="QF403" s="1"/>
      <c r="QG403" s="1"/>
      <c r="QH403" s="1"/>
      <c r="QI403" s="1"/>
      <c r="QJ403" s="1"/>
      <c r="QK403" s="1"/>
      <c r="QL403" s="1"/>
      <c r="QM403" s="1"/>
      <c r="QN403" s="1"/>
      <c r="QO403" s="1"/>
      <c r="QP403" s="1"/>
      <c r="QQ403" s="1"/>
      <c r="QR403" s="1"/>
      <c r="QS403" s="1"/>
      <c r="QT403" s="1"/>
      <c r="QU403" s="1"/>
      <c r="QV403" s="1"/>
      <c r="QW403" s="1"/>
      <c r="QX403" s="1"/>
      <c r="QY403" s="1"/>
      <c r="QZ403" s="1"/>
      <c r="RA403" s="1"/>
      <c r="RB403" s="1"/>
      <c r="RC403" s="1"/>
      <c r="RD403" s="1"/>
      <c r="RE403" s="1"/>
      <c r="RF403" s="1"/>
      <c r="RG403" s="1"/>
      <c r="RH403" s="1"/>
      <c r="RI403" s="1"/>
      <c r="RJ403" s="1"/>
      <c r="RK403" s="1"/>
      <c r="RL403" s="1"/>
      <c r="RM403" s="1"/>
      <c r="RN403" s="1"/>
      <c r="RO403" s="1"/>
      <c r="RP403" s="1"/>
      <c r="RQ403" s="1"/>
      <c r="RR403" s="1"/>
      <c r="RS403" s="1"/>
      <c r="RT403" s="1"/>
      <c r="RU403" s="1"/>
      <c r="RV403" s="1"/>
      <c r="RW403" s="1"/>
      <c r="RX403" s="1"/>
      <c r="RY403" s="1"/>
      <c r="RZ403" s="1"/>
      <c r="SA403" s="1"/>
      <c r="SB403" s="1"/>
      <c r="SC403" s="1"/>
      <c r="SD403" s="1"/>
      <c r="SE403" s="1"/>
      <c r="SF403" s="1"/>
      <c r="SG403" s="1"/>
      <c r="SH403" s="1"/>
      <c r="SI403" s="1"/>
      <c r="SJ403" s="1"/>
      <c r="SK403" s="1"/>
      <c r="SL403" s="1"/>
      <c r="SM403" s="1"/>
      <c r="SN403" s="1"/>
      <c r="SO403" s="1"/>
      <c r="SP403" s="1"/>
      <c r="SQ403" s="1"/>
      <c r="SR403" s="1"/>
      <c r="SS403" s="1"/>
      <c r="ST403" s="1"/>
      <c r="SU403" s="1"/>
      <c r="SV403" s="1"/>
      <c r="SW403" s="1"/>
      <c r="SX403" s="1"/>
      <c r="SY403" s="1"/>
      <c r="SZ403" s="1"/>
      <c r="TA403" s="1"/>
      <c r="TB403" s="1"/>
      <c r="TC403" s="1"/>
      <c r="TD403" s="1"/>
      <c r="TE403" s="1"/>
      <c r="TF403" s="1"/>
      <c r="TG403" s="1"/>
      <c r="TH403" s="1"/>
      <c r="TI403" s="1"/>
      <c r="TJ403" s="1"/>
      <c r="TK403" s="1"/>
      <c r="TL403" s="1"/>
      <c r="TM403" s="1"/>
      <c r="TN403" s="1"/>
      <c r="TO403" s="1"/>
      <c r="TP403" s="1"/>
      <c r="TQ403" s="1"/>
      <c r="TR403" s="1"/>
      <c r="TS403" s="1"/>
      <c r="TT403" s="1"/>
      <c r="TU403" s="1"/>
      <c r="TV403" s="1"/>
      <c r="TW403" s="1"/>
      <c r="TX403" s="1"/>
      <c r="TY403" s="1"/>
      <c r="TZ403" s="1"/>
      <c r="UA403" s="1"/>
      <c r="UB403" s="1"/>
      <c r="UC403" s="1"/>
      <c r="UD403" s="1"/>
      <c r="UE403" s="1"/>
      <c r="UF403" s="1"/>
      <c r="UG403" s="1"/>
      <c r="UH403" s="1"/>
      <c r="UI403" s="1"/>
      <c r="UJ403" s="1"/>
      <c r="UK403" s="1"/>
      <c r="UL403" s="1"/>
      <c r="UM403" s="1"/>
      <c r="UN403" s="1"/>
      <c r="UO403" s="1"/>
      <c r="UP403" s="1"/>
      <c r="UQ403" s="1"/>
      <c r="UR403" s="1"/>
      <c r="US403" s="1"/>
      <c r="UT403" s="1"/>
      <c r="UU403" s="1"/>
      <c r="UV403" s="1"/>
      <c r="UW403" s="1"/>
      <c r="UX403" s="1"/>
      <c r="UY403" s="1"/>
      <c r="UZ403" s="1"/>
      <c r="VA403" s="1"/>
      <c r="VB403" s="1"/>
      <c r="VC403" s="1"/>
      <c r="VD403" s="1"/>
      <c r="VE403" s="1"/>
      <c r="VF403" s="1"/>
      <c r="VG403" s="1"/>
      <c r="VH403" s="1"/>
      <c r="VI403" s="1"/>
      <c r="VJ403" s="1"/>
      <c r="VK403" s="1"/>
      <c r="VL403" s="1"/>
      <c r="VM403" s="1"/>
      <c r="VN403" s="1"/>
      <c r="VO403" s="1"/>
      <c r="VP403" s="1"/>
      <c r="VQ403" s="1"/>
      <c r="VR403" s="1"/>
      <c r="VS403" s="1"/>
      <c r="VT403" s="1"/>
      <c r="VU403" s="1"/>
      <c r="VV403" s="1"/>
      <c r="VW403" s="1"/>
      <c r="VX403" s="1"/>
      <c r="VY403" s="1"/>
      <c r="VZ403" s="1"/>
      <c r="WA403" s="1"/>
      <c r="WB403" s="1"/>
      <c r="WC403" s="1"/>
      <c r="WD403" s="1"/>
      <c r="WE403" s="1"/>
      <c r="WF403" s="1"/>
      <c r="WG403" s="1"/>
      <c r="WH403" s="1"/>
      <c r="WI403" s="1"/>
      <c r="WJ403" s="1"/>
      <c r="WK403" s="1"/>
      <c r="WL403" s="1"/>
      <c r="WM403" s="1"/>
      <c r="WN403" s="1"/>
      <c r="WO403" s="1"/>
      <c r="WP403" s="1"/>
      <c r="WQ403" s="1"/>
      <c r="WR403" s="1"/>
      <c r="WS403" s="1"/>
      <c r="WT403" s="1"/>
      <c r="WU403" s="1"/>
      <c r="WV403" s="1"/>
      <c r="WW403" s="1"/>
      <c r="WX403" s="1"/>
      <c r="WY403" s="1"/>
      <c r="WZ403" s="1"/>
      <c r="XA403" s="1"/>
      <c r="XB403" s="1"/>
      <c r="XC403" s="1"/>
      <c r="XD403" s="1"/>
      <c r="XE403" s="1"/>
      <c r="XF403" s="1"/>
      <c r="XG403" s="1"/>
      <c r="XH403" s="1"/>
      <c r="XI403" s="1"/>
      <c r="XJ403" s="1"/>
      <c r="XK403" s="1"/>
      <c r="XL403" s="1"/>
      <c r="XM403" s="1"/>
      <c r="XN403" s="1"/>
      <c r="XO403" s="1"/>
      <c r="XP403" s="1"/>
      <c r="XQ403" s="1"/>
      <c r="XR403" s="1"/>
      <c r="XS403" s="1"/>
      <c r="XT403" s="1"/>
      <c r="XU403" s="1"/>
      <c r="XV403" s="1"/>
      <c r="XW403" s="1"/>
      <c r="XX403" s="1"/>
      <c r="XY403" s="1"/>
      <c r="XZ403" s="1"/>
      <c r="YA403" s="1"/>
      <c r="YB403" s="1"/>
      <c r="YC403" s="1"/>
      <c r="YD403" s="1"/>
      <c r="YE403" s="1"/>
      <c r="YF403" s="1"/>
      <c r="YG403" s="1"/>
      <c r="YH403" s="1"/>
      <c r="YI403" s="1"/>
      <c r="YJ403" s="1"/>
      <c r="YK403" s="1"/>
      <c r="YL403" s="1"/>
      <c r="YM403" s="1"/>
      <c r="YN403" s="1"/>
      <c r="YO403" s="1"/>
      <c r="YP403" s="1"/>
      <c r="YQ403" s="1"/>
      <c r="YR403" s="1"/>
      <c r="YS403" s="1"/>
      <c r="YT403" s="1"/>
      <c r="YU403" s="1"/>
      <c r="YV403" s="1"/>
      <c r="YW403" s="1"/>
      <c r="YX403" s="1"/>
      <c r="YY403" s="1"/>
      <c r="YZ403" s="1"/>
      <c r="ZA403" s="1"/>
      <c r="ZB403" s="1"/>
      <c r="ZC403" s="1"/>
      <c r="ZD403" s="1"/>
      <c r="ZE403" s="1"/>
      <c r="ZF403" s="1"/>
      <c r="ZG403" s="1"/>
      <c r="ZH403" s="1"/>
      <c r="ZI403" s="1"/>
      <c r="ZJ403" s="1"/>
      <c r="ZK403" s="1"/>
      <c r="ZL403" s="1"/>
      <c r="ZM403" s="1"/>
      <c r="ZN403" s="1"/>
      <c r="ZO403" s="1"/>
      <c r="ZP403" s="1"/>
      <c r="ZQ403" s="1"/>
      <c r="ZR403" s="1"/>
      <c r="ZS403" s="1"/>
      <c r="ZT403" s="1"/>
      <c r="ZU403" s="1"/>
      <c r="ZV403" s="1"/>
      <c r="ZW403" s="1"/>
      <c r="ZX403" s="1"/>
      <c r="ZY403" s="1"/>
      <c r="ZZ403" s="1"/>
      <c r="AAA403" s="1"/>
      <c r="AAB403" s="1"/>
      <c r="AAC403" s="1"/>
      <c r="AAD403" s="1"/>
      <c r="AAE403" s="1"/>
      <c r="AAF403" s="1"/>
      <c r="AAG403" s="1"/>
      <c r="AAH403" s="1"/>
      <c r="AAI403" s="1"/>
      <c r="AAJ403" s="1"/>
      <c r="AAK403" s="1"/>
      <c r="AAL403" s="1"/>
      <c r="AAM403" s="1"/>
      <c r="AAN403" s="1"/>
      <c r="AAO403" s="1"/>
      <c r="AAP403" s="1"/>
      <c r="AAQ403" s="1"/>
      <c r="AAR403" s="1"/>
      <c r="AAS403" s="1"/>
      <c r="AAT403" s="1"/>
      <c r="AAU403" s="1"/>
      <c r="AAV403" s="1"/>
      <c r="AAW403" s="1"/>
      <c r="AAX403" s="1"/>
      <c r="AAY403" s="1"/>
      <c r="AAZ403" s="1"/>
      <c r="ABA403" s="1"/>
      <c r="ABB403" s="1"/>
      <c r="ABC403" s="1"/>
      <c r="ABD403" s="1"/>
      <c r="ABE403" s="1"/>
      <c r="ABF403" s="1"/>
      <c r="ABG403" s="1"/>
      <c r="ABH403" s="1"/>
      <c r="ABI403" s="1"/>
      <c r="ABJ403" s="1"/>
      <c r="ABK403" s="1"/>
      <c r="ABL403" s="1"/>
      <c r="ABM403" s="1"/>
      <c r="ABN403" s="1"/>
      <c r="ABO403" s="1"/>
      <c r="ABP403" s="1"/>
      <c r="ABQ403" s="1"/>
      <c r="ABR403" s="1"/>
      <c r="ABS403" s="1"/>
      <c r="ABT403" s="1"/>
      <c r="ABU403" s="1"/>
      <c r="ABV403" s="1"/>
      <c r="ABW403" s="1"/>
      <c r="ABX403" s="1"/>
      <c r="ABY403" s="1"/>
      <c r="ABZ403" s="1"/>
      <c r="ACA403" s="1"/>
      <c r="ACB403" s="1"/>
      <c r="ACC403" s="1"/>
      <c r="ACD403" s="1"/>
      <c r="ACE403" s="1"/>
      <c r="ACF403" s="1"/>
      <c r="ACG403" s="1"/>
      <c r="ACH403" s="1"/>
      <c r="ACI403" s="1"/>
      <c r="ACJ403" s="1"/>
      <c r="ACK403" s="1"/>
      <c r="ACL403" s="1"/>
      <c r="ACM403" s="1"/>
      <c r="ACN403" s="1"/>
      <c r="ACO403" s="1"/>
      <c r="ACP403" s="1"/>
      <c r="ACQ403" s="1"/>
      <c r="ACR403" s="1"/>
      <c r="ACS403" s="1"/>
      <c r="ACT403" s="1"/>
      <c r="ACU403" s="1"/>
      <c r="ACV403" s="1"/>
      <c r="ACW403" s="1"/>
      <c r="ACX403" s="1"/>
      <c r="ACY403" s="1"/>
      <c r="ACZ403" s="1"/>
      <c r="ADA403" s="1"/>
      <c r="ADB403" s="1"/>
      <c r="ADC403" s="1"/>
      <c r="ADD403" s="1"/>
      <c r="ADE403" s="1"/>
      <c r="ADF403" s="1"/>
      <c r="ADG403" s="1"/>
      <c r="ADH403" s="1"/>
      <c r="ADI403" s="1"/>
      <c r="ADJ403" s="1"/>
      <c r="ADK403" s="1"/>
      <c r="ADL403" s="1"/>
      <c r="ADM403" s="1"/>
      <c r="ADN403" s="1"/>
      <c r="ADO403" s="1"/>
      <c r="ADP403" s="1"/>
      <c r="ADQ403" s="1"/>
      <c r="ADR403" s="1"/>
      <c r="ADS403" s="1"/>
      <c r="ADT403" s="1"/>
      <c r="ADU403" s="1"/>
      <c r="ADV403" s="1"/>
      <c r="ADW403" s="1"/>
      <c r="ADX403" s="1"/>
      <c r="ADY403" s="1"/>
      <c r="ADZ403" s="1"/>
      <c r="AEA403" s="1"/>
      <c r="AEB403" s="1"/>
      <c r="AEC403" s="1"/>
      <c r="AED403" s="1"/>
      <c r="AEE403" s="1"/>
      <c r="AEF403" s="1"/>
      <c r="AEG403" s="1"/>
      <c r="AEH403" s="1"/>
      <c r="AEI403" s="1"/>
      <c r="AEJ403" s="1"/>
      <c r="AEK403" s="1"/>
      <c r="AEL403" s="1"/>
      <c r="AEM403" s="1"/>
      <c r="AEN403" s="1"/>
      <c r="AEO403" s="1"/>
      <c r="AEP403" s="1"/>
      <c r="AEQ403" s="1"/>
      <c r="AER403" s="1"/>
      <c r="AES403" s="1"/>
      <c r="AET403" s="1"/>
      <c r="AEU403" s="1"/>
      <c r="AEV403" s="1"/>
      <c r="AEW403" s="1"/>
      <c r="AEX403" s="1"/>
      <c r="AEY403" s="1"/>
      <c r="AEZ403" s="1"/>
      <c r="AFA403" s="1"/>
      <c r="AFB403" s="1"/>
      <c r="AFC403" s="1"/>
      <c r="AFD403" s="1"/>
      <c r="AFE403" s="1"/>
      <c r="AFF403" s="1"/>
      <c r="AFG403" s="1"/>
      <c r="AFH403" s="1"/>
      <c r="AFI403" s="1"/>
      <c r="AFJ403" s="1"/>
      <c r="AFK403" s="1"/>
      <c r="AFL403" s="1"/>
      <c r="AFM403" s="1"/>
      <c r="AFN403" s="1"/>
      <c r="AFO403" s="1"/>
      <c r="AFP403" s="1"/>
      <c r="AFQ403" s="1"/>
      <c r="AFR403" s="1"/>
      <c r="AFS403" s="1"/>
      <c r="AFT403" s="1"/>
      <c r="AFU403" s="1"/>
      <c r="AFV403" s="1"/>
      <c r="AFW403" s="1"/>
      <c r="AFX403" s="1"/>
      <c r="AFY403" s="1"/>
      <c r="AFZ403" s="1"/>
      <c r="AGA403" s="1"/>
      <c r="AGB403" s="1"/>
      <c r="AGC403" s="1"/>
      <c r="AGD403" s="1"/>
      <c r="AGE403" s="1"/>
      <c r="AGF403" s="1"/>
      <c r="AGG403" s="1"/>
      <c r="AGH403" s="1"/>
      <c r="AGI403" s="1"/>
      <c r="AGJ403" s="1"/>
      <c r="AGK403" s="1"/>
      <c r="AGL403" s="1"/>
      <c r="AGM403" s="1"/>
      <c r="AGN403" s="1"/>
      <c r="AGO403" s="1"/>
      <c r="AGP403" s="1"/>
      <c r="AGQ403" s="1"/>
      <c r="AGR403" s="1"/>
      <c r="AGS403" s="1"/>
      <c r="AGT403" s="1"/>
      <c r="AGU403" s="1"/>
      <c r="AGV403" s="1"/>
      <c r="AGW403" s="1"/>
      <c r="AGX403" s="1"/>
      <c r="AGY403" s="1"/>
      <c r="AGZ403" s="1"/>
      <c r="AHA403" s="1"/>
      <c r="AHB403" s="1"/>
      <c r="AHC403" s="1"/>
      <c r="AHD403" s="1"/>
      <c r="AHE403" s="1"/>
      <c r="AHF403" s="1"/>
      <c r="AHG403" s="1"/>
      <c r="AHH403" s="1"/>
      <c r="AHI403" s="1"/>
      <c r="AHJ403" s="1"/>
      <c r="AHK403" s="1"/>
      <c r="AHL403" s="1"/>
      <c r="AHM403" s="1"/>
      <c r="AHN403" s="1"/>
      <c r="AHO403" s="1"/>
      <c r="AHP403" s="1"/>
      <c r="AHQ403" s="1"/>
      <c r="AHR403" s="1"/>
      <c r="AHS403" s="1"/>
      <c r="AHT403" s="1"/>
      <c r="AHU403" s="1"/>
      <c r="AHV403" s="1"/>
      <c r="AHW403" s="1"/>
      <c r="AHX403" s="1"/>
      <c r="AHY403" s="1"/>
      <c r="AHZ403" s="1"/>
      <c r="AIA403" s="1"/>
      <c r="AIB403" s="1"/>
      <c r="AIC403" s="1"/>
      <c r="AID403" s="1"/>
      <c r="AIE403" s="1"/>
      <c r="AIF403" s="1"/>
      <c r="AIG403" s="1"/>
      <c r="AIH403" s="1"/>
      <c r="AII403" s="1"/>
      <c r="AIJ403" s="1"/>
      <c r="AIK403" s="1"/>
      <c r="AIL403" s="1"/>
      <c r="AIM403" s="1"/>
      <c r="AIN403" s="1"/>
      <c r="AIO403" s="1"/>
      <c r="AIP403" s="1"/>
      <c r="AIQ403" s="1"/>
      <c r="AIR403" s="1"/>
      <c r="AIS403" s="1"/>
      <c r="AIT403" s="1"/>
      <c r="AIU403" s="1"/>
      <c r="AIV403" s="1"/>
      <c r="AIW403" s="1"/>
      <c r="AIX403" s="1"/>
      <c r="AIY403" s="1"/>
      <c r="AIZ403" s="1"/>
      <c r="AJA403" s="1"/>
      <c r="AJB403" s="1"/>
      <c r="AJC403" s="1"/>
      <c r="AJD403" s="1"/>
      <c r="AJE403" s="1"/>
      <c r="AJF403" s="1"/>
      <c r="AJG403" s="1"/>
      <c r="AJH403" s="1"/>
      <c r="AJI403" s="1"/>
      <c r="AJJ403" s="1"/>
      <c r="AJK403" s="1"/>
      <c r="AJL403" s="1"/>
      <c r="AJM403" s="1"/>
      <c r="AJN403" s="1"/>
      <c r="AJO403" s="1"/>
      <c r="AJP403" s="1"/>
      <c r="AJQ403" s="1"/>
      <c r="AJR403" s="1"/>
      <c r="AJS403" s="1"/>
      <c r="AJT403" s="1"/>
      <c r="AJU403" s="1"/>
      <c r="AJV403" s="1"/>
      <c r="AJW403" s="1"/>
      <c r="AJX403" s="1"/>
      <c r="AJY403" s="1"/>
      <c r="AJZ403" s="1"/>
      <c r="AKA403" s="1"/>
      <c r="AKB403" s="1"/>
      <c r="AKC403" s="1"/>
      <c r="AKD403" s="1"/>
      <c r="AKE403" s="1"/>
      <c r="AKF403" s="1"/>
      <c r="AKG403" s="1"/>
      <c r="AKH403" s="1"/>
      <c r="AKI403" s="1"/>
      <c r="AKJ403" s="1"/>
      <c r="AKK403" s="1"/>
      <c r="AKL403" s="1"/>
      <c r="AKM403" s="1"/>
      <c r="AKN403" s="1"/>
      <c r="AKO403" s="1"/>
      <c r="AKP403" s="1"/>
      <c r="AKQ403" s="1"/>
      <c r="AKR403" s="1"/>
      <c r="AKS403" s="1"/>
      <c r="AKT403" s="1"/>
      <c r="AKU403" s="1"/>
      <c r="AKV403" s="1"/>
      <c r="AKW403" s="1"/>
      <c r="AKX403" s="1"/>
      <c r="AKY403" s="1"/>
      <c r="AKZ403" s="1"/>
      <c r="ALA403" s="1"/>
      <c r="ALB403" s="1"/>
      <c r="ALC403" s="1"/>
      <c r="ALD403" s="1"/>
      <c r="ALE403" s="1"/>
      <c r="ALF403" s="1"/>
      <c r="ALG403" s="1"/>
      <c r="ALH403" s="1"/>
      <c r="ALI403" s="1"/>
      <c r="ALJ403" s="1"/>
      <c r="ALK403" s="1"/>
      <c r="ALL403" s="1"/>
      <c r="ALM403" s="1"/>
      <c r="ALN403" s="1"/>
      <c r="ALO403" s="1"/>
      <c r="ALP403" s="1"/>
      <c r="ALQ403" s="1"/>
      <c r="ALR403" s="1"/>
      <c r="ALS403" s="1"/>
      <c r="ALT403" s="1"/>
      <c r="ALU403" s="1"/>
      <c r="ALV403" s="1"/>
      <c r="ALW403" s="1"/>
      <c r="ALX403" s="1"/>
      <c r="ALY403" s="1"/>
      <c r="ALZ403" s="1"/>
      <c r="AMA403" s="1"/>
      <c r="AMB403" s="1"/>
      <c r="AMC403" s="1"/>
      <c r="AMD403" s="1"/>
      <c r="AME403" s="1"/>
      <c r="AMF403" s="1"/>
      <c r="AMG403" s="1"/>
      <c r="AMH403" s="1"/>
      <c r="AMI403" s="1"/>
      <c r="AMJ403" s="1"/>
    </row>
    <row r="404" spans="1:1024" s="22" customFormat="1">
      <c r="A404" s="1" t="s">
        <v>1029</v>
      </c>
      <c r="B404" s="1" t="s">
        <v>1030</v>
      </c>
      <c r="C404" s="1" t="s">
        <v>99</v>
      </c>
      <c r="D404" s="1" t="s">
        <v>13</v>
      </c>
      <c r="E404" s="1" t="s">
        <v>1031</v>
      </c>
      <c r="F404" s="1" t="s">
        <v>16</v>
      </c>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c r="KB404" s="1"/>
      <c r="KC404" s="1"/>
      <c r="KD404" s="1"/>
      <c r="KE404" s="1"/>
      <c r="KF404" s="1"/>
      <c r="KG404" s="1"/>
      <c r="KH404" s="1"/>
      <c r="KI404" s="1"/>
      <c r="KJ404" s="1"/>
      <c r="KK404" s="1"/>
      <c r="KL404" s="1"/>
      <c r="KM404" s="1"/>
      <c r="KN404" s="1"/>
      <c r="KO404" s="1"/>
      <c r="KP404" s="1"/>
      <c r="KQ404" s="1"/>
      <c r="KR404" s="1"/>
      <c r="KS404" s="1"/>
      <c r="KT404" s="1"/>
      <c r="KU404" s="1"/>
      <c r="KV404" s="1"/>
      <c r="KW404" s="1"/>
      <c r="KX404" s="1"/>
      <c r="KY404" s="1"/>
      <c r="KZ404" s="1"/>
      <c r="LA404" s="1"/>
      <c r="LB404" s="1"/>
      <c r="LC404" s="1"/>
      <c r="LD404" s="1"/>
      <c r="LE404" s="1"/>
      <c r="LF404" s="1"/>
      <c r="LG404" s="1"/>
      <c r="LH404" s="1"/>
      <c r="LI404" s="1"/>
      <c r="LJ404" s="1"/>
      <c r="LK404" s="1"/>
      <c r="LL404" s="1"/>
      <c r="LM404" s="1"/>
      <c r="LN404" s="1"/>
      <c r="LO404" s="1"/>
      <c r="LP404" s="1"/>
      <c r="LQ404" s="1"/>
      <c r="LR404" s="1"/>
      <c r="LS404" s="1"/>
      <c r="LT404" s="1"/>
      <c r="LU404" s="1"/>
      <c r="LV404" s="1"/>
      <c r="LW404" s="1"/>
      <c r="LX404" s="1"/>
      <c r="LY404" s="1"/>
      <c r="LZ404" s="1"/>
      <c r="MA404" s="1"/>
      <c r="MB404" s="1"/>
      <c r="MC404" s="1"/>
      <c r="MD404" s="1"/>
      <c r="ME404" s="1"/>
      <c r="MF404" s="1"/>
      <c r="MG404" s="1"/>
      <c r="MH404" s="1"/>
      <c r="MI404" s="1"/>
      <c r="MJ404" s="1"/>
      <c r="MK404" s="1"/>
      <c r="ML404" s="1"/>
      <c r="MM404" s="1"/>
      <c r="MN404" s="1"/>
      <c r="MO404" s="1"/>
      <c r="MP404" s="1"/>
      <c r="MQ404" s="1"/>
      <c r="MR404" s="1"/>
      <c r="MS404" s="1"/>
      <c r="MT404" s="1"/>
      <c r="MU404" s="1"/>
      <c r="MV404" s="1"/>
      <c r="MW404" s="1"/>
      <c r="MX404" s="1"/>
      <c r="MY404" s="1"/>
      <c r="MZ404" s="1"/>
      <c r="NA404" s="1"/>
      <c r="NB404" s="1"/>
      <c r="NC404" s="1"/>
      <c r="ND404" s="1"/>
      <c r="NE404" s="1"/>
      <c r="NF404" s="1"/>
      <c r="NG404" s="1"/>
      <c r="NH404" s="1"/>
      <c r="NI404" s="1"/>
      <c r="NJ404" s="1"/>
      <c r="NK404" s="1"/>
      <c r="NL404" s="1"/>
      <c r="NM404" s="1"/>
      <c r="NN404" s="1"/>
      <c r="NO404" s="1"/>
      <c r="NP404" s="1"/>
      <c r="NQ404" s="1"/>
      <c r="NR404" s="1"/>
      <c r="NS404" s="1"/>
      <c r="NT404" s="1"/>
      <c r="NU404" s="1"/>
      <c r="NV404" s="1"/>
      <c r="NW404" s="1"/>
      <c r="NX404" s="1"/>
      <c r="NY404" s="1"/>
      <c r="NZ404" s="1"/>
      <c r="OA404" s="1"/>
      <c r="OB404" s="1"/>
      <c r="OC404" s="1"/>
      <c r="OD404" s="1"/>
      <c r="OE404" s="1"/>
      <c r="OF404" s="1"/>
      <c r="OG404" s="1"/>
      <c r="OH404" s="1"/>
      <c r="OI404" s="1"/>
      <c r="OJ404" s="1"/>
      <c r="OK404" s="1"/>
      <c r="OL404" s="1"/>
      <c r="OM404" s="1"/>
      <c r="ON404" s="1"/>
      <c r="OO404" s="1"/>
      <c r="OP404" s="1"/>
      <c r="OQ404" s="1"/>
      <c r="OR404" s="1"/>
      <c r="OS404" s="1"/>
      <c r="OT404" s="1"/>
      <c r="OU404" s="1"/>
      <c r="OV404" s="1"/>
      <c r="OW404" s="1"/>
      <c r="OX404" s="1"/>
      <c r="OY404" s="1"/>
      <c r="OZ404" s="1"/>
      <c r="PA404" s="1"/>
      <c r="PB404" s="1"/>
      <c r="PC404" s="1"/>
      <c r="PD404" s="1"/>
      <c r="PE404" s="1"/>
      <c r="PF404" s="1"/>
      <c r="PG404" s="1"/>
      <c r="PH404" s="1"/>
      <c r="PI404" s="1"/>
      <c r="PJ404" s="1"/>
      <c r="PK404" s="1"/>
      <c r="PL404" s="1"/>
      <c r="PM404" s="1"/>
      <c r="PN404" s="1"/>
      <c r="PO404" s="1"/>
      <c r="PP404" s="1"/>
      <c r="PQ404" s="1"/>
      <c r="PR404" s="1"/>
      <c r="PS404" s="1"/>
      <c r="PT404" s="1"/>
      <c r="PU404" s="1"/>
      <c r="PV404" s="1"/>
      <c r="PW404" s="1"/>
      <c r="PX404" s="1"/>
      <c r="PY404" s="1"/>
      <c r="PZ404" s="1"/>
      <c r="QA404" s="1"/>
      <c r="QB404" s="1"/>
      <c r="QC404" s="1"/>
      <c r="QD404" s="1"/>
      <c r="QE404" s="1"/>
      <c r="QF404" s="1"/>
      <c r="QG404" s="1"/>
      <c r="QH404" s="1"/>
      <c r="QI404" s="1"/>
      <c r="QJ404" s="1"/>
      <c r="QK404" s="1"/>
      <c r="QL404" s="1"/>
      <c r="QM404" s="1"/>
      <c r="QN404" s="1"/>
      <c r="QO404" s="1"/>
      <c r="QP404" s="1"/>
      <c r="QQ404" s="1"/>
      <c r="QR404" s="1"/>
      <c r="QS404" s="1"/>
      <c r="QT404" s="1"/>
      <c r="QU404" s="1"/>
      <c r="QV404" s="1"/>
      <c r="QW404" s="1"/>
      <c r="QX404" s="1"/>
      <c r="QY404" s="1"/>
      <c r="QZ404" s="1"/>
      <c r="RA404" s="1"/>
      <c r="RB404" s="1"/>
      <c r="RC404" s="1"/>
      <c r="RD404" s="1"/>
      <c r="RE404" s="1"/>
      <c r="RF404" s="1"/>
      <c r="RG404" s="1"/>
      <c r="RH404" s="1"/>
      <c r="RI404" s="1"/>
      <c r="RJ404" s="1"/>
      <c r="RK404" s="1"/>
      <c r="RL404" s="1"/>
      <c r="RM404" s="1"/>
      <c r="RN404" s="1"/>
      <c r="RO404" s="1"/>
      <c r="RP404" s="1"/>
      <c r="RQ404" s="1"/>
      <c r="RR404" s="1"/>
      <c r="RS404" s="1"/>
      <c r="RT404" s="1"/>
      <c r="RU404" s="1"/>
      <c r="RV404" s="1"/>
      <c r="RW404" s="1"/>
      <c r="RX404" s="1"/>
      <c r="RY404" s="1"/>
      <c r="RZ404" s="1"/>
      <c r="SA404" s="1"/>
      <c r="SB404" s="1"/>
      <c r="SC404" s="1"/>
      <c r="SD404" s="1"/>
      <c r="SE404" s="1"/>
      <c r="SF404" s="1"/>
      <c r="SG404" s="1"/>
      <c r="SH404" s="1"/>
      <c r="SI404" s="1"/>
      <c r="SJ404" s="1"/>
      <c r="SK404" s="1"/>
      <c r="SL404" s="1"/>
      <c r="SM404" s="1"/>
      <c r="SN404" s="1"/>
      <c r="SO404" s="1"/>
      <c r="SP404" s="1"/>
      <c r="SQ404" s="1"/>
      <c r="SR404" s="1"/>
      <c r="SS404" s="1"/>
      <c r="ST404" s="1"/>
      <c r="SU404" s="1"/>
      <c r="SV404" s="1"/>
      <c r="SW404" s="1"/>
      <c r="SX404" s="1"/>
      <c r="SY404" s="1"/>
      <c r="SZ404" s="1"/>
      <c r="TA404" s="1"/>
      <c r="TB404" s="1"/>
      <c r="TC404" s="1"/>
      <c r="TD404" s="1"/>
      <c r="TE404" s="1"/>
      <c r="TF404" s="1"/>
      <c r="TG404" s="1"/>
      <c r="TH404" s="1"/>
      <c r="TI404" s="1"/>
      <c r="TJ404" s="1"/>
      <c r="TK404" s="1"/>
      <c r="TL404" s="1"/>
      <c r="TM404" s="1"/>
      <c r="TN404" s="1"/>
      <c r="TO404" s="1"/>
      <c r="TP404" s="1"/>
      <c r="TQ404" s="1"/>
      <c r="TR404" s="1"/>
      <c r="TS404" s="1"/>
      <c r="TT404" s="1"/>
      <c r="TU404" s="1"/>
      <c r="TV404" s="1"/>
      <c r="TW404" s="1"/>
      <c r="TX404" s="1"/>
      <c r="TY404" s="1"/>
      <c r="TZ404" s="1"/>
      <c r="UA404" s="1"/>
      <c r="UB404" s="1"/>
      <c r="UC404" s="1"/>
      <c r="UD404" s="1"/>
      <c r="UE404" s="1"/>
      <c r="UF404" s="1"/>
      <c r="UG404" s="1"/>
      <c r="UH404" s="1"/>
      <c r="UI404" s="1"/>
      <c r="UJ404" s="1"/>
      <c r="UK404" s="1"/>
      <c r="UL404" s="1"/>
      <c r="UM404" s="1"/>
      <c r="UN404" s="1"/>
      <c r="UO404" s="1"/>
      <c r="UP404" s="1"/>
      <c r="UQ404" s="1"/>
      <c r="UR404" s="1"/>
      <c r="US404" s="1"/>
      <c r="UT404" s="1"/>
      <c r="UU404" s="1"/>
      <c r="UV404" s="1"/>
      <c r="UW404" s="1"/>
      <c r="UX404" s="1"/>
      <c r="UY404" s="1"/>
      <c r="UZ404" s="1"/>
      <c r="VA404" s="1"/>
      <c r="VB404" s="1"/>
      <c r="VC404" s="1"/>
      <c r="VD404" s="1"/>
      <c r="VE404" s="1"/>
      <c r="VF404" s="1"/>
      <c r="VG404" s="1"/>
      <c r="VH404" s="1"/>
      <c r="VI404" s="1"/>
      <c r="VJ404" s="1"/>
      <c r="VK404" s="1"/>
      <c r="VL404" s="1"/>
      <c r="VM404" s="1"/>
      <c r="VN404" s="1"/>
      <c r="VO404" s="1"/>
      <c r="VP404" s="1"/>
      <c r="VQ404" s="1"/>
      <c r="VR404" s="1"/>
      <c r="VS404" s="1"/>
      <c r="VT404" s="1"/>
      <c r="VU404" s="1"/>
      <c r="VV404" s="1"/>
      <c r="VW404" s="1"/>
      <c r="VX404" s="1"/>
      <c r="VY404" s="1"/>
      <c r="VZ404" s="1"/>
      <c r="WA404" s="1"/>
      <c r="WB404" s="1"/>
      <c r="WC404" s="1"/>
      <c r="WD404" s="1"/>
      <c r="WE404" s="1"/>
      <c r="WF404" s="1"/>
      <c r="WG404" s="1"/>
      <c r="WH404" s="1"/>
      <c r="WI404" s="1"/>
      <c r="WJ404" s="1"/>
      <c r="WK404" s="1"/>
      <c r="WL404" s="1"/>
      <c r="WM404" s="1"/>
      <c r="WN404" s="1"/>
      <c r="WO404" s="1"/>
      <c r="WP404" s="1"/>
      <c r="WQ404" s="1"/>
      <c r="WR404" s="1"/>
      <c r="WS404" s="1"/>
      <c r="WT404" s="1"/>
      <c r="WU404" s="1"/>
      <c r="WV404" s="1"/>
      <c r="WW404" s="1"/>
      <c r="WX404" s="1"/>
      <c r="WY404" s="1"/>
      <c r="WZ404" s="1"/>
      <c r="XA404" s="1"/>
      <c r="XB404" s="1"/>
      <c r="XC404" s="1"/>
      <c r="XD404" s="1"/>
      <c r="XE404" s="1"/>
      <c r="XF404" s="1"/>
      <c r="XG404" s="1"/>
      <c r="XH404" s="1"/>
      <c r="XI404" s="1"/>
      <c r="XJ404" s="1"/>
      <c r="XK404" s="1"/>
      <c r="XL404" s="1"/>
      <c r="XM404" s="1"/>
      <c r="XN404" s="1"/>
      <c r="XO404" s="1"/>
      <c r="XP404" s="1"/>
      <c r="XQ404" s="1"/>
      <c r="XR404" s="1"/>
      <c r="XS404" s="1"/>
      <c r="XT404" s="1"/>
      <c r="XU404" s="1"/>
      <c r="XV404" s="1"/>
      <c r="XW404" s="1"/>
      <c r="XX404" s="1"/>
      <c r="XY404" s="1"/>
      <c r="XZ404" s="1"/>
      <c r="YA404" s="1"/>
      <c r="YB404" s="1"/>
      <c r="YC404" s="1"/>
      <c r="YD404" s="1"/>
      <c r="YE404" s="1"/>
      <c r="YF404" s="1"/>
      <c r="YG404" s="1"/>
      <c r="YH404" s="1"/>
      <c r="YI404" s="1"/>
      <c r="YJ404" s="1"/>
      <c r="YK404" s="1"/>
      <c r="YL404" s="1"/>
      <c r="YM404" s="1"/>
      <c r="YN404" s="1"/>
      <c r="YO404" s="1"/>
      <c r="YP404" s="1"/>
      <c r="YQ404" s="1"/>
      <c r="YR404" s="1"/>
      <c r="YS404" s="1"/>
      <c r="YT404" s="1"/>
      <c r="YU404" s="1"/>
      <c r="YV404" s="1"/>
      <c r="YW404" s="1"/>
      <c r="YX404" s="1"/>
      <c r="YY404" s="1"/>
      <c r="YZ404" s="1"/>
      <c r="ZA404" s="1"/>
      <c r="ZB404" s="1"/>
      <c r="ZC404" s="1"/>
      <c r="ZD404" s="1"/>
      <c r="ZE404" s="1"/>
      <c r="ZF404" s="1"/>
      <c r="ZG404" s="1"/>
      <c r="ZH404" s="1"/>
      <c r="ZI404" s="1"/>
      <c r="ZJ404" s="1"/>
      <c r="ZK404" s="1"/>
      <c r="ZL404" s="1"/>
      <c r="ZM404" s="1"/>
      <c r="ZN404" s="1"/>
      <c r="ZO404" s="1"/>
      <c r="ZP404" s="1"/>
      <c r="ZQ404" s="1"/>
      <c r="ZR404" s="1"/>
      <c r="ZS404" s="1"/>
      <c r="ZT404" s="1"/>
      <c r="ZU404" s="1"/>
      <c r="ZV404" s="1"/>
      <c r="ZW404" s="1"/>
      <c r="ZX404" s="1"/>
      <c r="ZY404" s="1"/>
      <c r="ZZ404" s="1"/>
      <c r="AAA404" s="1"/>
      <c r="AAB404" s="1"/>
      <c r="AAC404" s="1"/>
      <c r="AAD404" s="1"/>
      <c r="AAE404" s="1"/>
      <c r="AAF404" s="1"/>
      <c r="AAG404" s="1"/>
      <c r="AAH404" s="1"/>
      <c r="AAI404" s="1"/>
      <c r="AAJ404" s="1"/>
      <c r="AAK404" s="1"/>
      <c r="AAL404" s="1"/>
      <c r="AAM404" s="1"/>
      <c r="AAN404" s="1"/>
      <c r="AAO404" s="1"/>
      <c r="AAP404" s="1"/>
      <c r="AAQ404" s="1"/>
      <c r="AAR404" s="1"/>
      <c r="AAS404" s="1"/>
      <c r="AAT404" s="1"/>
      <c r="AAU404" s="1"/>
      <c r="AAV404" s="1"/>
      <c r="AAW404" s="1"/>
      <c r="AAX404" s="1"/>
      <c r="AAY404" s="1"/>
      <c r="AAZ404" s="1"/>
      <c r="ABA404" s="1"/>
      <c r="ABB404" s="1"/>
      <c r="ABC404" s="1"/>
      <c r="ABD404" s="1"/>
      <c r="ABE404" s="1"/>
      <c r="ABF404" s="1"/>
      <c r="ABG404" s="1"/>
      <c r="ABH404" s="1"/>
      <c r="ABI404" s="1"/>
      <c r="ABJ404" s="1"/>
      <c r="ABK404" s="1"/>
      <c r="ABL404" s="1"/>
      <c r="ABM404" s="1"/>
      <c r="ABN404" s="1"/>
      <c r="ABO404" s="1"/>
      <c r="ABP404" s="1"/>
      <c r="ABQ404" s="1"/>
      <c r="ABR404" s="1"/>
      <c r="ABS404" s="1"/>
      <c r="ABT404" s="1"/>
      <c r="ABU404" s="1"/>
      <c r="ABV404" s="1"/>
      <c r="ABW404" s="1"/>
      <c r="ABX404" s="1"/>
      <c r="ABY404" s="1"/>
      <c r="ABZ404" s="1"/>
      <c r="ACA404" s="1"/>
      <c r="ACB404" s="1"/>
      <c r="ACC404" s="1"/>
      <c r="ACD404" s="1"/>
      <c r="ACE404" s="1"/>
      <c r="ACF404" s="1"/>
      <c r="ACG404" s="1"/>
      <c r="ACH404" s="1"/>
      <c r="ACI404" s="1"/>
      <c r="ACJ404" s="1"/>
      <c r="ACK404" s="1"/>
      <c r="ACL404" s="1"/>
      <c r="ACM404" s="1"/>
      <c r="ACN404" s="1"/>
      <c r="ACO404" s="1"/>
      <c r="ACP404" s="1"/>
      <c r="ACQ404" s="1"/>
      <c r="ACR404" s="1"/>
      <c r="ACS404" s="1"/>
      <c r="ACT404" s="1"/>
      <c r="ACU404" s="1"/>
      <c r="ACV404" s="1"/>
      <c r="ACW404" s="1"/>
      <c r="ACX404" s="1"/>
      <c r="ACY404" s="1"/>
      <c r="ACZ404" s="1"/>
      <c r="ADA404" s="1"/>
      <c r="ADB404" s="1"/>
      <c r="ADC404" s="1"/>
      <c r="ADD404" s="1"/>
      <c r="ADE404" s="1"/>
      <c r="ADF404" s="1"/>
      <c r="ADG404" s="1"/>
      <c r="ADH404" s="1"/>
      <c r="ADI404" s="1"/>
      <c r="ADJ404" s="1"/>
      <c r="ADK404" s="1"/>
      <c r="ADL404" s="1"/>
      <c r="ADM404" s="1"/>
      <c r="ADN404" s="1"/>
      <c r="ADO404" s="1"/>
      <c r="ADP404" s="1"/>
      <c r="ADQ404" s="1"/>
      <c r="ADR404" s="1"/>
      <c r="ADS404" s="1"/>
      <c r="ADT404" s="1"/>
      <c r="ADU404" s="1"/>
      <c r="ADV404" s="1"/>
      <c r="ADW404" s="1"/>
      <c r="ADX404" s="1"/>
      <c r="ADY404" s="1"/>
      <c r="ADZ404" s="1"/>
      <c r="AEA404" s="1"/>
      <c r="AEB404" s="1"/>
      <c r="AEC404" s="1"/>
      <c r="AED404" s="1"/>
      <c r="AEE404" s="1"/>
      <c r="AEF404" s="1"/>
      <c r="AEG404" s="1"/>
      <c r="AEH404" s="1"/>
      <c r="AEI404" s="1"/>
      <c r="AEJ404" s="1"/>
      <c r="AEK404" s="1"/>
      <c r="AEL404" s="1"/>
      <c r="AEM404" s="1"/>
      <c r="AEN404" s="1"/>
      <c r="AEO404" s="1"/>
      <c r="AEP404" s="1"/>
      <c r="AEQ404" s="1"/>
      <c r="AER404" s="1"/>
      <c r="AES404" s="1"/>
      <c r="AET404" s="1"/>
      <c r="AEU404" s="1"/>
      <c r="AEV404" s="1"/>
      <c r="AEW404" s="1"/>
      <c r="AEX404" s="1"/>
      <c r="AEY404" s="1"/>
      <c r="AEZ404" s="1"/>
      <c r="AFA404" s="1"/>
      <c r="AFB404" s="1"/>
      <c r="AFC404" s="1"/>
      <c r="AFD404" s="1"/>
      <c r="AFE404" s="1"/>
      <c r="AFF404" s="1"/>
      <c r="AFG404" s="1"/>
      <c r="AFH404" s="1"/>
      <c r="AFI404" s="1"/>
      <c r="AFJ404" s="1"/>
      <c r="AFK404" s="1"/>
      <c r="AFL404" s="1"/>
      <c r="AFM404" s="1"/>
      <c r="AFN404" s="1"/>
      <c r="AFO404" s="1"/>
      <c r="AFP404" s="1"/>
      <c r="AFQ404" s="1"/>
      <c r="AFR404" s="1"/>
      <c r="AFS404" s="1"/>
      <c r="AFT404" s="1"/>
      <c r="AFU404" s="1"/>
      <c r="AFV404" s="1"/>
      <c r="AFW404" s="1"/>
      <c r="AFX404" s="1"/>
      <c r="AFY404" s="1"/>
      <c r="AFZ404" s="1"/>
      <c r="AGA404" s="1"/>
      <c r="AGB404" s="1"/>
      <c r="AGC404" s="1"/>
      <c r="AGD404" s="1"/>
      <c r="AGE404" s="1"/>
      <c r="AGF404" s="1"/>
      <c r="AGG404" s="1"/>
      <c r="AGH404" s="1"/>
      <c r="AGI404" s="1"/>
      <c r="AGJ404" s="1"/>
      <c r="AGK404" s="1"/>
      <c r="AGL404" s="1"/>
      <c r="AGM404" s="1"/>
      <c r="AGN404" s="1"/>
      <c r="AGO404" s="1"/>
      <c r="AGP404" s="1"/>
      <c r="AGQ404" s="1"/>
      <c r="AGR404" s="1"/>
      <c r="AGS404" s="1"/>
      <c r="AGT404" s="1"/>
      <c r="AGU404" s="1"/>
      <c r="AGV404" s="1"/>
      <c r="AGW404" s="1"/>
      <c r="AGX404" s="1"/>
      <c r="AGY404" s="1"/>
      <c r="AGZ404" s="1"/>
      <c r="AHA404" s="1"/>
      <c r="AHB404" s="1"/>
      <c r="AHC404" s="1"/>
      <c r="AHD404" s="1"/>
      <c r="AHE404" s="1"/>
      <c r="AHF404" s="1"/>
      <c r="AHG404" s="1"/>
      <c r="AHH404" s="1"/>
      <c r="AHI404" s="1"/>
      <c r="AHJ404" s="1"/>
      <c r="AHK404" s="1"/>
      <c r="AHL404" s="1"/>
      <c r="AHM404" s="1"/>
      <c r="AHN404" s="1"/>
      <c r="AHO404" s="1"/>
      <c r="AHP404" s="1"/>
      <c r="AHQ404" s="1"/>
      <c r="AHR404" s="1"/>
      <c r="AHS404" s="1"/>
      <c r="AHT404" s="1"/>
      <c r="AHU404" s="1"/>
      <c r="AHV404" s="1"/>
      <c r="AHW404" s="1"/>
      <c r="AHX404" s="1"/>
      <c r="AHY404" s="1"/>
      <c r="AHZ404" s="1"/>
      <c r="AIA404" s="1"/>
      <c r="AIB404" s="1"/>
      <c r="AIC404" s="1"/>
      <c r="AID404" s="1"/>
      <c r="AIE404" s="1"/>
      <c r="AIF404" s="1"/>
      <c r="AIG404" s="1"/>
      <c r="AIH404" s="1"/>
      <c r="AII404" s="1"/>
      <c r="AIJ404" s="1"/>
      <c r="AIK404" s="1"/>
      <c r="AIL404" s="1"/>
      <c r="AIM404" s="1"/>
      <c r="AIN404" s="1"/>
      <c r="AIO404" s="1"/>
      <c r="AIP404" s="1"/>
      <c r="AIQ404" s="1"/>
      <c r="AIR404" s="1"/>
      <c r="AIS404" s="1"/>
      <c r="AIT404" s="1"/>
      <c r="AIU404" s="1"/>
      <c r="AIV404" s="1"/>
      <c r="AIW404" s="1"/>
      <c r="AIX404" s="1"/>
      <c r="AIY404" s="1"/>
      <c r="AIZ404" s="1"/>
      <c r="AJA404" s="1"/>
      <c r="AJB404" s="1"/>
      <c r="AJC404" s="1"/>
      <c r="AJD404" s="1"/>
      <c r="AJE404" s="1"/>
      <c r="AJF404" s="1"/>
      <c r="AJG404" s="1"/>
      <c r="AJH404" s="1"/>
      <c r="AJI404" s="1"/>
      <c r="AJJ404" s="1"/>
      <c r="AJK404" s="1"/>
      <c r="AJL404" s="1"/>
      <c r="AJM404" s="1"/>
      <c r="AJN404" s="1"/>
      <c r="AJO404" s="1"/>
      <c r="AJP404" s="1"/>
      <c r="AJQ404" s="1"/>
      <c r="AJR404" s="1"/>
      <c r="AJS404" s="1"/>
      <c r="AJT404" s="1"/>
      <c r="AJU404" s="1"/>
      <c r="AJV404" s="1"/>
      <c r="AJW404" s="1"/>
      <c r="AJX404" s="1"/>
      <c r="AJY404" s="1"/>
      <c r="AJZ404" s="1"/>
      <c r="AKA404" s="1"/>
      <c r="AKB404" s="1"/>
      <c r="AKC404" s="1"/>
      <c r="AKD404" s="1"/>
      <c r="AKE404" s="1"/>
      <c r="AKF404" s="1"/>
      <c r="AKG404" s="1"/>
      <c r="AKH404" s="1"/>
      <c r="AKI404" s="1"/>
      <c r="AKJ404" s="1"/>
      <c r="AKK404" s="1"/>
      <c r="AKL404" s="1"/>
      <c r="AKM404" s="1"/>
      <c r="AKN404" s="1"/>
      <c r="AKO404" s="1"/>
      <c r="AKP404" s="1"/>
      <c r="AKQ404" s="1"/>
      <c r="AKR404" s="1"/>
      <c r="AKS404" s="1"/>
      <c r="AKT404" s="1"/>
      <c r="AKU404" s="1"/>
      <c r="AKV404" s="1"/>
      <c r="AKW404" s="1"/>
      <c r="AKX404" s="1"/>
      <c r="AKY404" s="1"/>
      <c r="AKZ404" s="1"/>
      <c r="ALA404" s="1"/>
      <c r="ALB404" s="1"/>
      <c r="ALC404" s="1"/>
      <c r="ALD404" s="1"/>
      <c r="ALE404" s="1"/>
      <c r="ALF404" s="1"/>
      <c r="ALG404" s="1"/>
      <c r="ALH404" s="1"/>
      <c r="ALI404" s="1"/>
      <c r="ALJ404" s="1"/>
      <c r="ALK404" s="1"/>
      <c r="ALL404" s="1"/>
      <c r="ALM404" s="1"/>
      <c r="ALN404" s="1"/>
      <c r="ALO404" s="1"/>
      <c r="ALP404" s="1"/>
      <c r="ALQ404" s="1"/>
      <c r="ALR404" s="1"/>
      <c r="ALS404" s="1"/>
      <c r="ALT404" s="1"/>
      <c r="ALU404" s="1"/>
      <c r="ALV404" s="1"/>
      <c r="ALW404" s="1"/>
      <c r="ALX404" s="1"/>
      <c r="ALY404" s="1"/>
      <c r="ALZ404" s="1"/>
      <c r="AMA404" s="1"/>
      <c r="AMB404" s="1"/>
      <c r="AMC404" s="1"/>
      <c r="AMD404" s="1"/>
      <c r="AME404" s="1"/>
      <c r="AMF404" s="1"/>
      <c r="AMG404" s="1"/>
      <c r="AMH404" s="1"/>
      <c r="AMI404" s="1"/>
      <c r="AMJ404" s="1"/>
    </row>
    <row r="405" spans="1:1024" s="22" customForma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c r="KB405" s="1"/>
      <c r="KC405" s="1"/>
      <c r="KD405" s="1"/>
      <c r="KE405" s="1"/>
      <c r="KF405" s="1"/>
      <c r="KG405" s="1"/>
      <c r="KH405" s="1"/>
      <c r="KI405" s="1"/>
      <c r="KJ405" s="1"/>
      <c r="KK405" s="1"/>
      <c r="KL405" s="1"/>
      <c r="KM405" s="1"/>
      <c r="KN405" s="1"/>
      <c r="KO405" s="1"/>
      <c r="KP405" s="1"/>
      <c r="KQ405" s="1"/>
      <c r="KR405" s="1"/>
      <c r="KS405" s="1"/>
      <c r="KT405" s="1"/>
      <c r="KU405" s="1"/>
      <c r="KV405" s="1"/>
      <c r="KW405" s="1"/>
      <c r="KX405" s="1"/>
      <c r="KY405" s="1"/>
      <c r="KZ405" s="1"/>
      <c r="LA405" s="1"/>
      <c r="LB405" s="1"/>
      <c r="LC405" s="1"/>
      <c r="LD405" s="1"/>
      <c r="LE405" s="1"/>
      <c r="LF405" s="1"/>
      <c r="LG405" s="1"/>
      <c r="LH405" s="1"/>
      <c r="LI405" s="1"/>
      <c r="LJ405" s="1"/>
      <c r="LK405" s="1"/>
      <c r="LL405" s="1"/>
      <c r="LM405" s="1"/>
      <c r="LN405" s="1"/>
      <c r="LO405" s="1"/>
      <c r="LP405" s="1"/>
      <c r="LQ405" s="1"/>
      <c r="LR405" s="1"/>
      <c r="LS405" s="1"/>
      <c r="LT405" s="1"/>
      <c r="LU405" s="1"/>
      <c r="LV405" s="1"/>
      <c r="LW405" s="1"/>
      <c r="LX405" s="1"/>
      <c r="LY405" s="1"/>
      <c r="LZ405" s="1"/>
      <c r="MA405" s="1"/>
      <c r="MB405" s="1"/>
      <c r="MC405" s="1"/>
      <c r="MD405" s="1"/>
      <c r="ME405" s="1"/>
      <c r="MF405" s="1"/>
      <c r="MG405" s="1"/>
      <c r="MH405" s="1"/>
      <c r="MI405" s="1"/>
      <c r="MJ405" s="1"/>
      <c r="MK405" s="1"/>
      <c r="ML405" s="1"/>
      <c r="MM405" s="1"/>
      <c r="MN405" s="1"/>
      <c r="MO405" s="1"/>
      <c r="MP405" s="1"/>
      <c r="MQ405" s="1"/>
      <c r="MR405" s="1"/>
      <c r="MS405" s="1"/>
      <c r="MT405" s="1"/>
      <c r="MU405" s="1"/>
      <c r="MV405" s="1"/>
      <c r="MW405" s="1"/>
      <c r="MX405" s="1"/>
      <c r="MY405" s="1"/>
      <c r="MZ405" s="1"/>
      <c r="NA405" s="1"/>
      <c r="NB405" s="1"/>
      <c r="NC405" s="1"/>
      <c r="ND405" s="1"/>
      <c r="NE405" s="1"/>
      <c r="NF405" s="1"/>
      <c r="NG405" s="1"/>
      <c r="NH405" s="1"/>
      <c r="NI405" s="1"/>
      <c r="NJ405" s="1"/>
      <c r="NK405" s="1"/>
      <c r="NL405" s="1"/>
      <c r="NM405" s="1"/>
      <c r="NN405" s="1"/>
      <c r="NO405" s="1"/>
      <c r="NP405" s="1"/>
      <c r="NQ405" s="1"/>
      <c r="NR405" s="1"/>
      <c r="NS405" s="1"/>
      <c r="NT405" s="1"/>
      <c r="NU405" s="1"/>
      <c r="NV405" s="1"/>
      <c r="NW405" s="1"/>
      <c r="NX405" s="1"/>
      <c r="NY405" s="1"/>
      <c r="NZ405" s="1"/>
      <c r="OA405" s="1"/>
      <c r="OB405" s="1"/>
      <c r="OC405" s="1"/>
      <c r="OD405" s="1"/>
      <c r="OE405" s="1"/>
      <c r="OF405" s="1"/>
      <c r="OG405" s="1"/>
      <c r="OH405" s="1"/>
      <c r="OI405" s="1"/>
      <c r="OJ405" s="1"/>
      <c r="OK405" s="1"/>
      <c r="OL405" s="1"/>
      <c r="OM405" s="1"/>
      <c r="ON405" s="1"/>
      <c r="OO405" s="1"/>
      <c r="OP405" s="1"/>
      <c r="OQ405" s="1"/>
      <c r="OR405" s="1"/>
      <c r="OS405" s="1"/>
      <c r="OT405" s="1"/>
      <c r="OU405" s="1"/>
      <c r="OV405" s="1"/>
      <c r="OW405" s="1"/>
      <c r="OX405" s="1"/>
      <c r="OY405" s="1"/>
      <c r="OZ405" s="1"/>
      <c r="PA405" s="1"/>
      <c r="PB405" s="1"/>
      <c r="PC405" s="1"/>
      <c r="PD405" s="1"/>
      <c r="PE405" s="1"/>
      <c r="PF405" s="1"/>
      <c r="PG405" s="1"/>
      <c r="PH405" s="1"/>
      <c r="PI405" s="1"/>
      <c r="PJ405" s="1"/>
      <c r="PK405" s="1"/>
      <c r="PL405" s="1"/>
      <c r="PM405" s="1"/>
      <c r="PN405" s="1"/>
      <c r="PO405" s="1"/>
      <c r="PP405" s="1"/>
      <c r="PQ405" s="1"/>
      <c r="PR405" s="1"/>
      <c r="PS405" s="1"/>
      <c r="PT405" s="1"/>
      <c r="PU405" s="1"/>
      <c r="PV405" s="1"/>
      <c r="PW405" s="1"/>
      <c r="PX405" s="1"/>
      <c r="PY405" s="1"/>
      <c r="PZ405" s="1"/>
      <c r="QA405" s="1"/>
      <c r="QB405" s="1"/>
      <c r="QC405" s="1"/>
      <c r="QD405" s="1"/>
      <c r="QE405" s="1"/>
      <c r="QF405" s="1"/>
      <c r="QG405" s="1"/>
      <c r="QH405" s="1"/>
      <c r="QI405" s="1"/>
      <c r="QJ405" s="1"/>
      <c r="QK405" s="1"/>
      <c r="QL405" s="1"/>
      <c r="QM405" s="1"/>
      <c r="QN405" s="1"/>
      <c r="QO405" s="1"/>
      <c r="QP405" s="1"/>
      <c r="QQ405" s="1"/>
      <c r="QR405" s="1"/>
      <c r="QS405" s="1"/>
      <c r="QT405" s="1"/>
      <c r="QU405" s="1"/>
      <c r="QV405" s="1"/>
      <c r="QW405" s="1"/>
      <c r="QX405" s="1"/>
      <c r="QY405" s="1"/>
      <c r="QZ405" s="1"/>
      <c r="RA405" s="1"/>
      <c r="RB405" s="1"/>
      <c r="RC405" s="1"/>
      <c r="RD405" s="1"/>
      <c r="RE405" s="1"/>
      <c r="RF405" s="1"/>
      <c r="RG405" s="1"/>
      <c r="RH405" s="1"/>
      <c r="RI405" s="1"/>
      <c r="RJ405" s="1"/>
      <c r="RK405" s="1"/>
      <c r="RL405" s="1"/>
      <c r="RM405" s="1"/>
      <c r="RN405" s="1"/>
      <c r="RO405" s="1"/>
      <c r="RP405" s="1"/>
      <c r="RQ405" s="1"/>
      <c r="RR405" s="1"/>
      <c r="RS405" s="1"/>
      <c r="RT405" s="1"/>
      <c r="RU405" s="1"/>
      <c r="RV405" s="1"/>
      <c r="RW405" s="1"/>
      <c r="RX405" s="1"/>
      <c r="RY405" s="1"/>
      <c r="RZ405" s="1"/>
      <c r="SA405" s="1"/>
      <c r="SB405" s="1"/>
      <c r="SC405" s="1"/>
      <c r="SD405" s="1"/>
      <c r="SE405" s="1"/>
      <c r="SF405" s="1"/>
      <c r="SG405" s="1"/>
      <c r="SH405" s="1"/>
      <c r="SI405" s="1"/>
      <c r="SJ405" s="1"/>
      <c r="SK405" s="1"/>
      <c r="SL405" s="1"/>
      <c r="SM405" s="1"/>
      <c r="SN405" s="1"/>
      <c r="SO405" s="1"/>
      <c r="SP405" s="1"/>
      <c r="SQ405" s="1"/>
      <c r="SR405" s="1"/>
      <c r="SS405" s="1"/>
      <c r="ST405" s="1"/>
      <c r="SU405" s="1"/>
      <c r="SV405" s="1"/>
      <c r="SW405" s="1"/>
      <c r="SX405" s="1"/>
      <c r="SY405" s="1"/>
      <c r="SZ405" s="1"/>
      <c r="TA405" s="1"/>
      <c r="TB405" s="1"/>
      <c r="TC405" s="1"/>
      <c r="TD405" s="1"/>
      <c r="TE405" s="1"/>
      <c r="TF405" s="1"/>
      <c r="TG405" s="1"/>
      <c r="TH405" s="1"/>
      <c r="TI405" s="1"/>
      <c r="TJ405" s="1"/>
      <c r="TK405" s="1"/>
      <c r="TL405" s="1"/>
      <c r="TM405" s="1"/>
      <c r="TN405" s="1"/>
      <c r="TO405" s="1"/>
      <c r="TP405" s="1"/>
      <c r="TQ405" s="1"/>
      <c r="TR405" s="1"/>
      <c r="TS405" s="1"/>
      <c r="TT405" s="1"/>
      <c r="TU405" s="1"/>
      <c r="TV405" s="1"/>
      <c r="TW405" s="1"/>
      <c r="TX405" s="1"/>
      <c r="TY405" s="1"/>
      <c r="TZ405" s="1"/>
      <c r="UA405" s="1"/>
      <c r="UB405" s="1"/>
      <c r="UC405" s="1"/>
      <c r="UD405" s="1"/>
      <c r="UE405" s="1"/>
      <c r="UF405" s="1"/>
      <c r="UG405" s="1"/>
      <c r="UH405" s="1"/>
      <c r="UI405" s="1"/>
      <c r="UJ405" s="1"/>
      <c r="UK405" s="1"/>
      <c r="UL405" s="1"/>
      <c r="UM405" s="1"/>
      <c r="UN405" s="1"/>
      <c r="UO405" s="1"/>
      <c r="UP405" s="1"/>
      <c r="UQ405" s="1"/>
      <c r="UR405" s="1"/>
      <c r="US405" s="1"/>
      <c r="UT405" s="1"/>
      <c r="UU405" s="1"/>
      <c r="UV405" s="1"/>
      <c r="UW405" s="1"/>
      <c r="UX405" s="1"/>
      <c r="UY405" s="1"/>
      <c r="UZ405" s="1"/>
      <c r="VA405" s="1"/>
      <c r="VB405" s="1"/>
      <c r="VC405" s="1"/>
      <c r="VD405" s="1"/>
      <c r="VE405" s="1"/>
      <c r="VF405" s="1"/>
      <c r="VG405" s="1"/>
      <c r="VH405" s="1"/>
      <c r="VI405" s="1"/>
      <c r="VJ405" s="1"/>
      <c r="VK405" s="1"/>
      <c r="VL405" s="1"/>
      <c r="VM405" s="1"/>
      <c r="VN405" s="1"/>
      <c r="VO405" s="1"/>
      <c r="VP405" s="1"/>
      <c r="VQ405" s="1"/>
      <c r="VR405" s="1"/>
      <c r="VS405" s="1"/>
      <c r="VT405" s="1"/>
      <c r="VU405" s="1"/>
      <c r="VV405" s="1"/>
      <c r="VW405" s="1"/>
      <c r="VX405" s="1"/>
      <c r="VY405" s="1"/>
      <c r="VZ405" s="1"/>
      <c r="WA405" s="1"/>
      <c r="WB405" s="1"/>
      <c r="WC405" s="1"/>
      <c r="WD405" s="1"/>
      <c r="WE405" s="1"/>
      <c r="WF405" s="1"/>
      <c r="WG405" s="1"/>
      <c r="WH405" s="1"/>
      <c r="WI405" s="1"/>
      <c r="WJ405" s="1"/>
      <c r="WK405" s="1"/>
      <c r="WL405" s="1"/>
      <c r="WM405" s="1"/>
      <c r="WN405" s="1"/>
      <c r="WO405" s="1"/>
      <c r="WP405" s="1"/>
      <c r="WQ405" s="1"/>
      <c r="WR405" s="1"/>
      <c r="WS405" s="1"/>
      <c r="WT405" s="1"/>
      <c r="WU405" s="1"/>
      <c r="WV405" s="1"/>
      <c r="WW405" s="1"/>
      <c r="WX405" s="1"/>
      <c r="WY405" s="1"/>
      <c r="WZ405" s="1"/>
      <c r="XA405" s="1"/>
      <c r="XB405" s="1"/>
      <c r="XC405" s="1"/>
      <c r="XD405" s="1"/>
      <c r="XE405" s="1"/>
      <c r="XF405" s="1"/>
      <c r="XG405" s="1"/>
      <c r="XH405" s="1"/>
      <c r="XI405" s="1"/>
      <c r="XJ405" s="1"/>
      <c r="XK405" s="1"/>
      <c r="XL405" s="1"/>
      <c r="XM405" s="1"/>
      <c r="XN405" s="1"/>
      <c r="XO405" s="1"/>
      <c r="XP405" s="1"/>
      <c r="XQ405" s="1"/>
      <c r="XR405" s="1"/>
      <c r="XS405" s="1"/>
      <c r="XT405" s="1"/>
      <c r="XU405" s="1"/>
      <c r="XV405" s="1"/>
      <c r="XW405" s="1"/>
      <c r="XX405" s="1"/>
      <c r="XY405" s="1"/>
      <c r="XZ405" s="1"/>
      <c r="YA405" s="1"/>
      <c r="YB405" s="1"/>
      <c r="YC405" s="1"/>
      <c r="YD405" s="1"/>
      <c r="YE405" s="1"/>
      <c r="YF405" s="1"/>
      <c r="YG405" s="1"/>
      <c r="YH405" s="1"/>
      <c r="YI405" s="1"/>
      <c r="YJ405" s="1"/>
      <c r="YK405" s="1"/>
      <c r="YL405" s="1"/>
      <c r="YM405" s="1"/>
      <c r="YN405" s="1"/>
      <c r="YO405" s="1"/>
      <c r="YP405" s="1"/>
      <c r="YQ405" s="1"/>
      <c r="YR405" s="1"/>
      <c r="YS405" s="1"/>
      <c r="YT405" s="1"/>
      <c r="YU405" s="1"/>
      <c r="YV405" s="1"/>
      <c r="YW405" s="1"/>
      <c r="YX405" s="1"/>
      <c r="YY405" s="1"/>
      <c r="YZ405" s="1"/>
      <c r="ZA405" s="1"/>
      <c r="ZB405" s="1"/>
      <c r="ZC405" s="1"/>
      <c r="ZD405" s="1"/>
      <c r="ZE405" s="1"/>
      <c r="ZF405" s="1"/>
      <c r="ZG405" s="1"/>
      <c r="ZH405" s="1"/>
      <c r="ZI405" s="1"/>
      <c r="ZJ405" s="1"/>
      <c r="ZK405" s="1"/>
      <c r="ZL405" s="1"/>
      <c r="ZM405" s="1"/>
      <c r="ZN405" s="1"/>
      <c r="ZO405" s="1"/>
      <c r="ZP405" s="1"/>
      <c r="ZQ405" s="1"/>
      <c r="ZR405" s="1"/>
      <c r="ZS405" s="1"/>
      <c r="ZT405" s="1"/>
      <c r="ZU405" s="1"/>
      <c r="ZV405" s="1"/>
      <c r="ZW405" s="1"/>
      <c r="ZX405" s="1"/>
      <c r="ZY405" s="1"/>
      <c r="ZZ405" s="1"/>
      <c r="AAA405" s="1"/>
      <c r="AAB405" s="1"/>
      <c r="AAC405" s="1"/>
      <c r="AAD405" s="1"/>
      <c r="AAE405" s="1"/>
      <c r="AAF405" s="1"/>
      <c r="AAG405" s="1"/>
      <c r="AAH405" s="1"/>
      <c r="AAI405" s="1"/>
      <c r="AAJ405" s="1"/>
      <c r="AAK405" s="1"/>
      <c r="AAL405" s="1"/>
      <c r="AAM405" s="1"/>
      <c r="AAN405" s="1"/>
      <c r="AAO405" s="1"/>
      <c r="AAP405" s="1"/>
      <c r="AAQ405" s="1"/>
      <c r="AAR405" s="1"/>
      <c r="AAS405" s="1"/>
      <c r="AAT405" s="1"/>
      <c r="AAU405" s="1"/>
      <c r="AAV405" s="1"/>
      <c r="AAW405" s="1"/>
      <c r="AAX405" s="1"/>
      <c r="AAY405" s="1"/>
      <c r="AAZ405" s="1"/>
      <c r="ABA405" s="1"/>
      <c r="ABB405" s="1"/>
      <c r="ABC405" s="1"/>
      <c r="ABD405" s="1"/>
      <c r="ABE405" s="1"/>
      <c r="ABF405" s="1"/>
      <c r="ABG405" s="1"/>
      <c r="ABH405" s="1"/>
      <c r="ABI405" s="1"/>
      <c r="ABJ405" s="1"/>
      <c r="ABK405" s="1"/>
      <c r="ABL405" s="1"/>
      <c r="ABM405" s="1"/>
      <c r="ABN405" s="1"/>
      <c r="ABO405" s="1"/>
      <c r="ABP405" s="1"/>
      <c r="ABQ405" s="1"/>
      <c r="ABR405" s="1"/>
      <c r="ABS405" s="1"/>
      <c r="ABT405" s="1"/>
      <c r="ABU405" s="1"/>
      <c r="ABV405" s="1"/>
      <c r="ABW405" s="1"/>
      <c r="ABX405" s="1"/>
      <c r="ABY405" s="1"/>
      <c r="ABZ405" s="1"/>
      <c r="ACA405" s="1"/>
      <c r="ACB405" s="1"/>
      <c r="ACC405" s="1"/>
      <c r="ACD405" s="1"/>
      <c r="ACE405" s="1"/>
      <c r="ACF405" s="1"/>
      <c r="ACG405" s="1"/>
      <c r="ACH405" s="1"/>
      <c r="ACI405" s="1"/>
      <c r="ACJ405" s="1"/>
      <c r="ACK405" s="1"/>
      <c r="ACL405" s="1"/>
      <c r="ACM405" s="1"/>
      <c r="ACN405" s="1"/>
      <c r="ACO405" s="1"/>
      <c r="ACP405" s="1"/>
      <c r="ACQ405" s="1"/>
      <c r="ACR405" s="1"/>
      <c r="ACS405" s="1"/>
      <c r="ACT405" s="1"/>
      <c r="ACU405" s="1"/>
      <c r="ACV405" s="1"/>
      <c r="ACW405" s="1"/>
      <c r="ACX405" s="1"/>
      <c r="ACY405" s="1"/>
      <c r="ACZ405" s="1"/>
      <c r="ADA405" s="1"/>
      <c r="ADB405" s="1"/>
      <c r="ADC405" s="1"/>
      <c r="ADD405" s="1"/>
      <c r="ADE405" s="1"/>
      <c r="ADF405" s="1"/>
      <c r="ADG405" s="1"/>
      <c r="ADH405" s="1"/>
      <c r="ADI405" s="1"/>
      <c r="ADJ405" s="1"/>
      <c r="ADK405" s="1"/>
      <c r="ADL405" s="1"/>
      <c r="ADM405" s="1"/>
      <c r="ADN405" s="1"/>
      <c r="ADO405" s="1"/>
      <c r="ADP405" s="1"/>
      <c r="ADQ405" s="1"/>
      <c r="ADR405" s="1"/>
      <c r="ADS405" s="1"/>
      <c r="ADT405" s="1"/>
      <c r="ADU405" s="1"/>
      <c r="ADV405" s="1"/>
      <c r="ADW405" s="1"/>
      <c r="ADX405" s="1"/>
      <c r="ADY405" s="1"/>
      <c r="ADZ405" s="1"/>
      <c r="AEA405" s="1"/>
      <c r="AEB405" s="1"/>
      <c r="AEC405" s="1"/>
      <c r="AED405" s="1"/>
      <c r="AEE405" s="1"/>
      <c r="AEF405" s="1"/>
      <c r="AEG405" s="1"/>
      <c r="AEH405" s="1"/>
      <c r="AEI405" s="1"/>
      <c r="AEJ405" s="1"/>
      <c r="AEK405" s="1"/>
      <c r="AEL405" s="1"/>
      <c r="AEM405" s="1"/>
      <c r="AEN405" s="1"/>
      <c r="AEO405" s="1"/>
      <c r="AEP405" s="1"/>
      <c r="AEQ405" s="1"/>
      <c r="AER405" s="1"/>
      <c r="AES405" s="1"/>
      <c r="AET405" s="1"/>
      <c r="AEU405" s="1"/>
      <c r="AEV405" s="1"/>
      <c r="AEW405" s="1"/>
      <c r="AEX405" s="1"/>
      <c r="AEY405" s="1"/>
      <c r="AEZ405" s="1"/>
      <c r="AFA405" s="1"/>
      <c r="AFB405" s="1"/>
      <c r="AFC405" s="1"/>
      <c r="AFD405" s="1"/>
      <c r="AFE405" s="1"/>
      <c r="AFF405" s="1"/>
      <c r="AFG405" s="1"/>
      <c r="AFH405" s="1"/>
      <c r="AFI405" s="1"/>
      <c r="AFJ405" s="1"/>
      <c r="AFK405" s="1"/>
      <c r="AFL405" s="1"/>
      <c r="AFM405" s="1"/>
      <c r="AFN405" s="1"/>
      <c r="AFO405" s="1"/>
      <c r="AFP405" s="1"/>
      <c r="AFQ405" s="1"/>
      <c r="AFR405" s="1"/>
      <c r="AFS405" s="1"/>
      <c r="AFT405" s="1"/>
      <c r="AFU405" s="1"/>
      <c r="AFV405" s="1"/>
      <c r="AFW405" s="1"/>
      <c r="AFX405" s="1"/>
      <c r="AFY405" s="1"/>
      <c r="AFZ405" s="1"/>
      <c r="AGA405" s="1"/>
      <c r="AGB405" s="1"/>
      <c r="AGC405" s="1"/>
      <c r="AGD405" s="1"/>
      <c r="AGE405" s="1"/>
      <c r="AGF405" s="1"/>
      <c r="AGG405" s="1"/>
      <c r="AGH405" s="1"/>
      <c r="AGI405" s="1"/>
      <c r="AGJ405" s="1"/>
      <c r="AGK405" s="1"/>
      <c r="AGL405" s="1"/>
      <c r="AGM405" s="1"/>
      <c r="AGN405" s="1"/>
      <c r="AGO405" s="1"/>
      <c r="AGP405" s="1"/>
      <c r="AGQ405" s="1"/>
      <c r="AGR405" s="1"/>
      <c r="AGS405" s="1"/>
      <c r="AGT405" s="1"/>
      <c r="AGU405" s="1"/>
      <c r="AGV405" s="1"/>
      <c r="AGW405" s="1"/>
      <c r="AGX405" s="1"/>
      <c r="AGY405" s="1"/>
      <c r="AGZ405" s="1"/>
      <c r="AHA405" s="1"/>
      <c r="AHB405" s="1"/>
      <c r="AHC405" s="1"/>
      <c r="AHD405" s="1"/>
      <c r="AHE405" s="1"/>
      <c r="AHF405" s="1"/>
      <c r="AHG405" s="1"/>
      <c r="AHH405" s="1"/>
      <c r="AHI405" s="1"/>
      <c r="AHJ405" s="1"/>
      <c r="AHK405" s="1"/>
      <c r="AHL405" s="1"/>
      <c r="AHM405" s="1"/>
      <c r="AHN405" s="1"/>
      <c r="AHO405" s="1"/>
      <c r="AHP405" s="1"/>
      <c r="AHQ405" s="1"/>
      <c r="AHR405" s="1"/>
      <c r="AHS405" s="1"/>
      <c r="AHT405" s="1"/>
      <c r="AHU405" s="1"/>
      <c r="AHV405" s="1"/>
      <c r="AHW405" s="1"/>
      <c r="AHX405" s="1"/>
      <c r="AHY405" s="1"/>
      <c r="AHZ405" s="1"/>
      <c r="AIA405" s="1"/>
      <c r="AIB405" s="1"/>
      <c r="AIC405" s="1"/>
      <c r="AID405" s="1"/>
      <c r="AIE405" s="1"/>
      <c r="AIF405" s="1"/>
      <c r="AIG405" s="1"/>
      <c r="AIH405" s="1"/>
      <c r="AII405" s="1"/>
      <c r="AIJ405" s="1"/>
      <c r="AIK405" s="1"/>
      <c r="AIL405" s="1"/>
      <c r="AIM405" s="1"/>
      <c r="AIN405" s="1"/>
      <c r="AIO405" s="1"/>
      <c r="AIP405" s="1"/>
      <c r="AIQ405" s="1"/>
      <c r="AIR405" s="1"/>
      <c r="AIS405" s="1"/>
      <c r="AIT405" s="1"/>
      <c r="AIU405" s="1"/>
      <c r="AIV405" s="1"/>
      <c r="AIW405" s="1"/>
      <c r="AIX405" s="1"/>
      <c r="AIY405" s="1"/>
      <c r="AIZ405" s="1"/>
      <c r="AJA405" s="1"/>
      <c r="AJB405" s="1"/>
      <c r="AJC405" s="1"/>
      <c r="AJD405" s="1"/>
      <c r="AJE405" s="1"/>
      <c r="AJF405" s="1"/>
      <c r="AJG405" s="1"/>
      <c r="AJH405" s="1"/>
      <c r="AJI405" s="1"/>
      <c r="AJJ405" s="1"/>
      <c r="AJK405" s="1"/>
      <c r="AJL405" s="1"/>
      <c r="AJM405" s="1"/>
      <c r="AJN405" s="1"/>
      <c r="AJO405" s="1"/>
      <c r="AJP405" s="1"/>
      <c r="AJQ405" s="1"/>
      <c r="AJR405" s="1"/>
      <c r="AJS405" s="1"/>
      <c r="AJT405" s="1"/>
      <c r="AJU405" s="1"/>
      <c r="AJV405" s="1"/>
      <c r="AJW405" s="1"/>
      <c r="AJX405" s="1"/>
      <c r="AJY405" s="1"/>
      <c r="AJZ405" s="1"/>
      <c r="AKA405" s="1"/>
      <c r="AKB405" s="1"/>
      <c r="AKC405" s="1"/>
      <c r="AKD405" s="1"/>
      <c r="AKE405" s="1"/>
      <c r="AKF405" s="1"/>
      <c r="AKG405" s="1"/>
      <c r="AKH405" s="1"/>
      <c r="AKI405" s="1"/>
      <c r="AKJ405" s="1"/>
      <c r="AKK405" s="1"/>
      <c r="AKL405" s="1"/>
      <c r="AKM405" s="1"/>
      <c r="AKN405" s="1"/>
      <c r="AKO405" s="1"/>
      <c r="AKP405" s="1"/>
      <c r="AKQ405" s="1"/>
      <c r="AKR405" s="1"/>
      <c r="AKS405" s="1"/>
      <c r="AKT405" s="1"/>
      <c r="AKU405" s="1"/>
      <c r="AKV405" s="1"/>
      <c r="AKW405" s="1"/>
      <c r="AKX405" s="1"/>
      <c r="AKY405" s="1"/>
      <c r="AKZ405" s="1"/>
      <c r="ALA405" s="1"/>
      <c r="ALB405" s="1"/>
      <c r="ALC405" s="1"/>
      <c r="ALD405" s="1"/>
      <c r="ALE405" s="1"/>
      <c r="ALF405" s="1"/>
      <c r="ALG405" s="1"/>
      <c r="ALH405" s="1"/>
      <c r="ALI405" s="1"/>
      <c r="ALJ405" s="1"/>
      <c r="ALK405" s="1"/>
      <c r="ALL405" s="1"/>
      <c r="ALM405" s="1"/>
      <c r="ALN405" s="1"/>
      <c r="ALO405" s="1"/>
      <c r="ALP405" s="1"/>
      <c r="ALQ405" s="1"/>
      <c r="ALR405" s="1"/>
      <c r="ALS405" s="1"/>
      <c r="ALT405" s="1"/>
      <c r="ALU405" s="1"/>
      <c r="ALV405" s="1"/>
      <c r="ALW405" s="1"/>
      <c r="ALX405" s="1"/>
      <c r="ALY405" s="1"/>
      <c r="ALZ405" s="1"/>
      <c r="AMA405" s="1"/>
      <c r="AMB405" s="1"/>
      <c r="AMC405" s="1"/>
      <c r="AMD405" s="1"/>
      <c r="AME405" s="1"/>
      <c r="AMF405" s="1"/>
      <c r="AMG405" s="1"/>
      <c r="AMH405" s="1"/>
      <c r="AMI405" s="1"/>
      <c r="AMJ405" s="1"/>
    </row>
    <row r="406" spans="1:1024" s="22" customFormat="1">
      <c r="A406" s="1" t="s">
        <v>1032</v>
      </c>
      <c r="B406" s="1" t="s">
        <v>1033</v>
      </c>
      <c r="C406" s="1" t="s">
        <v>99</v>
      </c>
      <c r="D406" s="1" t="s">
        <v>13</v>
      </c>
      <c r="E406" s="1" t="s">
        <v>1034</v>
      </c>
      <c r="F406" s="1" t="s">
        <v>16</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c r="KB406" s="1"/>
      <c r="KC406" s="1"/>
      <c r="KD406" s="1"/>
      <c r="KE406" s="1"/>
      <c r="KF406" s="1"/>
      <c r="KG406" s="1"/>
      <c r="KH406" s="1"/>
      <c r="KI406" s="1"/>
      <c r="KJ406" s="1"/>
      <c r="KK406" s="1"/>
      <c r="KL406" s="1"/>
      <c r="KM406" s="1"/>
      <c r="KN406" s="1"/>
      <c r="KO406" s="1"/>
      <c r="KP406" s="1"/>
      <c r="KQ406" s="1"/>
      <c r="KR406" s="1"/>
      <c r="KS406" s="1"/>
      <c r="KT406" s="1"/>
      <c r="KU406" s="1"/>
      <c r="KV406" s="1"/>
      <c r="KW406" s="1"/>
      <c r="KX406" s="1"/>
      <c r="KY406" s="1"/>
      <c r="KZ406" s="1"/>
      <c r="LA406" s="1"/>
      <c r="LB406" s="1"/>
      <c r="LC406" s="1"/>
      <c r="LD406" s="1"/>
      <c r="LE406" s="1"/>
      <c r="LF406" s="1"/>
      <c r="LG406" s="1"/>
      <c r="LH406" s="1"/>
      <c r="LI406" s="1"/>
      <c r="LJ406" s="1"/>
      <c r="LK406" s="1"/>
      <c r="LL406" s="1"/>
      <c r="LM406" s="1"/>
      <c r="LN406" s="1"/>
      <c r="LO406" s="1"/>
      <c r="LP406" s="1"/>
      <c r="LQ406" s="1"/>
      <c r="LR406" s="1"/>
      <c r="LS406" s="1"/>
      <c r="LT406" s="1"/>
      <c r="LU406" s="1"/>
      <c r="LV406" s="1"/>
      <c r="LW406" s="1"/>
      <c r="LX406" s="1"/>
      <c r="LY406" s="1"/>
      <c r="LZ406" s="1"/>
      <c r="MA406" s="1"/>
      <c r="MB406" s="1"/>
      <c r="MC406" s="1"/>
      <c r="MD406" s="1"/>
      <c r="ME406" s="1"/>
      <c r="MF406" s="1"/>
      <c r="MG406" s="1"/>
      <c r="MH406" s="1"/>
      <c r="MI406" s="1"/>
      <c r="MJ406" s="1"/>
      <c r="MK406" s="1"/>
      <c r="ML406" s="1"/>
      <c r="MM406" s="1"/>
      <c r="MN406" s="1"/>
      <c r="MO406" s="1"/>
      <c r="MP406" s="1"/>
      <c r="MQ406" s="1"/>
      <c r="MR406" s="1"/>
      <c r="MS406" s="1"/>
      <c r="MT406" s="1"/>
      <c r="MU406" s="1"/>
      <c r="MV406" s="1"/>
      <c r="MW406" s="1"/>
      <c r="MX406" s="1"/>
      <c r="MY406" s="1"/>
      <c r="MZ406" s="1"/>
      <c r="NA406" s="1"/>
      <c r="NB406" s="1"/>
      <c r="NC406" s="1"/>
      <c r="ND406" s="1"/>
      <c r="NE406" s="1"/>
      <c r="NF406" s="1"/>
      <c r="NG406" s="1"/>
      <c r="NH406" s="1"/>
      <c r="NI406" s="1"/>
      <c r="NJ406" s="1"/>
      <c r="NK406" s="1"/>
      <c r="NL406" s="1"/>
      <c r="NM406" s="1"/>
      <c r="NN406" s="1"/>
      <c r="NO406" s="1"/>
      <c r="NP406" s="1"/>
      <c r="NQ406" s="1"/>
      <c r="NR406" s="1"/>
      <c r="NS406" s="1"/>
      <c r="NT406" s="1"/>
      <c r="NU406" s="1"/>
      <c r="NV406" s="1"/>
      <c r="NW406" s="1"/>
      <c r="NX406" s="1"/>
      <c r="NY406" s="1"/>
      <c r="NZ406" s="1"/>
      <c r="OA406" s="1"/>
      <c r="OB406" s="1"/>
      <c r="OC406" s="1"/>
      <c r="OD406" s="1"/>
      <c r="OE406" s="1"/>
      <c r="OF406" s="1"/>
      <c r="OG406" s="1"/>
      <c r="OH406" s="1"/>
      <c r="OI406" s="1"/>
      <c r="OJ406" s="1"/>
      <c r="OK406" s="1"/>
      <c r="OL406" s="1"/>
      <c r="OM406" s="1"/>
      <c r="ON406" s="1"/>
      <c r="OO406" s="1"/>
      <c r="OP406" s="1"/>
      <c r="OQ406" s="1"/>
      <c r="OR406" s="1"/>
      <c r="OS406" s="1"/>
      <c r="OT406" s="1"/>
      <c r="OU406" s="1"/>
      <c r="OV406" s="1"/>
      <c r="OW406" s="1"/>
      <c r="OX406" s="1"/>
      <c r="OY406" s="1"/>
      <c r="OZ406" s="1"/>
      <c r="PA406" s="1"/>
      <c r="PB406" s="1"/>
      <c r="PC406" s="1"/>
      <c r="PD406" s="1"/>
      <c r="PE406" s="1"/>
      <c r="PF406" s="1"/>
      <c r="PG406" s="1"/>
      <c r="PH406" s="1"/>
      <c r="PI406" s="1"/>
      <c r="PJ406" s="1"/>
      <c r="PK406" s="1"/>
      <c r="PL406" s="1"/>
      <c r="PM406" s="1"/>
      <c r="PN406" s="1"/>
      <c r="PO406" s="1"/>
      <c r="PP406" s="1"/>
      <c r="PQ406" s="1"/>
      <c r="PR406" s="1"/>
      <c r="PS406" s="1"/>
      <c r="PT406" s="1"/>
      <c r="PU406" s="1"/>
      <c r="PV406" s="1"/>
      <c r="PW406" s="1"/>
      <c r="PX406" s="1"/>
      <c r="PY406" s="1"/>
      <c r="PZ406" s="1"/>
      <c r="QA406" s="1"/>
      <c r="QB406" s="1"/>
      <c r="QC406" s="1"/>
      <c r="QD406" s="1"/>
      <c r="QE406" s="1"/>
      <c r="QF406" s="1"/>
      <c r="QG406" s="1"/>
      <c r="QH406" s="1"/>
      <c r="QI406" s="1"/>
      <c r="QJ406" s="1"/>
      <c r="QK406" s="1"/>
      <c r="QL406" s="1"/>
      <c r="QM406" s="1"/>
      <c r="QN406" s="1"/>
      <c r="QO406" s="1"/>
      <c r="QP406" s="1"/>
      <c r="QQ406" s="1"/>
      <c r="QR406" s="1"/>
      <c r="QS406" s="1"/>
      <c r="QT406" s="1"/>
      <c r="QU406" s="1"/>
      <c r="QV406" s="1"/>
      <c r="QW406" s="1"/>
      <c r="QX406" s="1"/>
      <c r="QY406" s="1"/>
      <c r="QZ406" s="1"/>
      <c r="RA406" s="1"/>
      <c r="RB406" s="1"/>
      <c r="RC406" s="1"/>
      <c r="RD406" s="1"/>
      <c r="RE406" s="1"/>
      <c r="RF406" s="1"/>
      <c r="RG406" s="1"/>
      <c r="RH406" s="1"/>
      <c r="RI406" s="1"/>
      <c r="RJ406" s="1"/>
      <c r="RK406" s="1"/>
      <c r="RL406" s="1"/>
      <c r="RM406" s="1"/>
      <c r="RN406" s="1"/>
      <c r="RO406" s="1"/>
      <c r="RP406" s="1"/>
      <c r="RQ406" s="1"/>
      <c r="RR406" s="1"/>
      <c r="RS406" s="1"/>
      <c r="RT406" s="1"/>
      <c r="RU406" s="1"/>
      <c r="RV406" s="1"/>
      <c r="RW406" s="1"/>
      <c r="RX406" s="1"/>
      <c r="RY406" s="1"/>
      <c r="RZ406" s="1"/>
      <c r="SA406" s="1"/>
      <c r="SB406" s="1"/>
      <c r="SC406" s="1"/>
      <c r="SD406" s="1"/>
      <c r="SE406" s="1"/>
      <c r="SF406" s="1"/>
      <c r="SG406" s="1"/>
      <c r="SH406" s="1"/>
      <c r="SI406" s="1"/>
      <c r="SJ406" s="1"/>
      <c r="SK406" s="1"/>
      <c r="SL406" s="1"/>
      <c r="SM406" s="1"/>
      <c r="SN406" s="1"/>
      <c r="SO406" s="1"/>
      <c r="SP406" s="1"/>
      <c r="SQ406" s="1"/>
      <c r="SR406" s="1"/>
      <c r="SS406" s="1"/>
      <c r="ST406" s="1"/>
      <c r="SU406" s="1"/>
      <c r="SV406" s="1"/>
      <c r="SW406" s="1"/>
      <c r="SX406" s="1"/>
      <c r="SY406" s="1"/>
      <c r="SZ406" s="1"/>
      <c r="TA406" s="1"/>
      <c r="TB406" s="1"/>
      <c r="TC406" s="1"/>
      <c r="TD406" s="1"/>
      <c r="TE406" s="1"/>
      <c r="TF406" s="1"/>
      <c r="TG406" s="1"/>
      <c r="TH406" s="1"/>
      <c r="TI406" s="1"/>
      <c r="TJ406" s="1"/>
      <c r="TK406" s="1"/>
      <c r="TL406" s="1"/>
      <c r="TM406" s="1"/>
      <c r="TN406" s="1"/>
      <c r="TO406" s="1"/>
      <c r="TP406" s="1"/>
      <c r="TQ406" s="1"/>
      <c r="TR406" s="1"/>
      <c r="TS406" s="1"/>
      <c r="TT406" s="1"/>
      <c r="TU406" s="1"/>
      <c r="TV406" s="1"/>
      <c r="TW406" s="1"/>
      <c r="TX406" s="1"/>
      <c r="TY406" s="1"/>
      <c r="TZ406" s="1"/>
      <c r="UA406" s="1"/>
      <c r="UB406" s="1"/>
      <c r="UC406" s="1"/>
      <c r="UD406" s="1"/>
      <c r="UE406" s="1"/>
      <c r="UF406" s="1"/>
      <c r="UG406" s="1"/>
      <c r="UH406" s="1"/>
      <c r="UI406" s="1"/>
      <c r="UJ406" s="1"/>
      <c r="UK406" s="1"/>
      <c r="UL406" s="1"/>
      <c r="UM406" s="1"/>
      <c r="UN406" s="1"/>
      <c r="UO406" s="1"/>
      <c r="UP406" s="1"/>
      <c r="UQ406" s="1"/>
      <c r="UR406" s="1"/>
      <c r="US406" s="1"/>
      <c r="UT406" s="1"/>
      <c r="UU406" s="1"/>
      <c r="UV406" s="1"/>
      <c r="UW406" s="1"/>
      <c r="UX406" s="1"/>
      <c r="UY406" s="1"/>
      <c r="UZ406" s="1"/>
      <c r="VA406" s="1"/>
      <c r="VB406" s="1"/>
      <c r="VC406" s="1"/>
      <c r="VD406" s="1"/>
      <c r="VE406" s="1"/>
      <c r="VF406" s="1"/>
      <c r="VG406" s="1"/>
      <c r="VH406" s="1"/>
      <c r="VI406" s="1"/>
      <c r="VJ406" s="1"/>
      <c r="VK406" s="1"/>
      <c r="VL406" s="1"/>
      <c r="VM406" s="1"/>
      <c r="VN406" s="1"/>
      <c r="VO406" s="1"/>
      <c r="VP406" s="1"/>
      <c r="VQ406" s="1"/>
      <c r="VR406" s="1"/>
      <c r="VS406" s="1"/>
      <c r="VT406" s="1"/>
      <c r="VU406" s="1"/>
      <c r="VV406" s="1"/>
      <c r="VW406" s="1"/>
      <c r="VX406" s="1"/>
      <c r="VY406" s="1"/>
      <c r="VZ406" s="1"/>
      <c r="WA406" s="1"/>
      <c r="WB406" s="1"/>
      <c r="WC406" s="1"/>
      <c r="WD406" s="1"/>
      <c r="WE406" s="1"/>
      <c r="WF406" s="1"/>
      <c r="WG406" s="1"/>
      <c r="WH406" s="1"/>
      <c r="WI406" s="1"/>
      <c r="WJ406" s="1"/>
      <c r="WK406" s="1"/>
      <c r="WL406" s="1"/>
      <c r="WM406" s="1"/>
      <c r="WN406" s="1"/>
      <c r="WO406" s="1"/>
      <c r="WP406" s="1"/>
      <c r="WQ406" s="1"/>
      <c r="WR406" s="1"/>
      <c r="WS406" s="1"/>
      <c r="WT406" s="1"/>
      <c r="WU406" s="1"/>
      <c r="WV406" s="1"/>
      <c r="WW406" s="1"/>
      <c r="WX406" s="1"/>
      <c r="WY406" s="1"/>
      <c r="WZ406" s="1"/>
      <c r="XA406" s="1"/>
      <c r="XB406" s="1"/>
      <c r="XC406" s="1"/>
      <c r="XD406" s="1"/>
      <c r="XE406" s="1"/>
      <c r="XF406" s="1"/>
      <c r="XG406" s="1"/>
      <c r="XH406" s="1"/>
      <c r="XI406" s="1"/>
      <c r="XJ406" s="1"/>
      <c r="XK406" s="1"/>
      <c r="XL406" s="1"/>
      <c r="XM406" s="1"/>
      <c r="XN406" s="1"/>
      <c r="XO406" s="1"/>
      <c r="XP406" s="1"/>
      <c r="XQ406" s="1"/>
      <c r="XR406" s="1"/>
      <c r="XS406" s="1"/>
      <c r="XT406" s="1"/>
      <c r="XU406" s="1"/>
      <c r="XV406" s="1"/>
      <c r="XW406" s="1"/>
      <c r="XX406" s="1"/>
      <c r="XY406" s="1"/>
      <c r="XZ406" s="1"/>
      <c r="YA406" s="1"/>
      <c r="YB406" s="1"/>
      <c r="YC406" s="1"/>
      <c r="YD406" s="1"/>
      <c r="YE406" s="1"/>
      <c r="YF406" s="1"/>
      <c r="YG406" s="1"/>
      <c r="YH406" s="1"/>
      <c r="YI406" s="1"/>
      <c r="YJ406" s="1"/>
      <c r="YK406" s="1"/>
      <c r="YL406" s="1"/>
      <c r="YM406" s="1"/>
      <c r="YN406" s="1"/>
      <c r="YO406" s="1"/>
      <c r="YP406" s="1"/>
      <c r="YQ406" s="1"/>
      <c r="YR406" s="1"/>
      <c r="YS406" s="1"/>
      <c r="YT406" s="1"/>
      <c r="YU406" s="1"/>
      <c r="YV406" s="1"/>
      <c r="YW406" s="1"/>
      <c r="YX406" s="1"/>
      <c r="YY406" s="1"/>
      <c r="YZ406" s="1"/>
      <c r="ZA406" s="1"/>
      <c r="ZB406" s="1"/>
      <c r="ZC406" s="1"/>
      <c r="ZD406" s="1"/>
      <c r="ZE406" s="1"/>
      <c r="ZF406" s="1"/>
      <c r="ZG406" s="1"/>
      <c r="ZH406" s="1"/>
      <c r="ZI406" s="1"/>
      <c r="ZJ406" s="1"/>
      <c r="ZK406" s="1"/>
      <c r="ZL406" s="1"/>
      <c r="ZM406" s="1"/>
      <c r="ZN406" s="1"/>
      <c r="ZO406" s="1"/>
      <c r="ZP406" s="1"/>
      <c r="ZQ406" s="1"/>
      <c r="ZR406" s="1"/>
      <c r="ZS406" s="1"/>
      <c r="ZT406" s="1"/>
      <c r="ZU406" s="1"/>
      <c r="ZV406" s="1"/>
      <c r="ZW406" s="1"/>
      <c r="ZX406" s="1"/>
      <c r="ZY406" s="1"/>
      <c r="ZZ406" s="1"/>
      <c r="AAA406" s="1"/>
      <c r="AAB406" s="1"/>
      <c r="AAC406" s="1"/>
      <c r="AAD406" s="1"/>
      <c r="AAE406" s="1"/>
      <c r="AAF406" s="1"/>
      <c r="AAG406" s="1"/>
      <c r="AAH406" s="1"/>
      <c r="AAI406" s="1"/>
      <c r="AAJ406" s="1"/>
      <c r="AAK406" s="1"/>
      <c r="AAL406" s="1"/>
      <c r="AAM406" s="1"/>
      <c r="AAN406" s="1"/>
      <c r="AAO406" s="1"/>
      <c r="AAP406" s="1"/>
      <c r="AAQ406" s="1"/>
      <c r="AAR406" s="1"/>
      <c r="AAS406" s="1"/>
      <c r="AAT406" s="1"/>
      <c r="AAU406" s="1"/>
      <c r="AAV406" s="1"/>
      <c r="AAW406" s="1"/>
      <c r="AAX406" s="1"/>
      <c r="AAY406" s="1"/>
      <c r="AAZ406" s="1"/>
      <c r="ABA406" s="1"/>
      <c r="ABB406" s="1"/>
      <c r="ABC406" s="1"/>
      <c r="ABD406" s="1"/>
      <c r="ABE406" s="1"/>
      <c r="ABF406" s="1"/>
      <c r="ABG406" s="1"/>
      <c r="ABH406" s="1"/>
      <c r="ABI406" s="1"/>
      <c r="ABJ406" s="1"/>
      <c r="ABK406" s="1"/>
      <c r="ABL406" s="1"/>
      <c r="ABM406" s="1"/>
      <c r="ABN406" s="1"/>
      <c r="ABO406" s="1"/>
      <c r="ABP406" s="1"/>
      <c r="ABQ406" s="1"/>
      <c r="ABR406" s="1"/>
      <c r="ABS406" s="1"/>
      <c r="ABT406" s="1"/>
      <c r="ABU406" s="1"/>
      <c r="ABV406" s="1"/>
      <c r="ABW406" s="1"/>
      <c r="ABX406" s="1"/>
      <c r="ABY406" s="1"/>
      <c r="ABZ406" s="1"/>
      <c r="ACA406" s="1"/>
      <c r="ACB406" s="1"/>
      <c r="ACC406" s="1"/>
      <c r="ACD406" s="1"/>
      <c r="ACE406" s="1"/>
      <c r="ACF406" s="1"/>
      <c r="ACG406" s="1"/>
      <c r="ACH406" s="1"/>
      <c r="ACI406" s="1"/>
      <c r="ACJ406" s="1"/>
      <c r="ACK406" s="1"/>
      <c r="ACL406" s="1"/>
      <c r="ACM406" s="1"/>
      <c r="ACN406" s="1"/>
      <c r="ACO406" s="1"/>
      <c r="ACP406" s="1"/>
      <c r="ACQ406" s="1"/>
      <c r="ACR406" s="1"/>
      <c r="ACS406" s="1"/>
      <c r="ACT406" s="1"/>
      <c r="ACU406" s="1"/>
      <c r="ACV406" s="1"/>
      <c r="ACW406" s="1"/>
      <c r="ACX406" s="1"/>
      <c r="ACY406" s="1"/>
      <c r="ACZ406" s="1"/>
      <c r="ADA406" s="1"/>
      <c r="ADB406" s="1"/>
      <c r="ADC406" s="1"/>
      <c r="ADD406" s="1"/>
      <c r="ADE406" s="1"/>
      <c r="ADF406" s="1"/>
      <c r="ADG406" s="1"/>
      <c r="ADH406" s="1"/>
      <c r="ADI406" s="1"/>
      <c r="ADJ406" s="1"/>
      <c r="ADK406" s="1"/>
      <c r="ADL406" s="1"/>
      <c r="ADM406" s="1"/>
      <c r="ADN406" s="1"/>
      <c r="ADO406" s="1"/>
      <c r="ADP406" s="1"/>
      <c r="ADQ406" s="1"/>
      <c r="ADR406" s="1"/>
      <c r="ADS406" s="1"/>
      <c r="ADT406" s="1"/>
      <c r="ADU406" s="1"/>
      <c r="ADV406" s="1"/>
      <c r="ADW406" s="1"/>
      <c r="ADX406" s="1"/>
      <c r="ADY406" s="1"/>
      <c r="ADZ406" s="1"/>
      <c r="AEA406" s="1"/>
      <c r="AEB406" s="1"/>
      <c r="AEC406" s="1"/>
      <c r="AED406" s="1"/>
      <c r="AEE406" s="1"/>
      <c r="AEF406" s="1"/>
      <c r="AEG406" s="1"/>
      <c r="AEH406" s="1"/>
      <c r="AEI406" s="1"/>
      <c r="AEJ406" s="1"/>
      <c r="AEK406" s="1"/>
      <c r="AEL406" s="1"/>
      <c r="AEM406" s="1"/>
      <c r="AEN406" s="1"/>
      <c r="AEO406" s="1"/>
      <c r="AEP406" s="1"/>
      <c r="AEQ406" s="1"/>
      <c r="AER406" s="1"/>
      <c r="AES406" s="1"/>
      <c r="AET406" s="1"/>
      <c r="AEU406" s="1"/>
      <c r="AEV406" s="1"/>
      <c r="AEW406" s="1"/>
      <c r="AEX406" s="1"/>
      <c r="AEY406" s="1"/>
      <c r="AEZ406" s="1"/>
      <c r="AFA406" s="1"/>
      <c r="AFB406" s="1"/>
      <c r="AFC406" s="1"/>
      <c r="AFD406" s="1"/>
      <c r="AFE406" s="1"/>
      <c r="AFF406" s="1"/>
      <c r="AFG406" s="1"/>
      <c r="AFH406" s="1"/>
      <c r="AFI406" s="1"/>
      <c r="AFJ406" s="1"/>
      <c r="AFK406" s="1"/>
      <c r="AFL406" s="1"/>
      <c r="AFM406" s="1"/>
      <c r="AFN406" s="1"/>
      <c r="AFO406" s="1"/>
      <c r="AFP406" s="1"/>
      <c r="AFQ406" s="1"/>
      <c r="AFR406" s="1"/>
      <c r="AFS406" s="1"/>
      <c r="AFT406" s="1"/>
      <c r="AFU406" s="1"/>
      <c r="AFV406" s="1"/>
      <c r="AFW406" s="1"/>
      <c r="AFX406" s="1"/>
      <c r="AFY406" s="1"/>
      <c r="AFZ406" s="1"/>
      <c r="AGA406" s="1"/>
      <c r="AGB406" s="1"/>
      <c r="AGC406" s="1"/>
      <c r="AGD406" s="1"/>
      <c r="AGE406" s="1"/>
      <c r="AGF406" s="1"/>
      <c r="AGG406" s="1"/>
      <c r="AGH406" s="1"/>
      <c r="AGI406" s="1"/>
      <c r="AGJ406" s="1"/>
      <c r="AGK406" s="1"/>
      <c r="AGL406" s="1"/>
      <c r="AGM406" s="1"/>
      <c r="AGN406" s="1"/>
      <c r="AGO406" s="1"/>
      <c r="AGP406" s="1"/>
      <c r="AGQ406" s="1"/>
      <c r="AGR406" s="1"/>
      <c r="AGS406" s="1"/>
      <c r="AGT406" s="1"/>
      <c r="AGU406" s="1"/>
      <c r="AGV406" s="1"/>
      <c r="AGW406" s="1"/>
      <c r="AGX406" s="1"/>
      <c r="AGY406" s="1"/>
      <c r="AGZ406" s="1"/>
      <c r="AHA406" s="1"/>
      <c r="AHB406" s="1"/>
      <c r="AHC406" s="1"/>
      <c r="AHD406" s="1"/>
      <c r="AHE406" s="1"/>
      <c r="AHF406" s="1"/>
      <c r="AHG406" s="1"/>
      <c r="AHH406" s="1"/>
      <c r="AHI406" s="1"/>
      <c r="AHJ406" s="1"/>
      <c r="AHK406" s="1"/>
      <c r="AHL406" s="1"/>
      <c r="AHM406" s="1"/>
      <c r="AHN406" s="1"/>
      <c r="AHO406" s="1"/>
      <c r="AHP406" s="1"/>
      <c r="AHQ406" s="1"/>
      <c r="AHR406" s="1"/>
      <c r="AHS406" s="1"/>
      <c r="AHT406" s="1"/>
      <c r="AHU406" s="1"/>
      <c r="AHV406" s="1"/>
      <c r="AHW406" s="1"/>
      <c r="AHX406" s="1"/>
      <c r="AHY406" s="1"/>
      <c r="AHZ406" s="1"/>
      <c r="AIA406" s="1"/>
      <c r="AIB406" s="1"/>
      <c r="AIC406" s="1"/>
      <c r="AID406" s="1"/>
      <c r="AIE406" s="1"/>
      <c r="AIF406" s="1"/>
      <c r="AIG406" s="1"/>
      <c r="AIH406" s="1"/>
      <c r="AII406" s="1"/>
      <c r="AIJ406" s="1"/>
      <c r="AIK406" s="1"/>
      <c r="AIL406" s="1"/>
      <c r="AIM406" s="1"/>
      <c r="AIN406" s="1"/>
      <c r="AIO406" s="1"/>
      <c r="AIP406" s="1"/>
      <c r="AIQ406" s="1"/>
      <c r="AIR406" s="1"/>
      <c r="AIS406" s="1"/>
      <c r="AIT406" s="1"/>
      <c r="AIU406" s="1"/>
      <c r="AIV406" s="1"/>
      <c r="AIW406" s="1"/>
      <c r="AIX406" s="1"/>
      <c r="AIY406" s="1"/>
      <c r="AIZ406" s="1"/>
      <c r="AJA406" s="1"/>
      <c r="AJB406" s="1"/>
      <c r="AJC406" s="1"/>
      <c r="AJD406" s="1"/>
      <c r="AJE406" s="1"/>
      <c r="AJF406" s="1"/>
      <c r="AJG406" s="1"/>
      <c r="AJH406" s="1"/>
      <c r="AJI406" s="1"/>
      <c r="AJJ406" s="1"/>
      <c r="AJK406" s="1"/>
      <c r="AJL406" s="1"/>
      <c r="AJM406" s="1"/>
      <c r="AJN406" s="1"/>
      <c r="AJO406" s="1"/>
      <c r="AJP406" s="1"/>
      <c r="AJQ406" s="1"/>
      <c r="AJR406" s="1"/>
      <c r="AJS406" s="1"/>
      <c r="AJT406" s="1"/>
      <c r="AJU406" s="1"/>
      <c r="AJV406" s="1"/>
      <c r="AJW406" s="1"/>
      <c r="AJX406" s="1"/>
      <c r="AJY406" s="1"/>
      <c r="AJZ406" s="1"/>
      <c r="AKA406" s="1"/>
      <c r="AKB406" s="1"/>
      <c r="AKC406" s="1"/>
      <c r="AKD406" s="1"/>
      <c r="AKE406" s="1"/>
      <c r="AKF406" s="1"/>
      <c r="AKG406" s="1"/>
      <c r="AKH406" s="1"/>
      <c r="AKI406" s="1"/>
      <c r="AKJ406" s="1"/>
      <c r="AKK406" s="1"/>
      <c r="AKL406" s="1"/>
      <c r="AKM406" s="1"/>
      <c r="AKN406" s="1"/>
      <c r="AKO406" s="1"/>
      <c r="AKP406" s="1"/>
      <c r="AKQ406" s="1"/>
      <c r="AKR406" s="1"/>
      <c r="AKS406" s="1"/>
      <c r="AKT406" s="1"/>
      <c r="AKU406" s="1"/>
      <c r="AKV406" s="1"/>
      <c r="AKW406" s="1"/>
      <c r="AKX406" s="1"/>
      <c r="AKY406" s="1"/>
      <c r="AKZ406" s="1"/>
      <c r="ALA406" s="1"/>
      <c r="ALB406" s="1"/>
      <c r="ALC406" s="1"/>
      <c r="ALD406" s="1"/>
      <c r="ALE406" s="1"/>
      <c r="ALF406" s="1"/>
      <c r="ALG406" s="1"/>
      <c r="ALH406" s="1"/>
      <c r="ALI406" s="1"/>
      <c r="ALJ406" s="1"/>
      <c r="ALK406" s="1"/>
      <c r="ALL406" s="1"/>
      <c r="ALM406" s="1"/>
      <c r="ALN406" s="1"/>
      <c r="ALO406" s="1"/>
      <c r="ALP406" s="1"/>
      <c r="ALQ406" s="1"/>
      <c r="ALR406" s="1"/>
      <c r="ALS406" s="1"/>
      <c r="ALT406" s="1"/>
      <c r="ALU406" s="1"/>
      <c r="ALV406" s="1"/>
      <c r="ALW406" s="1"/>
      <c r="ALX406" s="1"/>
      <c r="ALY406" s="1"/>
      <c r="ALZ406" s="1"/>
      <c r="AMA406" s="1"/>
      <c r="AMB406" s="1"/>
      <c r="AMC406" s="1"/>
      <c r="AMD406" s="1"/>
      <c r="AME406" s="1"/>
      <c r="AMF406" s="1"/>
      <c r="AMG406" s="1"/>
      <c r="AMH406" s="1"/>
      <c r="AMI406" s="1"/>
      <c r="AMJ406" s="1"/>
    </row>
    <row r="407" spans="1:1024" s="22" customFormat="1">
      <c r="A407" s="1" t="s">
        <v>1035</v>
      </c>
      <c r="B407" s="1" t="s">
        <v>1036</v>
      </c>
      <c r="C407" s="1" t="s">
        <v>99</v>
      </c>
      <c r="D407" s="1" t="s">
        <v>13</v>
      </c>
      <c r="E407" s="1" t="s">
        <v>1037</v>
      </c>
      <c r="F407" s="1" t="s">
        <v>16</v>
      </c>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c r="KB407" s="1"/>
      <c r="KC407" s="1"/>
      <c r="KD407" s="1"/>
      <c r="KE407" s="1"/>
      <c r="KF407" s="1"/>
      <c r="KG407" s="1"/>
      <c r="KH407" s="1"/>
      <c r="KI407" s="1"/>
      <c r="KJ407" s="1"/>
      <c r="KK407" s="1"/>
      <c r="KL407" s="1"/>
      <c r="KM407" s="1"/>
      <c r="KN407" s="1"/>
      <c r="KO407" s="1"/>
      <c r="KP407" s="1"/>
      <c r="KQ407" s="1"/>
      <c r="KR407" s="1"/>
      <c r="KS407" s="1"/>
      <c r="KT407" s="1"/>
      <c r="KU407" s="1"/>
      <c r="KV407" s="1"/>
      <c r="KW407" s="1"/>
      <c r="KX407" s="1"/>
      <c r="KY407" s="1"/>
      <c r="KZ407" s="1"/>
      <c r="LA407" s="1"/>
      <c r="LB407" s="1"/>
      <c r="LC407" s="1"/>
      <c r="LD407" s="1"/>
      <c r="LE407" s="1"/>
      <c r="LF407" s="1"/>
      <c r="LG407" s="1"/>
      <c r="LH407" s="1"/>
      <c r="LI407" s="1"/>
      <c r="LJ407" s="1"/>
      <c r="LK407" s="1"/>
      <c r="LL407" s="1"/>
      <c r="LM407" s="1"/>
      <c r="LN407" s="1"/>
      <c r="LO407" s="1"/>
      <c r="LP407" s="1"/>
      <c r="LQ407" s="1"/>
      <c r="LR407" s="1"/>
      <c r="LS407" s="1"/>
      <c r="LT407" s="1"/>
      <c r="LU407" s="1"/>
      <c r="LV407" s="1"/>
      <c r="LW407" s="1"/>
      <c r="LX407" s="1"/>
      <c r="LY407" s="1"/>
      <c r="LZ407" s="1"/>
      <c r="MA407" s="1"/>
      <c r="MB407" s="1"/>
      <c r="MC407" s="1"/>
      <c r="MD407" s="1"/>
      <c r="ME407" s="1"/>
      <c r="MF407" s="1"/>
      <c r="MG407" s="1"/>
      <c r="MH407" s="1"/>
      <c r="MI407" s="1"/>
      <c r="MJ407" s="1"/>
      <c r="MK407" s="1"/>
      <c r="ML407" s="1"/>
      <c r="MM407" s="1"/>
      <c r="MN407" s="1"/>
      <c r="MO407" s="1"/>
      <c r="MP407" s="1"/>
      <c r="MQ407" s="1"/>
      <c r="MR407" s="1"/>
      <c r="MS407" s="1"/>
      <c r="MT407" s="1"/>
      <c r="MU407" s="1"/>
      <c r="MV407" s="1"/>
      <c r="MW407" s="1"/>
      <c r="MX407" s="1"/>
      <c r="MY407" s="1"/>
      <c r="MZ407" s="1"/>
      <c r="NA407" s="1"/>
      <c r="NB407" s="1"/>
      <c r="NC407" s="1"/>
      <c r="ND407" s="1"/>
      <c r="NE407" s="1"/>
      <c r="NF407" s="1"/>
      <c r="NG407" s="1"/>
      <c r="NH407" s="1"/>
      <c r="NI407" s="1"/>
      <c r="NJ407" s="1"/>
      <c r="NK407" s="1"/>
      <c r="NL407" s="1"/>
      <c r="NM407" s="1"/>
      <c r="NN407" s="1"/>
      <c r="NO407" s="1"/>
      <c r="NP407" s="1"/>
      <c r="NQ407" s="1"/>
      <c r="NR407" s="1"/>
      <c r="NS407" s="1"/>
      <c r="NT407" s="1"/>
      <c r="NU407" s="1"/>
      <c r="NV407" s="1"/>
      <c r="NW407" s="1"/>
      <c r="NX407" s="1"/>
      <c r="NY407" s="1"/>
      <c r="NZ407" s="1"/>
      <c r="OA407" s="1"/>
      <c r="OB407" s="1"/>
      <c r="OC407" s="1"/>
      <c r="OD407" s="1"/>
      <c r="OE407" s="1"/>
      <c r="OF407" s="1"/>
      <c r="OG407" s="1"/>
      <c r="OH407" s="1"/>
      <c r="OI407" s="1"/>
      <c r="OJ407" s="1"/>
      <c r="OK407" s="1"/>
      <c r="OL407" s="1"/>
      <c r="OM407" s="1"/>
      <c r="ON407" s="1"/>
      <c r="OO407" s="1"/>
      <c r="OP407" s="1"/>
      <c r="OQ407" s="1"/>
      <c r="OR407" s="1"/>
      <c r="OS407" s="1"/>
      <c r="OT407" s="1"/>
      <c r="OU407" s="1"/>
      <c r="OV407" s="1"/>
      <c r="OW407" s="1"/>
      <c r="OX407" s="1"/>
      <c r="OY407" s="1"/>
      <c r="OZ407" s="1"/>
      <c r="PA407" s="1"/>
      <c r="PB407" s="1"/>
      <c r="PC407" s="1"/>
      <c r="PD407" s="1"/>
      <c r="PE407" s="1"/>
      <c r="PF407" s="1"/>
      <c r="PG407" s="1"/>
      <c r="PH407" s="1"/>
      <c r="PI407" s="1"/>
      <c r="PJ407" s="1"/>
      <c r="PK407" s="1"/>
      <c r="PL407" s="1"/>
      <c r="PM407" s="1"/>
      <c r="PN407" s="1"/>
      <c r="PO407" s="1"/>
      <c r="PP407" s="1"/>
      <c r="PQ407" s="1"/>
      <c r="PR407" s="1"/>
      <c r="PS407" s="1"/>
      <c r="PT407" s="1"/>
      <c r="PU407" s="1"/>
      <c r="PV407" s="1"/>
      <c r="PW407" s="1"/>
      <c r="PX407" s="1"/>
      <c r="PY407" s="1"/>
      <c r="PZ407" s="1"/>
      <c r="QA407" s="1"/>
      <c r="QB407" s="1"/>
      <c r="QC407" s="1"/>
      <c r="QD407" s="1"/>
      <c r="QE407" s="1"/>
      <c r="QF407" s="1"/>
      <c r="QG407" s="1"/>
      <c r="QH407" s="1"/>
      <c r="QI407" s="1"/>
      <c r="QJ407" s="1"/>
      <c r="QK407" s="1"/>
      <c r="QL407" s="1"/>
      <c r="QM407" s="1"/>
      <c r="QN407" s="1"/>
      <c r="QO407" s="1"/>
      <c r="QP407" s="1"/>
      <c r="QQ407" s="1"/>
      <c r="QR407" s="1"/>
      <c r="QS407" s="1"/>
      <c r="QT407" s="1"/>
      <c r="QU407" s="1"/>
      <c r="QV407" s="1"/>
      <c r="QW407" s="1"/>
      <c r="QX407" s="1"/>
      <c r="QY407" s="1"/>
      <c r="QZ407" s="1"/>
      <c r="RA407" s="1"/>
      <c r="RB407" s="1"/>
      <c r="RC407" s="1"/>
      <c r="RD407" s="1"/>
      <c r="RE407" s="1"/>
      <c r="RF407" s="1"/>
      <c r="RG407" s="1"/>
      <c r="RH407" s="1"/>
      <c r="RI407" s="1"/>
      <c r="RJ407" s="1"/>
      <c r="RK407" s="1"/>
      <c r="RL407" s="1"/>
      <c r="RM407" s="1"/>
      <c r="RN407" s="1"/>
      <c r="RO407" s="1"/>
      <c r="RP407" s="1"/>
      <c r="RQ407" s="1"/>
      <c r="RR407" s="1"/>
      <c r="RS407" s="1"/>
      <c r="RT407" s="1"/>
      <c r="RU407" s="1"/>
      <c r="RV407" s="1"/>
      <c r="RW407" s="1"/>
      <c r="RX407" s="1"/>
      <c r="RY407" s="1"/>
      <c r="RZ407" s="1"/>
      <c r="SA407" s="1"/>
      <c r="SB407" s="1"/>
      <c r="SC407" s="1"/>
      <c r="SD407" s="1"/>
      <c r="SE407" s="1"/>
      <c r="SF407" s="1"/>
      <c r="SG407" s="1"/>
      <c r="SH407" s="1"/>
      <c r="SI407" s="1"/>
      <c r="SJ407" s="1"/>
      <c r="SK407" s="1"/>
      <c r="SL407" s="1"/>
      <c r="SM407" s="1"/>
      <c r="SN407" s="1"/>
      <c r="SO407" s="1"/>
      <c r="SP407" s="1"/>
      <c r="SQ407" s="1"/>
      <c r="SR407" s="1"/>
      <c r="SS407" s="1"/>
      <c r="ST407" s="1"/>
      <c r="SU407" s="1"/>
      <c r="SV407" s="1"/>
      <c r="SW407" s="1"/>
      <c r="SX407" s="1"/>
      <c r="SY407" s="1"/>
      <c r="SZ407" s="1"/>
      <c r="TA407" s="1"/>
      <c r="TB407" s="1"/>
      <c r="TC407" s="1"/>
      <c r="TD407" s="1"/>
      <c r="TE407" s="1"/>
      <c r="TF407" s="1"/>
      <c r="TG407" s="1"/>
      <c r="TH407" s="1"/>
      <c r="TI407" s="1"/>
      <c r="TJ407" s="1"/>
      <c r="TK407" s="1"/>
      <c r="TL407" s="1"/>
      <c r="TM407" s="1"/>
      <c r="TN407" s="1"/>
      <c r="TO407" s="1"/>
      <c r="TP407" s="1"/>
      <c r="TQ407" s="1"/>
      <c r="TR407" s="1"/>
      <c r="TS407" s="1"/>
      <c r="TT407" s="1"/>
      <c r="TU407" s="1"/>
      <c r="TV407" s="1"/>
      <c r="TW407" s="1"/>
      <c r="TX407" s="1"/>
      <c r="TY407" s="1"/>
      <c r="TZ407" s="1"/>
      <c r="UA407" s="1"/>
      <c r="UB407" s="1"/>
      <c r="UC407" s="1"/>
      <c r="UD407" s="1"/>
      <c r="UE407" s="1"/>
      <c r="UF407" s="1"/>
      <c r="UG407" s="1"/>
      <c r="UH407" s="1"/>
      <c r="UI407" s="1"/>
      <c r="UJ407" s="1"/>
      <c r="UK407" s="1"/>
      <c r="UL407" s="1"/>
      <c r="UM407" s="1"/>
      <c r="UN407" s="1"/>
      <c r="UO407" s="1"/>
      <c r="UP407" s="1"/>
      <c r="UQ407" s="1"/>
      <c r="UR407" s="1"/>
      <c r="US407" s="1"/>
      <c r="UT407" s="1"/>
      <c r="UU407" s="1"/>
      <c r="UV407" s="1"/>
      <c r="UW407" s="1"/>
      <c r="UX407" s="1"/>
      <c r="UY407" s="1"/>
      <c r="UZ407" s="1"/>
      <c r="VA407" s="1"/>
      <c r="VB407" s="1"/>
      <c r="VC407" s="1"/>
      <c r="VD407" s="1"/>
      <c r="VE407" s="1"/>
      <c r="VF407" s="1"/>
      <c r="VG407" s="1"/>
      <c r="VH407" s="1"/>
      <c r="VI407" s="1"/>
      <c r="VJ407" s="1"/>
      <c r="VK407" s="1"/>
      <c r="VL407" s="1"/>
      <c r="VM407" s="1"/>
      <c r="VN407" s="1"/>
      <c r="VO407" s="1"/>
      <c r="VP407" s="1"/>
      <c r="VQ407" s="1"/>
      <c r="VR407" s="1"/>
      <c r="VS407" s="1"/>
      <c r="VT407" s="1"/>
      <c r="VU407" s="1"/>
      <c r="VV407" s="1"/>
      <c r="VW407" s="1"/>
      <c r="VX407" s="1"/>
      <c r="VY407" s="1"/>
      <c r="VZ407" s="1"/>
      <c r="WA407" s="1"/>
      <c r="WB407" s="1"/>
      <c r="WC407" s="1"/>
      <c r="WD407" s="1"/>
      <c r="WE407" s="1"/>
      <c r="WF407" s="1"/>
      <c r="WG407" s="1"/>
      <c r="WH407" s="1"/>
      <c r="WI407" s="1"/>
      <c r="WJ407" s="1"/>
      <c r="WK407" s="1"/>
      <c r="WL407" s="1"/>
      <c r="WM407" s="1"/>
      <c r="WN407" s="1"/>
      <c r="WO407" s="1"/>
      <c r="WP407" s="1"/>
      <c r="WQ407" s="1"/>
      <c r="WR407" s="1"/>
      <c r="WS407" s="1"/>
      <c r="WT407" s="1"/>
      <c r="WU407" s="1"/>
      <c r="WV407" s="1"/>
      <c r="WW407" s="1"/>
      <c r="WX407" s="1"/>
      <c r="WY407" s="1"/>
      <c r="WZ407" s="1"/>
      <c r="XA407" s="1"/>
      <c r="XB407" s="1"/>
      <c r="XC407" s="1"/>
      <c r="XD407" s="1"/>
      <c r="XE407" s="1"/>
      <c r="XF407" s="1"/>
      <c r="XG407" s="1"/>
      <c r="XH407" s="1"/>
      <c r="XI407" s="1"/>
      <c r="XJ407" s="1"/>
      <c r="XK407" s="1"/>
      <c r="XL407" s="1"/>
      <c r="XM407" s="1"/>
      <c r="XN407" s="1"/>
      <c r="XO407" s="1"/>
      <c r="XP407" s="1"/>
      <c r="XQ407" s="1"/>
      <c r="XR407" s="1"/>
      <c r="XS407" s="1"/>
      <c r="XT407" s="1"/>
      <c r="XU407" s="1"/>
      <c r="XV407" s="1"/>
      <c r="XW407" s="1"/>
      <c r="XX407" s="1"/>
      <c r="XY407" s="1"/>
      <c r="XZ407" s="1"/>
      <c r="YA407" s="1"/>
      <c r="YB407" s="1"/>
      <c r="YC407" s="1"/>
      <c r="YD407" s="1"/>
      <c r="YE407" s="1"/>
      <c r="YF407" s="1"/>
      <c r="YG407" s="1"/>
      <c r="YH407" s="1"/>
      <c r="YI407" s="1"/>
      <c r="YJ407" s="1"/>
      <c r="YK407" s="1"/>
      <c r="YL407" s="1"/>
      <c r="YM407" s="1"/>
      <c r="YN407" s="1"/>
      <c r="YO407" s="1"/>
      <c r="YP407" s="1"/>
      <c r="YQ407" s="1"/>
      <c r="YR407" s="1"/>
      <c r="YS407" s="1"/>
      <c r="YT407" s="1"/>
      <c r="YU407" s="1"/>
      <c r="YV407" s="1"/>
      <c r="YW407" s="1"/>
      <c r="YX407" s="1"/>
      <c r="YY407" s="1"/>
      <c r="YZ407" s="1"/>
      <c r="ZA407" s="1"/>
      <c r="ZB407" s="1"/>
      <c r="ZC407" s="1"/>
      <c r="ZD407" s="1"/>
      <c r="ZE407" s="1"/>
      <c r="ZF407" s="1"/>
      <c r="ZG407" s="1"/>
      <c r="ZH407" s="1"/>
      <c r="ZI407" s="1"/>
      <c r="ZJ407" s="1"/>
      <c r="ZK407" s="1"/>
      <c r="ZL407" s="1"/>
      <c r="ZM407" s="1"/>
      <c r="ZN407" s="1"/>
      <c r="ZO407" s="1"/>
      <c r="ZP407" s="1"/>
      <c r="ZQ407" s="1"/>
      <c r="ZR407" s="1"/>
      <c r="ZS407" s="1"/>
      <c r="ZT407" s="1"/>
      <c r="ZU407" s="1"/>
      <c r="ZV407" s="1"/>
      <c r="ZW407" s="1"/>
      <c r="ZX407" s="1"/>
      <c r="ZY407" s="1"/>
      <c r="ZZ407" s="1"/>
      <c r="AAA407" s="1"/>
      <c r="AAB407" s="1"/>
      <c r="AAC407" s="1"/>
      <c r="AAD407" s="1"/>
      <c r="AAE407" s="1"/>
      <c r="AAF407" s="1"/>
      <c r="AAG407" s="1"/>
      <c r="AAH407" s="1"/>
      <c r="AAI407" s="1"/>
      <c r="AAJ407" s="1"/>
      <c r="AAK407" s="1"/>
      <c r="AAL407" s="1"/>
      <c r="AAM407" s="1"/>
      <c r="AAN407" s="1"/>
      <c r="AAO407" s="1"/>
      <c r="AAP407" s="1"/>
      <c r="AAQ407" s="1"/>
      <c r="AAR407" s="1"/>
      <c r="AAS407" s="1"/>
      <c r="AAT407" s="1"/>
      <c r="AAU407" s="1"/>
      <c r="AAV407" s="1"/>
      <c r="AAW407" s="1"/>
      <c r="AAX407" s="1"/>
      <c r="AAY407" s="1"/>
      <c r="AAZ407" s="1"/>
      <c r="ABA407" s="1"/>
      <c r="ABB407" s="1"/>
      <c r="ABC407" s="1"/>
      <c r="ABD407" s="1"/>
      <c r="ABE407" s="1"/>
      <c r="ABF407" s="1"/>
      <c r="ABG407" s="1"/>
      <c r="ABH407" s="1"/>
      <c r="ABI407" s="1"/>
      <c r="ABJ407" s="1"/>
      <c r="ABK407" s="1"/>
      <c r="ABL407" s="1"/>
      <c r="ABM407" s="1"/>
      <c r="ABN407" s="1"/>
      <c r="ABO407" s="1"/>
      <c r="ABP407" s="1"/>
      <c r="ABQ407" s="1"/>
      <c r="ABR407" s="1"/>
      <c r="ABS407" s="1"/>
      <c r="ABT407" s="1"/>
      <c r="ABU407" s="1"/>
      <c r="ABV407" s="1"/>
      <c r="ABW407" s="1"/>
      <c r="ABX407" s="1"/>
      <c r="ABY407" s="1"/>
      <c r="ABZ407" s="1"/>
      <c r="ACA407" s="1"/>
      <c r="ACB407" s="1"/>
      <c r="ACC407" s="1"/>
      <c r="ACD407" s="1"/>
      <c r="ACE407" s="1"/>
      <c r="ACF407" s="1"/>
      <c r="ACG407" s="1"/>
      <c r="ACH407" s="1"/>
      <c r="ACI407" s="1"/>
      <c r="ACJ407" s="1"/>
      <c r="ACK407" s="1"/>
      <c r="ACL407" s="1"/>
      <c r="ACM407" s="1"/>
      <c r="ACN407" s="1"/>
      <c r="ACO407" s="1"/>
      <c r="ACP407" s="1"/>
      <c r="ACQ407" s="1"/>
      <c r="ACR407" s="1"/>
      <c r="ACS407" s="1"/>
      <c r="ACT407" s="1"/>
      <c r="ACU407" s="1"/>
      <c r="ACV407" s="1"/>
      <c r="ACW407" s="1"/>
      <c r="ACX407" s="1"/>
      <c r="ACY407" s="1"/>
      <c r="ACZ407" s="1"/>
      <c r="ADA407" s="1"/>
      <c r="ADB407" s="1"/>
      <c r="ADC407" s="1"/>
      <c r="ADD407" s="1"/>
      <c r="ADE407" s="1"/>
      <c r="ADF407" s="1"/>
      <c r="ADG407" s="1"/>
      <c r="ADH407" s="1"/>
      <c r="ADI407" s="1"/>
      <c r="ADJ407" s="1"/>
      <c r="ADK407" s="1"/>
      <c r="ADL407" s="1"/>
      <c r="ADM407" s="1"/>
      <c r="ADN407" s="1"/>
      <c r="ADO407" s="1"/>
      <c r="ADP407" s="1"/>
      <c r="ADQ407" s="1"/>
      <c r="ADR407" s="1"/>
      <c r="ADS407" s="1"/>
      <c r="ADT407" s="1"/>
      <c r="ADU407" s="1"/>
      <c r="ADV407" s="1"/>
      <c r="ADW407" s="1"/>
      <c r="ADX407" s="1"/>
      <c r="ADY407" s="1"/>
      <c r="ADZ407" s="1"/>
      <c r="AEA407" s="1"/>
      <c r="AEB407" s="1"/>
      <c r="AEC407" s="1"/>
      <c r="AED407" s="1"/>
      <c r="AEE407" s="1"/>
      <c r="AEF407" s="1"/>
      <c r="AEG407" s="1"/>
      <c r="AEH407" s="1"/>
      <c r="AEI407" s="1"/>
      <c r="AEJ407" s="1"/>
      <c r="AEK407" s="1"/>
      <c r="AEL407" s="1"/>
      <c r="AEM407" s="1"/>
      <c r="AEN407" s="1"/>
      <c r="AEO407" s="1"/>
      <c r="AEP407" s="1"/>
      <c r="AEQ407" s="1"/>
      <c r="AER407" s="1"/>
      <c r="AES407" s="1"/>
      <c r="AET407" s="1"/>
      <c r="AEU407" s="1"/>
      <c r="AEV407" s="1"/>
      <c r="AEW407" s="1"/>
      <c r="AEX407" s="1"/>
      <c r="AEY407" s="1"/>
      <c r="AEZ407" s="1"/>
      <c r="AFA407" s="1"/>
      <c r="AFB407" s="1"/>
      <c r="AFC407" s="1"/>
      <c r="AFD407" s="1"/>
      <c r="AFE407" s="1"/>
      <c r="AFF407" s="1"/>
      <c r="AFG407" s="1"/>
      <c r="AFH407" s="1"/>
      <c r="AFI407" s="1"/>
      <c r="AFJ407" s="1"/>
      <c r="AFK407" s="1"/>
      <c r="AFL407" s="1"/>
      <c r="AFM407" s="1"/>
      <c r="AFN407" s="1"/>
      <c r="AFO407" s="1"/>
      <c r="AFP407" s="1"/>
      <c r="AFQ407" s="1"/>
      <c r="AFR407" s="1"/>
      <c r="AFS407" s="1"/>
      <c r="AFT407" s="1"/>
      <c r="AFU407" s="1"/>
      <c r="AFV407" s="1"/>
      <c r="AFW407" s="1"/>
      <c r="AFX407" s="1"/>
      <c r="AFY407" s="1"/>
      <c r="AFZ407" s="1"/>
      <c r="AGA407" s="1"/>
      <c r="AGB407" s="1"/>
      <c r="AGC407" s="1"/>
      <c r="AGD407" s="1"/>
      <c r="AGE407" s="1"/>
      <c r="AGF407" s="1"/>
      <c r="AGG407" s="1"/>
      <c r="AGH407" s="1"/>
      <c r="AGI407" s="1"/>
      <c r="AGJ407" s="1"/>
      <c r="AGK407" s="1"/>
      <c r="AGL407" s="1"/>
      <c r="AGM407" s="1"/>
      <c r="AGN407" s="1"/>
      <c r="AGO407" s="1"/>
      <c r="AGP407" s="1"/>
      <c r="AGQ407" s="1"/>
      <c r="AGR407" s="1"/>
      <c r="AGS407" s="1"/>
      <c r="AGT407" s="1"/>
      <c r="AGU407" s="1"/>
      <c r="AGV407" s="1"/>
      <c r="AGW407" s="1"/>
      <c r="AGX407" s="1"/>
      <c r="AGY407" s="1"/>
      <c r="AGZ407" s="1"/>
      <c r="AHA407" s="1"/>
      <c r="AHB407" s="1"/>
      <c r="AHC407" s="1"/>
      <c r="AHD407" s="1"/>
      <c r="AHE407" s="1"/>
      <c r="AHF407" s="1"/>
      <c r="AHG407" s="1"/>
      <c r="AHH407" s="1"/>
      <c r="AHI407" s="1"/>
      <c r="AHJ407" s="1"/>
      <c r="AHK407" s="1"/>
      <c r="AHL407" s="1"/>
      <c r="AHM407" s="1"/>
      <c r="AHN407" s="1"/>
      <c r="AHO407" s="1"/>
      <c r="AHP407" s="1"/>
      <c r="AHQ407" s="1"/>
      <c r="AHR407" s="1"/>
      <c r="AHS407" s="1"/>
      <c r="AHT407" s="1"/>
      <c r="AHU407" s="1"/>
      <c r="AHV407" s="1"/>
      <c r="AHW407" s="1"/>
      <c r="AHX407" s="1"/>
      <c r="AHY407" s="1"/>
      <c r="AHZ407" s="1"/>
      <c r="AIA407" s="1"/>
      <c r="AIB407" s="1"/>
      <c r="AIC407" s="1"/>
      <c r="AID407" s="1"/>
      <c r="AIE407" s="1"/>
      <c r="AIF407" s="1"/>
      <c r="AIG407" s="1"/>
      <c r="AIH407" s="1"/>
      <c r="AII407" s="1"/>
      <c r="AIJ407" s="1"/>
      <c r="AIK407" s="1"/>
      <c r="AIL407" s="1"/>
      <c r="AIM407" s="1"/>
      <c r="AIN407" s="1"/>
      <c r="AIO407" s="1"/>
      <c r="AIP407" s="1"/>
      <c r="AIQ407" s="1"/>
      <c r="AIR407" s="1"/>
      <c r="AIS407" s="1"/>
      <c r="AIT407" s="1"/>
      <c r="AIU407" s="1"/>
      <c r="AIV407" s="1"/>
      <c r="AIW407" s="1"/>
      <c r="AIX407" s="1"/>
      <c r="AIY407" s="1"/>
      <c r="AIZ407" s="1"/>
      <c r="AJA407" s="1"/>
      <c r="AJB407" s="1"/>
      <c r="AJC407" s="1"/>
      <c r="AJD407" s="1"/>
      <c r="AJE407" s="1"/>
      <c r="AJF407" s="1"/>
      <c r="AJG407" s="1"/>
      <c r="AJH407" s="1"/>
      <c r="AJI407" s="1"/>
      <c r="AJJ407" s="1"/>
      <c r="AJK407" s="1"/>
      <c r="AJL407" s="1"/>
      <c r="AJM407" s="1"/>
      <c r="AJN407" s="1"/>
      <c r="AJO407" s="1"/>
      <c r="AJP407" s="1"/>
      <c r="AJQ407" s="1"/>
      <c r="AJR407" s="1"/>
      <c r="AJS407" s="1"/>
      <c r="AJT407" s="1"/>
      <c r="AJU407" s="1"/>
      <c r="AJV407" s="1"/>
      <c r="AJW407" s="1"/>
      <c r="AJX407" s="1"/>
      <c r="AJY407" s="1"/>
      <c r="AJZ407" s="1"/>
      <c r="AKA407" s="1"/>
      <c r="AKB407" s="1"/>
      <c r="AKC407" s="1"/>
      <c r="AKD407" s="1"/>
      <c r="AKE407" s="1"/>
      <c r="AKF407" s="1"/>
      <c r="AKG407" s="1"/>
      <c r="AKH407" s="1"/>
      <c r="AKI407" s="1"/>
      <c r="AKJ407" s="1"/>
      <c r="AKK407" s="1"/>
      <c r="AKL407" s="1"/>
      <c r="AKM407" s="1"/>
      <c r="AKN407" s="1"/>
      <c r="AKO407" s="1"/>
      <c r="AKP407" s="1"/>
      <c r="AKQ407" s="1"/>
      <c r="AKR407" s="1"/>
      <c r="AKS407" s="1"/>
      <c r="AKT407" s="1"/>
      <c r="AKU407" s="1"/>
      <c r="AKV407" s="1"/>
      <c r="AKW407" s="1"/>
      <c r="AKX407" s="1"/>
      <c r="AKY407" s="1"/>
      <c r="AKZ407" s="1"/>
      <c r="ALA407" s="1"/>
      <c r="ALB407" s="1"/>
      <c r="ALC407" s="1"/>
      <c r="ALD407" s="1"/>
      <c r="ALE407" s="1"/>
      <c r="ALF407" s="1"/>
      <c r="ALG407" s="1"/>
      <c r="ALH407" s="1"/>
      <c r="ALI407" s="1"/>
      <c r="ALJ407" s="1"/>
      <c r="ALK407" s="1"/>
      <c r="ALL407" s="1"/>
      <c r="ALM407" s="1"/>
      <c r="ALN407" s="1"/>
      <c r="ALO407" s="1"/>
      <c r="ALP407" s="1"/>
      <c r="ALQ407" s="1"/>
      <c r="ALR407" s="1"/>
      <c r="ALS407" s="1"/>
      <c r="ALT407" s="1"/>
      <c r="ALU407" s="1"/>
      <c r="ALV407" s="1"/>
      <c r="ALW407" s="1"/>
      <c r="ALX407" s="1"/>
      <c r="ALY407" s="1"/>
      <c r="ALZ407" s="1"/>
      <c r="AMA407" s="1"/>
      <c r="AMB407" s="1"/>
      <c r="AMC407" s="1"/>
      <c r="AMD407" s="1"/>
      <c r="AME407" s="1"/>
      <c r="AMF407" s="1"/>
      <c r="AMG407" s="1"/>
      <c r="AMH407" s="1"/>
      <c r="AMI407" s="1"/>
      <c r="AMJ407" s="1"/>
    </row>
    <row r="408" spans="1:1024" s="22" customFormat="1">
      <c r="A408" s="1" t="s">
        <v>1038</v>
      </c>
      <c r="B408" s="1" t="s">
        <v>1039</v>
      </c>
      <c r="C408" s="1" t="s">
        <v>99</v>
      </c>
      <c r="D408" s="1" t="s">
        <v>13</v>
      </c>
      <c r="E408" s="1" t="s">
        <v>1040</v>
      </c>
      <c r="F408" s="1" t="s">
        <v>16</v>
      </c>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c r="KB408" s="1"/>
      <c r="KC408" s="1"/>
      <c r="KD408" s="1"/>
      <c r="KE408" s="1"/>
      <c r="KF408" s="1"/>
      <c r="KG408" s="1"/>
      <c r="KH408" s="1"/>
      <c r="KI408" s="1"/>
      <c r="KJ408" s="1"/>
      <c r="KK408" s="1"/>
      <c r="KL408" s="1"/>
      <c r="KM408" s="1"/>
      <c r="KN408" s="1"/>
      <c r="KO408" s="1"/>
      <c r="KP408" s="1"/>
      <c r="KQ408" s="1"/>
      <c r="KR408" s="1"/>
      <c r="KS408" s="1"/>
      <c r="KT408" s="1"/>
      <c r="KU408" s="1"/>
      <c r="KV408" s="1"/>
      <c r="KW408" s="1"/>
      <c r="KX408" s="1"/>
      <c r="KY408" s="1"/>
      <c r="KZ408" s="1"/>
      <c r="LA408" s="1"/>
      <c r="LB408" s="1"/>
      <c r="LC408" s="1"/>
      <c r="LD408" s="1"/>
      <c r="LE408" s="1"/>
      <c r="LF408" s="1"/>
      <c r="LG408" s="1"/>
      <c r="LH408" s="1"/>
      <c r="LI408" s="1"/>
      <c r="LJ408" s="1"/>
      <c r="LK408" s="1"/>
      <c r="LL408" s="1"/>
      <c r="LM408" s="1"/>
      <c r="LN408" s="1"/>
      <c r="LO408" s="1"/>
      <c r="LP408" s="1"/>
      <c r="LQ408" s="1"/>
      <c r="LR408" s="1"/>
      <c r="LS408" s="1"/>
      <c r="LT408" s="1"/>
      <c r="LU408" s="1"/>
      <c r="LV408" s="1"/>
      <c r="LW408" s="1"/>
      <c r="LX408" s="1"/>
      <c r="LY408" s="1"/>
      <c r="LZ408" s="1"/>
      <c r="MA408" s="1"/>
      <c r="MB408" s="1"/>
      <c r="MC408" s="1"/>
      <c r="MD408" s="1"/>
      <c r="ME408" s="1"/>
      <c r="MF408" s="1"/>
      <c r="MG408" s="1"/>
      <c r="MH408" s="1"/>
      <c r="MI408" s="1"/>
      <c r="MJ408" s="1"/>
      <c r="MK408" s="1"/>
      <c r="ML408" s="1"/>
      <c r="MM408" s="1"/>
      <c r="MN408" s="1"/>
      <c r="MO408" s="1"/>
      <c r="MP408" s="1"/>
      <c r="MQ408" s="1"/>
      <c r="MR408" s="1"/>
      <c r="MS408" s="1"/>
      <c r="MT408" s="1"/>
      <c r="MU408" s="1"/>
      <c r="MV408" s="1"/>
      <c r="MW408" s="1"/>
      <c r="MX408" s="1"/>
      <c r="MY408" s="1"/>
      <c r="MZ408" s="1"/>
      <c r="NA408" s="1"/>
      <c r="NB408" s="1"/>
      <c r="NC408" s="1"/>
      <c r="ND408" s="1"/>
      <c r="NE408" s="1"/>
      <c r="NF408" s="1"/>
      <c r="NG408" s="1"/>
      <c r="NH408" s="1"/>
      <c r="NI408" s="1"/>
      <c r="NJ408" s="1"/>
      <c r="NK408" s="1"/>
      <c r="NL408" s="1"/>
      <c r="NM408" s="1"/>
      <c r="NN408" s="1"/>
      <c r="NO408" s="1"/>
      <c r="NP408" s="1"/>
      <c r="NQ408" s="1"/>
      <c r="NR408" s="1"/>
      <c r="NS408" s="1"/>
      <c r="NT408" s="1"/>
      <c r="NU408" s="1"/>
      <c r="NV408" s="1"/>
      <c r="NW408" s="1"/>
      <c r="NX408" s="1"/>
      <c r="NY408" s="1"/>
      <c r="NZ408" s="1"/>
      <c r="OA408" s="1"/>
      <c r="OB408" s="1"/>
      <c r="OC408" s="1"/>
      <c r="OD408" s="1"/>
      <c r="OE408" s="1"/>
      <c r="OF408" s="1"/>
      <c r="OG408" s="1"/>
      <c r="OH408" s="1"/>
      <c r="OI408" s="1"/>
      <c r="OJ408" s="1"/>
      <c r="OK408" s="1"/>
      <c r="OL408" s="1"/>
      <c r="OM408" s="1"/>
      <c r="ON408" s="1"/>
      <c r="OO408" s="1"/>
      <c r="OP408" s="1"/>
      <c r="OQ408" s="1"/>
      <c r="OR408" s="1"/>
      <c r="OS408" s="1"/>
      <c r="OT408" s="1"/>
      <c r="OU408" s="1"/>
      <c r="OV408" s="1"/>
      <c r="OW408" s="1"/>
      <c r="OX408" s="1"/>
      <c r="OY408" s="1"/>
      <c r="OZ408" s="1"/>
      <c r="PA408" s="1"/>
      <c r="PB408" s="1"/>
      <c r="PC408" s="1"/>
      <c r="PD408" s="1"/>
      <c r="PE408" s="1"/>
      <c r="PF408" s="1"/>
      <c r="PG408" s="1"/>
      <c r="PH408" s="1"/>
      <c r="PI408" s="1"/>
      <c r="PJ408" s="1"/>
      <c r="PK408" s="1"/>
      <c r="PL408" s="1"/>
      <c r="PM408" s="1"/>
      <c r="PN408" s="1"/>
      <c r="PO408" s="1"/>
      <c r="PP408" s="1"/>
      <c r="PQ408" s="1"/>
      <c r="PR408" s="1"/>
      <c r="PS408" s="1"/>
      <c r="PT408" s="1"/>
      <c r="PU408" s="1"/>
      <c r="PV408" s="1"/>
      <c r="PW408" s="1"/>
      <c r="PX408" s="1"/>
      <c r="PY408" s="1"/>
      <c r="PZ408" s="1"/>
      <c r="QA408" s="1"/>
      <c r="QB408" s="1"/>
      <c r="QC408" s="1"/>
      <c r="QD408" s="1"/>
      <c r="QE408" s="1"/>
      <c r="QF408" s="1"/>
      <c r="QG408" s="1"/>
      <c r="QH408" s="1"/>
      <c r="QI408" s="1"/>
      <c r="QJ408" s="1"/>
      <c r="QK408" s="1"/>
      <c r="QL408" s="1"/>
      <c r="QM408" s="1"/>
      <c r="QN408" s="1"/>
      <c r="QO408" s="1"/>
      <c r="QP408" s="1"/>
      <c r="QQ408" s="1"/>
      <c r="QR408" s="1"/>
      <c r="QS408" s="1"/>
      <c r="QT408" s="1"/>
      <c r="QU408" s="1"/>
      <c r="QV408" s="1"/>
      <c r="QW408" s="1"/>
      <c r="QX408" s="1"/>
      <c r="QY408" s="1"/>
      <c r="QZ408" s="1"/>
      <c r="RA408" s="1"/>
      <c r="RB408" s="1"/>
      <c r="RC408" s="1"/>
      <c r="RD408" s="1"/>
      <c r="RE408" s="1"/>
      <c r="RF408" s="1"/>
      <c r="RG408" s="1"/>
      <c r="RH408" s="1"/>
      <c r="RI408" s="1"/>
      <c r="RJ408" s="1"/>
      <c r="RK408" s="1"/>
      <c r="RL408" s="1"/>
      <c r="RM408" s="1"/>
      <c r="RN408" s="1"/>
      <c r="RO408" s="1"/>
      <c r="RP408" s="1"/>
      <c r="RQ408" s="1"/>
      <c r="RR408" s="1"/>
      <c r="RS408" s="1"/>
      <c r="RT408" s="1"/>
      <c r="RU408" s="1"/>
      <c r="RV408" s="1"/>
      <c r="RW408" s="1"/>
      <c r="RX408" s="1"/>
      <c r="RY408" s="1"/>
      <c r="RZ408" s="1"/>
      <c r="SA408" s="1"/>
      <c r="SB408" s="1"/>
      <c r="SC408" s="1"/>
      <c r="SD408" s="1"/>
      <c r="SE408" s="1"/>
      <c r="SF408" s="1"/>
      <c r="SG408" s="1"/>
      <c r="SH408" s="1"/>
      <c r="SI408" s="1"/>
      <c r="SJ408" s="1"/>
      <c r="SK408" s="1"/>
      <c r="SL408" s="1"/>
      <c r="SM408" s="1"/>
      <c r="SN408" s="1"/>
      <c r="SO408" s="1"/>
      <c r="SP408" s="1"/>
      <c r="SQ408" s="1"/>
      <c r="SR408" s="1"/>
      <c r="SS408" s="1"/>
      <c r="ST408" s="1"/>
      <c r="SU408" s="1"/>
      <c r="SV408" s="1"/>
      <c r="SW408" s="1"/>
      <c r="SX408" s="1"/>
      <c r="SY408" s="1"/>
      <c r="SZ408" s="1"/>
      <c r="TA408" s="1"/>
      <c r="TB408" s="1"/>
      <c r="TC408" s="1"/>
      <c r="TD408" s="1"/>
      <c r="TE408" s="1"/>
      <c r="TF408" s="1"/>
      <c r="TG408" s="1"/>
      <c r="TH408" s="1"/>
      <c r="TI408" s="1"/>
      <c r="TJ408" s="1"/>
      <c r="TK408" s="1"/>
      <c r="TL408" s="1"/>
      <c r="TM408" s="1"/>
      <c r="TN408" s="1"/>
      <c r="TO408" s="1"/>
      <c r="TP408" s="1"/>
      <c r="TQ408" s="1"/>
      <c r="TR408" s="1"/>
      <c r="TS408" s="1"/>
      <c r="TT408" s="1"/>
      <c r="TU408" s="1"/>
      <c r="TV408" s="1"/>
      <c r="TW408" s="1"/>
      <c r="TX408" s="1"/>
      <c r="TY408" s="1"/>
      <c r="TZ408" s="1"/>
      <c r="UA408" s="1"/>
      <c r="UB408" s="1"/>
      <c r="UC408" s="1"/>
      <c r="UD408" s="1"/>
      <c r="UE408" s="1"/>
      <c r="UF408" s="1"/>
      <c r="UG408" s="1"/>
      <c r="UH408" s="1"/>
      <c r="UI408" s="1"/>
      <c r="UJ408" s="1"/>
      <c r="UK408" s="1"/>
      <c r="UL408" s="1"/>
      <c r="UM408" s="1"/>
      <c r="UN408" s="1"/>
      <c r="UO408" s="1"/>
      <c r="UP408" s="1"/>
      <c r="UQ408" s="1"/>
      <c r="UR408" s="1"/>
      <c r="US408" s="1"/>
      <c r="UT408" s="1"/>
      <c r="UU408" s="1"/>
      <c r="UV408" s="1"/>
      <c r="UW408" s="1"/>
      <c r="UX408" s="1"/>
      <c r="UY408" s="1"/>
      <c r="UZ408" s="1"/>
      <c r="VA408" s="1"/>
      <c r="VB408" s="1"/>
      <c r="VC408" s="1"/>
      <c r="VD408" s="1"/>
      <c r="VE408" s="1"/>
      <c r="VF408" s="1"/>
      <c r="VG408" s="1"/>
      <c r="VH408" s="1"/>
      <c r="VI408" s="1"/>
      <c r="VJ408" s="1"/>
      <c r="VK408" s="1"/>
      <c r="VL408" s="1"/>
      <c r="VM408" s="1"/>
      <c r="VN408" s="1"/>
      <c r="VO408" s="1"/>
      <c r="VP408" s="1"/>
      <c r="VQ408" s="1"/>
      <c r="VR408" s="1"/>
      <c r="VS408" s="1"/>
      <c r="VT408" s="1"/>
      <c r="VU408" s="1"/>
      <c r="VV408" s="1"/>
      <c r="VW408" s="1"/>
      <c r="VX408" s="1"/>
      <c r="VY408" s="1"/>
      <c r="VZ408" s="1"/>
      <c r="WA408" s="1"/>
      <c r="WB408" s="1"/>
      <c r="WC408" s="1"/>
      <c r="WD408" s="1"/>
      <c r="WE408" s="1"/>
      <c r="WF408" s="1"/>
      <c r="WG408" s="1"/>
      <c r="WH408" s="1"/>
      <c r="WI408" s="1"/>
      <c r="WJ408" s="1"/>
      <c r="WK408" s="1"/>
      <c r="WL408" s="1"/>
      <c r="WM408" s="1"/>
      <c r="WN408" s="1"/>
      <c r="WO408" s="1"/>
      <c r="WP408" s="1"/>
      <c r="WQ408" s="1"/>
      <c r="WR408" s="1"/>
      <c r="WS408" s="1"/>
      <c r="WT408" s="1"/>
      <c r="WU408" s="1"/>
      <c r="WV408" s="1"/>
      <c r="WW408" s="1"/>
      <c r="WX408" s="1"/>
      <c r="WY408" s="1"/>
      <c r="WZ408" s="1"/>
      <c r="XA408" s="1"/>
      <c r="XB408" s="1"/>
      <c r="XC408" s="1"/>
      <c r="XD408" s="1"/>
      <c r="XE408" s="1"/>
      <c r="XF408" s="1"/>
      <c r="XG408" s="1"/>
      <c r="XH408" s="1"/>
      <c r="XI408" s="1"/>
      <c r="XJ408" s="1"/>
      <c r="XK408" s="1"/>
      <c r="XL408" s="1"/>
      <c r="XM408" s="1"/>
      <c r="XN408" s="1"/>
      <c r="XO408" s="1"/>
      <c r="XP408" s="1"/>
      <c r="XQ408" s="1"/>
      <c r="XR408" s="1"/>
      <c r="XS408" s="1"/>
      <c r="XT408" s="1"/>
      <c r="XU408" s="1"/>
      <c r="XV408" s="1"/>
      <c r="XW408" s="1"/>
      <c r="XX408" s="1"/>
      <c r="XY408" s="1"/>
      <c r="XZ408" s="1"/>
      <c r="YA408" s="1"/>
      <c r="YB408" s="1"/>
      <c r="YC408" s="1"/>
      <c r="YD408" s="1"/>
      <c r="YE408" s="1"/>
      <c r="YF408" s="1"/>
      <c r="YG408" s="1"/>
      <c r="YH408" s="1"/>
      <c r="YI408" s="1"/>
      <c r="YJ408" s="1"/>
      <c r="YK408" s="1"/>
      <c r="YL408" s="1"/>
      <c r="YM408" s="1"/>
      <c r="YN408" s="1"/>
      <c r="YO408" s="1"/>
      <c r="YP408" s="1"/>
      <c r="YQ408" s="1"/>
      <c r="YR408" s="1"/>
      <c r="YS408" s="1"/>
      <c r="YT408" s="1"/>
      <c r="YU408" s="1"/>
      <c r="YV408" s="1"/>
      <c r="YW408" s="1"/>
      <c r="YX408" s="1"/>
      <c r="YY408" s="1"/>
      <c r="YZ408" s="1"/>
      <c r="ZA408" s="1"/>
      <c r="ZB408" s="1"/>
      <c r="ZC408" s="1"/>
      <c r="ZD408" s="1"/>
      <c r="ZE408" s="1"/>
      <c r="ZF408" s="1"/>
      <c r="ZG408" s="1"/>
      <c r="ZH408" s="1"/>
      <c r="ZI408" s="1"/>
      <c r="ZJ408" s="1"/>
      <c r="ZK408" s="1"/>
      <c r="ZL408" s="1"/>
      <c r="ZM408" s="1"/>
      <c r="ZN408" s="1"/>
      <c r="ZO408" s="1"/>
      <c r="ZP408" s="1"/>
      <c r="ZQ408" s="1"/>
      <c r="ZR408" s="1"/>
      <c r="ZS408" s="1"/>
      <c r="ZT408" s="1"/>
      <c r="ZU408" s="1"/>
      <c r="ZV408" s="1"/>
      <c r="ZW408" s="1"/>
      <c r="ZX408" s="1"/>
      <c r="ZY408" s="1"/>
      <c r="ZZ408" s="1"/>
      <c r="AAA408" s="1"/>
      <c r="AAB408" s="1"/>
      <c r="AAC408" s="1"/>
      <c r="AAD408" s="1"/>
      <c r="AAE408" s="1"/>
      <c r="AAF408" s="1"/>
      <c r="AAG408" s="1"/>
      <c r="AAH408" s="1"/>
      <c r="AAI408" s="1"/>
      <c r="AAJ408" s="1"/>
      <c r="AAK408" s="1"/>
      <c r="AAL408" s="1"/>
      <c r="AAM408" s="1"/>
      <c r="AAN408" s="1"/>
      <c r="AAO408" s="1"/>
      <c r="AAP408" s="1"/>
      <c r="AAQ408" s="1"/>
      <c r="AAR408" s="1"/>
      <c r="AAS408" s="1"/>
      <c r="AAT408" s="1"/>
      <c r="AAU408" s="1"/>
      <c r="AAV408" s="1"/>
      <c r="AAW408" s="1"/>
      <c r="AAX408" s="1"/>
      <c r="AAY408" s="1"/>
      <c r="AAZ408" s="1"/>
      <c r="ABA408" s="1"/>
      <c r="ABB408" s="1"/>
      <c r="ABC408" s="1"/>
      <c r="ABD408" s="1"/>
      <c r="ABE408" s="1"/>
      <c r="ABF408" s="1"/>
      <c r="ABG408" s="1"/>
      <c r="ABH408" s="1"/>
      <c r="ABI408" s="1"/>
      <c r="ABJ408" s="1"/>
      <c r="ABK408" s="1"/>
      <c r="ABL408" s="1"/>
      <c r="ABM408" s="1"/>
      <c r="ABN408" s="1"/>
      <c r="ABO408" s="1"/>
      <c r="ABP408" s="1"/>
      <c r="ABQ408" s="1"/>
      <c r="ABR408" s="1"/>
      <c r="ABS408" s="1"/>
      <c r="ABT408" s="1"/>
      <c r="ABU408" s="1"/>
      <c r="ABV408" s="1"/>
      <c r="ABW408" s="1"/>
      <c r="ABX408" s="1"/>
      <c r="ABY408" s="1"/>
      <c r="ABZ408" s="1"/>
      <c r="ACA408" s="1"/>
      <c r="ACB408" s="1"/>
      <c r="ACC408" s="1"/>
      <c r="ACD408" s="1"/>
      <c r="ACE408" s="1"/>
      <c r="ACF408" s="1"/>
      <c r="ACG408" s="1"/>
      <c r="ACH408" s="1"/>
      <c r="ACI408" s="1"/>
      <c r="ACJ408" s="1"/>
      <c r="ACK408" s="1"/>
      <c r="ACL408" s="1"/>
      <c r="ACM408" s="1"/>
      <c r="ACN408" s="1"/>
      <c r="ACO408" s="1"/>
      <c r="ACP408" s="1"/>
      <c r="ACQ408" s="1"/>
      <c r="ACR408" s="1"/>
      <c r="ACS408" s="1"/>
      <c r="ACT408" s="1"/>
      <c r="ACU408" s="1"/>
      <c r="ACV408" s="1"/>
      <c r="ACW408" s="1"/>
      <c r="ACX408" s="1"/>
      <c r="ACY408" s="1"/>
      <c r="ACZ408" s="1"/>
      <c r="ADA408" s="1"/>
      <c r="ADB408" s="1"/>
      <c r="ADC408" s="1"/>
      <c r="ADD408" s="1"/>
      <c r="ADE408" s="1"/>
      <c r="ADF408" s="1"/>
      <c r="ADG408" s="1"/>
      <c r="ADH408" s="1"/>
      <c r="ADI408" s="1"/>
      <c r="ADJ408" s="1"/>
      <c r="ADK408" s="1"/>
      <c r="ADL408" s="1"/>
      <c r="ADM408" s="1"/>
      <c r="ADN408" s="1"/>
      <c r="ADO408" s="1"/>
      <c r="ADP408" s="1"/>
      <c r="ADQ408" s="1"/>
      <c r="ADR408" s="1"/>
      <c r="ADS408" s="1"/>
      <c r="ADT408" s="1"/>
      <c r="ADU408" s="1"/>
      <c r="ADV408" s="1"/>
      <c r="ADW408" s="1"/>
      <c r="ADX408" s="1"/>
      <c r="ADY408" s="1"/>
      <c r="ADZ408" s="1"/>
      <c r="AEA408" s="1"/>
      <c r="AEB408" s="1"/>
      <c r="AEC408" s="1"/>
      <c r="AED408" s="1"/>
      <c r="AEE408" s="1"/>
      <c r="AEF408" s="1"/>
      <c r="AEG408" s="1"/>
      <c r="AEH408" s="1"/>
      <c r="AEI408" s="1"/>
      <c r="AEJ408" s="1"/>
      <c r="AEK408" s="1"/>
      <c r="AEL408" s="1"/>
      <c r="AEM408" s="1"/>
      <c r="AEN408" s="1"/>
      <c r="AEO408" s="1"/>
      <c r="AEP408" s="1"/>
      <c r="AEQ408" s="1"/>
      <c r="AER408" s="1"/>
      <c r="AES408" s="1"/>
      <c r="AET408" s="1"/>
      <c r="AEU408" s="1"/>
      <c r="AEV408" s="1"/>
      <c r="AEW408" s="1"/>
      <c r="AEX408" s="1"/>
      <c r="AEY408" s="1"/>
      <c r="AEZ408" s="1"/>
      <c r="AFA408" s="1"/>
      <c r="AFB408" s="1"/>
      <c r="AFC408" s="1"/>
      <c r="AFD408" s="1"/>
      <c r="AFE408" s="1"/>
      <c r="AFF408" s="1"/>
      <c r="AFG408" s="1"/>
      <c r="AFH408" s="1"/>
      <c r="AFI408" s="1"/>
      <c r="AFJ408" s="1"/>
      <c r="AFK408" s="1"/>
      <c r="AFL408" s="1"/>
      <c r="AFM408" s="1"/>
      <c r="AFN408" s="1"/>
      <c r="AFO408" s="1"/>
      <c r="AFP408" s="1"/>
      <c r="AFQ408" s="1"/>
      <c r="AFR408" s="1"/>
      <c r="AFS408" s="1"/>
      <c r="AFT408" s="1"/>
      <c r="AFU408" s="1"/>
      <c r="AFV408" s="1"/>
      <c r="AFW408" s="1"/>
      <c r="AFX408" s="1"/>
      <c r="AFY408" s="1"/>
      <c r="AFZ408" s="1"/>
      <c r="AGA408" s="1"/>
      <c r="AGB408" s="1"/>
      <c r="AGC408" s="1"/>
      <c r="AGD408" s="1"/>
      <c r="AGE408" s="1"/>
      <c r="AGF408" s="1"/>
      <c r="AGG408" s="1"/>
      <c r="AGH408" s="1"/>
      <c r="AGI408" s="1"/>
      <c r="AGJ408" s="1"/>
      <c r="AGK408" s="1"/>
      <c r="AGL408" s="1"/>
      <c r="AGM408" s="1"/>
      <c r="AGN408" s="1"/>
      <c r="AGO408" s="1"/>
      <c r="AGP408" s="1"/>
      <c r="AGQ408" s="1"/>
      <c r="AGR408" s="1"/>
      <c r="AGS408" s="1"/>
      <c r="AGT408" s="1"/>
      <c r="AGU408" s="1"/>
      <c r="AGV408" s="1"/>
      <c r="AGW408" s="1"/>
      <c r="AGX408" s="1"/>
      <c r="AGY408" s="1"/>
      <c r="AGZ408" s="1"/>
      <c r="AHA408" s="1"/>
      <c r="AHB408" s="1"/>
      <c r="AHC408" s="1"/>
      <c r="AHD408" s="1"/>
      <c r="AHE408" s="1"/>
      <c r="AHF408" s="1"/>
      <c r="AHG408" s="1"/>
      <c r="AHH408" s="1"/>
      <c r="AHI408" s="1"/>
      <c r="AHJ408" s="1"/>
      <c r="AHK408" s="1"/>
      <c r="AHL408" s="1"/>
      <c r="AHM408" s="1"/>
      <c r="AHN408" s="1"/>
      <c r="AHO408" s="1"/>
      <c r="AHP408" s="1"/>
      <c r="AHQ408" s="1"/>
      <c r="AHR408" s="1"/>
      <c r="AHS408" s="1"/>
      <c r="AHT408" s="1"/>
      <c r="AHU408" s="1"/>
      <c r="AHV408" s="1"/>
      <c r="AHW408" s="1"/>
      <c r="AHX408" s="1"/>
      <c r="AHY408" s="1"/>
      <c r="AHZ408" s="1"/>
      <c r="AIA408" s="1"/>
      <c r="AIB408" s="1"/>
      <c r="AIC408" s="1"/>
      <c r="AID408" s="1"/>
      <c r="AIE408" s="1"/>
      <c r="AIF408" s="1"/>
      <c r="AIG408" s="1"/>
      <c r="AIH408" s="1"/>
      <c r="AII408" s="1"/>
      <c r="AIJ408" s="1"/>
      <c r="AIK408" s="1"/>
      <c r="AIL408" s="1"/>
      <c r="AIM408" s="1"/>
      <c r="AIN408" s="1"/>
      <c r="AIO408" s="1"/>
      <c r="AIP408" s="1"/>
      <c r="AIQ408" s="1"/>
      <c r="AIR408" s="1"/>
      <c r="AIS408" s="1"/>
      <c r="AIT408" s="1"/>
      <c r="AIU408" s="1"/>
      <c r="AIV408" s="1"/>
      <c r="AIW408" s="1"/>
      <c r="AIX408" s="1"/>
      <c r="AIY408" s="1"/>
      <c r="AIZ408" s="1"/>
      <c r="AJA408" s="1"/>
      <c r="AJB408" s="1"/>
      <c r="AJC408" s="1"/>
      <c r="AJD408" s="1"/>
      <c r="AJE408" s="1"/>
      <c r="AJF408" s="1"/>
      <c r="AJG408" s="1"/>
      <c r="AJH408" s="1"/>
      <c r="AJI408" s="1"/>
      <c r="AJJ408" s="1"/>
      <c r="AJK408" s="1"/>
      <c r="AJL408" s="1"/>
      <c r="AJM408" s="1"/>
      <c r="AJN408" s="1"/>
      <c r="AJO408" s="1"/>
      <c r="AJP408" s="1"/>
      <c r="AJQ408" s="1"/>
      <c r="AJR408" s="1"/>
      <c r="AJS408" s="1"/>
      <c r="AJT408" s="1"/>
      <c r="AJU408" s="1"/>
      <c r="AJV408" s="1"/>
      <c r="AJW408" s="1"/>
      <c r="AJX408" s="1"/>
      <c r="AJY408" s="1"/>
      <c r="AJZ408" s="1"/>
      <c r="AKA408" s="1"/>
      <c r="AKB408" s="1"/>
      <c r="AKC408" s="1"/>
      <c r="AKD408" s="1"/>
      <c r="AKE408" s="1"/>
      <c r="AKF408" s="1"/>
      <c r="AKG408" s="1"/>
      <c r="AKH408" s="1"/>
      <c r="AKI408" s="1"/>
      <c r="AKJ408" s="1"/>
      <c r="AKK408" s="1"/>
      <c r="AKL408" s="1"/>
      <c r="AKM408" s="1"/>
      <c r="AKN408" s="1"/>
      <c r="AKO408" s="1"/>
      <c r="AKP408" s="1"/>
      <c r="AKQ408" s="1"/>
      <c r="AKR408" s="1"/>
      <c r="AKS408" s="1"/>
      <c r="AKT408" s="1"/>
      <c r="AKU408" s="1"/>
      <c r="AKV408" s="1"/>
      <c r="AKW408" s="1"/>
      <c r="AKX408" s="1"/>
      <c r="AKY408" s="1"/>
      <c r="AKZ408" s="1"/>
      <c r="ALA408" s="1"/>
      <c r="ALB408" s="1"/>
      <c r="ALC408" s="1"/>
      <c r="ALD408" s="1"/>
      <c r="ALE408" s="1"/>
      <c r="ALF408" s="1"/>
      <c r="ALG408" s="1"/>
      <c r="ALH408" s="1"/>
      <c r="ALI408" s="1"/>
      <c r="ALJ408" s="1"/>
      <c r="ALK408" s="1"/>
      <c r="ALL408" s="1"/>
      <c r="ALM408" s="1"/>
      <c r="ALN408" s="1"/>
      <c r="ALO408" s="1"/>
      <c r="ALP408" s="1"/>
      <c r="ALQ408" s="1"/>
      <c r="ALR408" s="1"/>
      <c r="ALS408" s="1"/>
      <c r="ALT408" s="1"/>
      <c r="ALU408" s="1"/>
      <c r="ALV408" s="1"/>
      <c r="ALW408" s="1"/>
      <c r="ALX408" s="1"/>
      <c r="ALY408" s="1"/>
      <c r="ALZ408" s="1"/>
      <c r="AMA408" s="1"/>
      <c r="AMB408" s="1"/>
      <c r="AMC408" s="1"/>
      <c r="AMD408" s="1"/>
      <c r="AME408" s="1"/>
      <c r="AMF408" s="1"/>
      <c r="AMG408" s="1"/>
      <c r="AMH408" s="1"/>
      <c r="AMI408" s="1"/>
      <c r="AMJ408" s="1"/>
    </row>
    <row r="409" spans="1:1024" s="22" customFormat="1">
      <c r="A409" s="1" t="s">
        <v>1041</v>
      </c>
      <c r="B409" s="1" t="s">
        <v>1042</v>
      </c>
      <c r="C409" s="1" t="s">
        <v>99</v>
      </c>
      <c r="D409" s="1" t="s">
        <v>13</v>
      </c>
      <c r="E409" s="1" t="s">
        <v>1043</v>
      </c>
      <c r="F409" s="1" t="s">
        <v>16</v>
      </c>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c r="KB409" s="1"/>
      <c r="KC409" s="1"/>
      <c r="KD409" s="1"/>
      <c r="KE409" s="1"/>
      <c r="KF409" s="1"/>
      <c r="KG409" s="1"/>
      <c r="KH409" s="1"/>
      <c r="KI409" s="1"/>
      <c r="KJ409" s="1"/>
      <c r="KK409" s="1"/>
      <c r="KL409" s="1"/>
      <c r="KM409" s="1"/>
      <c r="KN409" s="1"/>
      <c r="KO409" s="1"/>
      <c r="KP409" s="1"/>
      <c r="KQ409" s="1"/>
      <c r="KR409" s="1"/>
      <c r="KS409" s="1"/>
      <c r="KT409" s="1"/>
      <c r="KU409" s="1"/>
      <c r="KV409" s="1"/>
      <c r="KW409" s="1"/>
      <c r="KX409" s="1"/>
      <c r="KY409" s="1"/>
      <c r="KZ409" s="1"/>
      <c r="LA409" s="1"/>
      <c r="LB409" s="1"/>
      <c r="LC409" s="1"/>
      <c r="LD409" s="1"/>
      <c r="LE409" s="1"/>
      <c r="LF409" s="1"/>
      <c r="LG409" s="1"/>
      <c r="LH409" s="1"/>
      <c r="LI409" s="1"/>
      <c r="LJ409" s="1"/>
      <c r="LK409" s="1"/>
      <c r="LL409" s="1"/>
      <c r="LM409" s="1"/>
      <c r="LN409" s="1"/>
      <c r="LO409" s="1"/>
      <c r="LP409" s="1"/>
      <c r="LQ409" s="1"/>
      <c r="LR409" s="1"/>
      <c r="LS409" s="1"/>
      <c r="LT409" s="1"/>
      <c r="LU409" s="1"/>
      <c r="LV409" s="1"/>
      <c r="LW409" s="1"/>
      <c r="LX409" s="1"/>
      <c r="LY409" s="1"/>
      <c r="LZ409" s="1"/>
      <c r="MA409" s="1"/>
      <c r="MB409" s="1"/>
      <c r="MC409" s="1"/>
      <c r="MD409" s="1"/>
      <c r="ME409" s="1"/>
      <c r="MF409" s="1"/>
      <c r="MG409" s="1"/>
      <c r="MH409" s="1"/>
      <c r="MI409" s="1"/>
      <c r="MJ409" s="1"/>
      <c r="MK409" s="1"/>
      <c r="ML409" s="1"/>
      <c r="MM409" s="1"/>
      <c r="MN409" s="1"/>
      <c r="MO409" s="1"/>
      <c r="MP409" s="1"/>
      <c r="MQ409" s="1"/>
      <c r="MR409" s="1"/>
      <c r="MS409" s="1"/>
      <c r="MT409" s="1"/>
      <c r="MU409" s="1"/>
      <c r="MV409" s="1"/>
      <c r="MW409" s="1"/>
      <c r="MX409" s="1"/>
      <c r="MY409" s="1"/>
      <c r="MZ409" s="1"/>
      <c r="NA409" s="1"/>
      <c r="NB409" s="1"/>
      <c r="NC409" s="1"/>
      <c r="ND409" s="1"/>
      <c r="NE409" s="1"/>
      <c r="NF409" s="1"/>
      <c r="NG409" s="1"/>
      <c r="NH409" s="1"/>
      <c r="NI409" s="1"/>
      <c r="NJ409" s="1"/>
      <c r="NK409" s="1"/>
      <c r="NL409" s="1"/>
      <c r="NM409" s="1"/>
      <c r="NN409" s="1"/>
      <c r="NO409" s="1"/>
      <c r="NP409" s="1"/>
      <c r="NQ409" s="1"/>
      <c r="NR409" s="1"/>
      <c r="NS409" s="1"/>
      <c r="NT409" s="1"/>
      <c r="NU409" s="1"/>
      <c r="NV409" s="1"/>
      <c r="NW409" s="1"/>
      <c r="NX409" s="1"/>
      <c r="NY409" s="1"/>
      <c r="NZ409" s="1"/>
      <c r="OA409" s="1"/>
      <c r="OB409" s="1"/>
      <c r="OC409" s="1"/>
      <c r="OD409" s="1"/>
      <c r="OE409" s="1"/>
      <c r="OF409" s="1"/>
      <c r="OG409" s="1"/>
      <c r="OH409" s="1"/>
      <c r="OI409" s="1"/>
      <c r="OJ409" s="1"/>
      <c r="OK409" s="1"/>
      <c r="OL409" s="1"/>
      <c r="OM409" s="1"/>
      <c r="ON409" s="1"/>
      <c r="OO409" s="1"/>
      <c r="OP409" s="1"/>
      <c r="OQ409" s="1"/>
      <c r="OR409" s="1"/>
      <c r="OS409" s="1"/>
      <c r="OT409" s="1"/>
      <c r="OU409" s="1"/>
      <c r="OV409" s="1"/>
      <c r="OW409" s="1"/>
      <c r="OX409" s="1"/>
      <c r="OY409" s="1"/>
      <c r="OZ409" s="1"/>
      <c r="PA409" s="1"/>
      <c r="PB409" s="1"/>
      <c r="PC409" s="1"/>
      <c r="PD409" s="1"/>
      <c r="PE409" s="1"/>
      <c r="PF409" s="1"/>
      <c r="PG409" s="1"/>
      <c r="PH409" s="1"/>
      <c r="PI409" s="1"/>
      <c r="PJ409" s="1"/>
      <c r="PK409" s="1"/>
      <c r="PL409" s="1"/>
      <c r="PM409" s="1"/>
      <c r="PN409" s="1"/>
      <c r="PO409" s="1"/>
      <c r="PP409" s="1"/>
      <c r="PQ409" s="1"/>
      <c r="PR409" s="1"/>
      <c r="PS409" s="1"/>
      <c r="PT409" s="1"/>
      <c r="PU409" s="1"/>
      <c r="PV409" s="1"/>
      <c r="PW409" s="1"/>
      <c r="PX409" s="1"/>
      <c r="PY409" s="1"/>
      <c r="PZ409" s="1"/>
      <c r="QA409" s="1"/>
      <c r="QB409" s="1"/>
      <c r="QC409" s="1"/>
      <c r="QD409" s="1"/>
      <c r="QE409" s="1"/>
      <c r="QF409" s="1"/>
      <c r="QG409" s="1"/>
      <c r="QH409" s="1"/>
      <c r="QI409" s="1"/>
      <c r="QJ409" s="1"/>
      <c r="QK409" s="1"/>
      <c r="QL409" s="1"/>
      <c r="QM409" s="1"/>
      <c r="QN409" s="1"/>
      <c r="QO409" s="1"/>
      <c r="QP409" s="1"/>
      <c r="QQ409" s="1"/>
      <c r="QR409" s="1"/>
      <c r="QS409" s="1"/>
      <c r="QT409" s="1"/>
      <c r="QU409" s="1"/>
      <c r="QV409" s="1"/>
      <c r="QW409" s="1"/>
      <c r="QX409" s="1"/>
      <c r="QY409" s="1"/>
      <c r="QZ409" s="1"/>
      <c r="RA409" s="1"/>
      <c r="RB409" s="1"/>
      <c r="RC409" s="1"/>
      <c r="RD409" s="1"/>
      <c r="RE409" s="1"/>
      <c r="RF409" s="1"/>
      <c r="RG409" s="1"/>
      <c r="RH409" s="1"/>
      <c r="RI409" s="1"/>
      <c r="RJ409" s="1"/>
      <c r="RK409" s="1"/>
      <c r="RL409" s="1"/>
      <c r="RM409" s="1"/>
      <c r="RN409" s="1"/>
      <c r="RO409" s="1"/>
      <c r="RP409" s="1"/>
      <c r="RQ409" s="1"/>
      <c r="RR409" s="1"/>
      <c r="RS409" s="1"/>
      <c r="RT409" s="1"/>
      <c r="RU409" s="1"/>
      <c r="RV409" s="1"/>
      <c r="RW409" s="1"/>
      <c r="RX409" s="1"/>
      <c r="RY409" s="1"/>
      <c r="RZ409" s="1"/>
      <c r="SA409" s="1"/>
      <c r="SB409" s="1"/>
      <c r="SC409" s="1"/>
      <c r="SD409" s="1"/>
      <c r="SE409" s="1"/>
      <c r="SF409" s="1"/>
      <c r="SG409" s="1"/>
      <c r="SH409" s="1"/>
      <c r="SI409" s="1"/>
      <c r="SJ409" s="1"/>
      <c r="SK409" s="1"/>
      <c r="SL409" s="1"/>
      <c r="SM409" s="1"/>
      <c r="SN409" s="1"/>
      <c r="SO409" s="1"/>
      <c r="SP409" s="1"/>
      <c r="SQ409" s="1"/>
      <c r="SR409" s="1"/>
      <c r="SS409" s="1"/>
      <c r="ST409" s="1"/>
      <c r="SU409" s="1"/>
      <c r="SV409" s="1"/>
      <c r="SW409" s="1"/>
      <c r="SX409" s="1"/>
      <c r="SY409" s="1"/>
      <c r="SZ409" s="1"/>
      <c r="TA409" s="1"/>
      <c r="TB409" s="1"/>
      <c r="TC409" s="1"/>
      <c r="TD409" s="1"/>
      <c r="TE409" s="1"/>
      <c r="TF409" s="1"/>
      <c r="TG409" s="1"/>
      <c r="TH409" s="1"/>
      <c r="TI409" s="1"/>
      <c r="TJ409" s="1"/>
      <c r="TK409" s="1"/>
      <c r="TL409" s="1"/>
      <c r="TM409" s="1"/>
      <c r="TN409" s="1"/>
      <c r="TO409" s="1"/>
      <c r="TP409" s="1"/>
      <c r="TQ409" s="1"/>
      <c r="TR409" s="1"/>
      <c r="TS409" s="1"/>
      <c r="TT409" s="1"/>
      <c r="TU409" s="1"/>
      <c r="TV409" s="1"/>
      <c r="TW409" s="1"/>
      <c r="TX409" s="1"/>
      <c r="TY409" s="1"/>
      <c r="TZ409" s="1"/>
      <c r="UA409" s="1"/>
      <c r="UB409" s="1"/>
      <c r="UC409" s="1"/>
      <c r="UD409" s="1"/>
      <c r="UE409" s="1"/>
      <c r="UF409" s="1"/>
      <c r="UG409" s="1"/>
      <c r="UH409" s="1"/>
      <c r="UI409" s="1"/>
      <c r="UJ409" s="1"/>
      <c r="UK409" s="1"/>
      <c r="UL409" s="1"/>
      <c r="UM409" s="1"/>
      <c r="UN409" s="1"/>
      <c r="UO409" s="1"/>
      <c r="UP409" s="1"/>
      <c r="UQ409" s="1"/>
      <c r="UR409" s="1"/>
      <c r="US409" s="1"/>
      <c r="UT409" s="1"/>
      <c r="UU409" s="1"/>
      <c r="UV409" s="1"/>
      <c r="UW409" s="1"/>
      <c r="UX409" s="1"/>
      <c r="UY409" s="1"/>
      <c r="UZ409" s="1"/>
      <c r="VA409" s="1"/>
      <c r="VB409" s="1"/>
      <c r="VC409" s="1"/>
      <c r="VD409" s="1"/>
      <c r="VE409" s="1"/>
      <c r="VF409" s="1"/>
      <c r="VG409" s="1"/>
      <c r="VH409" s="1"/>
      <c r="VI409" s="1"/>
      <c r="VJ409" s="1"/>
      <c r="VK409" s="1"/>
      <c r="VL409" s="1"/>
      <c r="VM409" s="1"/>
      <c r="VN409" s="1"/>
      <c r="VO409" s="1"/>
      <c r="VP409" s="1"/>
      <c r="VQ409" s="1"/>
      <c r="VR409" s="1"/>
      <c r="VS409" s="1"/>
      <c r="VT409" s="1"/>
      <c r="VU409" s="1"/>
      <c r="VV409" s="1"/>
      <c r="VW409" s="1"/>
      <c r="VX409" s="1"/>
      <c r="VY409" s="1"/>
      <c r="VZ409" s="1"/>
      <c r="WA409" s="1"/>
      <c r="WB409" s="1"/>
      <c r="WC409" s="1"/>
      <c r="WD409" s="1"/>
      <c r="WE409" s="1"/>
      <c r="WF409" s="1"/>
      <c r="WG409" s="1"/>
      <c r="WH409" s="1"/>
      <c r="WI409" s="1"/>
      <c r="WJ409" s="1"/>
      <c r="WK409" s="1"/>
      <c r="WL409" s="1"/>
      <c r="WM409" s="1"/>
      <c r="WN409" s="1"/>
      <c r="WO409" s="1"/>
      <c r="WP409" s="1"/>
      <c r="WQ409" s="1"/>
      <c r="WR409" s="1"/>
      <c r="WS409" s="1"/>
      <c r="WT409" s="1"/>
      <c r="WU409" s="1"/>
      <c r="WV409" s="1"/>
      <c r="WW409" s="1"/>
      <c r="WX409" s="1"/>
      <c r="WY409" s="1"/>
      <c r="WZ409" s="1"/>
      <c r="XA409" s="1"/>
      <c r="XB409" s="1"/>
      <c r="XC409" s="1"/>
      <c r="XD409" s="1"/>
      <c r="XE409" s="1"/>
      <c r="XF409" s="1"/>
      <c r="XG409" s="1"/>
      <c r="XH409" s="1"/>
      <c r="XI409" s="1"/>
      <c r="XJ409" s="1"/>
      <c r="XK409" s="1"/>
      <c r="XL409" s="1"/>
      <c r="XM409" s="1"/>
      <c r="XN409" s="1"/>
      <c r="XO409" s="1"/>
      <c r="XP409" s="1"/>
      <c r="XQ409" s="1"/>
      <c r="XR409" s="1"/>
      <c r="XS409" s="1"/>
      <c r="XT409" s="1"/>
      <c r="XU409" s="1"/>
      <c r="XV409" s="1"/>
      <c r="XW409" s="1"/>
      <c r="XX409" s="1"/>
      <c r="XY409" s="1"/>
      <c r="XZ409" s="1"/>
      <c r="YA409" s="1"/>
      <c r="YB409" s="1"/>
      <c r="YC409" s="1"/>
      <c r="YD409" s="1"/>
      <c r="YE409" s="1"/>
      <c r="YF409" s="1"/>
      <c r="YG409" s="1"/>
      <c r="YH409" s="1"/>
      <c r="YI409" s="1"/>
      <c r="YJ409" s="1"/>
      <c r="YK409" s="1"/>
      <c r="YL409" s="1"/>
      <c r="YM409" s="1"/>
      <c r="YN409" s="1"/>
      <c r="YO409" s="1"/>
      <c r="YP409" s="1"/>
      <c r="YQ409" s="1"/>
      <c r="YR409" s="1"/>
      <c r="YS409" s="1"/>
      <c r="YT409" s="1"/>
      <c r="YU409" s="1"/>
      <c r="YV409" s="1"/>
      <c r="YW409" s="1"/>
      <c r="YX409" s="1"/>
      <c r="YY409" s="1"/>
      <c r="YZ409" s="1"/>
      <c r="ZA409" s="1"/>
      <c r="ZB409" s="1"/>
      <c r="ZC409" s="1"/>
      <c r="ZD409" s="1"/>
      <c r="ZE409" s="1"/>
      <c r="ZF409" s="1"/>
      <c r="ZG409" s="1"/>
      <c r="ZH409" s="1"/>
      <c r="ZI409" s="1"/>
      <c r="ZJ409" s="1"/>
      <c r="ZK409" s="1"/>
      <c r="ZL409" s="1"/>
      <c r="ZM409" s="1"/>
      <c r="ZN409" s="1"/>
      <c r="ZO409" s="1"/>
      <c r="ZP409" s="1"/>
      <c r="ZQ409" s="1"/>
      <c r="ZR409" s="1"/>
      <c r="ZS409" s="1"/>
      <c r="ZT409" s="1"/>
      <c r="ZU409" s="1"/>
      <c r="ZV409" s="1"/>
      <c r="ZW409" s="1"/>
      <c r="ZX409" s="1"/>
      <c r="ZY409" s="1"/>
      <c r="ZZ409" s="1"/>
      <c r="AAA409" s="1"/>
      <c r="AAB409" s="1"/>
      <c r="AAC409" s="1"/>
      <c r="AAD409" s="1"/>
      <c r="AAE409" s="1"/>
      <c r="AAF409" s="1"/>
      <c r="AAG409" s="1"/>
      <c r="AAH409" s="1"/>
      <c r="AAI409" s="1"/>
      <c r="AAJ409" s="1"/>
      <c r="AAK409" s="1"/>
      <c r="AAL409" s="1"/>
      <c r="AAM409" s="1"/>
      <c r="AAN409" s="1"/>
      <c r="AAO409" s="1"/>
      <c r="AAP409" s="1"/>
      <c r="AAQ409" s="1"/>
      <c r="AAR409" s="1"/>
      <c r="AAS409" s="1"/>
      <c r="AAT409" s="1"/>
      <c r="AAU409" s="1"/>
      <c r="AAV409" s="1"/>
      <c r="AAW409" s="1"/>
      <c r="AAX409" s="1"/>
      <c r="AAY409" s="1"/>
      <c r="AAZ409" s="1"/>
      <c r="ABA409" s="1"/>
      <c r="ABB409" s="1"/>
      <c r="ABC409" s="1"/>
      <c r="ABD409" s="1"/>
      <c r="ABE409" s="1"/>
      <c r="ABF409" s="1"/>
      <c r="ABG409" s="1"/>
      <c r="ABH409" s="1"/>
      <c r="ABI409" s="1"/>
      <c r="ABJ409" s="1"/>
      <c r="ABK409" s="1"/>
      <c r="ABL409" s="1"/>
      <c r="ABM409" s="1"/>
      <c r="ABN409" s="1"/>
      <c r="ABO409" s="1"/>
      <c r="ABP409" s="1"/>
      <c r="ABQ409" s="1"/>
      <c r="ABR409" s="1"/>
      <c r="ABS409" s="1"/>
      <c r="ABT409" s="1"/>
      <c r="ABU409" s="1"/>
      <c r="ABV409" s="1"/>
      <c r="ABW409" s="1"/>
      <c r="ABX409" s="1"/>
      <c r="ABY409" s="1"/>
      <c r="ABZ409" s="1"/>
      <c r="ACA409" s="1"/>
      <c r="ACB409" s="1"/>
      <c r="ACC409" s="1"/>
      <c r="ACD409" s="1"/>
      <c r="ACE409" s="1"/>
      <c r="ACF409" s="1"/>
      <c r="ACG409" s="1"/>
      <c r="ACH409" s="1"/>
      <c r="ACI409" s="1"/>
      <c r="ACJ409" s="1"/>
      <c r="ACK409" s="1"/>
      <c r="ACL409" s="1"/>
      <c r="ACM409" s="1"/>
      <c r="ACN409" s="1"/>
      <c r="ACO409" s="1"/>
      <c r="ACP409" s="1"/>
      <c r="ACQ409" s="1"/>
      <c r="ACR409" s="1"/>
      <c r="ACS409" s="1"/>
      <c r="ACT409" s="1"/>
      <c r="ACU409" s="1"/>
      <c r="ACV409" s="1"/>
      <c r="ACW409" s="1"/>
      <c r="ACX409" s="1"/>
      <c r="ACY409" s="1"/>
      <c r="ACZ409" s="1"/>
      <c r="ADA409" s="1"/>
      <c r="ADB409" s="1"/>
      <c r="ADC409" s="1"/>
      <c r="ADD409" s="1"/>
      <c r="ADE409" s="1"/>
      <c r="ADF409" s="1"/>
      <c r="ADG409" s="1"/>
      <c r="ADH409" s="1"/>
      <c r="ADI409" s="1"/>
      <c r="ADJ409" s="1"/>
      <c r="ADK409" s="1"/>
      <c r="ADL409" s="1"/>
      <c r="ADM409" s="1"/>
      <c r="ADN409" s="1"/>
      <c r="ADO409" s="1"/>
      <c r="ADP409" s="1"/>
      <c r="ADQ409" s="1"/>
      <c r="ADR409" s="1"/>
      <c r="ADS409" s="1"/>
      <c r="ADT409" s="1"/>
      <c r="ADU409" s="1"/>
      <c r="ADV409" s="1"/>
      <c r="ADW409" s="1"/>
      <c r="ADX409" s="1"/>
      <c r="ADY409" s="1"/>
      <c r="ADZ409" s="1"/>
      <c r="AEA409" s="1"/>
      <c r="AEB409" s="1"/>
      <c r="AEC409" s="1"/>
      <c r="AED409" s="1"/>
      <c r="AEE409" s="1"/>
      <c r="AEF409" s="1"/>
      <c r="AEG409" s="1"/>
      <c r="AEH409" s="1"/>
      <c r="AEI409" s="1"/>
      <c r="AEJ409" s="1"/>
      <c r="AEK409" s="1"/>
      <c r="AEL409" s="1"/>
      <c r="AEM409" s="1"/>
      <c r="AEN409" s="1"/>
      <c r="AEO409" s="1"/>
      <c r="AEP409" s="1"/>
      <c r="AEQ409" s="1"/>
      <c r="AER409" s="1"/>
      <c r="AES409" s="1"/>
      <c r="AET409" s="1"/>
      <c r="AEU409" s="1"/>
      <c r="AEV409" s="1"/>
      <c r="AEW409" s="1"/>
      <c r="AEX409" s="1"/>
      <c r="AEY409" s="1"/>
      <c r="AEZ409" s="1"/>
      <c r="AFA409" s="1"/>
      <c r="AFB409" s="1"/>
      <c r="AFC409" s="1"/>
      <c r="AFD409" s="1"/>
      <c r="AFE409" s="1"/>
      <c r="AFF409" s="1"/>
      <c r="AFG409" s="1"/>
      <c r="AFH409" s="1"/>
      <c r="AFI409" s="1"/>
      <c r="AFJ409" s="1"/>
      <c r="AFK409" s="1"/>
      <c r="AFL409" s="1"/>
      <c r="AFM409" s="1"/>
      <c r="AFN409" s="1"/>
      <c r="AFO409" s="1"/>
      <c r="AFP409" s="1"/>
      <c r="AFQ409" s="1"/>
      <c r="AFR409" s="1"/>
      <c r="AFS409" s="1"/>
      <c r="AFT409" s="1"/>
      <c r="AFU409" s="1"/>
      <c r="AFV409" s="1"/>
      <c r="AFW409" s="1"/>
      <c r="AFX409" s="1"/>
      <c r="AFY409" s="1"/>
      <c r="AFZ409" s="1"/>
      <c r="AGA409" s="1"/>
      <c r="AGB409" s="1"/>
      <c r="AGC409" s="1"/>
      <c r="AGD409" s="1"/>
      <c r="AGE409" s="1"/>
      <c r="AGF409" s="1"/>
      <c r="AGG409" s="1"/>
      <c r="AGH409" s="1"/>
      <c r="AGI409" s="1"/>
      <c r="AGJ409" s="1"/>
      <c r="AGK409" s="1"/>
      <c r="AGL409" s="1"/>
      <c r="AGM409" s="1"/>
      <c r="AGN409" s="1"/>
      <c r="AGO409" s="1"/>
      <c r="AGP409" s="1"/>
      <c r="AGQ409" s="1"/>
      <c r="AGR409" s="1"/>
      <c r="AGS409" s="1"/>
      <c r="AGT409" s="1"/>
      <c r="AGU409" s="1"/>
      <c r="AGV409" s="1"/>
      <c r="AGW409" s="1"/>
      <c r="AGX409" s="1"/>
      <c r="AGY409" s="1"/>
      <c r="AGZ409" s="1"/>
      <c r="AHA409" s="1"/>
      <c r="AHB409" s="1"/>
      <c r="AHC409" s="1"/>
      <c r="AHD409" s="1"/>
      <c r="AHE409" s="1"/>
      <c r="AHF409" s="1"/>
      <c r="AHG409" s="1"/>
      <c r="AHH409" s="1"/>
      <c r="AHI409" s="1"/>
      <c r="AHJ409" s="1"/>
      <c r="AHK409" s="1"/>
      <c r="AHL409" s="1"/>
      <c r="AHM409" s="1"/>
      <c r="AHN409" s="1"/>
      <c r="AHO409" s="1"/>
      <c r="AHP409" s="1"/>
      <c r="AHQ409" s="1"/>
      <c r="AHR409" s="1"/>
      <c r="AHS409" s="1"/>
      <c r="AHT409" s="1"/>
      <c r="AHU409" s="1"/>
      <c r="AHV409" s="1"/>
      <c r="AHW409" s="1"/>
      <c r="AHX409" s="1"/>
      <c r="AHY409" s="1"/>
      <c r="AHZ409" s="1"/>
      <c r="AIA409" s="1"/>
      <c r="AIB409" s="1"/>
      <c r="AIC409" s="1"/>
      <c r="AID409" s="1"/>
      <c r="AIE409" s="1"/>
      <c r="AIF409" s="1"/>
      <c r="AIG409" s="1"/>
      <c r="AIH409" s="1"/>
      <c r="AII409" s="1"/>
      <c r="AIJ409" s="1"/>
      <c r="AIK409" s="1"/>
      <c r="AIL409" s="1"/>
      <c r="AIM409" s="1"/>
      <c r="AIN409" s="1"/>
      <c r="AIO409" s="1"/>
      <c r="AIP409" s="1"/>
      <c r="AIQ409" s="1"/>
      <c r="AIR409" s="1"/>
      <c r="AIS409" s="1"/>
      <c r="AIT409" s="1"/>
      <c r="AIU409" s="1"/>
      <c r="AIV409" s="1"/>
      <c r="AIW409" s="1"/>
      <c r="AIX409" s="1"/>
      <c r="AIY409" s="1"/>
      <c r="AIZ409" s="1"/>
      <c r="AJA409" s="1"/>
      <c r="AJB409" s="1"/>
      <c r="AJC409" s="1"/>
      <c r="AJD409" s="1"/>
      <c r="AJE409" s="1"/>
      <c r="AJF409" s="1"/>
      <c r="AJG409" s="1"/>
      <c r="AJH409" s="1"/>
      <c r="AJI409" s="1"/>
      <c r="AJJ409" s="1"/>
      <c r="AJK409" s="1"/>
      <c r="AJL409" s="1"/>
      <c r="AJM409" s="1"/>
      <c r="AJN409" s="1"/>
      <c r="AJO409" s="1"/>
      <c r="AJP409" s="1"/>
      <c r="AJQ409" s="1"/>
      <c r="AJR409" s="1"/>
      <c r="AJS409" s="1"/>
      <c r="AJT409" s="1"/>
      <c r="AJU409" s="1"/>
      <c r="AJV409" s="1"/>
      <c r="AJW409" s="1"/>
      <c r="AJX409" s="1"/>
      <c r="AJY409" s="1"/>
      <c r="AJZ409" s="1"/>
      <c r="AKA409" s="1"/>
      <c r="AKB409" s="1"/>
      <c r="AKC409" s="1"/>
      <c r="AKD409" s="1"/>
      <c r="AKE409" s="1"/>
      <c r="AKF409" s="1"/>
      <c r="AKG409" s="1"/>
      <c r="AKH409" s="1"/>
      <c r="AKI409" s="1"/>
      <c r="AKJ409" s="1"/>
      <c r="AKK409" s="1"/>
      <c r="AKL409" s="1"/>
      <c r="AKM409" s="1"/>
      <c r="AKN409" s="1"/>
      <c r="AKO409" s="1"/>
      <c r="AKP409" s="1"/>
      <c r="AKQ409" s="1"/>
      <c r="AKR409" s="1"/>
      <c r="AKS409" s="1"/>
      <c r="AKT409" s="1"/>
      <c r="AKU409" s="1"/>
      <c r="AKV409" s="1"/>
      <c r="AKW409" s="1"/>
      <c r="AKX409" s="1"/>
      <c r="AKY409" s="1"/>
      <c r="AKZ409" s="1"/>
      <c r="ALA409" s="1"/>
      <c r="ALB409" s="1"/>
      <c r="ALC409" s="1"/>
      <c r="ALD409" s="1"/>
      <c r="ALE409" s="1"/>
      <c r="ALF409" s="1"/>
      <c r="ALG409" s="1"/>
      <c r="ALH409" s="1"/>
      <c r="ALI409" s="1"/>
      <c r="ALJ409" s="1"/>
      <c r="ALK409" s="1"/>
      <c r="ALL409" s="1"/>
      <c r="ALM409" s="1"/>
      <c r="ALN409" s="1"/>
      <c r="ALO409" s="1"/>
      <c r="ALP409" s="1"/>
      <c r="ALQ409" s="1"/>
      <c r="ALR409" s="1"/>
      <c r="ALS409" s="1"/>
      <c r="ALT409" s="1"/>
      <c r="ALU409" s="1"/>
      <c r="ALV409" s="1"/>
      <c r="ALW409" s="1"/>
      <c r="ALX409" s="1"/>
      <c r="ALY409" s="1"/>
      <c r="ALZ409" s="1"/>
      <c r="AMA409" s="1"/>
      <c r="AMB409" s="1"/>
      <c r="AMC409" s="1"/>
      <c r="AMD409" s="1"/>
      <c r="AME409" s="1"/>
      <c r="AMF409" s="1"/>
      <c r="AMG409" s="1"/>
      <c r="AMH409" s="1"/>
      <c r="AMI409" s="1"/>
      <c r="AMJ409" s="1"/>
    </row>
    <row r="410" spans="1:1024" s="22" customForma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c r="KB410" s="1"/>
      <c r="KC410" s="1"/>
      <c r="KD410" s="1"/>
      <c r="KE410" s="1"/>
      <c r="KF410" s="1"/>
      <c r="KG410" s="1"/>
      <c r="KH410" s="1"/>
      <c r="KI410" s="1"/>
      <c r="KJ410" s="1"/>
      <c r="KK410" s="1"/>
      <c r="KL410" s="1"/>
      <c r="KM410" s="1"/>
      <c r="KN410" s="1"/>
      <c r="KO410" s="1"/>
      <c r="KP410" s="1"/>
      <c r="KQ410" s="1"/>
      <c r="KR410" s="1"/>
      <c r="KS410" s="1"/>
      <c r="KT410" s="1"/>
      <c r="KU410" s="1"/>
      <c r="KV410" s="1"/>
      <c r="KW410" s="1"/>
      <c r="KX410" s="1"/>
      <c r="KY410" s="1"/>
      <c r="KZ410" s="1"/>
      <c r="LA410" s="1"/>
      <c r="LB410" s="1"/>
      <c r="LC410" s="1"/>
      <c r="LD410" s="1"/>
      <c r="LE410" s="1"/>
      <c r="LF410" s="1"/>
      <c r="LG410" s="1"/>
      <c r="LH410" s="1"/>
      <c r="LI410" s="1"/>
      <c r="LJ410" s="1"/>
      <c r="LK410" s="1"/>
      <c r="LL410" s="1"/>
      <c r="LM410" s="1"/>
      <c r="LN410" s="1"/>
      <c r="LO410" s="1"/>
      <c r="LP410" s="1"/>
      <c r="LQ410" s="1"/>
      <c r="LR410" s="1"/>
      <c r="LS410" s="1"/>
      <c r="LT410" s="1"/>
      <c r="LU410" s="1"/>
      <c r="LV410" s="1"/>
      <c r="LW410" s="1"/>
      <c r="LX410" s="1"/>
      <c r="LY410" s="1"/>
      <c r="LZ410" s="1"/>
      <c r="MA410" s="1"/>
      <c r="MB410" s="1"/>
      <c r="MC410" s="1"/>
      <c r="MD410" s="1"/>
      <c r="ME410" s="1"/>
      <c r="MF410" s="1"/>
      <c r="MG410" s="1"/>
      <c r="MH410" s="1"/>
      <c r="MI410" s="1"/>
      <c r="MJ410" s="1"/>
      <c r="MK410" s="1"/>
      <c r="ML410" s="1"/>
      <c r="MM410" s="1"/>
      <c r="MN410" s="1"/>
      <c r="MO410" s="1"/>
      <c r="MP410" s="1"/>
      <c r="MQ410" s="1"/>
      <c r="MR410" s="1"/>
      <c r="MS410" s="1"/>
      <c r="MT410" s="1"/>
      <c r="MU410" s="1"/>
      <c r="MV410" s="1"/>
      <c r="MW410" s="1"/>
      <c r="MX410" s="1"/>
      <c r="MY410" s="1"/>
      <c r="MZ410" s="1"/>
      <c r="NA410" s="1"/>
      <c r="NB410" s="1"/>
      <c r="NC410" s="1"/>
      <c r="ND410" s="1"/>
      <c r="NE410" s="1"/>
      <c r="NF410" s="1"/>
      <c r="NG410" s="1"/>
      <c r="NH410" s="1"/>
      <c r="NI410" s="1"/>
      <c r="NJ410" s="1"/>
      <c r="NK410" s="1"/>
      <c r="NL410" s="1"/>
      <c r="NM410" s="1"/>
      <c r="NN410" s="1"/>
      <c r="NO410" s="1"/>
      <c r="NP410" s="1"/>
      <c r="NQ410" s="1"/>
      <c r="NR410" s="1"/>
      <c r="NS410" s="1"/>
      <c r="NT410" s="1"/>
      <c r="NU410" s="1"/>
      <c r="NV410" s="1"/>
      <c r="NW410" s="1"/>
      <c r="NX410" s="1"/>
      <c r="NY410" s="1"/>
      <c r="NZ410" s="1"/>
      <c r="OA410" s="1"/>
      <c r="OB410" s="1"/>
      <c r="OC410" s="1"/>
      <c r="OD410" s="1"/>
      <c r="OE410" s="1"/>
      <c r="OF410" s="1"/>
      <c r="OG410" s="1"/>
      <c r="OH410" s="1"/>
      <c r="OI410" s="1"/>
      <c r="OJ410" s="1"/>
      <c r="OK410" s="1"/>
      <c r="OL410" s="1"/>
      <c r="OM410" s="1"/>
      <c r="ON410" s="1"/>
      <c r="OO410" s="1"/>
      <c r="OP410" s="1"/>
      <c r="OQ410" s="1"/>
      <c r="OR410" s="1"/>
      <c r="OS410" s="1"/>
      <c r="OT410" s="1"/>
      <c r="OU410" s="1"/>
      <c r="OV410" s="1"/>
      <c r="OW410" s="1"/>
      <c r="OX410" s="1"/>
      <c r="OY410" s="1"/>
      <c r="OZ410" s="1"/>
      <c r="PA410" s="1"/>
      <c r="PB410" s="1"/>
      <c r="PC410" s="1"/>
      <c r="PD410" s="1"/>
      <c r="PE410" s="1"/>
      <c r="PF410" s="1"/>
      <c r="PG410" s="1"/>
      <c r="PH410" s="1"/>
      <c r="PI410" s="1"/>
      <c r="PJ410" s="1"/>
      <c r="PK410" s="1"/>
      <c r="PL410" s="1"/>
      <c r="PM410" s="1"/>
      <c r="PN410" s="1"/>
      <c r="PO410" s="1"/>
      <c r="PP410" s="1"/>
      <c r="PQ410" s="1"/>
      <c r="PR410" s="1"/>
      <c r="PS410" s="1"/>
      <c r="PT410" s="1"/>
      <c r="PU410" s="1"/>
      <c r="PV410" s="1"/>
      <c r="PW410" s="1"/>
      <c r="PX410" s="1"/>
      <c r="PY410" s="1"/>
      <c r="PZ410" s="1"/>
      <c r="QA410" s="1"/>
      <c r="QB410" s="1"/>
      <c r="QC410" s="1"/>
      <c r="QD410" s="1"/>
      <c r="QE410" s="1"/>
      <c r="QF410" s="1"/>
      <c r="QG410" s="1"/>
      <c r="QH410" s="1"/>
      <c r="QI410" s="1"/>
      <c r="QJ410" s="1"/>
      <c r="QK410" s="1"/>
      <c r="QL410" s="1"/>
      <c r="QM410" s="1"/>
      <c r="QN410" s="1"/>
      <c r="QO410" s="1"/>
      <c r="QP410" s="1"/>
      <c r="QQ410" s="1"/>
      <c r="QR410" s="1"/>
      <c r="QS410" s="1"/>
      <c r="QT410" s="1"/>
      <c r="QU410" s="1"/>
      <c r="QV410" s="1"/>
      <c r="QW410" s="1"/>
      <c r="QX410" s="1"/>
      <c r="QY410" s="1"/>
      <c r="QZ410" s="1"/>
      <c r="RA410" s="1"/>
      <c r="RB410" s="1"/>
      <c r="RC410" s="1"/>
      <c r="RD410" s="1"/>
      <c r="RE410" s="1"/>
      <c r="RF410" s="1"/>
      <c r="RG410" s="1"/>
      <c r="RH410" s="1"/>
      <c r="RI410" s="1"/>
      <c r="RJ410" s="1"/>
      <c r="RK410" s="1"/>
      <c r="RL410" s="1"/>
      <c r="RM410" s="1"/>
      <c r="RN410" s="1"/>
      <c r="RO410" s="1"/>
      <c r="RP410" s="1"/>
      <c r="RQ410" s="1"/>
      <c r="RR410" s="1"/>
      <c r="RS410" s="1"/>
      <c r="RT410" s="1"/>
      <c r="RU410" s="1"/>
      <c r="RV410" s="1"/>
      <c r="RW410" s="1"/>
      <c r="RX410" s="1"/>
      <c r="RY410" s="1"/>
      <c r="RZ410" s="1"/>
      <c r="SA410" s="1"/>
      <c r="SB410" s="1"/>
      <c r="SC410" s="1"/>
      <c r="SD410" s="1"/>
      <c r="SE410" s="1"/>
      <c r="SF410" s="1"/>
      <c r="SG410" s="1"/>
      <c r="SH410" s="1"/>
      <c r="SI410" s="1"/>
      <c r="SJ410" s="1"/>
      <c r="SK410" s="1"/>
      <c r="SL410" s="1"/>
      <c r="SM410" s="1"/>
      <c r="SN410" s="1"/>
      <c r="SO410" s="1"/>
      <c r="SP410" s="1"/>
      <c r="SQ410" s="1"/>
      <c r="SR410" s="1"/>
      <c r="SS410" s="1"/>
      <c r="ST410" s="1"/>
      <c r="SU410" s="1"/>
      <c r="SV410" s="1"/>
      <c r="SW410" s="1"/>
      <c r="SX410" s="1"/>
      <c r="SY410" s="1"/>
      <c r="SZ410" s="1"/>
      <c r="TA410" s="1"/>
      <c r="TB410" s="1"/>
      <c r="TC410" s="1"/>
      <c r="TD410" s="1"/>
      <c r="TE410" s="1"/>
      <c r="TF410" s="1"/>
      <c r="TG410" s="1"/>
      <c r="TH410" s="1"/>
      <c r="TI410" s="1"/>
      <c r="TJ410" s="1"/>
      <c r="TK410" s="1"/>
      <c r="TL410" s="1"/>
      <c r="TM410" s="1"/>
      <c r="TN410" s="1"/>
      <c r="TO410" s="1"/>
      <c r="TP410" s="1"/>
      <c r="TQ410" s="1"/>
      <c r="TR410" s="1"/>
      <c r="TS410" s="1"/>
      <c r="TT410" s="1"/>
      <c r="TU410" s="1"/>
      <c r="TV410" s="1"/>
      <c r="TW410" s="1"/>
      <c r="TX410" s="1"/>
      <c r="TY410" s="1"/>
      <c r="TZ410" s="1"/>
      <c r="UA410" s="1"/>
      <c r="UB410" s="1"/>
      <c r="UC410" s="1"/>
      <c r="UD410" s="1"/>
      <c r="UE410" s="1"/>
      <c r="UF410" s="1"/>
      <c r="UG410" s="1"/>
      <c r="UH410" s="1"/>
      <c r="UI410" s="1"/>
      <c r="UJ410" s="1"/>
      <c r="UK410" s="1"/>
      <c r="UL410" s="1"/>
      <c r="UM410" s="1"/>
      <c r="UN410" s="1"/>
      <c r="UO410" s="1"/>
      <c r="UP410" s="1"/>
      <c r="UQ410" s="1"/>
      <c r="UR410" s="1"/>
      <c r="US410" s="1"/>
      <c r="UT410" s="1"/>
      <c r="UU410" s="1"/>
      <c r="UV410" s="1"/>
      <c r="UW410" s="1"/>
      <c r="UX410" s="1"/>
      <c r="UY410" s="1"/>
      <c r="UZ410" s="1"/>
      <c r="VA410" s="1"/>
      <c r="VB410" s="1"/>
      <c r="VC410" s="1"/>
      <c r="VD410" s="1"/>
      <c r="VE410" s="1"/>
      <c r="VF410" s="1"/>
      <c r="VG410" s="1"/>
      <c r="VH410" s="1"/>
      <c r="VI410" s="1"/>
      <c r="VJ410" s="1"/>
      <c r="VK410" s="1"/>
      <c r="VL410" s="1"/>
      <c r="VM410" s="1"/>
      <c r="VN410" s="1"/>
      <c r="VO410" s="1"/>
      <c r="VP410" s="1"/>
      <c r="VQ410" s="1"/>
      <c r="VR410" s="1"/>
      <c r="VS410" s="1"/>
      <c r="VT410" s="1"/>
      <c r="VU410" s="1"/>
      <c r="VV410" s="1"/>
      <c r="VW410" s="1"/>
      <c r="VX410" s="1"/>
      <c r="VY410" s="1"/>
      <c r="VZ410" s="1"/>
      <c r="WA410" s="1"/>
      <c r="WB410" s="1"/>
      <c r="WC410" s="1"/>
      <c r="WD410" s="1"/>
      <c r="WE410" s="1"/>
      <c r="WF410" s="1"/>
      <c r="WG410" s="1"/>
      <c r="WH410" s="1"/>
      <c r="WI410" s="1"/>
      <c r="WJ410" s="1"/>
      <c r="WK410" s="1"/>
      <c r="WL410" s="1"/>
      <c r="WM410" s="1"/>
      <c r="WN410" s="1"/>
      <c r="WO410" s="1"/>
      <c r="WP410" s="1"/>
      <c r="WQ410" s="1"/>
      <c r="WR410" s="1"/>
      <c r="WS410" s="1"/>
      <c r="WT410" s="1"/>
      <c r="WU410" s="1"/>
      <c r="WV410" s="1"/>
      <c r="WW410" s="1"/>
      <c r="WX410" s="1"/>
      <c r="WY410" s="1"/>
      <c r="WZ410" s="1"/>
      <c r="XA410" s="1"/>
      <c r="XB410" s="1"/>
      <c r="XC410" s="1"/>
      <c r="XD410" s="1"/>
      <c r="XE410" s="1"/>
      <c r="XF410" s="1"/>
      <c r="XG410" s="1"/>
      <c r="XH410" s="1"/>
      <c r="XI410" s="1"/>
      <c r="XJ410" s="1"/>
      <c r="XK410" s="1"/>
      <c r="XL410" s="1"/>
      <c r="XM410" s="1"/>
      <c r="XN410" s="1"/>
      <c r="XO410" s="1"/>
      <c r="XP410" s="1"/>
      <c r="XQ410" s="1"/>
      <c r="XR410" s="1"/>
      <c r="XS410" s="1"/>
      <c r="XT410" s="1"/>
      <c r="XU410" s="1"/>
      <c r="XV410" s="1"/>
      <c r="XW410" s="1"/>
      <c r="XX410" s="1"/>
      <c r="XY410" s="1"/>
      <c r="XZ410" s="1"/>
      <c r="YA410" s="1"/>
      <c r="YB410" s="1"/>
      <c r="YC410" s="1"/>
      <c r="YD410" s="1"/>
      <c r="YE410" s="1"/>
      <c r="YF410" s="1"/>
      <c r="YG410" s="1"/>
      <c r="YH410" s="1"/>
      <c r="YI410" s="1"/>
      <c r="YJ410" s="1"/>
      <c r="YK410" s="1"/>
      <c r="YL410" s="1"/>
      <c r="YM410" s="1"/>
      <c r="YN410" s="1"/>
      <c r="YO410" s="1"/>
      <c r="YP410" s="1"/>
      <c r="YQ410" s="1"/>
      <c r="YR410" s="1"/>
      <c r="YS410" s="1"/>
      <c r="YT410" s="1"/>
      <c r="YU410" s="1"/>
      <c r="YV410" s="1"/>
      <c r="YW410" s="1"/>
      <c r="YX410" s="1"/>
      <c r="YY410" s="1"/>
      <c r="YZ410" s="1"/>
      <c r="ZA410" s="1"/>
      <c r="ZB410" s="1"/>
      <c r="ZC410" s="1"/>
      <c r="ZD410" s="1"/>
      <c r="ZE410" s="1"/>
      <c r="ZF410" s="1"/>
      <c r="ZG410" s="1"/>
      <c r="ZH410" s="1"/>
      <c r="ZI410" s="1"/>
      <c r="ZJ410" s="1"/>
      <c r="ZK410" s="1"/>
      <c r="ZL410" s="1"/>
      <c r="ZM410" s="1"/>
      <c r="ZN410" s="1"/>
      <c r="ZO410" s="1"/>
      <c r="ZP410" s="1"/>
      <c r="ZQ410" s="1"/>
      <c r="ZR410" s="1"/>
      <c r="ZS410" s="1"/>
      <c r="ZT410" s="1"/>
      <c r="ZU410" s="1"/>
      <c r="ZV410" s="1"/>
      <c r="ZW410" s="1"/>
      <c r="ZX410" s="1"/>
      <c r="ZY410" s="1"/>
      <c r="ZZ410" s="1"/>
      <c r="AAA410" s="1"/>
      <c r="AAB410" s="1"/>
      <c r="AAC410" s="1"/>
      <c r="AAD410" s="1"/>
      <c r="AAE410" s="1"/>
      <c r="AAF410" s="1"/>
      <c r="AAG410" s="1"/>
      <c r="AAH410" s="1"/>
      <c r="AAI410" s="1"/>
      <c r="AAJ410" s="1"/>
      <c r="AAK410" s="1"/>
      <c r="AAL410" s="1"/>
      <c r="AAM410" s="1"/>
      <c r="AAN410" s="1"/>
      <c r="AAO410" s="1"/>
      <c r="AAP410" s="1"/>
      <c r="AAQ410" s="1"/>
      <c r="AAR410" s="1"/>
      <c r="AAS410" s="1"/>
      <c r="AAT410" s="1"/>
      <c r="AAU410" s="1"/>
      <c r="AAV410" s="1"/>
      <c r="AAW410" s="1"/>
      <c r="AAX410" s="1"/>
      <c r="AAY410" s="1"/>
      <c r="AAZ410" s="1"/>
      <c r="ABA410" s="1"/>
      <c r="ABB410" s="1"/>
      <c r="ABC410" s="1"/>
      <c r="ABD410" s="1"/>
      <c r="ABE410" s="1"/>
      <c r="ABF410" s="1"/>
      <c r="ABG410" s="1"/>
      <c r="ABH410" s="1"/>
      <c r="ABI410" s="1"/>
      <c r="ABJ410" s="1"/>
      <c r="ABK410" s="1"/>
      <c r="ABL410" s="1"/>
      <c r="ABM410" s="1"/>
      <c r="ABN410" s="1"/>
      <c r="ABO410" s="1"/>
      <c r="ABP410" s="1"/>
      <c r="ABQ410" s="1"/>
      <c r="ABR410" s="1"/>
      <c r="ABS410" s="1"/>
      <c r="ABT410" s="1"/>
      <c r="ABU410" s="1"/>
      <c r="ABV410" s="1"/>
      <c r="ABW410" s="1"/>
      <c r="ABX410" s="1"/>
      <c r="ABY410" s="1"/>
      <c r="ABZ410" s="1"/>
      <c r="ACA410" s="1"/>
      <c r="ACB410" s="1"/>
      <c r="ACC410" s="1"/>
      <c r="ACD410" s="1"/>
      <c r="ACE410" s="1"/>
      <c r="ACF410" s="1"/>
      <c r="ACG410" s="1"/>
      <c r="ACH410" s="1"/>
      <c r="ACI410" s="1"/>
      <c r="ACJ410" s="1"/>
      <c r="ACK410" s="1"/>
      <c r="ACL410" s="1"/>
      <c r="ACM410" s="1"/>
      <c r="ACN410" s="1"/>
      <c r="ACO410" s="1"/>
      <c r="ACP410" s="1"/>
      <c r="ACQ410" s="1"/>
      <c r="ACR410" s="1"/>
      <c r="ACS410" s="1"/>
      <c r="ACT410" s="1"/>
      <c r="ACU410" s="1"/>
      <c r="ACV410" s="1"/>
      <c r="ACW410" s="1"/>
      <c r="ACX410" s="1"/>
      <c r="ACY410" s="1"/>
      <c r="ACZ410" s="1"/>
      <c r="ADA410" s="1"/>
      <c r="ADB410" s="1"/>
      <c r="ADC410" s="1"/>
      <c r="ADD410" s="1"/>
      <c r="ADE410" s="1"/>
      <c r="ADF410" s="1"/>
      <c r="ADG410" s="1"/>
      <c r="ADH410" s="1"/>
      <c r="ADI410" s="1"/>
      <c r="ADJ410" s="1"/>
      <c r="ADK410" s="1"/>
      <c r="ADL410" s="1"/>
      <c r="ADM410" s="1"/>
      <c r="ADN410" s="1"/>
      <c r="ADO410" s="1"/>
      <c r="ADP410" s="1"/>
      <c r="ADQ410" s="1"/>
      <c r="ADR410" s="1"/>
      <c r="ADS410" s="1"/>
      <c r="ADT410" s="1"/>
      <c r="ADU410" s="1"/>
      <c r="ADV410" s="1"/>
      <c r="ADW410" s="1"/>
      <c r="ADX410" s="1"/>
      <c r="ADY410" s="1"/>
      <c r="ADZ410" s="1"/>
      <c r="AEA410" s="1"/>
      <c r="AEB410" s="1"/>
      <c r="AEC410" s="1"/>
      <c r="AED410" s="1"/>
      <c r="AEE410" s="1"/>
      <c r="AEF410" s="1"/>
      <c r="AEG410" s="1"/>
      <c r="AEH410" s="1"/>
      <c r="AEI410" s="1"/>
      <c r="AEJ410" s="1"/>
      <c r="AEK410" s="1"/>
      <c r="AEL410" s="1"/>
      <c r="AEM410" s="1"/>
      <c r="AEN410" s="1"/>
      <c r="AEO410" s="1"/>
      <c r="AEP410" s="1"/>
      <c r="AEQ410" s="1"/>
      <c r="AER410" s="1"/>
      <c r="AES410" s="1"/>
      <c r="AET410" s="1"/>
      <c r="AEU410" s="1"/>
      <c r="AEV410" s="1"/>
      <c r="AEW410" s="1"/>
      <c r="AEX410" s="1"/>
      <c r="AEY410" s="1"/>
      <c r="AEZ410" s="1"/>
      <c r="AFA410" s="1"/>
      <c r="AFB410" s="1"/>
      <c r="AFC410" s="1"/>
      <c r="AFD410" s="1"/>
      <c r="AFE410" s="1"/>
      <c r="AFF410" s="1"/>
      <c r="AFG410" s="1"/>
      <c r="AFH410" s="1"/>
      <c r="AFI410" s="1"/>
      <c r="AFJ410" s="1"/>
      <c r="AFK410" s="1"/>
      <c r="AFL410" s="1"/>
      <c r="AFM410" s="1"/>
      <c r="AFN410" s="1"/>
      <c r="AFO410" s="1"/>
      <c r="AFP410" s="1"/>
      <c r="AFQ410" s="1"/>
      <c r="AFR410" s="1"/>
      <c r="AFS410" s="1"/>
      <c r="AFT410" s="1"/>
      <c r="AFU410" s="1"/>
      <c r="AFV410" s="1"/>
      <c r="AFW410" s="1"/>
      <c r="AFX410" s="1"/>
      <c r="AFY410" s="1"/>
      <c r="AFZ410" s="1"/>
      <c r="AGA410" s="1"/>
      <c r="AGB410" s="1"/>
      <c r="AGC410" s="1"/>
      <c r="AGD410" s="1"/>
      <c r="AGE410" s="1"/>
      <c r="AGF410" s="1"/>
      <c r="AGG410" s="1"/>
      <c r="AGH410" s="1"/>
      <c r="AGI410" s="1"/>
      <c r="AGJ410" s="1"/>
      <c r="AGK410" s="1"/>
      <c r="AGL410" s="1"/>
      <c r="AGM410" s="1"/>
      <c r="AGN410" s="1"/>
      <c r="AGO410" s="1"/>
      <c r="AGP410" s="1"/>
      <c r="AGQ410" s="1"/>
      <c r="AGR410" s="1"/>
      <c r="AGS410" s="1"/>
      <c r="AGT410" s="1"/>
      <c r="AGU410" s="1"/>
      <c r="AGV410" s="1"/>
      <c r="AGW410" s="1"/>
      <c r="AGX410" s="1"/>
      <c r="AGY410" s="1"/>
      <c r="AGZ410" s="1"/>
      <c r="AHA410" s="1"/>
      <c r="AHB410" s="1"/>
      <c r="AHC410" s="1"/>
      <c r="AHD410" s="1"/>
      <c r="AHE410" s="1"/>
      <c r="AHF410" s="1"/>
      <c r="AHG410" s="1"/>
      <c r="AHH410" s="1"/>
      <c r="AHI410" s="1"/>
      <c r="AHJ410" s="1"/>
      <c r="AHK410" s="1"/>
      <c r="AHL410" s="1"/>
      <c r="AHM410" s="1"/>
      <c r="AHN410" s="1"/>
      <c r="AHO410" s="1"/>
      <c r="AHP410" s="1"/>
      <c r="AHQ410" s="1"/>
      <c r="AHR410" s="1"/>
      <c r="AHS410" s="1"/>
      <c r="AHT410" s="1"/>
      <c r="AHU410" s="1"/>
      <c r="AHV410" s="1"/>
      <c r="AHW410" s="1"/>
      <c r="AHX410" s="1"/>
      <c r="AHY410" s="1"/>
      <c r="AHZ410" s="1"/>
      <c r="AIA410" s="1"/>
      <c r="AIB410" s="1"/>
      <c r="AIC410" s="1"/>
      <c r="AID410" s="1"/>
      <c r="AIE410" s="1"/>
      <c r="AIF410" s="1"/>
      <c r="AIG410" s="1"/>
      <c r="AIH410" s="1"/>
      <c r="AII410" s="1"/>
      <c r="AIJ410" s="1"/>
      <c r="AIK410" s="1"/>
      <c r="AIL410" s="1"/>
      <c r="AIM410" s="1"/>
      <c r="AIN410" s="1"/>
      <c r="AIO410" s="1"/>
      <c r="AIP410" s="1"/>
      <c r="AIQ410" s="1"/>
      <c r="AIR410" s="1"/>
      <c r="AIS410" s="1"/>
      <c r="AIT410" s="1"/>
      <c r="AIU410" s="1"/>
      <c r="AIV410" s="1"/>
      <c r="AIW410" s="1"/>
      <c r="AIX410" s="1"/>
      <c r="AIY410" s="1"/>
      <c r="AIZ410" s="1"/>
      <c r="AJA410" s="1"/>
      <c r="AJB410" s="1"/>
      <c r="AJC410" s="1"/>
      <c r="AJD410" s="1"/>
      <c r="AJE410" s="1"/>
      <c r="AJF410" s="1"/>
      <c r="AJG410" s="1"/>
      <c r="AJH410" s="1"/>
      <c r="AJI410" s="1"/>
      <c r="AJJ410" s="1"/>
      <c r="AJK410" s="1"/>
      <c r="AJL410" s="1"/>
      <c r="AJM410" s="1"/>
      <c r="AJN410" s="1"/>
      <c r="AJO410" s="1"/>
      <c r="AJP410" s="1"/>
      <c r="AJQ410" s="1"/>
      <c r="AJR410" s="1"/>
      <c r="AJS410" s="1"/>
      <c r="AJT410" s="1"/>
      <c r="AJU410" s="1"/>
      <c r="AJV410" s="1"/>
      <c r="AJW410" s="1"/>
      <c r="AJX410" s="1"/>
      <c r="AJY410" s="1"/>
      <c r="AJZ410" s="1"/>
      <c r="AKA410" s="1"/>
      <c r="AKB410" s="1"/>
      <c r="AKC410" s="1"/>
      <c r="AKD410" s="1"/>
      <c r="AKE410" s="1"/>
      <c r="AKF410" s="1"/>
      <c r="AKG410" s="1"/>
      <c r="AKH410" s="1"/>
      <c r="AKI410" s="1"/>
      <c r="AKJ410" s="1"/>
      <c r="AKK410" s="1"/>
      <c r="AKL410" s="1"/>
      <c r="AKM410" s="1"/>
      <c r="AKN410" s="1"/>
      <c r="AKO410" s="1"/>
      <c r="AKP410" s="1"/>
      <c r="AKQ410" s="1"/>
      <c r="AKR410" s="1"/>
      <c r="AKS410" s="1"/>
      <c r="AKT410" s="1"/>
      <c r="AKU410" s="1"/>
      <c r="AKV410" s="1"/>
      <c r="AKW410" s="1"/>
      <c r="AKX410" s="1"/>
      <c r="AKY410" s="1"/>
      <c r="AKZ410" s="1"/>
      <c r="ALA410" s="1"/>
      <c r="ALB410" s="1"/>
      <c r="ALC410" s="1"/>
      <c r="ALD410" s="1"/>
      <c r="ALE410" s="1"/>
      <c r="ALF410" s="1"/>
      <c r="ALG410" s="1"/>
      <c r="ALH410" s="1"/>
      <c r="ALI410" s="1"/>
      <c r="ALJ410" s="1"/>
      <c r="ALK410" s="1"/>
      <c r="ALL410" s="1"/>
      <c r="ALM410" s="1"/>
      <c r="ALN410" s="1"/>
      <c r="ALO410" s="1"/>
      <c r="ALP410" s="1"/>
      <c r="ALQ410" s="1"/>
      <c r="ALR410" s="1"/>
      <c r="ALS410" s="1"/>
      <c r="ALT410" s="1"/>
      <c r="ALU410" s="1"/>
      <c r="ALV410" s="1"/>
      <c r="ALW410" s="1"/>
      <c r="ALX410" s="1"/>
      <c r="ALY410" s="1"/>
      <c r="ALZ410" s="1"/>
      <c r="AMA410" s="1"/>
      <c r="AMB410" s="1"/>
      <c r="AMC410" s="1"/>
      <c r="AMD410" s="1"/>
      <c r="AME410" s="1"/>
      <c r="AMF410" s="1"/>
      <c r="AMG410" s="1"/>
      <c r="AMH410" s="1"/>
      <c r="AMI410" s="1"/>
      <c r="AMJ410" s="1"/>
    </row>
    <row r="411" spans="1:1024" s="2" customFormat="1">
      <c r="A411" s="2" t="s">
        <v>9711</v>
      </c>
    </row>
    <row r="412" spans="1:1024">
      <c r="A412" s="1" t="s">
        <v>9165</v>
      </c>
      <c r="B412" s="1" t="s">
        <v>9166</v>
      </c>
      <c r="C412" s="1" t="s">
        <v>99</v>
      </c>
      <c r="D412" s="1" t="s">
        <v>13</v>
      </c>
      <c r="E412" s="1" t="s">
        <v>9167</v>
      </c>
      <c r="F412" s="1" t="s">
        <v>16</v>
      </c>
    </row>
    <row r="413" spans="1:1024">
      <c r="A413" s="1" t="s">
        <v>9168</v>
      </c>
      <c r="B413" s="1" t="s">
        <v>9169</v>
      </c>
      <c r="C413" s="1" t="s">
        <v>99</v>
      </c>
      <c r="D413" s="1" t="s">
        <v>13</v>
      </c>
      <c r="E413" s="1" t="s">
        <v>9170</v>
      </c>
      <c r="F413" s="1" t="s">
        <v>16</v>
      </c>
    </row>
    <row r="414" spans="1:1024">
      <c r="A414" s="1" t="s">
        <v>9171</v>
      </c>
      <c r="B414" s="1" t="s">
        <v>9172</v>
      </c>
      <c r="C414" s="1" t="s">
        <v>99</v>
      </c>
      <c r="D414" s="1" t="s">
        <v>13</v>
      </c>
      <c r="E414" s="1" t="s">
        <v>9173</v>
      </c>
      <c r="F414" s="1" t="s">
        <v>16</v>
      </c>
    </row>
    <row r="415" spans="1:1024">
      <c r="A415" s="1" t="s">
        <v>9174</v>
      </c>
      <c r="B415" s="1" t="s">
        <v>9175</v>
      </c>
      <c r="C415" s="1" t="s">
        <v>99</v>
      </c>
      <c r="D415" s="1" t="s">
        <v>13</v>
      </c>
      <c r="E415" s="1" t="s">
        <v>9176</v>
      </c>
      <c r="F415" s="1" t="s">
        <v>16</v>
      </c>
    </row>
    <row r="416" spans="1:1024">
      <c r="A416" s="1" t="s">
        <v>9177</v>
      </c>
      <c r="B416" s="1" t="s">
        <v>9178</v>
      </c>
      <c r="C416" s="1" t="s">
        <v>99</v>
      </c>
      <c r="D416" s="1" t="s">
        <v>13</v>
      </c>
      <c r="E416" s="1" t="s">
        <v>9179</v>
      </c>
      <c r="F416" s="1" t="s">
        <v>16</v>
      </c>
    </row>
    <row r="418" spans="1:6">
      <c r="A418" s="1" t="s">
        <v>9180</v>
      </c>
      <c r="B418" s="1" t="s">
        <v>9181</v>
      </c>
      <c r="C418" s="1" t="s">
        <v>99</v>
      </c>
      <c r="D418" s="1" t="s">
        <v>13</v>
      </c>
      <c r="E418" s="1" t="s">
        <v>9182</v>
      </c>
      <c r="F418" s="1" t="s">
        <v>16</v>
      </c>
    </row>
    <row r="419" spans="1:6">
      <c r="A419" s="1" t="s">
        <v>9183</v>
      </c>
      <c r="B419" s="1" t="s">
        <v>9184</v>
      </c>
      <c r="C419" s="1" t="s">
        <v>99</v>
      </c>
      <c r="D419" s="1" t="s">
        <v>13</v>
      </c>
      <c r="E419" s="1" t="s">
        <v>9185</v>
      </c>
      <c r="F419" s="1" t="s">
        <v>16</v>
      </c>
    </row>
    <row r="420" spans="1:6">
      <c r="A420" s="1" t="s">
        <v>9186</v>
      </c>
      <c r="B420" s="1" t="s">
        <v>9187</v>
      </c>
      <c r="C420" s="1" t="s">
        <v>99</v>
      </c>
      <c r="D420" s="1" t="s">
        <v>13</v>
      </c>
      <c r="E420" s="1" t="s">
        <v>9188</v>
      </c>
      <c r="F420" s="1" t="s">
        <v>16</v>
      </c>
    </row>
    <row r="421" spans="1:6">
      <c r="A421" s="1" t="s">
        <v>9189</v>
      </c>
      <c r="B421" s="1" t="s">
        <v>9190</v>
      </c>
      <c r="C421" s="1" t="s">
        <v>99</v>
      </c>
      <c r="D421" s="1" t="s">
        <v>13</v>
      </c>
      <c r="E421" s="1" t="s">
        <v>9191</v>
      </c>
      <c r="F421" s="1" t="s">
        <v>16</v>
      </c>
    </row>
    <row r="423" spans="1:6">
      <c r="A423" s="1" t="s">
        <v>9192</v>
      </c>
      <c r="B423" s="1" t="s">
        <v>9193</v>
      </c>
      <c r="C423" s="1" t="s">
        <v>99</v>
      </c>
      <c r="D423" s="1" t="s">
        <v>13</v>
      </c>
      <c r="E423" s="1" t="s">
        <v>9194</v>
      </c>
      <c r="F423" s="1" t="s">
        <v>16</v>
      </c>
    </row>
    <row r="424" spans="1:6">
      <c r="A424" s="1" t="s">
        <v>9195</v>
      </c>
      <c r="B424" s="1" t="s">
        <v>9196</v>
      </c>
      <c r="C424" s="1" t="s">
        <v>99</v>
      </c>
      <c r="D424" s="1" t="s">
        <v>13</v>
      </c>
      <c r="E424" s="1" t="s">
        <v>9197</v>
      </c>
      <c r="F424" s="1" t="s">
        <v>16</v>
      </c>
    </row>
    <row r="425" spans="1:6">
      <c r="A425" s="1" t="s">
        <v>9198</v>
      </c>
      <c r="B425" s="1" t="s">
        <v>9199</v>
      </c>
      <c r="C425" s="1" t="s">
        <v>99</v>
      </c>
      <c r="D425" s="1" t="s">
        <v>13</v>
      </c>
      <c r="E425" s="1" t="s">
        <v>9200</v>
      </c>
      <c r="F425" s="1" t="s">
        <v>16</v>
      </c>
    </row>
    <row r="426" spans="1:6">
      <c r="A426" s="1" t="s">
        <v>9201</v>
      </c>
      <c r="B426" s="1" t="s">
        <v>9202</v>
      </c>
      <c r="C426" s="1" t="s">
        <v>99</v>
      </c>
      <c r="D426" s="1" t="s">
        <v>13</v>
      </c>
      <c r="E426" s="1" t="s">
        <v>9203</v>
      </c>
      <c r="F426" s="1" t="s">
        <v>16</v>
      </c>
    </row>
    <row r="428" spans="1:6">
      <c r="A428" s="1" t="s">
        <v>9204</v>
      </c>
      <c r="B428" s="1" t="s">
        <v>1044</v>
      </c>
      <c r="C428" s="1" t="s">
        <v>99</v>
      </c>
      <c r="D428" s="1" t="s">
        <v>247</v>
      </c>
      <c r="E428" s="1" t="s">
        <v>9205</v>
      </c>
      <c r="F428" s="1" t="s">
        <v>9205</v>
      </c>
    </row>
    <row r="429" spans="1:6">
      <c r="A429" s="1" t="s">
        <v>9206</v>
      </c>
      <c r="B429" s="1" t="s">
        <v>1045</v>
      </c>
      <c r="C429" s="1" t="s">
        <v>99</v>
      </c>
      <c r="D429" s="1" t="s">
        <v>247</v>
      </c>
      <c r="E429" s="1" t="s">
        <v>9207</v>
      </c>
      <c r="F429" s="1" t="s">
        <v>9207</v>
      </c>
    </row>
    <row r="430" spans="1:6">
      <c r="A430" s="1" t="s">
        <v>9208</v>
      </c>
      <c r="B430" s="1" t="s">
        <v>1046</v>
      </c>
      <c r="C430" s="1" t="s">
        <v>99</v>
      </c>
      <c r="D430" s="1" t="s">
        <v>247</v>
      </c>
      <c r="E430" s="1" t="s">
        <v>9209</v>
      </c>
      <c r="F430" s="1" t="s">
        <v>9209</v>
      </c>
    </row>
    <row r="432" spans="1:6" s="2" customFormat="1">
      <c r="A432" s="2" t="s">
        <v>9712</v>
      </c>
    </row>
    <row r="433" spans="1:6">
      <c r="A433" s="1" t="s">
        <v>9210</v>
      </c>
      <c r="B433" s="1" t="s">
        <v>9211</v>
      </c>
      <c r="C433" s="1" t="s">
        <v>99</v>
      </c>
      <c r="D433" s="1" t="s">
        <v>13</v>
      </c>
      <c r="E433" s="1" t="s">
        <v>9240</v>
      </c>
      <c r="F433" s="1" t="s">
        <v>16</v>
      </c>
    </row>
    <row r="434" spans="1:6">
      <c r="A434" s="1" t="s">
        <v>9212</v>
      </c>
      <c r="B434" s="1" t="s">
        <v>9213</v>
      </c>
      <c r="C434" s="1" t="s">
        <v>99</v>
      </c>
      <c r="D434" s="1" t="s">
        <v>13</v>
      </c>
      <c r="E434" s="1" t="s">
        <v>9241</v>
      </c>
      <c r="F434" s="1" t="s">
        <v>16</v>
      </c>
    </row>
    <row r="435" spans="1:6">
      <c r="A435" s="1" t="s">
        <v>9214</v>
      </c>
      <c r="B435" s="1" t="s">
        <v>9215</v>
      </c>
      <c r="C435" s="1" t="s">
        <v>99</v>
      </c>
      <c r="D435" s="1" t="s">
        <v>13</v>
      </c>
      <c r="E435" s="1" t="s">
        <v>9242</v>
      </c>
      <c r="F435" s="1" t="s">
        <v>16</v>
      </c>
    </row>
    <row r="436" spans="1:6">
      <c r="A436" s="1" t="s">
        <v>9216</v>
      </c>
      <c r="B436" s="1" t="s">
        <v>9217</v>
      </c>
      <c r="C436" s="1" t="s">
        <v>99</v>
      </c>
      <c r="D436" s="1" t="s">
        <v>13</v>
      </c>
      <c r="E436" s="1" t="s">
        <v>9243</v>
      </c>
      <c r="F436" s="1" t="s">
        <v>16</v>
      </c>
    </row>
    <row r="437" spans="1:6">
      <c r="A437" s="1" t="s">
        <v>9218</v>
      </c>
      <c r="B437" s="1" t="s">
        <v>9219</v>
      </c>
      <c r="C437" s="1" t="s">
        <v>99</v>
      </c>
      <c r="D437" s="1" t="s">
        <v>13</v>
      </c>
      <c r="E437" s="1" t="s">
        <v>9244</v>
      </c>
      <c r="F437" s="1" t="s">
        <v>16</v>
      </c>
    </row>
    <row r="439" spans="1:6">
      <c r="A439" s="1" t="s">
        <v>9220</v>
      </c>
      <c r="B439" s="1" t="s">
        <v>9221</v>
      </c>
      <c r="C439" s="1" t="s">
        <v>99</v>
      </c>
      <c r="D439" s="1" t="s">
        <v>13</v>
      </c>
      <c r="E439" s="1" t="s">
        <v>9245</v>
      </c>
      <c r="F439" s="1" t="s">
        <v>16</v>
      </c>
    </row>
    <row r="440" spans="1:6">
      <c r="A440" s="1" t="s">
        <v>9222</v>
      </c>
      <c r="B440" s="1" t="s">
        <v>9223</v>
      </c>
      <c r="C440" s="1" t="s">
        <v>99</v>
      </c>
      <c r="D440" s="1" t="s">
        <v>13</v>
      </c>
      <c r="E440" s="1" t="s">
        <v>9246</v>
      </c>
      <c r="F440" s="1" t="s">
        <v>16</v>
      </c>
    </row>
    <row r="441" spans="1:6">
      <c r="A441" s="1" t="s">
        <v>9224</v>
      </c>
      <c r="B441" s="1" t="s">
        <v>9225</v>
      </c>
      <c r="C441" s="1" t="s">
        <v>99</v>
      </c>
      <c r="D441" s="1" t="s">
        <v>13</v>
      </c>
      <c r="E441" s="1" t="s">
        <v>9247</v>
      </c>
      <c r="F441" s="1" t="s">
        <v>16</v>
      </c>
    </row>
    <row r="442" spans="1:6">
      <c r="A442" s="1" t="s">
        <v>9226</v>
      </c>
      <c r="B442" s="1" t="s">
        <v>9227</v>
      </c>
      <c r="C442" s="1" t="s">
        <v>99</v>
      </c>
      <c r="D442" s="1" t="s">
        <v>13</v>
      </c>
      <c r="E442" s="1" t="s">
        <v>9248</v>
      </c>
      <c r="F442" s="1" t="s">
        <v>16</v>
      </c>
    </row>
    <row r="444" spans="1:6">
      <c r="A444" s="1" t="s">
        <v>9228</v>
      </c>
      <c r="B444" s="1" t="s">
        <v>9229</v>
      </c>
      <c r="C444" s="1" t="s">
        <v>99</v>
      </c>
      <c r="D444" s="1" t="s">
        <v>13</v>
      </c>
      <c r="E444" s="1" t="s">
        <v>9249</v>
      </c>
      <c r="F444" s="1" t="s">
        <v>16</v>
      </c>
    </row>
    <row r="445" spans="1:6">
      <c r="A445" s="1" t="s">
        <v>9230</v>
      </c>
      <c r="B445" s="1" t="s">
        <v>9231</v>
      </c>
      <c r="C445" s="1" t="s">
        <v>99</v>
      </c>
      <c r="D445" s="1" t="s">
        <v>13</v>
      </c>
      <c r="E445" s="1" t="s">
        <v>9250</v>
      </c>
      <c r="F445" s="1" t="s">
        <v>16</v>
      </c>
    </row>
    <row r="446" spans="1:6">
      <c r="A446" s="1" t="s">
        <v>9232</v>
      </c>
      <c r="B446" s="1" t="s">
        <v>9233</v>
      </c>
      <c r="C446" s="1" t="s">
        <v>99</v>
      </c>
      <c r="D446" s="1" t="s">
        <v>13</v>
      </c>
      <c r="E446" s="1" t="s">
        <v>9251</v>
      </c>
      <c r="F446" s="1" t="s">
        <v>16</v>
      </c>
    </row>
    <row r="447" spans="1:6">
      <c r="A447" s="1" t="s">
        <v>9234</v>
      </c>
      <c r="B447" s="1" t="s">
        <v>9235</v>
      </c>
      <c r="C447" s="1" t="s">
        <v>99</v>
      </c>
      <c r="D447" s="1" t="s">
        <v>13</v>
      </c>
      <c r="E447" s="1" t="s">
        <v>9252</v>
      </c>
      <c r="F447" s="1" t="s">
        <v>16</v>
      </c>
    </row>
    <row r="449" spans="1:6">
      <c r="A449" s="1" t="s">
        <v>9236</v>
      </c>
      <c r="B449" s="1" t="s">
        <v>1044</v>
      </c>
      <c r="C449" s="1" t="s">
        <v>99</v>
      </c>
      <c r="D449" s="1" t="s">
        <v>247</v>
      </c>
      <c r="E449" s="1" t="s">
        <v>9713</v>
      </c>
      <c r="F449" s="1" t="s">
        <v>9713</v>
      </c>
    </row>
    <row r="450" spans="1:6">
      <c r="A450" s="1" t="s">
        <v>9237</v>
      </c>
      <c r="B450" s="1" t="s">
        <v>1045</v>
      </c>
      <c r="C450" s="1" t="s">
        <v>99</v>
      </c>
      <c r="D450" s="1" t="s">
        <v>247</v>
      </c>
      <c r="E450" s="1" t="s">
        <v>9238</v>
      </c>
      <c r="F450" s="1" t="s">
        <v>9238</v>
      </c>
    </row>
    <row r="451" spans="1:6">
      <c r="A451" s="1" t="s">
        <v>9239</v>
      </c>
      <c r="B451" s="1" t="s">
        <v>1046</v>
      </c>
      <c r="C451" s="1" t="s">
        <v>99</v>
      </c>
      <c r="D451" s="1" t="s">
        <v>247</v>
      </c>
      <c r="E451" s="1" t="s">
        <v>9714</v>
      </c>
      <c r="F451" s="1" t="s">
        <v>9715</v>
      </c>
    </row>
    <row r="453" spans="1:6" s="2" customFormat="1">
      <c r="A453" s="2" t="s">
        <v>1047</v>
      </c>
    </row>
    <row r="454" spans="1:6">
      <c r="A454" s="1" t="s">
        <v>1048</v>
      </c>
      <c r="B454" s="1" t="s">
        <v>1049</v>
      </c>
      <c r="C454" s="1" t="s">
        <v>99</v>
      </c>
      <c r="D454" s="1" t="s">
        <v>13</v>
      </c>
      <c r="E454" s="1" t="s">
        <v>1050</v>
      </c>
      <c r="F454" s="1" t="s">
        <v>16</v>
      </c>
    </row>
    <row r="455" spans="1:6">
      <c r="A455" s="1" t="s">
        <v>1051</v>
      </c>
      <c r="B455" s="1" t="s">
        <v>1052</v>
      </c>
      <c r="C455" s="1" t="s">
        <v>99</v>
      </c>
      <c r="D455" s="1" t="s">
        <v>13</v>
      </c>
      <c r="E455" s="1" t="s">
        <v>1053</v>
      </c>
      <c r="F455" s="1" t="s">
        <v>16</v>
      </c>
    </row>
    <row r="456" spans="1:6">
      <c r="A456" s="1" t="s">
        <v>1054</v>
      </c>
      <c r="B456" s="1" t="s">
        <v>1055</v>
      </c>
      <c r="C456" s="1" t="s">
        <v>99</v>
      </c>
      <c r="D456" s="1" t="s">
        <v>13</v>
      </c>
      <c r="E456" s="1" t="s">
        <v>1056</v>
      </c>
      <c r="F456" s="1" t="s">
        <v>16</v>
      </c>
    </row>
    <row r="457" spans="1:6">
      <c r="A457" s="1" t="s">
        <v>1057</v>
      </c>
      <c r="B457" s="1" t="s">
        <v>1058</v>
      </c>
      <c r="C457" s="1" t="s">
        <v>99</v>
      </c>
      <c r="D457" s="1" t="s">
        <v>13</v>
      </c>
      <c r="E457" s="1" t="s">
        <v>1059</v>
      </c>
      <c r="F457" s="1" t="s">
        <v>16</v>
      </c>
    </row>
    <row r="458" spans="1:6">
      <c r="A458" s="1" t="s">
        <v>1060</v>
      </c>
      <c r="B458" s="1" t="s">
        <v>1061</v>
      </c>
      <c r="C458" s="1" t="s">
        <v>99</v>
      </c>
      <c r="D458" s="1" t="s">
        <v>13</v>
      </c>
      <c r="E458" s="1" t="s">
        <v>1019</v>
      </c>
      <c r="F458" s="1" t="s">
        <v>16</v>
      </c>
    </row>
    <row r="460" spans="1:6">
      <c r="A460" s="1" t="s">
        <v>1062</v>
      </c>
      <c r="B460" s="1" t="s">
        <v>1063</v>
      </c>
      <c r="C460" s="1" t="s">
        <v>99</v>
      </c>
      <c r="D460" s="1" t="s">
        <v>13</v>
      </c>
      <c r="E460" s="1" t="s">
        <v>1064</v>
      </c>
      <c r="F460" s="1" t="s">
        <v>16</v>
      </c>
    </row>
    <row r="461" spans="1:6">
      <c r="A461" s="1" t="s">
        <v>1065</v>
      </c>
      <c r="B461" s="1" t="s">
        <v>1066</v>
      </c>
      <c r="C461" s="1" t="s">
        <v>99</v>
      </c>
      <c r="D461" s="1" t="s">
        <v>13</v>
      </c>
      <c r="E461" s="1" t="s">
        <v>1067</v>
      </c>
      <c r="F461" s="1" t="s">
        <v>16</v>
      </c>
    </row>
    <row r="462" spans="1:6">
      <c r="A462" s="1" t="s">
        <v>1068</v>
      </c>
      <c r="B462" s="1" t="s">
        <v>1069</v>
      </c>
      <c r="C462" s="1" t="s">
        <v>99</v>
      </c>
      <c r="D462" s="1" t="s">
        <v>13</v>
      </c>
      <c r="E462" s="1" t="s">
        <v>1070</v>
      </c>
      <c r="F462" s="1" t="s">
        <v>16</v>
      </c>
    </row>
    <row r="463" spans="1:6">
      <c r="A463" s="1" t="s">
        <v>1071</v>
      </c>
      <c r="B463" s="1" t="s">
        <v>1072</v>
      </c>
      <c r="C463" s="1" t="s">
        <v>99</v>
      </c>
      <c r="D463" s="1" t="s">
        <v>13</v>
      </c>
      <c r="E463" s="1" t="s">
        <v>1073</v>
      </c>
      <c r="F463" s="1" t="s">
        <v>16</v>
      </c>
    </row>
    <row r="465" spans="1:1024">
      <c r="A465" s="1" t="s">
        <v>1074</v>
      </c>
      <c r="B465" s="1" t="s">
        <v>1075</v>
      </c>
      <c r="C465" s="1" t="s">
        <v>99</v>
      </c>
      <c r="D465" s="1" t="s">
        <v>13</v>
      </c>
      <c r="E465" s="1" t="s">
        <v>1076</v>
      </c>
      <c r="F465" s="1" t="s">
        <v>16</v>
      </c>
    </row>
    <row r="466" spans="1:1024">
      <c r="A466" s="1" t="s">
        <v>1077</v>
      </c>
      <c r="B466" s="1" t="s">
        <v>1078</v>
      </c>
      <c r="C466" s="1" t="s">
        <v>99</v>
      </c>
      <c r="D466" s="1" t="s">
        <v>13</v>
      </c>
      <c r="E466" s="1" t="s">
        <v>1079</v>
      </c>
      <c r="F466" s="1" t="s">
        <v>16</v>
      </c>
    </row>
    <row r="467" spans="1:1024">
      <c r="A467" s="1" t="s">
        <v>1080</v>
      </c>
      <c r="B467" s="1" t="s">
        <v>1081</v>
      </c>
      <c r="C467" s="1" t="s">
        <v>99</v>
      </c>
      <c r="D467" s="1" t="s">
        <v>13</v>
      </c>
      <c r="E467" s="1" t="s">
        <v>1082</v>
      </c>
      <c r="F467" s="1" t="s">
        <v>16</v>
      </c>
    </row>
    <row r="468" spans="1:1024">
      <c r="A468" s="1" t="s">
        <v>1083</v>
      </c>
      <c r="B468" s="1" t="s">
        <v>1084</v>
      </c>
      <c r="C468" s="1" t="s">
        <v>99</v>
      </c>
      <c r="D468" s="1" t="s">
        <v>13</v>
      </c>
      <c r="E468" s="1" t="s">
        <v>1085</v>
      </c>
      <c r="F468" s="1" t="s">
        <v>16</v>
      </c>
    </row>
    <row r="470" spans="1:1024" s="2" customFormat="1">
      <c r="A470" s="2" t="s">
        <v>9253</v>
      </c>
    </row>
    <row r="471" spans="1:1024" s="22" customFormat="1">
      <c r="A471" s="1" t="s">
        <v>9254</v>
      </c>
      <c r="B471" s="1" t="s">
        <v>9255</v>
      </c>
      <c r="C471" s="1" t="s">
        <v>99</v>
      </c>
      <c r="D471" s="1" t="s">
        <v>13</v>
      </c>
      <c r="E471" s="1" t="s">
        <v>9256</v>
      </c>
      <c r="F471" s="1" t="s">
        <v>16</v>
      </c>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c r="KB471" s="1"/>
      <c r="KC471" s="1"/>
      <c r="KD471" s="1"/>
      <c r="KE471" s="1"/>
      <c r="KF471" s="1"/>
      <c r="KG471" s="1"/>
      <c r="KH471" s="1"/>
      <c r="KI471" s="1"/>
      <c r="KJ471" s="1"/>
      <c r="KK471" s="1"/>
      <c r="KL471" s="1"/>
      <c r="KM471" s="1"/>
      <c r="KN471" s="1"/>
      <c r="KO471" s="1"/>
      <c r="KP471" s="1"/>
      <c r="KQ471" s="1"/>
      <c r="KR471" s="1"/>
      <c r="KS471" s="1"/>
      <c r="KT471" s="1"/>
      <c r="KU471" s="1"/>
      <c r="KV471" s="1"/>
      <c r="KW471" s="1"/>
      <c r="KX471" s="1"/>
      <c r="KY471" s="1"/>
      <c r="KZ471" s="1"/>
      <c r="LA471" s="1"/>
      <c r="LB471" s="1"/>
      <c r="LC471" s="1"/>
      <c r="LD471" s="1"/>
      <c r="LE471" s="1"/>
      <c r="LF471" s="1"/>
      <c r="LG471" s="1"/>
      <c r="LH471" s="1"/>
      <c r="LI471" s="1"/>
      <c r="LJ471" s="1"/>
      <c r="LK471" s="1"/>
      <c r="LL471" s="1"/>
      <c r="LM471" s="1"/>
      <c r="LN471" s="1"/>
      <c r="LO471" s="1"/>
      <c r="LP471" s="1"/>
      <c r="LQ471" s="1"/>
      <c r="LR471" s="1"/>
      <c r="LS471" s="1"/>
      <c r="LT471" s="1"/>
      <c r="LU471" s="1"/>
      <c r="LV471" s="1"/>
      <c r="LW471" s="1"/>
      <c r="LX471" s="1"/>
      <c r="LY471" s="1"/>
      <c r="LZ471" s="1"/>
      <c r="MA471" s="1"/>
      <c r="MB471" s="1"/>
      <c r="MC471" s="1"/>
      <c r="MD471" s="1"/>
      <c r="ME471" s="1"/>
      <c r="MF471" s="1"/>
      <c r="MG471" s="1"/>
      <c r="MH471" s="1"/>
      <c r="MI471" s="1"/>
      <c r="MJ471" s="1"/>
      <c r="MK471" s="1"/>
      <c r="ML471" s="1"/>
      <c r="MM471" s="1"/>
      <c r="MN471" s="1"/>
      <c r="MO471" s="1"/>
      <c r="MP471" s="1"/>
      <c r="MQ471" s="1"/>
      <c r="MR471" s="1"/>
      <c r="MS471" s="1"/>
      <c r="MT471" s="1"/>
      <c r="MU471" s="1"/>
      <c r="MV471" s="1"/>
      <c r="MW471" s="1"/>
      <c r="MX471" s="1"/>
      <c r="MY471" s="1"/>
      <c r="MZ471" s="1"/>
      <c r="NA471" s="1"/>
      <c r="NB471" s="1"/>
      <c r="NC471" s="1"/>
      <c r="ND471" s="1"/>
      <c r="NE471" s="1"/>
      <c r="NF471" s="1"/>
      <c r="NG471" s="1"/>
      <c r="NH471" s="1"/>
      <c r="NI471" s="1"/>
      <c r="NJ471" s="1"/>
      <c r="NK471" s="1"/>
      <c r="NL471" s="1"/>
      <c r="NM471" s="1"/>
      <c r="NN471" s="1"/>
      <c r="NO471" s="1"/>
      <c r="NP471" s="1"/>
      <c r="NQ471" s="1"/>
      <c r="NR471" s="1"/>
      <c r="NS471" s="1"/>
      <c r="NT471" s="1"/>
      <c r="NU471" s="1"/>
      <c r="NV471" s="1"/>
      <c r="NW471" s="1"/>
      <c r="NX471" s="1"/>
      <c r="NY471" s="1"/>
      <c r="NZ471" s="1"/>
      <c r="OA471" s="1"/>
      <c r="OB471" s="1"/>
      <c r="OC471" s="1"/>
      <c r="OD471" s="1"/>
      <c r="OE471" s="1"/>
      <c r="OF471" s="1"/>
      <c r="OG471" s="1"/>
      <c r="OH471" s="1"/>
      <c r="OI471" s="1"/>
      <c r="OJ471" s="1"/>
      <c r="OK471" s="1"/>
      <c r="OL471" s="1"/>
      <c r="OM471" s="1"/>
      <c r="ON471" s="1"/>
      <c r="OO471" s="1"/>
      <c r="OP471" s="1"/>
      <c r="OQ471" s="1"/>
      <c r="OR471" s="1"/>
      <c r="OS471" s="1"/>
      <c r="OT471" s="1"/>
      <c r="OU471" s="1"/>
      <c r="OV471" s="1"/>
      <c r="OW471" s="1"/>
      <c r="OX471" s="1"/>
      <c r="OY471" s="1"/>
      <c r="OZ471" s="1"/>
      <c r="PA471" s="1"/>
      <c r="PB471" s="1"/>
      <c r="PC471" s="1"/>
      <c r="PD471" s="1"/>
      <c r="PE471" s="1"/>
      <c r="PF471" s="1"/>
      <c r="PG471" s="1"/>
      <c r="PH471" s="1"/>
      <c r="PI471" s="1"/>
      <c r="PJ471" s="1"/>
      <c r="PK471" s="1"/>
      <c r="PL471" s="1"/>
      <c r="PM471" s="1"/>
      <c r="PN471" s="1"/>
      <c r="PO471" s="1"/>
      <c r="PP471" s="1"/>
      <c r="PQ471" s="1"/>
      <c r="PR471" s="1"/>
      <c r="PS471" s="1"/>
      <c r="PT471" s="1"/>
      <c r="PU471" s="1"/>
      <c r="PV471" s="1"/>
      <c r="PW471" s="1"/>
      <c r="PX471" s="1"/>
      <c r="PY471" s="1"/>
      <c r="PZ471" s="1"/>
      <c r="QA471" s="1"/>
      <c r="QB471" s="1"/>
      <c r="QC471" s="1"/>
      <c r="QD471" s="1"/>
      <c r="QE471" s="1"/>
      <c r="QF471" s="1"/>
      <c r="QG471" s="1"/>
      <c r="QH471" s="1"/>
      <c r="QI471" s="1"/>
      <c r="QJ471" s="1"/>
      <c r="QK471" s="1"/>
      <c r="QL471" s="1"/>
      <c r="QM471" s="1"/>
      <c r="QN471" s="1"/>
      <c r="QO471" s="1"/>
      <c r="QP471" s="1"/>
      <c r="QQ471" s="1"/>
      <c r="QR471" s="1"/>
      <c r="QS471" s="1"/>
      <c r="QT471" s="1"/>
      <c r="QU471" s="1"/>
      <c r="QV471" s="1"/>
      <c r="QW471" s="1"/>
      <c r="QX471" s="1"/>
      <c r="QY471" s="1"/>
      <c r="QZ471" s="1"/>
      <c r="RA471" s="1"/>
      <c r="RB471" s="1"/>
      <c r="RC471" s="1"/>
      <c r="RD471" s="1"/>
      <c r="RE471" s="1"/>
      <c r="RF471" s="1"/>
      <c r="RG471" s="1"/>
      <c r="RH471" s="1"/>
      <c r="RI471" s="1"/>
      <c r="RJ471" s="1"/>
      <c r="RK471" s="1"/>
      <c r="RL471" s="1"/>
      <c r="RM471" s="1"/>
      <c r="RN471" s="1"/>
      <c r="RO471" s="1"/>
      <c r="RP471" s="1"/>
      <c r="RQ471" s="1"/>
      <c r="RR471" s="1"/>
      <c r="RS471" s="1"/>
      <c r="RT471" s="1"/>
      <c r="RU471" s="1"/>
      <c r="RV471" s="1"/>
      <c r="RW471" s="1"/>
      <c r="RX471" s="1"/>
      <c r="RY471" s="1"/>
      <c r="RZ471" s="1"/>
      <c r="SA471" s="1"/>
      <c r="SB471" s="1"/>
      <c r="SC471" s="1"/>
      <c r="SD471" s="1"/>
      <c r="SE471" s="1"/>
      <c r="SF471" s="1"/>
      <c r="SG471" s="1"/>
      <c r="SH471" s="1"/>
      <c r="SI471" s="1"/>
      <c r="SJ471" s="1"/>
      <c r="SK471" s="1"/>
      <c r="SL471" s="1"/>
      <c r="SM471" s="1"/>
      <c r="SN471" s="1"/>
      <c r="SO471" s="1"/>
      <c r="SP471" s="1"/>
      <c r="SQ471" s="1"/>
      <c r="SR471" s="1"/>
      <c r="SS471" s="1"/>
      <c r="ST471" s="1"/>
      <c r="SU471" s="1"/>
      <c r="SV471" s="1"/>
      <c r="SW471" s="1"/>
      <c r="SX471" s="1"/>
      <c r="SY471" s="1"/>
      <c r="SZ471" s="1"/>
      <c r="TA471" s="1"/>
      <c r="TB471" s="1"/>
      <c r="TC471" s="1"/>
      <c r="TD471" s="1"/>
      <c r="TE471" s="1"/>
      <c r="TF471" s="1"/>
      <c r="TG471" s="1"/>
      <c r="TH471" s="1"/>
      <c r="TI471" s="1"/>
      <c r="TJ471" s="1"/>
      <c r="TK471" s="1"/>
      <c r="TL471" s="1"/>
      <c r="TM471" s="1"/>
      <c r="TN471" s="1"/>
      <c r="TO471" s="1"/>
      <c r="TP471" s="1"/>
      <c r="TQ471" s="1"/>
      <c r="TR471" s="1"/>
      <c r="TS471" s="1"/>
      <c r="TT471" s="1"/>
      <c r="TU471" s="1"/>
      <c r="TV471" s="1"/>
      <c r="TW471" s="1"/>
      <c r="TX471" s="1"/>
      <c r="TY471" s="1"/>
      <c r="TZ471" s="1"/>
      <c r="UA471" s="1"/>
      <c r="UB471" s="1"/>
      <c r="UC471" s="1"/>
      <c r="UD471" s="1"/>
      <c r="UE471" s="1"/>
      <c r="UF471" s="1"/>
      <c r="UG471" s="1"/>
      <c r="UH471" s="1"/>
      <c r="UI471" s="1"/>
      <c r="UJ471" s="1"/>
      <c r="UK471" s="1"/>
      <c r="UL471" s="1"/>
      <c r="UM471" s="1"/>
      <c r="UN471" s="1"/>
      <c r="UO471" s="1"/>
      <c r="UP471" s="1"/>
      <c r="UQ471" s="1"/>
      <c r="UR471" s="1"/>
      <c r="US471" s="1"/>
      <c r="UT471" s="1"/>
      <c r="UU471" s="1"/>
      <c r="UV471" s="1"/>
      <c r="UW471" s="1"/>
      <c r="UX471" s="1"/>
      <c r="UY471" s="1"/>
      <c r="UZ471" s="1"/>
      <c r="VA471" s="1"/>
      <c r="VB471" s="1"/>
      <c r="VC471" s="1"/>
      <c r="VD471" s="1"/>
      <c r="VE471" s="1"/>
      <c r="VF471" s="1"/>
      <c r="VG471" s="1"/>
      <c r="VH471" s="1"/>
      <c r="VI471" s="1"/>
      <c r="VJ471" s="1"/>
      <c r="VK471" s="1"/>
      <c r="VL471" s="1"/>
      <c r="VM471" s="1"/>
      <c r="VN471" s="1"/>
      <c r="VO471" s="1"/>
      <c r="VP471" s="1"/>
      <c r="VQ471" s="1"/>
      <c r="VR471" s="1"/>
      <c r="VS471" s="1"/>
      <c r="VT471" s="1"/>
      <c r="VU471" s="1"/>
      <c r="VV471" s="1"/>
      <c r="VW471" s="1"/>
      <c r="VX471" s="1"/>
      <c r="VY471" s="1"/>
      <c r="VZ471" s="1"/>
      <c r="WA471" s="1"/>
      <c r="WB471" s="1"/>
      <c r="WC471" s="1"/>
      <c r="WD471" s="1"/>
      <c r="WE471" s="1"/>
      <c r="WF471" s="1"/>
      <c r="WG471" s="1"/>
      <c r="WH471" s="1"/>
      <c r="WI471" s="1"/>
      <c r="WJ471" s="1"/>
      <c r="WK471" s="1"/>
      <c r="WL471" s="1"/>
      <c r="WM471" s="1"/>
      <c r="WN471" s="1"/>
      <c r="WO471" s="1"/>
      <c r="WP471" s="1"/>
      <c r="WQ471" s="1"/>
      <c r="WR471" s="1"/>
      <c r="WS471" s="1"/>
      <c r="WT471" s="1"/>
      <c r="WU471" s="1"/>
      <c r="WV471" s="1"/>
      <c r="WW471" s="1"/>
      <c r="WX471" s="1"/>
      <c r="WY471" s="1"/>
      <c r="WZ471" s="1"/>
      <c r="XA471" s="1"/>
      <c r="XB471" s="1"/>
      <c r="XC471" s="1"/>
      <c r="XD471" s="1"/>
      <c r="XE471" s="1"/>
      <c r="XF471" s="1"/>
      <c r="XG471" s="1"/>
      <c r="XH471" s="1"/>
      <c r="XI471" s="1"/>
      <c r="XJ471" s="1"/>
      <c r="XK471" s="1"/>
      <c r="XL471" s="1"/>
      <c r="XM471" s="1"/>
      <c r="XN471" s="1"/>
      <c r="XO471" s="1"/>
      <c r="XP471" s="1"/>
      <c r="XQ471" s="1"/>
      <c r="XR471" s="1"/>
      <c r="XS471" s="1"/>
      <c r="XT471" s="1"/>
      <c r="XU471" s="1"/>
      <c r="XV471" s="1"/>
      <c r="XW471" s="1"/>
      <c r="XX471" s="1"/>
      <c r="XY471" s="1"/>
      <c r="XZ471" s="1"/>
      <c r="YA471" s="1"/>
      <c r="YB471" s="1"/>
      <c r="YC471" s="1"/>
      <c r="YD471" s="1"/>
      <c r="YE471" s="1"/>
      <c r="YF471" s="1"/>
      <c r="YG471" s="1"/>
      <c r="YH471" s="1"/>
      <c r="YI471" s="1"/>
      <c r="YJ471" s="1"/>
      <c r="YK471" s="1"/>
      <c r="YL471" s="1"/>
      <c r="YM471" s="1"/>
      <c r="YN471" s="1"/>
      <c r="YO471" s="1"/>
      <c r="YP471" s="1"/>
      <c r="YQ471" s="1"/>
      <c r="YR471" s="1"/>
      <c r="YS471" s="1"/>
      <c r="YT471" s="1"/>
      <c r="YU471" s="1"/>
      <c r="YV471" s="1"/>
      <c r="YW471" s="1"/>
      <c r="YX471" s="1"/>
      <c r="YY471" s="1"/>
      <c r="YZ471" s="1"/>
      <c r="ZA471" s="1"/>
      <c r="ZB471" s="1"/>
      <c r="ZC471" s="1"/>
      <c r="ZD471" s="1"/>
      <c r="ZE471" s="1"/>
      <c r="ZF471" s="1"/>
      <c r="ZG471" s="1"/>
      <c r="ZH471" s="1"/>
      <c r="ZI471" s="1"/>
      <c r="ZJ471" s="1"/>
      <c r="ZK471" s="1"/>
      <c r="ZL471" s="1"/>
      <c r="ZM471" s="1"/>
      <c r="ZN471" s="1"/>
      <c r="ZO471" s="1"/>
      <c r="ZP471" s="1"/>
      <c r="ZQ471" s="1"/>
      <c r="ZR471" s="1"/>
      <c r="ZS471" s="1"/>
      <c r="ZT471" s="1"/>
      <c r="ZU471" s="1"/>
      <c r="ZV471" s="1"/>
      <c r="ZW471" s="1"/>
      <c r="ZX471" s="1"/>
      <c r="ZY471" s="1"/>
      <c r="ZZ471" s="1"/>
      <c r="AAA471" s="1"/>
      <c r="AAB471" s="1"/>
      <c r="AAC471" s="1"/>
      <c r="AAD471" s="1"/>
      <c r="AAE471" s="1"/>
      <c r="AAF471" s="1"/>
      <c r="AAG471" s="1"/>
      <c r="AAH471" s="1"/>
      <c r="AAI471" s="1"/>
      <c r="AAJ471" s="1"/>
      <c r="AAK471" s="1"/>
      <c r="AAL471" s="1"/>
      <c r="AAM471" s="1"/>
      <c r="AAN471" s="1"/>
      <c r="AAO471" s="1"/>
      <c r="AAP471" s="1"/>
      <c r="AAQ471" s="1"/>
      <c r="AAR471" s="1"/>
      <c r="AAS471" s="1"/>
      <c r="AAT471" s="1"/>
      <c r="AAU471" s="1"/>
      <c r="AAV471" s="1"/>
      <c r="AAW471" s="1"/>
      <c r="AAX471" s="1"/>
      <c r="AAY471" s="1"/>
      <c r="AAZ471" s="1"/>
      <c r="ABA471" s="1"/>
      <c r="ABB471" s="1"/>
      <c r="ABC471" s="1"/>
      <c r="ABD471" s="1"/>
      <c r="ABE471" s="1"/>
      <c r="ABF471" s="1"/>
      <c r="ABG471" s="1"/>
      <c r="ABH471" s="1"/>
      <c r="ABI471" s="1"/>
      <c r="ABJ471" s="1"/>
      <c r="ABK471" s="1"/>
      <c r="ABL471" s="1"/>
      <c r="ABM471" s="1"/>
      <c r="ABN471" s="1"/>
      <c r="ABO471" s="1"/>
      <c r="ABP471" s="1"/>
      <c r="ABQ471" s="1"/>
      <c r="ABR471" s="1"/>
      <c r="ABS471" s="1"/>
      <c r="ABT471" s="1"/>
      <c r="ABU471" s="1"/>
      <c r="ABV471" s="1"/>
      <c r="ABW471" s="1"/>
      <c r="ABX471" s="1"/>
      <c r="ABY471" s="1"/>
      <c r="ABZ471" s="1"/>
      <c r="ACA471" s="1"/>
      <c r="ACB471" s="1"/>
      <c r="ACC471" s="1"/>
      <c r="ACD471" s="1"/>
      <c r="ACE471" s="1"/>
      <c r="ACF471" s="1"/>
      <c r="ACG471" s="1"/>
      <c r="ACH471" s="1"/>
      <c r="ACI471" s="1"/>
      <c r="ACJ471" s="1"/>
      <c r="ACK471" s="1"/>
      <c r="ACL471" s="1"/>
      <c r="ACM471" s="1"/>
      <c r="ACN471" s="1"/>
      <c r="ACO471" s="1"/>
      <c r="ACP471" s="1"/>
      <c r="ACQ471" s="1"/>
      <c r="ACR471" s="1"/>
      <c r="ACS471" s="1"/>
      <c r="ACT471" s="1"/>
      <c r="ACU471" s="1"/>
      <c r="ACV471" s="1"/>
      <c r="ACW471" s="1"/>
      <c r="ACX471" s="1"/>
      <c r="ACY471" s="1"/>
      <c r="ACZ471" s="1"/>
      <c r="ADA471" s="1"/>
      <c r="ADB471" s="1"/>
      <c r="ADC471" s="1"/>
      <c r="ADD471" s="1"/>
      <c r="ADE471" s="1"/>
      <c r="ADF471" s="1"/>
      <c r="ADG471" s="1"/>
      <c r="ADH471" s="1"/>
      <c r="ADI471" s="1"/>
      <c r="ADJ471" s="1"/>
      <c r="ADK471" s="1"/>
      <c r="ADL471" s="1"/>
      <c r="ADM471" s="1"/>
      <c r="ADN471" s="1"/>
      <c r="ADO471" s="1"/>
      <c r="ADP471" s="1"/>
      <c r="ADQ471" s="1"/>
      <c r="ADR471" s="1"/>
      <c r="ADS471" s="1"/>
      <c r="ADT471" s="1"/>
      <c r="ADU471" s="1"/>
      <c r="ADV471" s="1"/>
      <c r="ADW471" s="1"/>
      <c r="ADX471" s="1"/>
      <c r="ADY471" s="1"/>
      <c r="ADZ471" s="1"/>
      <c r="AEA471" s="1"/>
      <c r="AEB471" s="1"/>
      <c r="AEC471" s="1"/>
      <c r="AED471" s="1"/>
      <c r="AEE471" s="1"/>
      <c r="AEF471" s="1"/>
      <c r="AEG471" s="1"/>
      <c r="AEH471" s="1"/>
      <c r="AEI471" s="1"/>
      <c r="AEJ471" s="1"/>
      <c r="AEK471" s="1"/>
      <c r="AEL471" s="1"/>
      <c r="AEM471" s="1"/>
      <c r="AEN471" s="1"/>
      <c r="AEO471" s="1"/>
      <c r="AEP471" s="1"/>
      <c r="AEQ471" s="1"/>
      <c r="AER471" s="1"/>
      <c r="AES471" s="1"/>
      <c r="AET471" s="1"/>
      <c r="AEU471" s="1"/>
      <c r="AEV471" s="1"/>
      <c r="AEW471" s="1"/>
      <c r="AEX471" s="1"/>
      <c r="AEY471" s="1"/>
      <c r="AEZ471" s="1"/>
      <c r="AFA471" s="1"/>
      <c r="AFB471" s="1"/>
      <c r="AFC471" s="1"/>
      <c r="AFD471" s="1"/>
      <c r="AFE471" s="1"/>
      <c r="AFF471" s="1"/>
      <c r="AFG471" s="1"/>
      <c r="AFH471" s="1"/>
      <c r="AFI471" s="1"/>
      <c r="AFJ471" s="1"/>
      <c r="AFK471" s="1"/>
      <c r="AFL471" s="1"/>
      <c r="AFM471" s="1"/>
      <c r="AFN471" s="1"/>
      <c r="AFO471" s="1"/>
      <c r="AFP471" s="1"/>
      <c r="AFQ471" s="1"/>
      <c r="AFR471" s="1"/>
      <c r="AFS471" s="1"/>
      <c r="AFT471" s="1"/>
      <c r="AFU471" s="1"/>
      <c r="AFV471" s="1"/>
      <c r="AFW471" s="1"/>
      <c r="AFX471" s="1"/>
      <c r="AFY471" s="1"/>
      <c r="AFZ471" s="1"/>
      <c r="AGA471" s="1"/>
      <c r="AGB471" s="1"/>
      <c r="AGC471" s="1"/>
      <c r="AGD471" s="1"/>
      <c r="AGE471" s="1"/>
      <c r="AGF471" s="1"/>
      <c r="AGG471" s="1"/>
      <c r="AGH471" s="1"/>
      <c r="AGI471" s="1"/>
      <c r="AGJ471" s="1"/>
      <c r="AGK471" s="1"/>
      <c r="AGL471" s="1"/>
      <c r="AGM471" s="1"/>
      <c r="AGN471" s="1"/>
      <c r="AGO471" s="1"/>
      <c r="AGP471" s="1"/>
      <c r="AGQ471" s="1"/>
      <c r="AGR471" s="1"/>
      <c r="AGS471" s="1"/>
      <c r="AGT471" s="1"/>
      <c r="AGU471" s="1"/>
      <c r="AGV471" s="1"/>
      <c r="AGW471" s="1"/>
      <c r="AGX471" s="1"/>
      <c r="AGY471" s="1"/>
      <c r="AGZ471" s="1"/>
      <c r="AHA471" s="1"/>
      <c r="AHB471" s="1"/>
      <c r="AHC471" s="1"/>
      <c r="AHD471" s="1"/>
      <c r="AHE471" s="1"/>
      <c r="AHF471" s="1"/>
      <c r="AHG471" s="1"/>
      <c r="AHH471" s="1"/>
      <c r="AHI471" s="1"/>
      <c r="AHJ471" s="1"/>
      <c r="AHK471" s="1"/>
      <c r="AHL471" s="1"/>
      <c r="AHM471" s="1"/>
      <c r="AHN471" s="1"/>
      <c r="AHO471" s="1"/>
      <c r="AHP471" s="1"/>
      <c r="AHQ471" s="1"/>
      <c r="AHR471" s="1"/>
      <c r="AHS471" s="1"/>
      <c r="AHT471" s="1"/>
      <c r="AHU471" s="1"/>
      <c r="AHV471" s="1"/>
      <c r="AHW471" s="1"/>
      <c r="AHX471" s="1"/>
      <c r="AHY471" s="1"/>
      <c r="AHZ471" s="1"/>
      <c r="AIA471" s="1"/>
      <c r="AIB471" s="1"/>
      <c r="AIC471" s="1"/>
      <c r="AID471" s="1"/>
      <c r="AIE471" s="1"/>
      <c r="AIF471" s="1"/>
      <c r="AIG471" s="1"/>
      <c r="AIH471" s="1"/>
      <c r="AII471" s="1"/>
      <c r="AIJ471" s="1"/>
      <c r="AIK471" s="1"/>
      <c r="AIL471" s="1"/>
      <c r="AIM471" s="1"/>
      <c r="AIN471" s="1"/>
      <c r="AIO471" s="1"/>
      <c r="AIP471" s="1"/>
      <c r="AIQ471" s="1"/>
      <c r="AIR471" s="1"/>
      <c r="AIS471" s="1"/>
      <c r="AIT471" s="1"/>
      <c r="AIU471" s="1"/>
      <c r="AIV471" s="1"/>
      <c r="AIW471" s="1"/>
      <c r="AIX471" s="1"/>
      <c r="AIY471" s="1"/>
      <c r="AIZ471" s="1"/>
      <c r="AJA471" s="1"/>
      <c r="AJB471" s="1"/>
      <c r="AJC471" s="1"/>
      <c r="AJD471" s="1"/>
      <c r="AJE471" s="1"/>
      <c r="AJF471" s="1"/>
      <c r="AJG471" s="1"/>
      <c r="AJH471" s="1"/>
      <c r="AJI471" s="1"/>
      <c r="AJJ471" s="1"/>
      <c r="AJK471" s="1"/>
      <c r="AJL471" s="1"/>
      <c r="AJM471" s="1"/>
      <c r="AJN471" s="1"/>
      <c r="AJO471" s="1"/>
      <c r="AJP471" s="1"/>
      <c r="AJQ471" s="1"/>
      <c r="AJR471" s="1"/>
      <c r="AJS471" s="1"/>
      <c r="AJT471" s="1"/>
      <c r="AJU471" s="1"/>
      <c r="AJV471" s="1"/>
      <c r="AJW471" s="1"/>
      <c r="AJX471" s="1"/>
      <c r="AJY471" s="1"/>
      <c r="AJZ471" s="1"/>
      <c r="AKA471" s="1"/>
      <c r="AKB471" s="1"/>
      <c r="AKC471" s="1"/>
      <c r="AKD471" s="1"/>
      <c r="AKE471" s="1"/>
      <c r="AKF471" s="1"/>
      <c r="AKG471" s="1"/>
      <c r="AKH471" s="1"/>
      <c r="AKI471" s="1"/>
      <c r="AKJ471" s="1"/>
      <c r="AKK471" s="1"/>
      <c r="AKL471" s="1"/>
      <c r="AKM471" s="1"/>
      <c r="AKN471" s="1"/>
      <c r="AKO471" s="1"/>
      <c r="AKP471" s="1"/>
      <c r="AKQ471" s="1"/>
      <c r="AKR471" s="1"/>
      <c r="AKS471" s="1"/>
      <c r="AKT471" s="1"/>
      <c r="AKU471" s="1"/>
      <c r="AKV471" s="1"/>
      <c r="AKW471" s="1"/>
      <c r="AKX471" s="1"/>
      <c r="AKY471" s="1"/>
      <c r="AKZ471" s="1"/>
      <c r="ALA471" s="1"/>
      <c r="ALB471" s="1"/>
      <c r="ALC471" s="1"/>
      <c r="ALD471" s="1"/>
      <c r="ALE471" s="1"/>
      <c r="ALF471" s="1"/>
      <c r="ALG471" s="1"/>
      <c r="ALH471" s="1"/>
      <c r="ALI471" s="1"/>
      <c r="ALJ471" s="1"/>
      <c r="ALK471" s="1"/>
      <c r="ALL471" s="1"/>
      <c r="ALM471" s="1"/>
      <c r="ALN471" s="1"/>
      <c r="ALO471" s="1"/>
      <c r="ALP471" s="1"/>
      <c r="ALQ471" s="1"/>
      <c r="ALR471" s="1"/>
      <c r="ALS471" s="1"/>
      <c r="ALT471" s="1"/>
      <c r="ALU471" s="1"/>
      <c r="ALV471" s="1"/>
      <c r="ALW471" s="1"/>
      <c r="ALX471" s="1"/>
      <c r="ALY471" s="1"/>
      <c r="ALZ471" s="1"/>
      <c r="AMA471" s="1"/>
      <c r="AMB471" s="1"/>
      <c r="AMC471" s="1"/>
      <c r="AMD471" s="1"/>
      <c r="AME471" s="1"/>
      <c r="AMF471" s="1"/>
      <c r="AMG471" s="1"/>
      <c r="AMH471" s="1"/>
      <c r="AMI471" s="1"/>
      <c r="AMJ471" s="1"/>
    </row>
    <row r="472" spans="1:1024" s="22" customFormat="1">
      <c r="A472" s="1" t="s">
        <v>9257</v>
      </c>
      <c r="B472" s="1" t="s">
        <v>9258</v>
      </c>
      <c r="C472" s="1" t="s">
        <v>99</v>
      </c>
      <c r="D472" s="1" t="s">
        <v>13</v>
      </c>
      <c r="E472" s="1" t="s">
        <v>9259</v>
      </c>
      <c r="F472" s="1" t="s">
        <v>16</v>
      </c>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c r="KB472" s="1"/>
      <c r="KC472" s="1"/>
      <c r="KD472" s="1"/>
      <c r="KE472" s="1"/>
      <c r="KF472" s="1"/>
      <c r="KG472" s="1"/>
      <c r="KH472" s="1"/>
      <c r="KI472" s="1"/>
      <c r="KJ472" s="1"/>
      <c r="KK472" s="1"/>
      <c r="KL472" s="1"/>
      <c r="KM472" s="1"/>
      <c r="KN472" s="1"/>
      <c r="KO472" s="1"/>
      <c r="KP472" s="1"/>
      <c r="KQ472" s="1"/>
      <c r="KR472" s="1"/>
      <c r="KS472" s="1"/>
      <c r="KT472" s="1"/>
      <c r="KU472" s="1"/>
      <c r="KV472" s="1"/>
      <c r="KW472" s="1"/>
      <c r="KX472" s="1"/>
      <c r="KY472" s="1"/>
      <c r="KZ472" s="1"/>
      <c r="LA472" s="1"/>
      <c r="LB472" s="1"/>
      <c r="LC472" s="1"/>
      <c r="LD472" s="1"/>
      <c r="LE472" s="1"/>
      <c r="LF472" s="1"/>
      <c r="LG472" s="1"/>
      <c r="LH472" s="1"/>
      <c r="LI472" s="1"/>
      <c r="LJ472" s="1"/>
      <c r="LK472" s="1"/>
      <c r="LL472" s="1"/>
      <c r="LM472" s="1"/>
      <c r="LN472" s="1"/>
      <c r="LO472" s="1"/>
      <c r="LP472" s="1"/>
      <c r="LQ472" s="1"/>
      <c r="LR472" s="1"/>
      <c r="LS472" s="1"/>
      <c r="LT472" s="1"/>
      <c r="LU472" s="1"/>
      <c r="LV472" s="1"/>
      <c r="LW472" s="1"/>
      <c r="LX472" s="1"/>
      <c r="LY472" s="1"/>
      <c r="LZ472" s="1"/>
      <c r="MA472" s="1"/>
      <c r="MB472" s="1"/>
      <c r="MC472" s="1"/>
      <c r="MD472" s="1"/>
      <c r="ME472" s="1"/>
      <c r="MF472" s="1"/>
      <c r="MG472" s="1"/>
      <c r="MH472" s="1"/>
      <c r="MI472" s="1"/>
      <c r="MJ472" s="1"/>
      <c r="MK472" s="1"/>
      <c r="ML472" s="1"/>
      <c r="MM472" s="1"/>
      <c r="MN472" s="1"/>
      <c r="MO472" s="1"/>
      <c r="MP472" s="1"/>
      <c r="MQ472" s="1"/>
      <c r="MR472" s="1"/>
      <c r="MS472" s="1"/>
      <c r="MT472" s="1"/>
      <c r="MU472" s="1"/>
      <c r="MV472" s="1"/>
      <c r="MW472" s="1"/>
      <c r="MX472" s="1"/>
      <c r="MY472" s="1"/>
      <c r="MZ472" s="1"/>
      <c r="NA472" s="1"/>
      <c r="NB472" s="1"/>
      <c r="NC472" s="1"/>
      <c r="ND472" s="1"/>
      <c r="NE472" s="1"/>
      <c r="NF472" s="1"/>
      <c r="NG472" s="1"/>
      <c r="NH472" s="1"/>
      <c r="NI472" s="1"/>
      <c r="NJ472" s="1"/>
      <c r="NK472" s="1"/>
      <c r="NL472" s="1"/>
      <c r="NM472" s="1"/>
      <c r="NN472" s="1"/>
      <c r="NO472" s="1"/>
      <c r="NP472" s="1"/>
      <c r="NQ472" s="1"/>
      <c r="NR472" s="1"/>
      <c r="NS472" s="1"/>
      <c r="NT472" s="1"/>
      <c r="NU472" s="1"/>
      <c r="NV472" s="1"/>
      <c r="NW472" s="1"/>
      <c r="NX472" s="1"/>
      <c r="NY472" s="1"/>
      <c r="NZ472" s="1"/>
      <c r="OA472" s="1"/>
      <c r="OB472" s="1"/>
      <c r="OC472" s="1"/>
      <c r="OD472" s="1"/>
      <c r="OE472" s="1"/>
      <c r="OF472" s="1"/>
      <c r="OG472" s="1"/>
      <c r="OH472" s="1"/>
      <c r="OI472" s="1"/>
      <c r="OJ472" s="1"/>
      <c r="OK472" s="1"/>
      <c r="OL472" s="1"/>
      <c r="OM472" s="1"/>
      <c r="ON472" s="1"/>
      <c r="OO472" s="1"/>
      <c r="OP472" s="1"/>
      <c r="OQ472" s="1"/>
      <c r="OR472" s="1"/>
      <c r="OS472" s="1"/>
      <c r="OT472" s="1"/>
      <c r="OU472" s="1"/>
      <c r="OV472" s="1"/>
      <c r="OW472" s="1"/>
      <c r="OX472" s="1"/>
      <c r="OY472" s="1"/>
      <c r="OZ472" s="1"/>
      <c r="PA472" s="1"/>
      <c r="PB472" s="1"/>
      <c r="PC472" s="1"/>
      <c r="PD472" s="1"/>
      <c r="PE472" s="1"/>
      <c r="PF472" s="1"/>
      <c r="PG472" s="1"/>
      <c r="PH472" s="1"/>
      <c r="PI472" s="1"/>
      <c r="PJ472" s="1"/>
      <c r="PK472" s="1"/>
      <c r="PL472" s="1"/>
      <c r="PM472" s="1"/>
      <c r="PN472" s="1"/>
      <c r="PO472" s="1"/>
      <c r="PP472" s="1"/>
      <c r="PQ472" s="1"/>
      <c r="PR472" s="1"/>
      <c r="PS472" s="1"/>
      <c r="PT472" s="1"/>
      <c r="PU472" s="1"/>
      <c r="PV472" s="1"/>
      <c r="PW472" s="1"/>
      <c r="PX472" s="1"/>
      <c r="PY472" s="1"/>
      <c r="PZ472" s="1"/>
      <c r="QA472" s="1"/>
      <c r="QB472" s="1"/>
      <c r="QC472" s="1"/>
      <c r="QD472" s="1"/>
      <c r="QE472" s="1"/>
      <c r="QF472" s="1"/>
      <c r="QG472" s="1"/>
      <c r="QH472" s="1"/>
      <c r="QI472" s="1"/>
      <c r="QJ472" s="1"/>
      <c r="QK472" s="1"/>
      <c r="QL472" s="1"/>
      <c r="QM472" s="1"/>
      <c r="QN472" s="1"/>
      <c r="QO472" s="1"/>
      <c r="QP472" s="1"/>
      <c r="QQ472" s="1"/>
      <c r="QR472" s="1"/>
      <c r="QS472" s="1"/>
      <c r="QT472" s="1"/>
      <c r="QU472" s="1"/>
      <c r="QV472" s="1"/>
      <c r="QW472" s="1"/>
      <c r="QX472" s="1"/>
      <c r="QY472" s="1"/>
      <c r="QZ472" s="1"/>
      <c r="RA472" s="1"/>
      <c r="RB472" s="1"/>
      <c r="RC472" s="1"/>
      <c r="RD472" s="1"/>
      <c r="RE472" s="1"/>
      <c r="RF472" s="1"/>
      <c r="RG472" s="1"/>
      <c r="RH472" s="1"/>
      <c r="RI472" s="1"/>
      <c r="RJ472" s="1"/>
      <c r="RK472" s="1"/>
      <c r="RL472" s="1"/>
      <c r="RM472" s="1"/>
      <c r="RN472" s="1"/>
      <c r="RO472" s="1"/>
      <c r="RP472" s="1"/>
      <c r="RQ472" s="1"/>
      <c r="RR472" s="1"/>
      <c r="RS472" s="1"/>
      <c r="RT472" s="1"/>
      <c r="RU472" s="1"/>
      <c r="RV472" s="1"/>
      <c r="RW472" s="1"/>
      <c r="RX472" s="1"/>
      <c r="RY472" s="1"/>
      <c r="RZ472" s="1"/>
      <c r="SA472" s="1"/>
      <c r="SB472" s="1"/>
      <c r="SC472" s="1"/>
      <c r="SD472" s="1"/>
      <c r="SE472" s="1"/>
      <c r="SF472" s="1"/>
      <c r="SG472" s="1"/>
      <c r="SH472" s="1"/>
      <c r="SI472" s="1"/>
      <c r="SJ472" s="1"/>
      <c r="SK472" s="1"/>
      <c r="SL472" s="1"/>
      <c r="SM472" s="1"/>
      <c r="SN472" s="1"/>
      <c r="SO472" s="1"/>
      <c r="SP472" s="1"/>
      <c r="SQ472" s="1"/>
      <c r="SR472" s="1"/>
      <c r="SS472" s="1"/>
      <c r="ST472" s="1"/>
      <c r="SU472" s="1"/>
      <c r="SV472" s="1"/>
      <c r="SW472" s="1"/>
      <c r="SX472" s="1"/>
      <c r="SY472" s="1"/>
      <c r="SZ472" s="1"/>
      <c r="TA472" s="1"/>
      <c r="TB472" s="1"/>
      <c r="TC472" s="1"/>
      <c r="TD472" s="1"/>
      <c r="TE472" s="1"/>
      <c r="TF472" s="1"/>
      <c r="TG472" s="1"/>
      <c r="TH472" s="1"/>
      <c r="TI472" s="1"/>
      <c r="TJ472" s="1"/>
      <c r="TK472" s="1"/>
      <c r="TL472" s="1"/>
      <c r="TM472" s="1"/>
      <c r="TN472" s="1"/>
      <c r="TO472" s="1"/>
      <c r="TP472" s="1"/>
      <c r="TQ472" s="1"/>
      <c r="TR472" s="1"/>
      <c r="TS472" s="1"/>
      <c r="TT472" s="1"/>
      <c r="TU472" s="1"/>
      <c r="TV472" s="1"/>
      <c r="TW472" s="1"/>
      <c r="TX472" s="1"/>
      <c r="TY472" s="1"/>
      <c r="TZ472" s="1"/>
      <c r="UA472" s="1"/>
      <c r="UB472" s="1"/>
      <c r="UC472" s="1"/>
      <c r="UD472" s="1"/>
      <c r="UE472" s="1"/>
      <c r="UF472" s="1"/>
      <c r="UG472" s="1"/>
      <c r="UH472" s="1"/>
      <c r="UI472" s="1"/>
      <c r="UJ472" s="1"/>
      <c r="UK472" s="1"/>
      <c r="UL472" s="1"/>
      <c r="UM472" s="1"/>
      <c r="UN472" s="1"/>
      <c r="UO472" s="1"/>
      <c r="UP472" s="1"/>
      <c r="UQ472" s="1"/>
      <c r="UR472" s="1"/>
      <c r="US472" s="1"/>
      <c r="UT472" s="1"/>
      <c r="UU472" s="1"/>
      <c r="UV472" s="1"/>
      <c r="UW472" s="1"/>
      <c r="UX472" s="1"/>
      <c r="UY472" s="1"/>
      <c r="UZ472" s="1"/>
      <c r="VA472" s="1"/>
      <c r="VB472" s="1"/>
      <c r="VC472" s="1"/>
      <c r="VD472" s="1"/>
      <c r="VE472" s="1"/>
      <c r="VF472" s="1"/>
      <c r="VG472" s="1"/>
      <c r="VH472" s="1"/>
      <c r="VI472" s="1"/>
      <c r="VJ472" s="1"/>
      <c r="VK472" s="1"/>
      <c r="VL472" s="1"/>
      <c r="VM472" s="1"/>
      <c r="VN472" s="1"/>
      <c r="VO472" s="1"/>
      <c r="VP472" s="1"/>
      <c r="VQ472" s="1"/>
      <c r="VR472" s="1"/>
      <c r="VS472" s="1"/>
      <c r="VT472" s="1"/>
      <c r="VU472" s="1"/>
      <c r="VV472" s="1"/>
      <c r="VW472" s="1"/>
      <c r="VX472" s="1"/>
      <c r="VY472" s="1"/>
      <c r="VZ472" s="1"/>
      <c r="WA472" s="1"/>
      <c r="WB472" s="1"/>
      <c r="WC472" s="1"/>
      <c r="WD472" s="1"/>
      <c r="WE472" s="1"/>
      <c r="WF472" s="1"/>
      <c r="WG472" s="1"/>
      <c r="WH472" s="1"/>
      <c r="WI472" s="1"/>
      <c r="WJ472" s="1"/>
      <c r="WK472" s="1"/>
      <c r="WL472" s="1"/>
      <c r="WM472" s="1"/>
      <c r="WN472" s="1"/>
      <c r="WO472" s="1"/>
      <c r="WP472" s="1"/>
      <c r="WQ472" s="1"/>
      <c r="WR472" s="1"/>
      <c r="WS472" s="1"/>
      <c r="WT472" s="1"/>
      <c r="WU472" s="1"/>
      <c r="WV472" s="1"/>
      <c r="WW472" s="1"/>
      <c r="WX472" s="1"/>
      <c r="WY472" s="1"/>
      <c r="WZ472" s="1"/>
      <c r="XA472" s="1"/>
      <c r="XB472" s="1"/>
      <c r="XC472" s="1"/>
      <c r="XD472" s="1"/>
      <c r="XE472" s="1"/>
      <c r="XF472" s="1"/>
      <c r="XG472" s="1"/>
      <c r="XH472" s="1"/>
      <c r="XI472" s="1"/>
      <c r="XJ472" s="1"/>
      <c r="XK472" s="1"/>
      <c r="XL472" s="1"/>
      <c r="XM472" s="1"/>
      <c r="XN472" s="1"/>
      <c r="XO472" s="1"/>
      <c r="XP472" s="1"/>
      <c r="XQ472" s="1"/>
      <c r="XR472" s="1"/>
      <c r="XS472" s="1"/>
      <c r="XT472" s="1"/>
      <c r="XU472" s="1"/>
      <c r="XV472" s="1"/>
      <c r="XW472" s="1"/>
      <c r="XX472" s="1"/>
      <c r="XY472" s="1"/>
      <c r="XZ472" s="1"/>
      <c r="YA472" s="1"/>
      <c r="YB472" s="1"/>
      <c r="YC472" s="1"/>
      <c r="YD472" s="1"/>
      <c r="YE472" s="1"/>
      <c r="YF472" s="1"/>
      <c r="YG472" s="1"/>
      <c r="YH472" s="1"/>
      <c r="YI472" s="1"/>
      <c r="YJ472" s="1"/>
      <c r="YK472" s="1"/>
      <c r="YL472" s="1"/>
      <c r="YM472" s="1"/>
      <c r="YN472" s="1"/>
      <c r="YO472" s="1"/>
      <c r="YP472" s="1"/>
      <c r="YQ472" s="1"/>
      <c r="YR472" s="1"/>
      <c r="YS472" s="1"/>
      <c r="YT472" s="1"/>
      <c r="YU472" s="1"/>
      <c r="YV472" s="1"/>
      <c r="YW472" s="1"/>
      <c r="YX472" s="1"/>
      <c r="YY472" s="1"/>
      <c r="YZ472" s="1"/>
      <c r="ZA472" s="1"/>
      <c r="ZB472" s="1"/>
      <c r="ZC472" s="1"/>
      <c r="ZD472" s="1"/>
      <c r="ZE472" s="1"/>
      <c r="ZF472" s="1"/>
      <c r="ZG472" s="1"/>
      <c r="ZH472" s="1"/>
      <c r="ZI472" s="1"/>
      <c r="ZJ472" s="1"/>
      <c r="ZK472" s="1"/>
      <c r="ZL472" s="1"/>
      <c r="ZM472" s="1"/>
      <c r="ZN472" s="1"/>
      <c r="ZO472" s="1"/>
      <c r="ZP472" s="1"/>
      <c r="ZQ472" s="1"/>
      <c r="ZR472" s="1"/>
      <c r="ZS472" s="1"/>
      <c r="ZT472" s="1"/>
      <c r="ZU472" s="1"/>
      <c r="ZV472" s="1"/>
      <c r="ZW472" s="1"/>
      <c r="ZX472" s="1"/>
      <c r="ZY472" s="1"/>
      <c r="ZZ472" s="1"/>
      <c r="AAA472" s="1"/>
      <c r="AAB472" s="1"/>
      <c r="AAC472" s="1"/>
      <c r="AAD472" s="1"/>
      <c r="AAE472" s="1"/>
      <c r="AAF472" s="1"/>
      <c r="AAG472" s="1"/>
      <c r="AAH472" s="1"/>
      <c r="AAI472" s="1"/>
      <c r="AAJ472" s="1"/>
      <c r="AAK472" s="1"/>
      <c r="AAL472" s="1"/>
      <c r="AAM472" s="1"/>
      <c r="AAN472" s="1"/>
      <c r="AAO472" s="1"/>
      <c r="AAP472" s="1"/>
      <c r="AAQ472" s="1"/>
      <c r="AAR472" s="1"/>
      <c r="AAS472" s="1"/>
      <c r="AAT472" s="1"/>
      <c r="AAU472" s="1"/>
      <c r="AAV472" s="1"/>
      <c r="AAW472" s="1"/>
      <c r="AAX472" s="1"/>
      <c r="AAY472" s="1"/>
      <c r="AAZ472" s="1"/>
      <c r="ABA472" s="1"/>
      <c r="ABB472" s="1"/>
      <c r="ABC472" s="1"/>
      <c r="ABD472" s="1"/>
      <c r="ABE472" s="1"/>
      <c r="ABF472" s="1"/>
      <c r="ABG472" s="1"/>
      <c r="ABH472" s="1"/>
      <c r="ABI472" s="1"/>
      <c r="ABJ472" s="1"/>
      <c r="ABK472" s="1"/>
      <c r="ABL472" s="1"/>
      <c r="ABM472" s="1"/>
      <c r="ABN472" s="1"/>
      <c r="ABO472" s="1"/>
      <c r="ABP472" s="1"/>
      <c r="ABQ472" s="1"/>
      <c r="ABR472" s="1"/>
      <c r="ABS472" s="1"/>
      <c r="ABT472" s="1"/>
      <c r="ABU472" s="1"/>
      <c r="ABV472" s="1"/>
      <c r="ABW472" s="1"/>
      <c r="ABX472" s="1"/>
      <c r="ABY472" s="1"/>
      <c r="ABZ472" s="1"/>
      <c r="ACA472" s="1"/>
      <c r="ACB472" s="1"/>
      <c r="ACC472" s="1"/>
      <c r="ACD472" s="1"/>
      <c r="ACE472" s="1"/>
      <c r="ACF472" s="1"/>
      <c r="ACG472" s="1"/>
      <c r="ACH472" s="1"/>
      <c r="ACI472" s="1"/>
      <c r="ACJ472" s="1"/>
      <c r="ACK472" s="1"/>
      <c r="ACL472" s="1"/>
      <c r="ACM472" s="1"/>
      <c r="ACN472" s="1"/>
      <c r="ACO472" s="1"/>
      <c r="ACP472" s="1"/>
      <c r="ACQ472" s="1"/>
      <c r="ACR472" s="1"/>
      <c r="ACS472" s="1"/>
      <c r="ACT472" s="1"/>
      <c r="ACU472" s="1"/>
      <c r="ACV472" s="1"/>
      <c r="ACW472" s="1"/>
      <c r="ACX472" s="1"/>
      <c r="ACY472" s="1"/>
      <c r="ACZ472" s="1"/>
      <c r="ADA472" s="1"/>
      <c r="ADB472" s="1"/>
      <c r="ADC472" s="1"/>
      <c r="ADD472" s="1"/>
      <c r="ADE472" s="1"/>
      <c r="ADF472" s="1"/>
      <c r="ADG472" s="1"/>
      <c r="ADH472" s="1"/>
      <c r="ADI472" s="1"/>
      <c r="ADJ472" s="1"/>
      <c r="ADK472" s="1"/>
      <c r="ADL472" s="1"/>
      <c r="ADM472" s="1"/>
      <c r="ADN472" s="1"/>
      <c r="ADO472" s="1"/>
      <c r="ADP472" s="1"/>
      <c r="ADQ472" s="1"/>
      <c r="ADR472" s="1"/>
      <c r="ADS472" s="1"/>
      <c r="ADT472" s="1"/>
      <c r="ADU472" s="1"/>
      <c r="ADV472" s="1"/>
      <c r="ADW472" s="1"/>
      <c r="ADX472" s="1"/>
      <c r="ADY472" s="1"/>
      <c r="ADZ472" s="1"/>
      <c r="AEA472" s="1"/>
      <c r="AEB472" s="1"/>
      <c r="AEC472" s="1"/>
      <c r="AED472" s="1"/>
      <c r="AEE472" s="1"/>
      <c r="AEF472" s="1"/>
      <c r="AEG472" s="1"/>
      <c r="AEH472" s="1"/>
      <c r="AEI472" s="1"/>
      <c r="AEJ472" s="1"/>
      <c r="AEK472" s="1"/>
      <c r="AEL472" s="1"/>
      <c r="AEM472" s="1"/>
      <c r="AEN472" s="1"/>
      <c r="AEO472" s="1"/>
      <c r="AEP472" s="1"/>
      <c r="AEQ472" s="1"/>
      <c r="AER472" s="1"/>
      <c r="AES472" s="1"/>
      <c r="AET472" s="1"/>
      <c r="AEU472" s="1"/>
      <c r="AEV472" s="1"/>
      <c r="AEW472" s="1"/>
      <c r="AEX472" s="1"/>
      <c r="AEY472" s="1"/>
      <c r="AEZ472" s="1"/>
      <c r="AFA472" s="1"/>
      <c r="AFB472" s="1"/>
      <c r="AFC472" s="1"/>
      <c r="AFD472" s="1"/>
      <c r="AFE472" s="1"/>
      <c r="AFF472" s="1"/>
      <c r="AFG472" s="1"/>
      <c r="AFH472" s="1"/>
      <c r="AFI472" s="1"/>
      <c r="AFJ472" s="1"/>
      <c r="AFK472" s="1"/>
      <c r="AFL472" s="1"/>
      <c r="AFM472" s="1"/>
      <c r="AFN472" s="1"/>
      <c r="AFO472" s="1"/>
      <c r="AFP472" s="1"/>
      <c r="AFQ472" s="1"/>
      <c r="AFR472" s="1"/>
      <c r="AFS472" s="1"/>
      <c r="AFT472" s="1"/>
      <c r="AFU472" s="1"/>
      <c r="AFV472" s="1"/>
      <c r="AFW472" s="1"/>
      <c r="AFX472" s="1"/>
      <c r="AFY472" s="1"/>
      <c r="AFZ472" s="1"/>
      <c r="AGA472" s="1"/>
      <c r="AGB472" s="1"/>
      <c r="AGC472" s="1"/>
      <c r="AGD472" s="1"/>
      <c r="AGE472" s="1"/>
      <c r="AGF472" s="1"/>
      <c r="AGG472" s="1"/>
      <c r="AGH472" s="1"/>
      <c r="AGI472" s="1"/>
      <c r="AGJ472" s="1"/>
      <c r="AGK472" s="1"/>
      <c r="AGL472" s="1"/>
      <c r="AGM472" s="1"/>
      <c r="AGN472" s="1"/>
      <c r="AGO472" s="1"/>
      <c r="AGP472" s="1"/>
      <c r="AGQ472" s="1"/>
      <c r="AGR472" s="1"/>
      <c r="AGS472" s="1"/>
      <c r="AGT472" s="1"/>
      <c r="AGU472" s="1"/>
      <c r="AGV472" s="1"/>
      <c r="AGW472" s="1"/>
      <c r="AGX472" s="1"/>
      <c r="AGY472" s="1"/>
      <c r="AGZ472" s="1"/>
      <c r="AHA472" s="1"/>
      <c r="AHB472" s="1"/>
      <c r="AHC472" s="1"/>
      <c r="AHD472" s="1"/>
      <c r="AHE472" s="1"/>
      <c r="AHF472" s="1"/>
      <c r="AHG472" s="1"/>
      <c r="AHH472" s="1"/>
      <c r="AHI472" s="1"/>
      <c r="AHJ472" s="1"/>
      <c r="AHK472" s="1"/>
      <c r="AHL472" s="1"/>
      <c r="AHM472" s="1"/>
      <c r="AHN472" s="1"/>
      <c r="AHO472" s="1"/>
      <c r="AHP472" s="1"/>
      <c r="AHQ472" s="1"/>
      <c r="AHR472" s="1"/>
      <c r="AHS472" s="1"/>
      <c r="AHT472" s="1"/>
      <c r="AHU472" s="1"/>
      <c r="AHV472" s="1"/>
      <c r="AHW472" s="1"/>
      <c r="AHX472" s="1"/>
      <c r="AHY472" s="1"/>
      <c r="AHZ472" s="1"/>
      <c r="AIA472" s="1"/>
      <c r="AIB472" s="1"/>
      <c r="AIC472" s="1"/>
      <c r="AID472" s="1"/>
      <c r="AIE472" s="1"/>
      <c r="AIF472" s="1"/>
      <c r="AIG472" s="1"/>
      <c r="AIH472" s="1"/>
      <c r="AII472" s="1"/>
      <c r="AIJ472" s="1"/>
      <c r="AIK472" s="1"/>
      <c r="AIL472" s="1"/>
      <c r="AIM472" s="1"/>
      <c r="AIN472" s="1"/>
      <c r="AIO472" s="1"/>
      <c r="AIP472" s="1"/>
      <c r="AIQ472" s="1"/>
      <c r="AIR472" s="1"/>
      <c r="AIS472" s="1"/>
      <c r="AIT472" s="1"/>
      <c r="AIU472" s="1"/>
      <c r="AIV472" s="1"/>
      <c r="AIW472" s="1"/>
      <c r="AIX472" s="1"/>
      <c r="AIY472" s="1"/>
      <c r="AIZ472" s="1"/>
      <c r="AJA472" s="1"/>
      <c r="AJB472" s="1"/>
      <c r="AJC472" s="1"/>
      <c r="AJD472" s="1"/>
      <c r="AJE472" s="1"/>
      <c r="AJF472" s="1"/>
      <c r="AJG472" s="1"/>
      <c r="AJH472" s="1"/>
      <c r="AJI472" s="1"/>
      <c r="AJJ472" s="1"/>
      <c r="AJK472" s="1"/>
      <c r="AJL472" s="1"/>
      <c r="AJM472" s="1"/>
      <c r="AJN472" s="1"/>
      <c r="AJO472" s="1"/>
      <c r="AJP472" s="1"/>
      <c r="AJQ472" s="1"/>
      <c r="AJR472" s="1"/>
      <c r="AJS472" s="1"/>
      <c r="AJT472" s="1"/>
      <c r="AJU472" s="1"/>
      <c r="AJV472" s="1"/>
      <c r="AJW472" s="1"/>
      <c r="AJX472" s="1"/>
      <c r="AJY472" s="1"/>
      <c r="AJZ472" s="1"/>
      <c r="AKA472" s="1"/>
      <c r="AKB472" s="1"/>
      <c r="AKC472" s="1"/>
      <c r="AKD472" s="1"/>
      <c r="AKE472" s="1"/>
      <c r="AKF472" s="1"/>
      <c r="AKG472" s="1"/>
      <c r="AKH472" s="1"/>
      <c r="AKI472" s="1"/>
      <c r="AKJ472" s="1"/>
      <c r="AKK472" s="1"/>
      <c r="AKL472" s="1"/>
      <c r="AKM472" s="1"/>
      <c r="AKN472" s="1"/>
      <c r="AKO472" s="1"/>
      <c r="AKP472" s="1"/>
      <c r="AKQ472" s="1"/>
      <c r="AKR472" s="1"/>
      <c r="AKS472" s="1"/>
      <c r="AKT472" s="1"/>
      <c r="AKU472" s="1"/>
      <c r="AKV472" s="1"/>
      <c r="AKW472" s="1"/>
      <c r="AKX472" s="1"/>
      <c r="AKY472" s="1"/>
      <c r="AKZ472" s="1"/>
      <c r="ALA472" s="1"/>
      <c r="ALB472" s="1"/>
      <c r="ALC472" s="1"/>
      <c r="ALD472" s="1"/>
      <c r="ALE472" s="1"/>
      <c r="ALF472" s="1"/>
      <c r="ALG472" s="1"/>
      <c r="ALH472" s="1"/>
      <c r="ALI472" s="1"/>
      <c r="ALJ472" s="1"/>
      <c r="ALK472" s="1"/>
      <c r="ALL472" s="1"/>
      <c r="ALM472" s="1"/>
      <c r="ALN472" s="1"/>
      <c r="ALO472" s="1"/>
      <c r="ALP472" s="1"/>
      <c r="ALQ472" s="1"/>
      <c r="ALR472" s="1"/>
      <c r="ALS472" s="1"/>
      <c r="ALT472" s="1"/>
      <c r="ALU472" s="1"/>
      <c r="ALV472" s="1"/>
      <c r="ALW472" s="1"/>
      <c r="ALX472" s="1"/>
      <c r="ALY472" s="1"/>
      <c r="ALZ472" s="1"/>
      <c r="AMA472" s="1"/>
      <c r="AMB472" s="1"/>
      <c r="AMC472" s="1"/>
      <c r="AMD472" s="1"/>
      <c r="AME472" s="1"/>
      <c r="AMF472" s="1"/>
      <c r="AMG472" s="1"/>
      <c r="AMH472" s="1"/>
      <c r="AMI472" s="1"/>
      <c r="AMJ472" s="1"/>
    </row>
    <row r="473" spans="1:1024" s="22" customFormat="1">
      <c r="A473" s="1" t="s">
        <v>9260</v>
      </c>
      <c r="B473" s="1" t="s">
        <v>9261</v>
      </c>
      <c r="C473" s="1" t="s">
        <v>99</v>
      </c>
      <c r="D473" s="1" t="s">
        <v>13</v>
      </c>
      <c r="E473" s="1" t="s">
        <v>9262</v>
      </c>
      <c r="F473" s="1" t="s">
        <v>16</v>
      </c>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c r="KB473" s="1"/>
      <c r="KC473" s="1"/>
      <c r="KD473" s="1"/>
      <c r="KE473" s="1"/>
      <c r="KF473" s="1"/>
      <c r="KG473" s="1"/>
      <c r="KH473" s="1"/>
      <c r="KI473" s="1"/>
      <c r="KJ473" s="1"/>
      <c r="KK473" s="1"/>
      <c r="KL473" s="1"/>
      <c r="KM473" s="1"/>
      <c r="KN473" s="1"/>
      <c r="KO473" s="1"/>
      <c r="KP473" s="1"/>
      <c r="KQ473" s="1"/>
      <c r="KR473" s="1"/>
      <c r="KS473" s="1"/>
      <c r="KT473" s="1"/>
      <c r="KU473" s="1"/>
      <c r="KV473" s="1"/>
      <c r="KW473" s="1"/>
      <c r="KX473" s="1"/>
      <c r="KY473" s="1"/>
      <c r="KZ473" s="1"/>
      <c r="LA473" s="1"/>
      <c r="LB473" s="1"/>
      <c r="LC473" s="1"/>
      <c r="LD473" s="1"/>
      <c r="LE473" s="1"/>
      <c r="LF473" s="1"/>
      <c r="LG473" s="1"/>
      <c r="LH473" s="1"/>
      <c r="LI473" s="1"/>
      <c r="LJ473" s="1"/>
      <c r="LK473" s="1"/>
      <c r="LL473" s="1"/>
      <c r="LM473" s="1"/>
      <c r="LN473" s="1"/>
      <c r="LO473" s="1"/>
      <c r="LP473" s="1"/>
      <c r="LQ473" s="1"/>
      <c r="LR473" s="1"/>
      <c r="LS473" s="1"/>
      <c r="LT473" s="1"/>
      <c r="LU473" s="1"/>
      <c r="LV473" s="1"/>
      <c r="LW473" s="1"/>
      <c r="LX473" s="1"/>
      <c r="LY473" s="1"/>
      <c r="LZ473" s="1"/>
      <c r="MA473" s="1"/>
      <c r="MB473" s="1"/>
      <c r="MC473" s="1"/>
      <c r="MD473" s="1"/>
      <c r="ME473" s="1"/>
      <c r="MF473" s="1"/>
      <c r="MG473" s="1"/>
      <c r="MH473" s="1"/>
      <c r="MI473" s="1"/>
      <c r="MJ473" s="1"/>
      <c r="MK473" s="1"/>
      <c r="ML473" s="1"/>
      <c r="MM473" s="1"/>
      <c r="MN473" s="1"/>
      <c r="MO473" s="1"/>
      <c r="MP473" s="1"/>
      <c r="MQ473" s="1"/>
      <c r="MR473" s="1"/>
      <c r="MS473" s="1"/>
      <c r="MT473" s="1"/>
      <c r="MU473" s="1"/>
      <c r="MV473" s="1"/>
      <c r="MW473" s="1"/>
      <c r="MX473" s="1"/>
      <c r="MY473" s="1"/>
      <c r="MZ473" s="1"/>
      <c r="NA473" s="1"/>
      <c r="NB473" s="1"/>
      <c r="NC473" s="1"/>
      <c r="ND473" s="1"/>
      <c r="NE473" s="1"/>
      <c r="NF473" s="1"/>
      <c r="NG473" s="1"/>
      <c r="NH473" s="1"/>
      <c r="NI473" s="1"/>
      <c r="NJ473" s="1"/>
      <c r="NK473" s="1"/>
      <c r="NL473" s="1"/>
      <c r="NM473" s="1"/>
      <c r="NN473" s="1"/>
      <c r="NO473" s="1"/>
      <c r="NP473" s="1"/>
      <c r="NQ473" s="1"/>
      <c r="NR473" s="1"/>
      <c r="NS473" s="1"/>
      <c r="NT473" s="1"/>
      <c r="NU473" s="1"/>
      <c r="NV473" s="1"/>
      <c r="NW473" s="1"/>
      <c r="NX473" s="1"/>
      <c r="NY473" s="1"/>
      <c r="NZ473" s="1"/>
      <c r="OA473" s="1"/>
      <c r="OB473" s="1"/>
      <c r="OC473" s="1"/>
      <c r="OD473" s="1"/>
      <c r="OE473" s="1"/>
      <c r="OF473" s="1"/>
      <c r="OG473" s="1"/>
      <c r="OH473" s="1"/>
      <c r="OI473" s="1"/>
      <c r="OJ473" s="1"/>
      <c r="OK473" s="1"/>
      <c r="OL473" s="1"/>
      <c r="OM473" s="1"/>
      <c r="ON473" s="1"/>
      <c r="OO473" s="1"/>
      <c r="OP473" s="1"/>
      <c r="OQ473" s="1"/>
      <c r="OR473" s="1"/>
      <c r="OS473" s="1"/>
      <c r="OT473" s="1"/>
      <c r="OU473" s="1"/>
      <c r="OV473" s="1"/>
      <c r="OW473" s="1"/>
      <c r="OX473" s="1"/>
      <c r="OY473" s="1"/>
      <c r="OZ473" s="1"/>
      <c r="PA473" s="1"/>
      <c r="PB473" s="1"/>
      <c r="PC473" s="1"/>
      <c r="PD473" s="1"/>
      <c r="PE473" s="1"/>
      <c r="PF473" s="1"/>
      <c r="PG473" s="1"/>
      <c r="PH473" s="1"/>
      <c r="PI473" s="1"/>
      <c r="PJ473" s="1"/>
      <c r="PK473" s="1"/>
      <c r="PL473" s="1"/>
      <c r="PM473" s="1"/>
      <c r="PN473" s="1"/>
      <c r="PO473" s="1"/>
      <c r="PP473" s="1"/>
      <c r="PQ473" s="1"/>
      <c r="PR473" s="1"/>
      <c r="PS473" s="1"/>
      <c r="PT473" s="1"/>
      <c r="PU473" s="1"/>
      <c r="PV473" s="1"/>
      <c r="PW473" s="1"/>
      <c r="PX473" s="1"/>
      <c r="PY473" s="1"/>
      <c r="PZ473" s="1"/>
      <c r="QA473" s="1"/>
      <c r="QB473" s="1"/>
      <c r="QC473" s="1"/>
      <c r="QD473" s="1"/>
      <c r="QE473" s="1"/>
      <c r="QF473" s="1"/>
      <c r="QG473" s="1"/>
      <c r="QH473" s="1"/>
      <c r="QI473" s="1"/>
      <c r="QJ473" s="1"/>
      <c r="QK473" s="1"/>
      <c r="QL473" s="1"/>
      <c r="QM473" s="1"/>
      <c r="QN473" s="1"/>
      <c r="QO473" s="1"/>
      <c r="QP473" s="1"/>
      <c r="QQ473" s="1"/>
      <c r="QR473" s="1"/>
      <c r="QS473" s="1"/>
      <c r="QT473" s="1"/>
      <c r="QU473" s="1"/>
      <c r="QV473" s="1"/>
      <c r="QW473" s="1"/>
      <c r="QX473" s="1"/>
      <c r="QY473" s="1"/>
      <c r="QZ473" s="1"/>
      <c r="RA473" s="1"/>
      <c r="RB473" s="1"/>
      <c r="RC473" s="1"/>
      <c r="RD473" s="1"/>
      <c r="RE473" s="1"/>
      <c r="RF473" s="1"/>
      <c r="RG473" s="1"/>
      <c r="RH473" s="1"/>
      <c r="RI473" s="1"/>
      <c r="RJ473" s="1"/>
      <c r="RK473" s="1"/>
      <c r="RL473" s="1"/>
      <c r="RM473" s="1"/>
      <c r="RN473" s="1"/>
      <c r="RO473" s="1"/>
      <c r="RP473" s="1"/>
      <c r="RQ473" s="1"/>
      <c r="RR473" s="1"/>
      <c r="RS473" s="1"/>
      <c r="RT473" s="1"/>
      <c r="RU473" s="1"/>
      <c r="RV473" s="1"/>
      <c r="RW473" s="1"/>
      <c r="RX473" s="1"/>
      <c r="RY473" s="1"/>
      <c r="RZ473" s="1"/>
      <c r="SA473" s="1"/>
      <c r="SB473" s="1"/>
      <c r="SC473" s="1"/>
      <c r="SD473" s="1"/>
      <c r="SE473" s="1"/>
      <c r="SF473" s="1"/>
      <c r="SG473" s="1"/>
      <c r="SH473" s="1"/>
      <c r="SI473" s="1"/>
      <c r="SJ473" s="1"/>
      <c r="SK473" s="1"/>
      <c r="SL473" s="1"/>
      <c r="SM473" s="1"/>
      <c r="SN473" s="1"/>
      <c r="SO473" s="1"/>
      <c r="SP473" s="1"/>
      <c r="SQ473" s="1"/>
      <c r="SR473" s="1"/>
      <c r="SS473" s="1"/>
      <c r="ST473" s="1"/>
      <c r="SU473" s="1"/>
      <c r="SV473" s="1"/>
      <c r="SW473" s="1"/>
      <c r="SX473" s="1"/>
      <c r="SY473" s="1"/>
      <c r="SZ473" s="1"/>
      <c r="TA473" s="1"/>
      <c r="TB473" s="1"/>
      <c r="TC473" s="1"/>
      <c r="TD473" s="1"/>
      <c r="TE473" s="1"/>
      <c r="TF473" s="1"/>
      <c r="TG473" s="1"/>
      <c r="TH473" s="1"/>
      <c r="TI473" s="1"/>
      <c r="TJ473" s="1"/>
      <c r="TK473" s="1"/>
      <c r="TL473" s="1"/>
      <c r="TM473" s="1"/>
      <c r="TN473" s="1"/>
      <c r="TO473" s="1"/>
      <c r="TP473" s="1"/>
      <c r="TQ473" s="1"/>
      <c r="TR473" s="1"/>
      <c r="TS473" s="1"/>
      <c r="TT473" s="1"/>
      <c r="TU473" s="1"/>
      <c r="TV473" s="1"/>
      <c r="TW473" s="1"/>
      <c r="TX473" s="1"/>
      <c r="TY473" s="1"/>
      <c r="TZ473" s="1"/>
      <c r="UA473" s="1"/>
      <c r="UB473" s="1"/>
      <c r="UC473" s="1"/>
      <c r="UD473" s="1"/>
      <c r="UE473" s="1"/>
      <c r="UF473" s="1"/>
      <c r="UG473" s="1"/>
      <c r="UH473" s="1"/>
      <c r="UI473" s="1"/>
      <c r="UJ473" s="1"/>
      <c r="UK473" s="1"/>
      <c r="UL473" s="1"/>
      <c r="UM473" s="1"/>
      <c r="UN473" s="1"/>
      <c r="UO473" s="1"/>
      <c r="UP473" s="1"/>
      <c r="UQ473" s="1"/>
      <c r="UR473" s="1"/>
      <c r="US473" s="1"/>
      <c r="UT473" s="1"/>
      <c r="UU473" s="1"/>
      <c r="UV473" s="1"/>
      <c r="UW473" s="1"/>
      <c r="UX473" s="1"/>
      <c r="UY473" s="1"/>
      <c r="UZ473" s="1"/>
      <c r="VA473" s="1"/>
      <c r="VB473" s="1"/>
      <c r="VC473" s="1"/>
      <c r="VD473" s="1"/>
      <c r="VE473" s="1"/>
      <c r="VF473" s="1"/>
      <c r="VG473" s="1"/>
      <c r="VH473" s="1"/>
      <c r="VI473" s="1"/>
      <c r="VJ473" s="1"/>
      <c r="VK473" s="1"/>
      <c r="VL473" s="1"/>
      <c r="VM473" s="1"/>
      <c r="VN473" s="1"/>
      <c r="VO473" s="1"/>
      <c r="VP473" s="1"/>
      <c r="VQ473" s="1"/>
      <c r="VR473" s="1"/>
      <c r="VS473" s="1"/>
      <c r="VT473" s="1"/>
      <c r="VU473" s="1"/>
      <c r="VV473" s="1"/>
      <c r="VW473" s="1"/>
      <c r="VX473" s="1"/>
      <c r="VY473" s="1"/>
      <c r="VZ473" s="1"/>
      <c r="WA473" s="1"/>
      <c r="WB473" s="1"/>
      <c r="WC473" s="1"/>
      <c r="WD473" s="1"/>
      <c r="WE473" s="1"/>
      <c r="WF473" s="1"/>
      <c r="WG473" s="1"/>
      <c r="WH473" s="1"/>
      <c r="WI473" s="1"/>
      <c r="WJ473" s="1"/>
      <c r="WK473" s="1"/>
      <c r="WL473" s="1"/>
      <c r="WM473" s="1"/>
      <c r="WN473" s="1"/>
      <c r="WO473" s="1"/>
      <c r="WP473" s="1"/>
      <c r="WQ473" s="1"/>
      <c r="WR473" s="1"/>
      <c r="WS473" s="1"/>
      <c r="WT473" s="1"/>
      <c r="WU473" s="1"/>
      <c r="WV473" s="1"/>
      <c r="WW473" s="1"/>
      <c r="WX473" s="1"/>
      <c r="WY473" s="1"/>
      <c r="WZ473" s="1"/>
      <c r="XA473" s="1"/>
      <c r="XB473" s="1"/>
      <c r="XC473" s="1"/>
      <c r="XD473" s="1"/>
      <c r="XE473" s="1"/>
      <c r="XF473" s="1"/>
      <c r="XG473" s="1"/>
      <c r="XH473" s="1"/>
      <c r="XI473" s="1"/>
      <c r="XJ473" s="1"/>
      <c r="XK473" s="1"/>
      <c r="XL473" s="1"/>
      <c r="XM473" s="1"/>
      <c r="XN473" s="1"/>
      <c r="XO473" s="1"/>
      <c r="XP473" s="1"/>
      <c r="XQ473" s="1"/>
      <c r="XR473" s="1"/>
      <c r="XS473" s="1"/>
      <c r="XT473" s="1"/>
      <c r="XU473" s="1"/>
      <c r="XV473" s="1"/>
      <c r="XW473" s="1"/>
      <c r="XX473" s="1"/>
      <c r="XY473" s="1"/>
      <c r="XZ473" s="1"/>
      <c r="YA473" s="1"/>
      <c r="YB473" s="1"/>
      <c r="YC473" s="1"/>
      <c r="YD473" s="1"/>
      <c r="YE473" s="1"/>
      <c r="YF473" s="1"/>
      <c r="YG473" s="1"/>
      <c r="YH473" s="1"/>
      <c r="YI473" s="1"/>
      <c r="YJ473" s="1"/>
      <c r="YK473" s="1"/>
      <c r="YL473" s="1"/>
      <c r="YM473" s="1"/>
      <c r="YN473" s="1"/>
      <c r="YO473" s="1"/>
      <c r="YP473" s="1"/>
      <c r="YQ473" s="1"/>
      <c r="YR473" s="1"/>
      <c r="YS473" s="1"/>
      <c r="YT473" s="1"/>
      <c r="YU473" s="1"/>
      <c r="YV473" s="1"/>
      <c r="YW473" s="1"/>
      <c r="YX473" s="1"/>
      <c r="YY473" s="1"/>
      <c r="YZ473" s="1"/>
      <c r="ZA473" s="1"/>
      <c r="ZB473" s="1"/>
      <c r="ZC473" s="1"/>
      <c r="ZD473" s="1"/>
      <c r="ZE473" s="1"/>
      <c r="ZF473" s="1"/>
      <c r="ZG473" s="1"/>
      <c r="ZH473" s="1"/>
      <c r="ZI473" s="1"/>
      <c r="ZJ473" s="1"/>
      <c r="ZK473" s="1"/>
      <c r="ZL473" s="1"/>
      <c r="ZM473" s="1"/>
      <c r="ZN473" s="1"/>
      <c r="ZO473" s="1"/>
      <c r="ZP473" s="1"/>
      <c r="ZQ473" s="1"/>
      <c r="ZR473" s="1"/>
      <c r="ZS473" s="1"/>
      <c r="ZT473" s="1"/>
      <c r="ZU473" s="1"/>
      <c r="ZV473" s="1"/>
      <c r="ZW473" s="1"/>
      <c r="ZX473" s="1"/>
      <c r="ZY473" s="1"/>
      <c r="ZZ473" s="1"/>
      <c r="AAA473" s="1"/>
      <c r="AAB473" s="1"/>
      <c r="AAC473" s="1"/>
      <c r="AAD473" s="1"/>
      <c r="AAE473" s="1"/>
      <c r="AAF473" s="1"/>
      <c r="AAG473" s="1"/>
      <c r="AAH473" s="1"/>
      <c r="AAI473" s="1"/>
      <c r="AAJ473" s="1"/>
      <c r="AAK473" s="1"/>
      <c r="AAL473" s="1"/>
      <c r="AAM473" s="1"/>
      <c r="AAN473" s="1"/>
      <c r="AAO473" s="1"/>
      <c r="AAP473" s="1"/>
      <c r="AAQ473" s="1"/>
      <c r="AAR473" s="1"/>
      <c r="AAS473" s="1"/>
      <c r="AAT473" s="1"/>
      <c r="AAU473" s="1"/>
      <c r="AAV473" s="1"/>
      <c r="AAW473" s="1"/>
      <c r="AAX473" s="1"/>
      <c r="AAY473" s="1"/>
      <c r="AAZ473" s="1"/>
      <c r="ABA473" s="1"/>
      <c r="ABB473" s="1"/>
      <c r="ABC473" s="1"/>
      <c r="ABD473" s="1"/>
      <c r="ABE473" s="1"/>
      <c r="ABF473" s="1"/>
      <c r="ABG473" s="1"/>
      <c r="ABH473" s="1"/>
      <c r="ABI473" s="1"/>
      <c r="ABJ473" s="1"/>
      <c r="ABK473" s="1"/>
      <c r="ABL473" s="1"/>
      <c r="ABM473" s="1"/>
      <c r="ABN473" s="1"/>
      <c r="ABO473" s="1"/>
      <c r="ABP473" s="1"/>
      <c r="ABQ473" s="1"/>
      <c r="ABR473" s="1"/>
      <c r="ABS473" s="1"/>
      <c r="ABT473" s="1"/>
      <c r="ABU473" s="1"/>
      <c r="ABV473" s="1"/>
      <c r="ABW473" s="1"/>
      <c r="ABX473" s="1"/>
      <c r="ABY473" s="1"/>
      <c r="ABZ473" s="1"/>
      <c r="ACA473" s="1"/>
      <c r="ACB473" s="1"/>
      <c r="ACC473" s="1"/>
      <c r="ACD473" s="1"/>
      <c r="ACE473" s="1"/>
      <c r="ACF473" s="1"/>
      <c r="ACG473" s="1"/>
      <c r="ACH473" s="1"/>
      <c r="ACI473" s="1"/>
      <c r="ACJ473" s="1"/>
      <c r="ACK473" s="1"/>
      <c r="ACL473" s="1"/>
      <c r="ACM473" s="1"/>
      <c r="ACN473" s="1"/>
      <c r="ACO473" s="1"/>
      <c r="ACP473" s="1"/>
      <c r="ACQ473" s="1"/>
      <c r="ACR473" s="1"/>
      <c r="ACS473" s="1"/>
      <c r="ACT473" s="1"/>
      <c r="ACU473" s="1"/>
      <c r="ACV473" s="1"/>
      <c r="ACW473" s="1"/>
      <c r="ACX473" s="1"/>
      <c r="ACY473" s="1"/>
      <c r="ACZ473" s="1"/>
      <c r="ADA473" s="1"/>
      <c r="ADB473" s="1"/>
      <c r="ADC473" s="1"/>
      <c r="ADD473" s="1"/>
      <c r="ADE473" s="1"/>
      <c r="ADF473" s="1"/>
      <c r="ADG473" s="1"/>
      <c r="ADH473" s="1"/>
      <c r="ADI473" s="1"/>
      <c r="ADJ473" s="1"/>
      <c r="ADK473" s="1"/>
      <c r="ADL473" s="1"/>
      <c r="ADM473" s="1"/>
      <c r="ADN473" s="1"/>
      <c r="ADO473" s="1"/>
      <c r="ADP473" s="1"/>
      <c r="ADQ473" s="1"/>
      <c r="ADR473" s="1"/>
      <c r="ADS473" s="1"/>
      <c r="ADT473" s="1"/>
      <c r="ADU473" s="1"/>
      <c r="ADV473" s="1"/>
      <c r="ADW473" s="1"/>
      <c r="ADX473" s="1"/>
      <c r="ADY473" s="1"/>
      <c r="ADZ473" s="1"/>
      <c r="AEA473" s="1"/>
      <c r="AEB473" s="1"/>
      <c r="AEC473" s="1"/>
      <c r="AED473" s="1"/>
      <c r="AEE473" s="1"/>
      <c r="AEF473" s="1"/>
      <c r="AEG473" s="1"/>
      <c r="AEH473" s="1"/>
      <c r="AEI473" s="1"/>
      <c r="AEJ473" s="1"/>
      <c r="AEK473" s="1"/>
      <c r="AEL473" s="1"/>
      <c r="AEM473" s="1"/>
      <c r="AEN473" s="1"/>
      <c r="AEO473" s="1"/>
      <c r="AEP473" s="1"/>
      <c r="AEQ473" s="1"/>
      <c r="AER473" s="1"/>
      <c r="AES473" s="1"/>
      <c r="AET473" s="1"/>
      <c r="AEU473" s="1"/>
      <c r="AEV473" s="1"/>
      <c r="AEW473" s="1"/>
      <c r="AEX473" s="1"/>
      <c r="AEY473" s="1"/>
      <c r="AEZ473" s="1"/>
      <c r="AFA473" s="1"/>
      <c r="AFB473" s="1"/>
      <c r="AFC473" s="1"/>
      <c r="AFD473" s="1"/>
      <c r="AFE473" s="1"/>
      <c r="AFF473" s="1"/>
      <c r="AFG473" s="1"/>
      <c r="AFH473" s="1"/>
      <c r="AFI473" s="1"/>
      <c r="AFJ473" s="1"/>
      <c r="AFK473" s="1"/>
      <c r="AFL473" s="1"/>
      <c r="AFM473" s="1"/>
      <c r="AFN473" s="1"/>
      <c r="AFO473" s="1"/>
      <c r="AFP473" s="1"/>
      <c r="AFQ473" s="1"/>
      <c r="AFR473" s="1"/>
      <c r="AFS473" s="1"/>
      <c r="AFT473" s="1"/>
      <c r="AFU473" s="1"/>
      <c r="AFV473" s="1"/>
      <c r="AFW473" s="1"/>
      <c r="AFX473" s="1"/>
      <c r="AFY473" s="1"/>
      <c r="AFZ473" s="1"/>
      <c r="AGA473" s="1"/>
      <c r="AGB473" s="1"/>
      <c r="AGC473" s="1"/>
      <c r="AGD473" s="1"/>
      <c r="AGE473" s="1"/>
      <c r="AGF473" s="1"/>
      <c r="AGG473" s="1"/>
      <c r="AGH473" s="1"/>
      <c r="AGI473" s="1"/>
      <c r="AGJ473" s="1"/>
      <c r="AGK473" s="1"/>
      <c r="AGL473" s="1"/>
      <c r="AGM473" s="1"/>
      <c r="AGN473" s="1"/>
      <c r="AGO473" s="1"/>
      <c r="AGP473" s="1"/>
      <c r="AGQ473" s="1"/>
      <c r="AGR473" s="1"/>
      <c r="AGS473" s="1"/>
      <c r="AGT473" s="1"/>
      <c r="AGU473" s="1"/>
      <c r="AGV473" s="1"/>
      <c r="AGW473" s="1"/>
      <c r="AGX473" s="1"/>
      <c r="AGY473" s="1"/>
      <c r="AGZ473" s="1"/>
      <c r="AHA473" s="1"/>
      <c r="AHB473" s="1"/>
      <c r="AHC473" s="1"/>
      <c r="AHD473" s="1"/>
      <c r="AHE473" s="1"/>
      <c r="AHF473" s="1"/>
      <c r="AHG473" s="1"/>
      <c r="AHH473" s="1"/>
      <c r="AHI473" s="1"/>
      <c r="AHJ473" s="1"/>
      <c r="AHK473" s="1"/>
      <c r="AHL473" s="1"/>
      <c r="AHM473" s="1"/>
      <c r="AHN473" s="1"/>
      <c r="AHO473" s="1"/>
      <c r="AHP473" s="1"/>
      <c r="AHQ473" s="1"/>
      <c r="AHR473" s="1"/>
      <c r="AHS473" s="1"/>
      <c r="AHT473" s="1"/>
      <c r="AHU473" s="1"/>
      <c r="AHV473" s="1"/>
      <c r="AHW473" s="1"/>
      <c r="AHX473" s="1"/>
      <c r="AHY473" s="1"/>
      <c r="AHZ473" s="1"/>
      <c r="AIA473" s="1"/>
      <c r="AIB473" s="1"/>
      <c r="AIC473" s="1"/>
      <c r="AID473" s="1"/>
      <c r="AIE473" s="1"/>
      <c r="AIF473" s="1"/>
      <c r="AIG473" s="1"/>
      <c r="AIH473" s="1"/>
      <c r="AII473" s="1"/>
      <c r="AIJ473" s="1"/>
      <c r="AIK473" s="1"/>
      <c r="AIL473" s="1"/>
      <c r="AIM473" s="1"/>
      <c r="AIN473" s="1"/>
      <c r="AIO473" s="1"/>
      <c r="AIP473" s="1"/>
      <c r="AIQ473" s="1"/>
      <c r="AIR473" s="1"/>
      <c r="AIS473" s="1"/>
      <c r="AIT473" s="1"/>
      <c r="AIU473" s="1"/>
      <c r="AIV473" s="1"/>
      <c r="AIW473" s="1"/>
      <c r="AIX473" s="1"/>
      <c r="AIY473" s="1"/>
      <c r="AIZ473" s="1"/>
      <c r="AJA473" s="1"/>
      <c r="AJB473" s="1"/>
      <c r="AJC473" s="1"/>
      <c r="AJD473" s="1"/>
      <c r="AJE473" s="1"/>
      <c r="AJF473" s="1"/>
      <c r="AJG473" s="1"/>
      <c r="AJH473" s="1"/>
      <c r="AJI473" s="1"/>
      <c r="AJJ473" s="1"/>
      <c r="AJK473" s="1"/>
      <c r="AJL473" s="1"/>
      <c r="AJM473" s="1"/>
      <c r="AJN473" s="1"/>
      <c r="AJO473" s="1"/>
      <c r="AJP473" s="1"/>
      <c r="AJQ473" s="1"/>
      <c r="AJR473" s="1"/>
      <c r="AJS473" s="1"/>
      <c r="AJT473" s="1"/>
      <c r="AJU473" s="1"/>
      <c r="AJV473" s="1"/>
      <c r="AJW473" s="1"/>
      <c r="AJX473" s="1"/>
      <c r="AJY473" s="1"/>
      <c r="AJZ473" s="1"/>
      <c r="AKA473" s="1"/>
      <c r="AKB473" s="1"/>
      <c r="AKC473" s="1"/>
      <c r="AKD473" s="1"/>
      <c r="AKE473" s="1"/>
      <c r="AKF473" s="1"/>
      <c r="AKG473" s="1"/>
      <c r="AKH473" s="1"/>
      <c r="AKI473" s="1"/>
      <c r="AKJ473" s="1"/>
      <c r="AKK473" s="1"/>
      <c r="AKL473" s="1"/>
      <c r="AKM473" s="1"/>
      <c r="AKN473" s="1"/>
      <c r="AKO473" s="1"/>
      <c r="AKP473" s="1"/>
      <c r="AKQ473" s="1"/>
      <c r="AKR473" s="1"/>
      <c r="AKS473" s="1"/>
      <c r="AKT473" s="1"/>
      <c r="AKU473" s="1"/>
      <c r="AKV473" s="1"/>
      <c r="AKW473" s="1"/>
      <c r="AKX473" s="1"/>
      <c r="AKY473" s="1"/>
      <c r="AKZ473" s="1"/>
      <c r="ALA473" s="1"/>
      <c r="ALB473" s="1"/>
      <c r="ALC473" s="1"/>
      <c r="ALD473" s="1"/>
      <c r="ALE473" s="1"/>
      <c r="ALF473" s="1"/>
      <c r="ALG473" s="1"/>
      <c r="ALH473" s="1"/>
      <c r="ALI473" s="1"/>
      <c r="ALJ473" s="1"/>
      <c r="ALK473" s="1"/>
      <c r="ALL473" s="1"/>
      <c r="ALM473" s="1"/>
      <c r="ALN473" s="1"/>
      <c r="ALO473" s="1"/>
      <c r="ALP473" s="1"/>
      <c r="ALQ473" s="1"/>
      <c r="ALR473" s="1"/>
      <c r="ALS473" s="1"/>
      <c r="ALT473" s="1"/>
      <c r="ALU473" s="1"/>
      <c r="ALV473" s="1"/>
      <c r="ALW473" s="1"/>
      <c r="ALX473" s="1"/>
      <c r="ALY473" s="1"/>
      <c r="ALZ473" s="1"/>
      <c r="AMA473" s="1"/>
      <c r="AMB473" s="1"/>
      <c r="AMC473" s="1"/>
      <c r="AMD473" s="1"/>
      <c r="AME473" s="1"/>
      <c r="AMF473" s="1"/>
      <c r="AMG473" s="1"/>
      <c r="AMH473" s="1"/>
      <c r="AMI473" s="1"/>
      <c r="AMJ473" s="1"/>
    </row>
    <row r="474" spans="1:1024" s="22" customFormat="1">
      <c r="A474" s="1" t="s">
        <v>9263</v>
      </c>
      <c r="B474" s="1" t="s">
        <v>9264</v>
      </c>
      <c r="C474" s="1" t="s">
        <v>99</v>
      </c>
      <c r="D474" s="1" t="s">
        <v>13</v>
      </c>
      <c r="E474" s="1" t="s">
        <v>9265</v>
      </c>
      <c r="F474" s="1" t="s">
        <v>16</v>
      </c>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c r="KB474" s="1"/>
      <c r="KC474" s="1"/>
      <c r="KD474" s="1"/>
      <c r="KE474" s="1"/>
      <c r="KF474" s="1"/>
      <c r="KG474" s="1"/>
      <c r="KH474" s="1"/>
      <c r="KI474" s="1"/>
      <c r="KJ474" s="1"/>
      <c r="KK474" s="1"/>
      <c r="KL474" s="1"/>
      <c r="KM474" s="1"/>
      <c r="KN474" s="1"/>
      <c r="KO474" s="1"/>
      <c r="KP474" s="1"/>
      <c r="KQ474" s="1"/>
      <c r="KR474" s="1"/>
      <c r="KS474" s="1"/>
      <c r="KT474" s="1"/>
      <c r="KU474" s="1"/>
      <c r="KV474" s="1"/>
      <c r="KW474" s="1"/>
      <c r="KX474" s="1"/>
      <c r="KY474" s="1"/>
      <c r="KZ474" s="1"/>
      <c r="LA474" s="1"/>
      <c r="LB474" s="1"/>
      <c r="LC474" s="1"/>
      <c r="LD474" s="1"/>
      <c r="LE474" s="1"/>
      <c r="LF474" s="1"/>
      <c r="LG474" s="1"/>
      <c r="LH474" s="1"/>
      <c r="LI474" s="1"/>
      <c r="LJ474" s="1"/>
      <c r="LK474" s="1"/>
      <c r="LL474" s="1"/>
      <c r="LM474" s="1"/>
      <c r="LN474" s="1"/>
      <c r="LO474" s="1"/>
      <c r="LP474" s="1"/>
      <c r="LQ474" s="1"/>
      <c r="LR474" s="1"/>
      <c r="LS474" s="1"/>
      <c r="LT474" s="1"/>
      <c r="LU474" s="1"/>
      <c r="LV474" s="1"/>
      <c r="LW474" s="1"/>
      <c r="LX474" s="1"/>
      <c r="LY474" s="1"/>
      <c r="LZ474" s="1"/>
      <c r="MA474" s="1"/>
      <c r="MB474" s="1"/>
      <c r="MC474" s="1"/>
      <c r="MD474" s="1"/>
      <c r="ME474" s="1"/>
      <c r="MF474" s="1"/>
      <c r="MG474" s="1"/>
      <c r="MH474" s="1"/>
      <c r="MI474" s="1"/>
      <c r="MJ474" s="1"/>
      <c r="MK474" s="1"/>
      <c r="ML474" s="1"/>
      <c r="MM474" s="1"/>
      <c r="MN474" s="1"/>
      <c r="MO474" s="1"/>
      <c r="MP474" s="1"/>
      <c r="MQ474" s="1"/>
      <c r="MR474" s="1"/>
      <c r="MS474" s="1"/>
      <c r="MT474" s="1"/>
      <c r="MU474" s="1"/>
      <c r="MV474" s="1"/>
      <c r="MW474" s="1"/>
      <c r="MX474" s="1"/>
      <c r="MY474" s="1"/>
      <c r="MZ474" s="1"/>
      <c r="NA474" s="1"/>
      <c r="NB474" s="1"/>
      <c r="NC474" s="1"/>
      <c r="ND474" s="1"/>
      <c r="NE474" s="1"/>
      <c r="NF474" s="1"/>
      <c r="NG474" s="1"/>
      <c r="NH474" s="1"/>
      <c r="NI474" s="1"/>
      <c r="NJ474" s="1"/>
      <c r="NK474" s="1"/>
      <c r="NL474" s="1"/>
      <c r="NM474" s="1"/>
      <c r="NN474" s="1"/>
      <c r="NO474" s="1"/>
      <c r="NP474" s="1"/>
      <c r="NQ474" s="1"/>
      <c r="NR474" s="1"/>
      <c r="NS474" s="1"/>
      <c r="NT474" s="1"/>
      <c r="NU474" s="1"/>
      <c r="NV474" s="1"/>
      <c r="NW474" s="1"/>
      <c r="NX474" s="1"/>
      <c r="NY474" s="1"/>
      <c r="NZ474" s="1"/>
      <c r="OA474" s="1"/>
      <c r="OB474" s="1"/>
      <c r="OC474" s="1"/>
      <c r="OD474" s="1"/>
      <c r="OE474" s="1"/>
      <c r="OF474" s="1"/>
      <c r="OG474" s="1"/>
      <c r="OH474" s="1"/>
      <c r="OI474" s="1"/>
      <c r="OJ474" s="1"/>
      <c r="OK474" s="1"/>
      <c r="OL474" s="1"/>
      <c r="OM474" s="1"/>
      <c r="ON474" s="1"/>
      <c r="OO474" s="1"/>
      <c r="OP474" s="1"/>
      <c r="OQ474" s="1"/>
      <c r="OR474" s="1"/>
      <c r="OS474" s="1"/>
      <c r="OT474" s="1"/>
      <c r="OU474" s="1"/>
      <c r="OV474" s="1"/>
      <c r="OW474" s="1"/>
      <c r="OX474" s="1"/>
      <c r="OY474" s="1"/>
      <c r="OZ474" s="1"/>
      <c r="PA474" s="1"/>
      <c r="PB474" s="1"/>
      <c r="PC474" s="1"/>
      <c r="PD474" s="1"/>
      <c r="PE474" s="1"/>
      <c r="PF474" s="1"/>
      <c r="PG474" s="1"/>
      <c r="PH474" s="1"/>
      <c r="PI474" s="1"/>
      <c r="PJ474" s="1"/>
      <c r="PK474" s="1"/>
      <c r="PL474" s="1"/>
      <c r="PM474" s="1"/>
      <c r="PN474" s="1"/>
      <c r="PO474" s="1"/>
      <c r="PP474" s="1"/>
      <c r="PQ474" s="1"/>
      <c r="PR474" s="1"/>
      <c r="PS474" s="1"/>
      <c r="PT474" s="1"/>
      <c r="PU474" s="1"/>
      <c r="PV474" s="1"/>
      <c r="PW474" s="1"/>
      <c r="PX474" s="1"/>
      <c r="PY474" s="1"/>
      <c r="PZ474" s="1"/>
      <c r="QA474" s="1"/>
      <c r="QB474" s="1"/>
      <c r="QC474" s="1"/>
      <c r="QD474" s="1"/>
      <c r="QE474" s="1"/>
      <c r="QF474" s="1"/>
      <c r="QG474" s="1"/>
      <c r="QH474" s="1"/>
      <c r="QI474" s="1"/>
      <c r="QJ474" s="1"/>
      <c r="QK474" s="1"/>
      <c r="QL474" s="1"/>
      <c r="QM474" s="1"/>
      <c r="QN474" s="1"/>
      <c r="QO474" s="1"/>
      <c r="QP474" s="1"/>
      <c r="QQ474" s="1"/>
      <c r="QR474" s="1"/>
      <c r="QS474" s="1"/>
      <c r="QT474" s="1"/>
      <c r="QU474" s="1"/>
      <c r="QV474" s="1"/>
      <c r="QW474" s="1"/>
      <c r="QX474" s="1"/>
      <c r="QY474" s="1"/>
      <c r="QZ474" s="1"/>
      <c r="RA474" s="1"/>
      <c r="RB474" s="1"/>
      <c r="RC474" s="1"/>
      <c r="RD474" s="1"/>
      <c r="RE474" s="1"/>
      <c r="RF474" s="1"/>
      <c r="RG474" s="1"/>
      <c r="RH474" s="1"/>
      <c r="RI474" s="1"/>
      <c r="RJ474" s="1"/>
      <c r="RK474" s="1"/>
      <c r="RL474" s="1"/>
      <c r="RM474" s="1"/>
      <c r="RN474" s="1"/>
      <c r="RO474" s="1"/>
      <c r="RP474" s="1"/>
      <c r="RQ474" s="1"/>
      <c r="RR474" s="1"/>
      <c r="RS474" s="1"/>
      <c r="RT474" s="1"/>
      <c r="RU474" s="1"/>
      <c r="RV474" s="1"/>
      <c r="RW474" s="1"/>
      <c r="RX474" s="1"/>
      <c r="RY474" s="1"/>
      <c r="RZ474" s="1"/>
      <c r="SA474" s="1"/>
      <c r="SB474" s="1"/>
      <c r="SC474" s="1"/>
      <c r="SD474" s="1"/>
      <c r="SE474" s="1"/>
      <c r="SF474" s="1"/>
      <c r="SG474" s="1"/>
      <c r="SH474" s="1"/>
      <c r="SI474" s="1"/>
      <c r="SJ474" s="1"/>
      <c r="SK474" s="1"/>
      <c r="SL474" s="1"/>
      <c r="SM474" s="1"/>
      <c r="SN474" s="1"/>
      <c r="SO474" s="1"/>
      <c r="SP474" s="1"/>
      <c r="SQ474" s="1"/>
      <c r="SR474" s="1"/>
      <c r="SS474" s="1"/>
      <c r="ST474" s="1"/>
      <c r="SU474" s="1"/>
      <c r="SV474" s="1"/>
      <c r="SW474" s="1"/>
      <c r="SX474" s="1"/>
      <c r="SY474" s="1"/>
      <c r="SZ474" s="1"/>
      <c r="TA474" s="1"/>
      <c r="TB474" s="1"/>
      <c r="TC474" s="1"/>
      <c r="TD474" s="1"/>
      <c r="TE474" s="1"/>
      <c r="TF474" s="1"/>
      <c r="TG474" s="1"/>
      <c r="TH474" s="1"/>
      <c r="TI474" s="1"/>
      <c r="TJ474" s="1"/>
      <c r="TK474" s="1"/>
      <c r="TL474" s="1"/>
      <c r="TM474" s="1"/>
      <c r="TN474" s="1"/>
      <c r="TO474" s="1"/>
      <c r="TP474" s="1"/>
      <c r="TQ474" s="1"/>
      <c r="TR474" s="1"/>
      <c r="TS474" s="1"/>
      <c r="TT474" s="1"/>
      <c r="TU474" s="1"/>
      <c r="TV474" s="1"/>
      <c r="TW474" s="1"/>
      <c r="TX474" s="1"/>
      <c r="TY474" s="1"/>
      <c r="TZ474" s="1"/>
      <c r="UA474" s="1"/>
      <c r="UB474" s="1"/>
      <c r="UC474" s="1"/>
      <c r="UD474" s="1"/>
      <c r="UE474" s="1"/>
      <c r="UF474" s="1"/>
      <c r="UG474" s="1"/>
      <c r="UH474" s="1"/>
      <c r="UI474" s="1"/>
      <c r="UJ474" s="1"/>
      <c r="UK474" s="1"/>
      <c r="UL474" s="1"/>
      <c r="UM474" s="1"/>
      <c r="UN474" s="1"/>
      <c r="UO474" s="1"/>
      <c r="UP474" s="1"/>
      <c r="UQ474" s="1"/>
      <c r="UR474" s="1"/>
      <c r="US474" s="1"/>
      <c r="UT474" s="1"/>
      <c r="UU474" s="1"/>
      <c r="UV474" s="1"/>
      <c r="UW474" s="1"/>
      <c r="UX474" s="1"/>
      <c r="UY474" s="1"/>
      <c r="UZ474" s="1"/>
      <c r="VA474" s="1"/>
      <c r="VB474" s="1"/>
      <c r="VC474" s="1"/>
      <c r="VD474" s="1"/>
      <c r="VE474" s="1"/>
      <c r="VF474" s="1"/>
      <c r="VG474" s="1"/>
      <c r="VH474" s="1"/>
      <c r="VI474" s="1"/>
      <c r="VJ474" s="1"/>
      <c r="VK474" s="1"/>
      <c r="VL474" s="1"/>
      <c r="VM474" s="1"/>
      <c r="VN474" s="1"/>
      <c r="VO474" s="1"/>
      <c r="VP474" s="1"/>
      <c r="VQ474" s="1"/>
      <c r="VR474" s="1"/>
      <c r="VS474" s="1"/>
      <c r="VT474" s="1"/>
      <c r="VU474" s="1"/>
      <c r="VV474" s="1"/>
      <c r="VW474" s="1"/>
      <c r="VX474" s="1"/>
      <c r="VY474" s="1"/>
      <c r="VZ474" s="1"/>
      <c r="WA474" s="1"/>
      <c r="WB474" s="1"/>
      <c r="WC474" s="1"/>
      <c r="WD474" s="1"/>
      <c r="WE474" s="1"/>
      <c r="WF474" s="1"/>
      <c r="WG474" s="1"/>
      <c r="WH474" s="1"/>
      <c r="WI474" s="1"/>
      <c r="WJ474" s="1"/>
      <c r="WK474" s="1"/>
      <c r="WL474" s="1"/>
      <c r="WM474" s="1"/>
      <c r="WN474" s="1"/>
      <c r="WO474" s="1"/>
      <c r="WP474" s="1"/>
      <c r="WQ474" s="1"/>
      <c r="WR474" s="1"/>
      <c r="WS474" s="1"/>
      <c r="WT474" s="1"/>
      <c r="WU474" s="1"/>
      <c r="WV474" s="1"/>
      <c r="WW474" s="1"/>
      <c r="WX474" s="1"/>
      <c r="WY474" s="1"/>
      <c r="WZ474" s="1"/>
      <c r="XA474" s="1"/>
      <c r="XB474" s="1"/>
      <c r="XC474" s="1"/>
      <c r="XD474" s="1"/>
      <c r="XE474" s="1"/>
      <c r="XF474" s="1"/>
      <c r="XG474" s="1"/>
      <c r="XH474" s="1"/>
      <c r="XI474" s="1"/>
      <c r="XJ474" s="1"/>
      <c r="XK474" s="1"/>
      <c r="XL474" s="1"/>
      <c r="XM474" s="1"/>
      <c r="XN474" s="1"/>
      <c r="XO474" s="1"/>
      <c r="XP474" s="1"/>
      <c r="XQ474" s="1"/>
      <c r="XR474" s="1"/>
      <c r="XS474" s="1"/>
      <c r="XT474" s="1"/>
      <c r="XU474" s="1"/>
      <c r="XV474" s="1"/>
      <c r="XW474" s="1"/>
      <c r="XX474" s="1"/>
      <c r="XY474" s="1"/>
      <c r="XZ474" s="1"/>
      <c r="YA474" s="1"/>
      <c r="YB474" s="1"/>
      <c r="YC474" s="1"/>
      <c r="YD474" s="1"/>
      <c r="YE474" s="1"/>
      <c r="YF474" s="1"/>
      <c r="YG474" s="1"/>
      <c r="YH474" s="1"/>
      <c r="YI474" s="1"/>
      <c r="YJ474" s="1"/>
      <c r="YK474" s="1"/>
      <c r="YL474" s="1"/>
      <c r="YM474" s="1"/>
      <c r="YN474" s="1"/>
      <c r="YO474" s="1"/>
      <c r="YP474" s="1"/>
      <c r="YQ474" s="1"/>
      <c r="YR474" s="1"/>
      <c r="YS474" s="1"/>
      <c r="YT474" s="1"/>
      <c r="YU474" s="1"/>
      <c r="YV474" s="1"/>
      <c r="YW474" s="1"/>
      <c r="YX474" s="1"/>
      <c r="YY474" s="1"/>
      <c r="YZ474" s="1"/>
      <c r="ZA474" s="1"/>
      <c r="ZB474" s="1"/>
      <c r="ZC474" s="1"/>
      <c r="ZD474" s="1"/>
      <c r="ZE474" s="1"/>
      <c r="ZF474" s="1"/>
      <c r="ZG474" s="1"/>
      <c r="ZH474" s="1"/>
      <c r="ZI474" s="1"/>
      <c r="ZJ474" s="1"/>
      <c r="ZK474" s="1"/>
      <c r="ZL474" s="1"/>
      <c r="ZM474" s="1"/>
      <c r="ZN474" s="1"/>
      <c r="ZO474" s="1"/>
      <c r="ZP474" s="1"/>
      <c r="ZQ474" s="1"/>
      <c r="ZR474" s="1"/>
      <c r="ZS474" s="1"/>
      <c r="ZT474" s="1"/>
      <c r="ZU474" s="1"/>
      <c r="ZV474" s="1"/>
      <c r="ZW474" s="1"/>
      <c r="ZX474" s="1"/>
      <c r="ZY474" s="1"/>
      <c r="ZZ474" s="1"/>
      <c r="AAA474" s="1"/>
      <c r="AAB474" s="1"/>
      <c r="AAC474" s="1"/>
      <c r="AAD474" s="1"/>
      <c r="AAE474" s="1"/>
      <c r="AAF474" s="1"/>
      <c r="AAG474" s="1"/>
      <c r="AAH474" s="1"/>
      <c r="AAI474" s="1"/>
      <c r="AAJ474" s="1"/>
      <c r="AAK474" s="1"/>
      <c r="AAL474" s="1"/>
      <c r="AAM474" s="1"/>
      <c r="AAN474" s="1"/>
      <c r="AAO474" s="1"/>
      <c r="AAP474" s="1"/>
      <c r="AAQ474" s="1"/>
      <c r="AAR474" s="1"/>
      <c r="AAS474" s="1"/>
      <c r="AAT474" s="1"/>
      <c r="AAU474" s="1"/>
      <c r="AAV474" s="1"/>
      <c r="AAW474" s="1"/>
      <c r="AAX474" s="1"/>
      <c r="AAY474" s="1"/>
      <c r="AAZ474" s="1"/>
      <c r="ABA474" s="1"/>
      <c r="ABB474" s="1"/>
      <c r="ABC474" s="1"/>
      <c r="ABD474" s="1"/>
      <c r="ABE474" s="1"/>
      <c r="ABF474" s="1"/>
      <c r="ABG474" s="1"/>
      <c r="ABH474" s="1"/>
      <c r="ABI474" s="1"/>
      <c r="ABJ474" s="1"/>
      <c r="ABK474" s="1"/>
      <c r="ABL474" s="1"/>
      <c r="ABM474" s="1"/>
      <c r="ABN474" s="1"/>
      <c r="ABO474" s="1"/>
      <c r="ABP474" s="1"/>
      <c r="ABQ474" s="1"/>
      <c r="ABR474" s="1"/>
      <c r="ABS474" s="1"/>
      <c r="ABT474" s="1"/>
      <c r="ABU474" s="1"/>
      <c r="ABV474" s="1"/>
      <c r="ABW474" s="1"/>
      <c r="ABX474" s="1"/>
      <c r="ABY474" s="1"/>
      <c r="ABZ474" s="1"/>
      <c r="ACA474" s="1"/>
      <c r="ACB474" s="1"/>
      <c r="ACC474" s="1"/>
      <c r="ACD474" s="1"/>
      <c r="ACE474" s="1"/>
      <c r="ACF474" s="1"/>
      <c r="ACG474" s="1"/>
      <c r="ACH474" s="1"/>
      <c r="ACI474" s="1"/>
      <c r="ACJ474" s="1"/>
      <c r="ACK474" s="1"/>
      <c r="ACL474" s="1"/>
      <c r="ACM474" s="1"/>
      <c r="ACN474" s="1"/>
      <c r="ACO474" s="1"/>
      <c r="ACP474" s="1"/>
      <c r="ACQ474" s="1"/>
      <c r="ACR474" s="1"/>
      <c r="ACS474" s="1"/>
      <c r="ACT474" s="1"/>
      <c r="ACU474" s="1"/>
      <c r="ACV474" s="1"/>
      <c r="ACW474" s="1"/>
      <c r="ACX474" s="1"/>
      <c r="ACY474" s="1"/>
      <c r="ACZ474" s="1"/>
      <c r="ADA474" s="1"/>
      <c r="ADB474" s="1"/>
      <c r="ADC474" s="1"/>
      <c r="ADD474" s="1"/>
      <c r="ADE474" s="1"/>
      <c r="ADF474" s="1"/>
      <c r="ADG474" s="1"/>
      <c r="ADH474" s="1"/>
      <c r="ADI474" s="1"/>
      <c r="ADJ474" s="1"/>
      <c r="ADK474" s="1"/>
      <c r="ADL474" s="1"/>
      <c r="ADM474" s="1"/>
      <c r="ADN474" s="1"/>
      <c r="ADO474" s="1"/>
      <c r="ADP474" s="1"/>
      <c r="ADQ474" s="1"/>
      <c r="ADR474" s="1"/>
      <c r="ADS474" s="1"/>
      <c r="ADT474" s="1"/>
      <c r="ADU474" s="1"/>
      <c r="ADV474" s="1"/>
      <c r="ADW474" s="1"/>
      <c r="ADX474" s="1"/>
      <c r="ADY474" s="1"/>
      <c r="ADZ474" s="1"/>
      <c r="AEA474" s="1"/>
      <c r="AEB474" s="1"/>
      <c r="AEC474" s="1"/>
      <c r="AED474" s="1"/>
      <c r="AEE474" s="1"/>
      <c r="AEF474" s="1"/>
      <c r="AEG474" s="1"/>
      <c r="AEH474" s="1"/>
      <c r="AEI474" s="1"/>
      <c r="AEJ474" s="1"/>
      <c r="AEK474" s="1"/>
      <c r="AEL474" s="1"/>
      <c r="AEM474" s="1"/>
      <c r="AEN474" s="1"/>
      <c r="AEO474" s="1"/>
      <c r="AEP474" s="1"/>
      <c r="AEQ474" s="1"/>
      <c r="AER474" s="1"/>
      <c r="AES474" s="1"/>
      <c r="AET474" s="1"/>
      <c r="AEU474" s="1"/>
      <c r="AEV474" s="1"/>
      <c r="AEW474" s="1"/>
      <c r="AEX474" s="1"/>
      <c r="AEY474" s="1"/>
      <c r="AEZ474" s="1"/>
      <c r="AFA474" s="1"/>
      <c r="AFB474" s="1"/>
      <c r="AFC474" s="1"/>
      <c r="AFD474" s="1"/>
      <c r="AFE474" s="1"/>
      <c r="AFF474" s="1"/>
      <c r="AFG474" s="1"/>
      <c r="AFH474" s="1"/>
      <c r="AFI474" s="1"/>
      <c r="AFJ474" s="1"/>
      <c r="AFK474" s="1"/>
      <c r="AFL474" s="1"/>
      <c r="AFM474" s="1"/>
      <c r="AFN474" s="1"/>
      <c r="AFO474" s="1"/>
      <c r="AFP474" s="1"/>
      <c r="AFQ474" s="1"/>
      <c r="AFR474" s="1"/>
      <c r="AFS474" s="1"/>
      <c r="AFT474" s="1"/>
      <c r="AFU474" s="1"/>
      <c r="AFV474" s="1"/>
      <c r="AFW474" s="1"/>
      <c r="AFX474" s="1"/>
      <c r="AFY474" s="1"/>
      <c r="AFZ474" s="1"/>
      <c r="AGA474" s="1"/>
      <c r="AGB474" s="1"/>
      <c r="AGC474" s="1"/>
      <c r="AGD474" s="1"/>
      <c r="AGE474" s="1"/>
      <c r="AGF474" s="1"/>
      <c r="AGG474" s="1"/>
      <c r="AGH474" s="1"/>
      <c r="AGI474" s="1"/>
      <c r="AGJ474" s="1"/>
      <c r="AGK474" s="1"/>
      <c r="AGL474" s="1"/>
      <c r="AGM474" s="1"/>
      <c r="AGN474" s="1"/>
      <c r="AGO474" s="1"/>
      <c r="AGP474" s="1"/>
      <c r="AGQ474" s="1"/>
      <c r="AGR474" s="1"/>
      <c r="AGS474" s="1"/>
      <c r="AGT474" s="1"/>
      <c r="AGU474" s="1"/>
      <c r="AGV474" s="1"/>
      <c r="AGW474" s="1"/>
      <c r="AGX474" s="1"/>
      <c r="AGY474" s="1"/>
      <c r="AGZ474" s="1"/>
      <c r="AHA474" s="1"/>
      <c r="AHB474" s="1"/>
      <c r="AHC474" s="1"/>
      <c r="AHD474" s="1"/>
      <c r="AHE474" s="1"/>
      <c r="AHF474" s="1"/>
      <c r="AHG474" s="1"/>
      <c r="AHH474" s="1"/>
      <c r="AHI474" s="1"/>
      <c r="AHJ474" s="1"/>
      <c r="AHK474" s="1"/>
      <c r="AHL474" s="1"/>
      <c r="AHM474" s="1"/>
      <c r="AHN474" s="1"/>
      <c r="AHO474" s="1"/>
      <c r="AHP474" s="1"/>
      <c r="AHQ474" s="1"/>
      <c r="AHR474" s="1"/>
      <c r="AHS474" s="1"/>
      <c r="AHT474" s="1"/>
      <c r="AHU474" s="1"/>
      <c r="AHV474" s="1"/>
      <c r="AHW474" s="1"/>
      <c r="AHX474" s="1"/>
      <c r="AHY474" s="1"/>
      <c r="AHZ474" s="1"/>
      <c r="AIA474" s="1"/>
      <c r="AIB474" s="1"/>
      <c r="AIC474" s="1"/>
      <c r="AID474" s="1"/>
      <c r="AIE474" s="1"/>
      <c r="AIF474" s="1"/>
      <c r="AIG474" s="1"/>
      <c r="AIH474" s="1"/>
      <c r="AII474" s="1"/>
      <c r="AIJ474" s="1"/>
      <c r="AIK474" s="1"/>
      <c r="AIL474" s="1"/>
      <c r="AIM474" s="1"/>
      <c r="AIN474" s="1"/>
      <c r="AIO474" s="1"/>
      <c r="AIP474" s="1"/>
      <c r="AIQ474" s="1"/>
      <c r="AIR474" s="1"/>
      <c r="AIS474" s="1"/>
      <c r="AIT474" s="1"/>
      <c r="AIU474" s="1"/>
      <c r="AIV474" s="1"/>
      <c r="AIW474" s="1"/>
      <c r="AIX474" s="1"/>
      <c r="AIY474" s="1"/>
      <c r="AIZ474" s="1"/>
      <c r="AJA474" s="1"/>
      <c r="AJB474" s="1"/>
      <c r="AJC474" s="1"/>
      <c r="AJD474" s="1"/>
      <c r="AJE474" s="1"/>
      <c r="AJF474" s="1"/>
      <c r="AJG474" s="1"/>
      <c r="AJH474" s="1"/>
      <c r="AJI474" s="1"/>
      <c r="AJJ474" s="1"/>
      <c r="AJK474" s="1"/>
      <c r="AJL474" s="1"/>
      <c r="AJM474" s="1"/>
      <c r="AJN474" s="1"/>
      <c r="AJO474" s="1"/>
      <c r="AJP474" s="1"/>
      <c r="AJQ474" s="1"/>
      <c r="AJR474" s="1"/>
      <c r="AJS474" s="1"/>
      <c r="AJT474" s="1"/>
      <c r="AJU474" s="1"/>
      <c r="AJV474" s="1"/>
      <c r="AJW474" s="1"/>
      <c r="AJX474" s="1"/>
      <c r="AJY474" s="1"/>
      <c r="AJZ474" s="1"/>
      <c r="AKA474" s="1"/>
      <c r="AKB474" s="1"/>
      <c r="AKC474" s="1"/>
      <c r="AKD474" s="1"/>
      <c r="AKE474" s="1"/>
      <c r="AKF474" s="1"/>
      <c r="AKG474" s="1"/>
      <c r="AKH474" s="1"/>
      <c r="AKI474" s="1"/>
      <c r="AKJ474" s="1"/>
      <c r="AKK474" s="1"/>
      <c r="AKL474" s="1"/>
      <c r="AKM474" s="1"/>
      <c r="AKN474" s="1"/>
      <c r="AKO474" s="1"/>
      <c r="AKP474" s="1"/>
      <c r="AKQ474" s="1"/>
      <c r="AKR474" s="1"/>
      <c r="AKS474" s="1"/>
      <c r="AKT474" s="1"/>
      <c r="AKU474" s="1"/>
      <c r="AKV474" s="1"/>
      <c r="AKW474" s="1"/>
      <c r="AKX474" s="1"/>
      <c r="AKY474" s="1"/>
      <c r="AKZ474" s="1"/>
      <c r="ALA474" s="1"/>
      <c r="ALB474" s="1"/>
      <c r="ALC474" s="1"/>
      <c r="ALD474" s="1"/>
      <c r="ALE474" s="1"/>
      <c r="ALF474" s="1"/>
      <c r="ALG474" s="1"/>
      <c r="ALH474" s="1"/>
      <c r="ALI474" s="1"/>
      <c r="ALJ474" s="1"/>
      <c r="ALK474" s="1"/>
      <c r="ALL474" s="1"/>
      <c r="ALM474" s="1"/>
      <c r="ALN474" s="1"/>
      <c r="ALO474" s="1"/>
      <c r="ALP474" s="1"/>
      <c r="ALQ474" s="1"/>
      <c r="ALR474" s="1"/>
      <c r="ALS474" s="1"/>
      <c r="ALT474" s="1"/>
      <c r="ALU474" s="1"/>
      <c r="ALV474" s="1"/>
      <c r="ALW474" s="1"/>
      <c r="ALX474" s="1"/>
      <c r="ALY474" s="1"/>
      <c r="ALZ474" s="1"/>
      <c r="AMA474" s="1"/>
      <c r="AMB474" s="1"/>
      <c r="AMC474" s="1"/>
      <c r="AMD474" s="1"/>
      <c r="AME474" s="1"/>
      <c r="AMF474" s="1"/>
      <c r="AMG474" s="1"/>
      <c r="AMH474" s="1"/>
      <c r="AMI474" s="1"/>
      <c r="AMJ474" s="1"/>
    </row>
    <row r="475" spans="1:1024" s="22" customFormat="1">
      <c r="A475" s="1" t="s">
        <v>9266</v>
      </c>
      <c r="B475" s="1" t="s">
        <v>9267</v>
      </c>
      <c r="C475" s="1" t="s">
        <v>99</v>
      </c>
      <c r="D475" s="1" t="s">
        <v>13</v>
      </c>
      <c r="E475" s="1" t="s">
        <v>9179</v>
      </c>
      <c r="F475" s="1" t="s">
        <v>16</v>
      </c>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c r="KB475" s="1"/>
      <c r="KC475" s="1"/>
      <c r="KD475" s="1"/>
      <c r="KE475" s="1"/>
      <c r="KF475" s="1"/>
      <c r="KG475" s="1"/>
      <c r="KH475" s="1"/>
      <c r="KI475" s="1"/>
      <c r="KJ475" s="1"/>
      <c r="KK475" s="1"/>
      <c r="KL475" s="1"/>
      <c r="KM475" s="1"/>
      <c r="KN475" s="1"/>
      <c r="KO475" s="1"/>
      <c r="KP475" s="1"/>
      <c r="KQ475" s="1"/>
      <c r="KR475" s="1"/>
      <c r="KS475" s="1"/>
      <c r="KT475" s="1"/>
      <c r="KU475" s="1"/>
      <c r="KV475" s="1"/>
      <c r="KW475" s="1"/>
      <c r="KX475" s="1"/>
      <c r="KY475" s="1"/>
      <c r="KZ475" s="1"/>
      <c r="LA475" s="1"/>
      <c r="LB475" s="1"/>
      <c r="LC475" s="1"/>
      <c r="LD475" s="1"/>
      <c r="LE475" s="1"/>
      <c r="LF475" s="1"/>
      <c r="LG475" s="1"/>
      <c r="LH475" s="1"/>
      <c r="LI475" s="1"/>
      <c r="LJ475" s="1"/>
      <c r="LK475" s="1"/>
      <c r="LL475" s="1"/>
      <c r="LM475" s="1"/>
      <c r="LN475" s="1"/>
      <c r="LO475" s="1"/>
      <c r="LP475" s="1"/>
      <c r="LQ475" s="1"/>
      <c r="LR475" s="1"/>
      <c r="LS475" s="1"/>
      <c r="LT475" s="1"/>
      <c r="LU475" s="1"/>
      <c r="LV475" s="1"/>
      <c r="LW475" s="1"/>
      <c r="LX475" s="1"/>
      <c r="LY475" s="1"/>
      <c r="LZ475" s="1"/>
      <c r="MA475" s="1"/>
      <c r="MB475" s="1"/>
      <c r="MC475" s="1"/>
      <c r="MD475" s="1"/>
      <c r="ME475" s="1"/>
      <c r="MF475" s="1"/>
      <c r="MG475" s="1"/>
      <c r="MH475" s="1"/>
      <c r="MI475" s="1"/>
      <c r="MJ475" s="1"/>
      <c r="MK475" s="1"/>
      <c r="ML475" s="1"/>
      <c r="MM475" s="1"/>
      <c r="MN475" s="1"/>
      <c r="MO475" s="1"/>
      <c r="MP475" s="1"/>
      <c r="MQ475" s="1"/>
      <c r="MR475" s="1"/>
      <c r="MS475" s="1"/>
      <c r="MT475" s="1"/>
      <c r="MU475" s="1"/>
      <c r="MV475" s="1"/>
      <c r="MW475" s="1"/>
      <c r="MX475" s="1"/>
      <c r="MY475" s="1"/>
      <c r="MZ475" s="1"/>
      <c r="NA475" s="1"/>
      <c r="NB475" s="1"/>
      <c r="NC475" s="1"/>
      <c r="ND475" s="1"/>
      <c r="NE475" s="1"/>
      <c r="NF475" s="1"/>
      <c r="NG475" s="1"/>
      <c r="NH475" s="1"/>
      <c r="NI475" s="1"/>
      <c r="NJ475" s="1"/>
      <c r="NK475" s="1"/>
      <c r="NL475" s="1"/>
      <c r="NM475" s="1"/>
      <c r="NN475" s="1"/>
      <c r="NO475" s="1"/>
      <c r="NP475" s="1"/>
      <c r="NQ475" s="1"/>
      <c r="NR475" s="1"/>
      <c r="NS475" s="1"/>
      <c r="NT475" s="1"/>
      <c r="NU475" s="1"/>
      <c r="NV475" s="1"/>
      <c r="NW475" s="1"/>
      <c r="NX475" s="1"/>
      <c r="NY475" s="1"/>
      <c r="NZ475" s="1"/>
      <c r="OA475" s="1"/>
      <c r="OB475" s="1"/>
      <c r="OC475" s="1"/>
      <c r="OD475" s="1"/>
      <c r="OE475" s="1"/>
      <c r="OF475" s="1"/>
      <c r="OG475" s="1"/>
      <c r="OH475" s="1"/>
      <c r="OI475" s="1"/>
      <c r="OJ475" s="1"/>
      <c r="OK475" s="1"/>
      <c r="OL475" s="1"/>
      <c r="OM475" s="1"/>
      <c r="ON475" s="1"/>
      <c r="OO475" s="1"/>
      <c r="OP475" s="1"/>
      <c r="OQ475" s="1"/>
      <c r="OR475" s="1"/>
      <c r="OS475" s="1"/>
      <c r="OT475" s="1"/>
      <c r="OU475" s="1"/>
      <c r="OV475" s="1"/>
      <c r="OW475" s="1"/>
      <c r="OX475" s="1"/>
      <c r="OY475" s="1"/>
      <c r="OZ475" s="1"/>
      <c r="PA475" s="1"/>
      <c r="PB475" s="1"/>
      <c r="PC475" s="1"/>
      <c r="PD475" s="1"/>
      <c r="PE475" s="1"/>
      <c r="PF475" s="1"/>
      <c r="PG475" s="1"/>
      <c r="PH475" s="1"/>
      <c r="PI475" s="1"/>
      <c r="PJ475" s="1"/>
      <c r="PK475" s="1"/>
      <c r="PL475" s="1"/>
      <c r="PM475" s="1"/>
      <c r="PN475" s="1"/>
      <c r="PO475" s="1"/>
      <c r="PP475" s="1"/>
      <c r="PQ475" s="1"/>
      <c r="PR475" s="1"/>
      <c r="PS475" s="1"/>
      <c r="PT475" s="1"/>
      <c r="PU475" s="1"/>
      <c r="PV475" s="1"/>
      <c r="PW475" s="1"/>
      <c r="PX475" s="1"/>
      <c r="PY475" s="1"/>
      <c r="PZ475" s="1"/>
      <c r="QA475" s="1"/>
      <c r="QB475" s="1"/>
      <c r="QC475" s="1"/>
      <c r="QD475" s="1"/>
      <c r="QE475" s="1"/>
      <c r="QF475" s="1"/>
      <c r="QG475" s="1"/>
      <c r="QH475" s="1"/>
      <c r="QI475" s="1"/>
      <c r="QJ475" s="1"/>
      <c r="QK475" s="1"/>
      <c r="QL475" s="1"/>
      <c r="QM475" s="1"/>
      <c r="QN475" s="1"/>
      <c r="QO475" s="1"/>
      <c r="QP475" s="1"/>
      <c r="QQ475" s="1"/>
      <c r="QR475" s="1"/>
      <c r="QS475" s="1"/>
      <c r="QT475" s="1"/>
      <c r="QU475" s="1"/>
      <c r="QV475" s="1"/>
      <c r="QW475" s="1"/>
      <c r="QX475" s="1"/>
      <c r="QY475" s="1"/>
      <c r="QZ475" s="1"/>
      <c r="RA475" s="1"/>
      <c r="RB475" s="1"/>
      <c r="RC475" s="1"/>
      <c r="RD475" s="1"/>
      <c r="RE475" s="1"/>
      <c r="RF475" s="1"/>
      <c r="RG475" s="1"/>
      <c r="RH475" s="1"/>
      <c r="RI475" s="1"/>
      <c r="RJ475" s="1"/>
      <c r="RK475" s="1"/>
      <c r="RL475" s="1"/>
      <c r="RM475" s="1"/>
      <c r="RN475" s="1"/>
      <c r="RO475" s="1"/>
      <c r="RP475" s="1"/>
      <c r="RQ475" s="1"/>
      <c r="RR475" s="1"/>
      <c r="RS475" s="1"/>
      <c r="RT475" s="1"/>
      <c r="RU475" s="1"/>
      <c r="RV475" s="1"/>
      <c r="RW475" s="1"/>
      <c r="RX475" s="1"/>
      <c r="RY475" s="1"/>
      <c r="RZ475" s="1"/>
      <c r="SA475" s="1"/>
      <c r="SB475" s="1"/>
      <c r="SC475" s="1"/>
      <c r="SD475" s="1"/>
      <c r="SE475" s="1"/>
      <c r="SF475" s="1"/>
      <c r="SG475" s="1"/>
      <c r="SH475" s="1"/>
      <c r="SI475" s="1"/>
      <c r="SJ475" s="1"/>
      <c r="SK475" s="1"/>
      <c r="SL475" s="1"/>
      <c r="SM475" s="1"/>
      <c r="SN475" s="1"/>
      <c r="SO475" s="1"/>
      <c r="SP475" s="1"/>
      <c r="SQ475" s="1"/>
      <c r="SR475" s="1"/>
      <c r="SS475" s="1"/>
      <c r="ST475" s="1"/>
      <c r="SU475" s="1"/>
      <c r="SV475" s="1"/>
      <c r="SW475" s="1"/>
      <c r="SX475" s="1"/>
      <c r="SY475" s="1"/>
      <c r="SZ475" s="1"/>
      <c r="TA475" s="1"/>
      <c r="TB475" s="1"/>
      <c r="TC475" s="1"/>
      <c r="TD475" s="1"/>
      <c r="TE475" s="1"/>
      <c r="TF475" s="1"/>
      <c r="TG475" s="1"/>
      <c r="TH475" s="1"/>
      <c r="TI475" s="1"/>
      <c r="TJ475" s="1"/>
      <c r="TK475" s="1"/>
      <c r="TL475" s="1"/>
      <c r="TM475" s="1"/>
      <c r="TN475" s="1"/>
      <c r="TO475" s="1"/>
      <c r="TP475" s="1"/>
      <c r="TQ475" s="1"/>
      <c r="TR475" s="1"/>
      <c r="TS475" s="1"/>
      <c r="TT475" s="1"/>
      <c r="TU475" s="1"/>
      <c r="TV475" s="1"/>
      <c r="TW475" s="1"/>
      <c r="TX475" s="1"/>
      <c r="TY475" s="1"/>
      <c r="TZ475" s="1"/>
      <c r="UA475" s="1"/>
      <c r="UB475" s="1"/>
      <c r="UC475" s="1"/>
      <c r="UD475" s="1"/>
      <c r="UE475" s="1"/>
      <c r="UF475" s="1"/>
      <c r="UG475" s="1"/>
      <c r="UH475" s="1"/>
      <c r="UI475" s="1"/>
      <c r="UJ475" s="1"/>
      <c r="UK475" s="1"/>
      <c r="UL475" s="1"/>
      <c r="UM475" s="1"/>
      <c r="UN475" s="1"/>
      <c r="UO475" s="1"/>
      <c r="UP475" s="1"/>
      <c r="UQ475" s="1"/>
      <c r="UR475" s="1"/>
      <c r="US475" s="1"/>
      <c r="UT475" s="1"/>
      <c r="UU475" s="1"/>
      <c r="UV475" s="1"/>
      <c r="UW475" s="1"/>
      <c r="UX475" s="1"/>
      <c r="UY475" s="1"/>
      <c r="UZ475" s="1"/>
      <c r="VA475" s="1"/>
      <c r="VB475" s="1"/>
      <c r="VC475" s="1"/>
      <c r="VD475" s="1"/>
      <c r="VE475" s="1"/>
      <c r="VF475" s="1"/>
      <c r="VG475" s="1"/>
      <c r="VH475" s="1"/>
      <c r="VI475" s="1"/>
      <c r="VJ475" s="1"/>
      <c r="VK475" s="1"/>
      <c r="VL475" s="1"/>
      <c r="VM475" s="1"/>
      <c r="VN475" s="1"/>
      <c r="VO475" s="1"/>
      <c r="VP475" s="1"/>
      <c r="VQ475" s="1"/>
      <c r="VR475" s="1"/>
      <c r="VS475" s="1"/>
      <c r="VT475" s="1"/>
      <c r="VU475" s="1"/>
      <c r="VV475" s="1"/>
      <c r="VW475" s="1"/>
      <c r="VX475" s="1"/>
      <c r="VY475" s="1"/>
      <c r="VZ475" s="1"/>
      <c r="WA475" s="1"/>
      <c r="WB475" s="1"/>
      <c r="WC475" s="1"/>
      <c r="WD475" s="1"/>
      <c r="WE475" s="1"/>
      <c r="WF475" s="1"/>
      <c r="WG475" s="1"/>
      <c r="WH475" s="1"/>
      <c r="WI475" s="1"/>
      <c r="WJ475" s="1"/>
      <c r="WK475" s="1"/>
      <c r="WL475" s="1"/>
      <c r="WM475" s="1"/>
      <c r="WN475" s="1"/>
      <c r="WO475" s="1"/>
      <c r="WP475" s="1"/>
      <c r="WQ475" s="1"/>
      <c r="WR475" s="1"/>
      <c r="WS475" s="1"/>
      <c r="WT475" s="1"/>
      <c r="WU475" s="1"/>
      <c r="WV475" s="1"/>
      <c r="WW475" s="1"/>
      <c r="WX475" s="1"/>
      <c r="WY475" s="1"/>
      <c r="WZ475" s="1"/>
      <c r="XA475" s="1"/>
      <c r="XB475" s="1"/>
      <c r="XC475" s="1"/>
      <c r="XD475" s="1"/>
      <c r="XE475" s="1"/>
      <c r="XF475" s="1"/>
      <c r="XG475" s="1"/>
      <c r="XH475" s="1"/>
      <c r="XI475" s="1"/>
      <c r="XJ475" s="1"/>
      <c r="XK475" s="1"/>
      <c r="XL475" s="1"/>
      <c r="XM475" s="1"/>
      <c r="XN475" s="1"/>
      <c r="XO475" s="1"/>
      <c r="XP475" s="1"/>
      <c r="XQ475" s="1"/>
      <c r="XR475" s="1"/>
      <c r="XS475" s="1"/>
      <c r="XT475" s="1"/>
      <c r="XU475" s="1"/>
      <c r="XV475" s="1"/>
      <c r="XW475" s="1"/>
      <c r="XX475" s="1"/>
      <c r="XY475" s="1"/>
      <c r="XZ475" s="1"/>
      <c r="YA475" s="1"/>
      <c r="YB475" s="1"/>
      <c r="YC475" s="1"/>
      <c r="YD475" s="1"/>
      <c r="YE475" s="1"/>
      <c r="YF475" s="1"/>
      <c r="YG475" s="1"/>
      <c r="YH475" s="1"/>
      <c r="YI475" s="1"/>
      <c r="YJ475" s="1"/>
      <c r="YK475" s="1"/>
      <c r="YL475" s="1"/>
      <c r="YM475" s="1"/>
      <c r="YN475" s="1"/>
      <c r="YO475" s="1"/>
      <c r="YP475" s="1"/>
      <c r="YQ475" s="1"/>
      <c r="YR475" s="1"/>
      <c r="YS475" s="1"/>
      <c r="YT475" s="1"/>
      <c r="YU475" s="1"/>
      <c r="YV475" s="1"/>
      <c r="YW475" s="1"/>
      <c r="YX475" s="1"/>
      <c r="YY475" s="1"/>
      <c r="YZ475" s="1"/>
      <c r="ZA475" s="1"/>
      <c r="ZB475" s="1"/>
      <c r="ZC475" s="1"/>
      <c r="ZD475" s="1"/>
      <c r="ZE475" s="1"/>
      <c r="ZF475" s="1"/>
      <c r="ZG475" s="1"/>
      <c r="ZH475" s="1"/>
      <c r="ZI475" s="1"/>
      <c r="ZJ475" s="1"/>
      <c r="ZK475" s="1"/>
      <c r="ZL475" s="1"/>
      <c r="ZM475" s="1"/>
      <c r="ZN475" s="1"/>
      <c r="ZO475" s="1"/>
      <c r="ZP475" s="1"/>
      <c r="ZQ475" s="1"/>
      <c r="ZR475" s="1"/>
      <c r="ZS475" s="1"/>
      <c r="ZT475" s="1"/>
      <c r="ZU475" s="1"/>
      <c r="ZV475" s="1"/>
      <c r="ZW475" s="1"/>
      <c r="ZX475" s="1"/>
      <c r="ZY475" s="1"/>
      <c r="ZZ475" s="1"/>
      <c r="AAA475" s="1"/>
      <c r="AAB475" s="1"/>
      <c r="AAC475" s="1"/>
      <c r="AAD475" s="1"/>
      <c r="AAE475" s="1"/>
      <c r="AAF475" s="1"/>
      <c r="AAG475" s="1"/>
      <c r="AAH475" s="1"/>
      <c r="AAI475" s="1"/>
      <c r="AAJ475" s="1"/>
      <c r="AAK475" s="1"/>
      <c r="AAL475" s="1"/>
      <c r="AAM475" s="1"/>
      <c r="AAN475" s="1"/>
      <c r="AAO475" s="1"/>
      <c r="AAP475" s="1"/>
      <c r="AAQ475" s="1"/>
      <c r="AAR475" s="1"/>
      <c r="AAS475" s="1"/>
      <c r="AAT475" s="1"/>
      <c r="AAU475" s="1"/>
      <c r="AAV475" s="1"/>
      <c r="AAW475" s="1"/>
      <c r="AAX475" s="1"/>
      <c r="AAY475" s="1"/>
      <c r="AAZ475" s="1"/>
      <c r="ABA475" s="1"/>
      <c r="ABB475" s="1"/>
      <c r="ABC475" s="1"/>
      <c r="ABD475" s="1"/>
      <c r="ABE475" s="1"/>
      <c r="ABF475" s="1"/>
      <c r="ABG475" s="1"/>
      <c r="ABH475" s="1"/>
      <c r="ABI475" s="1"/>
      <c r="ABJ475" s="1"/>
      <c r="ABK475" s="1"/>
      <c r="ABL475" s="1"/>
      <c r="ABM475" s="1"/>
      <c r="ABN475" s="1"/>
      <c r="ABO475" s="1"/>
      <c r="ABP475" s="1"/>
      <c r="ABQ475" s="1"/>
      <c r="ABR475" s="1"/>
      <c r="ABS475" s="1"/>
      <c r="ABT475" s="1"/>
      <c r="ABU475" s="1"/>
      <c r="ABV475" s="1"/>
      <c r="ABW475" s="1"/>
      <c r="ABX475" s="1"/>
      <c r="ABY475" s="1"/>
      <c r="ABZ475" s="1"/>
      <c r="ACA475" s="1"/>
      <c r="ACB475" s="1"/>
      <c r="ACC475" s="1"/>
      <c r="ACD475" s="1"/>
      <c r="ACE475" s="1"/>
      <c r="ACF475" s="1"/>
      <c r="ACG475" s="1"/>
      <c r="ACH475" s="1"/>
      <c r="ACI475" s="1"/>
      <c r="ACJ475" s="1"/>
      <c r="ACK475" s="1"/>
      <c r="ACL475" s="1"/>
      <c r="ACM475" s="1"/>
      <c r="ACN475" s="1"/>
      <c r="ACO475" s="1"/>
      <c r="ACP475" s="1"/>
      <c r="ACQ475" s="1"/>
      <c r="ACR475" s="1"/>
      <c r="ACS475" s="1"/>
      <c r="ACT475" s="1"/>
      <c r="ACU475" s="1"/>
      <c r="ACV475" s="1"/>
      <c r="ACW475" s="1"/>
      <c r="ACX475" s="1"/>
      <c r="ACY475" s="1"/>
      <c r="ACZ475" s="1"/>
      <c r="ADA475" s="1"/>
      <c r="ADB475" s="1"/>
      <c r="ADC475" s="1"/>
      <c r="ADD475" s="1"/>
      <c r="ADE475" s="1"/>
      <c r="ADF475" s="1"/>
      <c r="ADG475" s="1"/>
      <c r="ADH475" s="1"/>
      <c r="ADI475" s="1"/>
      <c r="ADJ475" s="1"/>
      <c r="ADK475" s="1"/>
      <c r="ADL475" s="1"/>
      <c r="ADM475" s="1"/>
      <c r="ADN475" s="1"/>
      <c r="ADO475" s="1"/>
      <c r="ADP475" s="1"/>
      <c r="ADQ475" s="1"/>
      <c r="ADR475" s="1"/>
      <c r="ADS475" s="1"/>
      <c r="ADT475" s="1"/>
      <c r="ADU475" s="1"/>
      <c r="ADV475" s="1"/>
      <c r="ADW475" s="1"/>
      <c r="ADX475" s="1"/>
      <c r="ADY475" s="1"/>
      <c r="ADZ475" s="1"/>
      <c r="AEA475" s="1"/>
      <c r="AEB475" s="1"/>
      <c r="AEC475" s="1"/>
      <c r="AED475" s="1"/>
      <c r="AEE475" s="1"/>
      <c r="AEF475" s="1"/>
      <c r="AEG475" s="1"/>
      <c r="AEH475" s="1"/>
      <c r="AEI475" s="1"/>
      <c r="AEJ475" s="1"/>
      <c r="AEK475" s="1"/>
      <c r="AEL475" s="1"/>
      <c r="AEM475" s="1"/>
      <c r="AEN475" s="1"/>
      <c r="AEO475" s="1"/>
      <c r="AEP475" s="1"/>
      <c r="AEQ475" s="1"/>
      <c r="AER475" s="1"/>
      <c r="AES475" s="1"/>
      <c r="AET475" s="1"/>
      <c r="AEU475" s="1"/>
      <c r="AEV475" s="1"/>
      <c r="AEW475" s="1"/>
      <c r="AEX475" s="1"/>
      <c r="AEY475" s="1"/>
      <c r="AEZ475" s="1"/>
      <c r="AFA475" s="1"/>
      <c r="AFB475" s="1"/>
      <c r="AFC475" s="1"/>
      <c r="AFD475" s="1"/>
      <c r="AFE475" s="1"/>
      <c r="AFF475" s="1"/>
      <c r="AFG475" s="1"/>
      <c r="AFH475" s="1"/>
      <c r="AFI475" s="1"/>
      <c r="AFJ475" s="1"/>
      <c r="AFK475" s="1"/>
      <c r="AFL475" s="1"/>
      <c r="AFM475" s="1"/>
      <c r="AFN475" s="1"/>
      <c r="AFO475" s="1"/>
      <c r="AFP475" s="1"/>
      <c r="AFQ475" s="1"/>
      <c r="AFR475" s="1"/>
      <c r="AFS475" s="1"/>
      <c r="AFT475" s="1"/>
      <c r="AFU475" s="1"/>
      <c r="AFV475" s="1"/>
      <c r="AFW475" s="1"/>
      <c r="AFX475" s="1"/>
      <c r="AFY475" s="1"/>
      <c r="AFZ475" s="1"/>
      <c r="AGA475" s="1"/>
      <c r="AGB475" s="1"/>
      <c r="AGC475" s="1"/>
      <c r="AGD475" s="1"/>
      <c r="AGE475" s="1"/>
      <c r="AGF475" s="1"/>
      <c r="AGG475" s="1"/>
      <c r="AGH475" s="1"/>
      <c r="AGI475" s="1"/>
      <c r="AGJ475" s="1"/>
      <c r="AGK475" s="1"/>
      <c r="AGL475" s="1"/>
      <c r="AGM475" s="1"/>
      <c r="AGN475" s="1"/>
      <c r="AGO475" s="1"/>
      <c r="AGP475" s="1"/>
      <c r="AGQ475" s="1"/>
      <c r="AGR475" s="1"/>
      <c r="AGS475" s="1"/>
      <c r="AGT475" s="1"/>
      <c r="AGU475" s="1"/>
      <c r="AGV475" s="1"/>
      <c r="AGW475" s="1"/>
      <c r="AGX475" s="1"/>
      <c r="AGY475" s="1"/>
      <c r="AGZ475" s="1"/>
      <c r="AHA475" s="1"/>
      <c r="AHB475" s="1"/>
      <c r="AHC475" s="1"/>
      <c r="AHD475" s="1"/>
      <c r="AHE475" s="1"/>
      <c r="AHF475" s="1"/>
      <c r="AHG475" s="1"/>
      <c r="AHH475" s="1"/>
      <c r="AHI475" s="1"/>
      <c r="AHJ475" s="1"/>
      <c r="AHK475" s="1"/>
      <c r="AHL475" s="1"/>
      <c r="AHM475" s="1"/>
      <c r="AHN475" s="1"/>
      <c r="AHO475" s="1"/>
      <c r="AHP475" s="1"/>
      <c r="AHQ475" s="1"/>
      <c r="AHR475" s="1"/>
      <c r="AHS475" s="1"/>
      <c r="AHT475" s="1"/>
      <c r="AHU475" s="1"/>
      <c r="AHV475" s="1"/>
      <c r="AHW475" s="1"/>
      <c r="AHX475" s="1"/>
      <c r="AHY475" s="1"/>
      <c r="AHZ475" s="1"/>
      <c r="AIA475" s="1"/>
      <c r="AIB475" s="1"/>
      <c r="AIC475" s="1"/>
      <c r="AID475" s="1"/>
      <c r="AIE475" s="1"/>
      <c r="AIF475" s="1"/>
      <c r="AIG475" s="1"/>
      <c r="AIH475" s="1"/>
      <c r="AII475" s="1"/>
      <c r="AIJ475" s="1"/>
      <c r="AIK475" s="1"/>
      <c r="AIL475" s="1"/>
      <c r="AIM475" s="1"/>
      <c r="AIN475" s="1"/>
      <c r="AIO475" s="1"/>
      <c r="AIP475" s="1"/>
      <c r="AIQ475" s="1"/>
      <c r="AIR475" s="1"/>
      <c r="AIS475" s="1"/>
      <c r="AIT475" s="1"/>
      <c r="AIU475" s="1"/>
      <c r="AIV475" s="1"/>
      <c r="AIW475" s="1"/>
      <c r="AIX475" s="1"/>
      <c r="AIY475" s="1"/>
      <c r="AIZ475" s="1"/>
      <c r="AJA475" s="1"/>
      <c r="AJB475" s="1"/>
      <c r="AJC475" s="1"/>
      <c r="AJD475" s="1"/>
      <c r="AJE475" s="1"/>
      <c r="AJF475" s="1"/>
      <c r="AJG475" s="1"/>
      <c r="AJH475" s="1"/>
      <c r="AJI475" s="1"/>
      <c r="AJJ475" s="1"/>
      <c r="AJK475" s="1"/>
      <c r="AJL475" s="1"/>
      <c r="AJM475" s="1"/>
      <c r="AJN475" s="1"/>
      <c r="AJO475" s="1"/>
      <c r="AJP475" s="1"/>
      <c r="AJQ475" s="1"/>
      <c r="AJR475" s="1"/>
      <c r="AJS475" s="1"/>
      <c r="AJT475" s="1"/>
      <c r="AJU475" s="1"/>
      <c r="AJV475" s="1"/>
      <c r="AJW475" s="1"/>
      <c r="AJX475" s="1"/>
      <c r="AJY475" s="1"/>
      <c r="AJZ475" s="1"/>
      <c r="AKA475" s="1"/>
      <c r="AKB475" s="1"/>
      <c r="AKC475" s="1"/>
      <c r="AKD475" s="1"/>
      <c r="AKE475" s="1"/>
      <c r="AKF475" s="1"/>
      <c r="AKG475" s="1"/>
      <c r="AKH475" s="1"/>
      <c r="AKI475" s="1"/>
      <c r="AKJ475" s="1"/>
      <c r="AKK475" s="1"/>
      <c r="AKL475" s="1"/>
      <c r="AKM475" s="1"/>
      <c r="AKN475" s="1"/>
      <c r="AKO475" s="1"/>
      <c r="AKP475" s="1"/>
      <c r="AKQ475" s="1"/>
      <c r="AKR475" s="1"/>
      <c r="AKS475" s="1"/>
      <c r="AKT475" s="1"/>
      <c r="AKU475" s="1"/>
      <c r="AKV475" s="1"/>
      <c r="AKW475" s="1"/>
      <c r="AKX475" s="1"/>
      <c r="AKY475" s="1"/>
      <c r="AKZ475" s="1"/>
      <c r="ALA475" s="1"/>
      <c r="ALB475" s="1"/>
      <c r="ALC475" s="1"/>
      <c r="ALD475" s="1"/>
      <c r="ALE475" s="1"/>
      <c r="ALF475" s="1"/>
      <c r="ALG475" s="1"/>
      <c r="ALH475" s="1"/>
      <c r="ALI475" s="1"/>
      <c r="ALJ475" s="1"/>
      <c r="ALK475" s="1"/>
      <c r="ALL475" s="1"/>
      <c r="ALM475" s="1"/>
      <c r="ALN475" s="1"/>
      <c r="ALO475" s="1"/>
      <c r="ALP475" s="1"/>
      <c r="ALQ475" s="1"/>
      <c r="ALR475" s="1"/>
      <c r="ALS475" s="1"/>
      <c r="ALT475" s="1"/>
      <c r="ALU475" s="1"/>
      <c r="ALV475" s="1"/>
      <c r="ALW475" s="1"/>
      <c r="ALX475" s="1"/>
      <c r="ALY475" s="1"/>
      <c r="ALZ475" s="1"/>
      <c r="AMA475" s="1"/>
      <c r="AMB475" s="1"/>
      <c r="AMC475" s="1"/>
      <c r="AMD475" s="1"/>
      <c r="AME475" s="1"/>
      <c r="AMF475" s="1"/>
      <c r="AMG475" s="1"/>
      <c r="AMH475" s="1"/>
      <c r="AMI475" s="1"/>
      <c r="AMJ475" s="1"/>
    </row>
    <row r="476" spans="1:1024" s="22" customForma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c r="KB476" s="1"/>
      <c r="KC476" s="1"/>
      <c r="KD476" s="1"/>
      <c r="KE476" s="1"/>
      <c r="KF476" s="1"/>
      <c r="KG476" s="1"/>
      <c r="KH476" s="1"/>
      <c r="KI476" s="1"/>
      <c r="KJ476" s="1"/>
      <c r="KK476" s="1"/>
      <c r="KL476" s="1"/>
      <c r="KM476" s="1"/>
      <c r="KN476" s="1"/>
      <c r="KO476" s="1"/>
      <c r="KP476" s="1"/>
      <c r="KQ476" s="1"/>
      <c r="KR476" s="1"/>
      <c r="KS476" s="1"/>
      <c r="KT476" s="1"/>
      <c r="KU476" s="1"/>
      <c r="KV476" s="1"/>
      <c r="KW476" s="1"/>
      <c r="KX476" s="1"/>
      <c r="KY476" s="1"/>
      <c r="KZ476" s="1"/>
      <c r="LA476" s="1"/>
      <c r="LB476" s="1"/>
      <c r="LC476" s="1"/>
      <c r="LD476" s="1"/>
      <c r="LE476" s="1"/>
      <c r="LF476" s="1"/>
      <c r="LG476" s="1"/>
      <c r="LH476" s="1"/>
      <c r="LI476" s="1"/>
      <c r="LJ476" s="1"/>
      <c r="LK476" s="1"/>
      <c r="LL476" s="1"/>
      <c r="LM476" s="1"/>
      <c r="LN476" s="1"/>
      <c r="LO476" s="1"/>
      <c r="LP476" s="1"/>
      <c r="LQ476" s="1"/>
      <c r="LR476" s="1"/>
      <c r="LS476" s="1"/>
      <c r="LT476" s="1"/>
      <c r="LU476" s="1"/>
      <c r="LV476" s="1"/>
      <c r="LW476" s="1"/>
      <c r="LX476" s="1"/>
      <c r="LY476" s="1"/>
      <c r="LZ476" s="1"/>
      <c r="MA476" s="1"/>
      <c r="MB476" s="1"/>
      <c r="MC476" s="1"/>
      <c r="MD476" s="1"/>
      <c r="ME476" s="1"/>
      <c r="MF476" s="1"/>
      <c r="MG476" s="1"/>
      <c r="MH476" s="1"/>
      <c r="MI476" s="1"/>
      <c r="MJ476" s="1"/>
      <c r="MK476" s="1"/>
      <c r="ML476" s="1"/>
      <c r="MM476" s="1"/>
      <c r="MN476" s="1"/>
      <c r="MO476" s="1"/>
      <c r="MP476" s="1"/>
      <c r="MQ476" s="1"/>
      <c r="MR476" s="1"/>
      <c r="MS476" s="1"/>
      <c r="MT476" s="1"/>
      <c r="MU476" s="1"/>
      <c r="MV476" s="1"/>
      <c r="MW476" s="1"/>
      <c r="MX476" s="1"/>
      <c r="MY476" s="1"/>
      <c r="MZ476" s="1"/>
      <c r="NA476" s="1"/>
      <c r="NB476" s="1"/>
      <c r="NC476" s="1"/>
      <c r="ND476" s="1"/>
      <c r="NE476" s="1"/>
      <c r="NF476" s="1"/>
      <c r="NG476" s="1"/>
      <c r="NH476" s="1"/>
      <c r="NI476" s="1"/>
      <c r="NJ476" s="1"/>
      <c r="NK476" s="1"/>
      <c r="NL476" s="1"/>
      <c r="NM476" s="1"/>
      <c r="NN476" s="1"/>
      <c r="NO476" s="1"/>
      <c r="NP476" s="1"/>
      <c r="NQ476" s="1"/>
      <c r="NR476" s="1"/>
      <c r="NS476" s="1"/>
      <c r="NT476" s="1"/>
      <c r="NU476" s="1"/>
      <c r="NV476" s="1"/>
      <c r="NW476" s="1"/>
      <c r="NX476" s="1"/>
      <c r="NY476" s="1"/>
      <c r="NZ476" s="1"/>
      <c r="OA476" s="1"/>
      <c r="OB476" s="1"/>
      <c r="OC476" s="1"/>
      <c r="OD476" s="1"/>
      <c r="OE476" s="1"/>
      <c r="OF476" s="1"/>
      <c r="OG476" s="1"/>
      <c r="OH476" s="1"/>
      <c r="OI476" s="1"/>
      <c r="OJ476" s="1"/>
      <c r="OK476" s="1"/>
      <c r="OL476" s="1"/>
      <c r="OM476" s="1"/>
      <c r="ON476" s="1"/>
      <c r="OO476" s="1"/>
      <c r="OP476" s="1"/>
      <c r="OQ476" s="1"/>
      <c r="OR476" s="1"/>
      <c r="OS476" s="1"/>
      <c r="OT476" s="1"/>
      <c r="OU476" s="1"/>
      <c r="OV476" s="1"/>
      <c r="OW476" s="1"/>
      <c r="OX476" s="1"/>
      <c r="OY476" s="1"/>
      <c r="OZ476" s="1"/>
      <c r="PA476" s="1"/>
      <c r="PB476" s="1"/>
      <c r="PC476" s="1"/>
      <c r="PD476" s="1"/>
      <c r="PE476" s="1"/>
      <c r="PF476" s="1"/>
      <c r="PG476" s="1"/>
      <c r="PH476" s="1"/>
      <c r="PI476" s="1"/>
      <c r="PJ476" s="1"/>
      <c r="PK476" s="1"/>
      <c r="PL476" s="1"/>
      <c r="PM476" s="1"/>
      <c r="PN476" s="1"/>
      <c r="PO476" s="1"/>
      <c r="PP476" s="1"/>
      <c r="PQ476" s="1"/>
      <c r="PR476" s="1"/>
      <c r="PS476" s="1"/>
      <c r="PT476" s="1"/>
      <c r="PU476" s="1"/>
      <c r="PV476" s="1"/>
      <c r="PW476" s="1"/>
      <c r="PX476" s="1"/>
      <c r="PY476" s="1"/>
      <c r="PZ476" s="1"/>
      <c r="QA476" s="1"/>
      <c r="QB476" s="1"/>
      <c r="QC476" s="1"/>
      <c r="QD476" s="1"/>
      <c r="QE476" s="1"/>
      <c r="QF476" s="1"/>
      <c r="QG476" s="1"/>
      <c r="QH476" s="1"/>
      <c r="QI476" s="1"/>
      <c r="QJ476" s="1"/>
      <c r="QK476" s="1"/>
      <c r="QL476" s="1"/>
      <c r="QM476" s="1"/>
      <c r="QN476" s="1"/>
      <c r="QO476" s="1"/>
      <c r="QP476" s="1"/>
      <c r="QQ476" s="1"/>
      <c r="QR476" s="1"/>
      <c r="QS476" s="1"/>
      <c r="QT476" s="1"/>
      <c r="QU476" s="1"/>
      <c r="QV476" s="1"/>
      <c r="QW476" s="1"/>
      <c r="QX476" s="1"/>
      <c r="QY476" s="1"/>
      <c r="QZ476" s="1"/>
      <c r="RA476" s="1"/>
      <c r="RB476" s="1"/>
      <c r="RC476" s="1"/>
      <c r="RD476" s="1"/>
      <c r="RE476" s="1"/>
      <c r="RF476" s="1"/>
      <c r="RG476" s="1"/>
      <c r="RH476" s="1"/>
      <c r="RI476" s="1"/>
      <c r="RJ476" s="1"/>
      <c r="RK476" s="1"/>
      <c r="RL476" s="1"/>
      <c r="RM476" s="1"/>
      <c r="RN476" s="1"/>
      <c r="RO476" s="1"/>
      <c r="RP476" s="1"/>
      <c r="RQ476" s="1"/>
      <c r="RR476" s="1"/>
      <c r="RS476" s="1"/>
      <c r="RT476" s="1"/>
      <c r="RU476" s="1"/>
      <c r="RV476" s="1"/>
      <c r="RW476" s="1"/>
      <c r="RX476" s="1"/>
      <c r="RY476" s="1"/>
      <c r="RZ476" s="1"/>
      <c r="SA476" s="1"/>
      <c r="SB476" s="1"/>
      <c r="SC476" s="1"/>
      <c r="SD476" s="1"/>
      <c r="SE476" s="1"/>
      <c r="SF476" s="1"/>
      <c r="SG476" s="1"/>
      <c r="SH476" s="1"/>
      <c r="SI476" s="1"/>
      <c r="SJ476" s="1"/>
      <c r="SK476" s="1"/>
      <c r="SL476" s="1"/>
      <c r="SM476" s="1"/>
      <c r="SN476" s="1"/>
      <c r="SO476" s="1"/>
      <c r="SP476" s="1"/>
      <c r="SQ476" s="1"/>
      <c r="SR476" s="1"/>
      <c r="SS476" s="1"/>
      <c r="ST476" s="1"/>
      <c r="SU476" s="1"/>
      <c r="SV476" s="1"/>
      <c r="SW476" s="1"/>
      <c r="SX476" s="1"/>
      <c r="SY476" s="1"/>
      <c r="SZ476" s="1"/>
      <c r="TA476" s="1"/>
      <c r="TB476" s="1"/>
      <c r="TC476" s="1"/>
      <c r="TD476" s="1"/>
      <c r="TE476" s="1"/>
      <c r="TF476" s="1"/>
      <c r="TG476" s="1"/>
      <c r="TH476" s="1"/>
      <c r="TI476" s="1"/>
      <c r="TJ476" s="1"/>
      <c r="TK476" s="1"/>
      <c r="TL476" s="1"/>
      <c r="TM476" s="1"/>
      <c r="TN476" s="1"/>
      <c r="TO476" s="1"/>
      <c r="TP476" s="1"/>
      <c r="TQ476" s="1"/>
      <c r="TR476" s="1"/>
      <c r="TS476" s="1"/>
      <c r="TT476" s="1"/>
      <c r="TU476" s="1"/>
      <c r="TV476" s="1"/>
      <c r="TW476" s="1"/>
      <c r="TX476" s="1"/>
      <c r="TY476" s="1"/>
      <c r="TZ476" s="1"/>
      <c r="UA476" s="1"/>
      <c r="UB476" s="1"/>
      <c r="UC476" s="1"/>
      <c r="UD476" s="1"/>
      <c r="UE476" s="1"/>
      <c r="UF476" s="1"/>
      <c r="UG476" s="1"/>
      <c r="UH476" s="1"/>
      <c r="UI476" s="1"/>
      <c r="UJ476" s="1"/>
      <c r="UK476" s="1"/>
      <c r="UL476" s="1"/>
      <c r="UM476" s="1"/>
      <c r="UN476" s="1"/>
      <c r="UO476" s="1"/>
      <c r="UP476" s="1"/>
      <c r="UQ476" s="1"/>
      <c r="UR476" s="1"/>
      <c r="US476" s="1"/>
      <c r="UT476" s="1"/>
      <c r="UU476" s="1"/>
      <c r="UV476" s="1"/>
      <c r="UW476" s="1"/>
      <c r="UX476" s="1"/>
      <c r="UY476" s="1"/>
      <c r="UZ476" s="1"/>
      <c r="VA476" s="1"/>
      <c r="VB476" s="1"/>
      <c r="VC476" s="1"/>
      <c r="VD476" s="1"/>
      <c r="VE476" s="1"/>
      <c r="VF476" s="1"/>
      <c r="VG476" s="1"/>
      <c r="VH476" s="1"/>
      <c r="VI476" s="1"/>
      <c r="VJ476" s="1"/>
      <c r="VK476" s="1"/>
      <c r="VL476" s="1"/>
      <c r="VM476" s="1"/>
      <c r="VN476" s="1"/>
      <c r="VO476" s="1"/>
      <c r="VP476" s="1"/>
      <c r="VQ476" s="1"/>
      <c r="VR476" s="1"/>
      <c r="VS476" s="1"/>
      <c r="VT476" s="1"/>
      <c r="VU476" s="1"/>
      <c r="VV476" s="1"/>
      <c r="VW476" s="1"/>
      <c r="VX476" s="1"/>
      <c r="VY476" s="1"/>
      <c r="VZ476" s="1"/>
      <c r="WA476" s="1"/>
      <c r="WB476" s="1"/>
      <c r="WC476" s="1"/>
      <c r="WD476" s="1"/>
      <c r="WE476" s="1"/>
      <c r="WF476" s="1"/>
      <c r="WG476" s="1"/>
      <c r="WH476" s="1"/>
      <c r="WI476" s="1"/>
      <c r="WJ476" s="1"/>
      <c r="WK476" s="1"/>
      <c r="WL476" s="1"/>
      <c r="WM476" s="1"/>
      <c r="WN476" s="1"/>
      <c r="WO476" s="1"/>
      <c r="WP476" s="1"/>
      <c r="WQ476" s="1"/>
      <c r="WR476" s="1"/>
      <c r="WS476" s="1"/>
      <c r="WT476" s="1"/>
      <c r="WU476" s="1"/>
      <c r="WV476" s="1"/>
      <c r="WW476" s="1"/>
      <c r="WX476" s="1"/>
      <c r="WY476" s="1"/>
      <c r="WZ476" s="1"/>
      <c r="XA476" s="1"/>
      <c r="XB476" s="1"/>
      <c r="XC476" s="1"/>
      <c r="XD476" s="1"/>
      <c r="XE476" s="1"/>
      <c r="XF476" s="1"/>
      <c r="XG476" s="1"/>
      <c r="XH476" s="1"/>
      <c r="XI476" s="1"/>
      <c r="XJ476" s="1"/>
      <c r="XK476" s="1"/>
      <c r="XL476" s="1"/>
      <c r="XM476" s="1"/>
      <c r="XN476" s="1"/>
      <c r="XO476" s="1"/>
      <c r="XP476" s="1"/>
      <c r="XQ476" s="1"/>
      <c r="XR476" s="1"/>
      <c r="XS476" s="1"/>
      <c r="XT476" s="1"/>
      <c r="XU476" s="1"/>
      <c r="XV476" s="1"/>
      <c r="XW476" s="1"/>
      <c r="XX476" s="1"/>
      <c r="XY476" s="1"/>
      <c r="XZ476" s="1"/>
      <c r="YA476" s="1"/>
      <c r="YB476" s="1"/>
      <c r="YC476" s="1"/>
      <c r="YD476" s="1"/>
      <c r="YE476" s="1"/>
      <c r="YF476" s="1"/>
      <c r="YG476" s="1"/>
      <c r="YH476" s="1"/>
      <c r="YI476" s="1"/>
      <c r="YJ476" s="1"/>
      <c r="YK476" s="1"/>
      <c r="YL476" s="1"/>
      <c r="YM476" s="1"/>
      <c r="YN476" s="1"/>
      <c r="YO476" s="1"/>
      <c r="YP476" s="1"/>
      <c r="YQ476" s="1"/>
      <c r="YR476" s="1"/>
      <c r="YS476" s="1"/>
      <c r="YT476" s="1"/>
      <c r="YU476" s="1"/>
      <c r="YV476" s="1"/>
      <c r="YW476" s="1"/>
      <c r="YX476" s="1"/>
      <c r="YY476" s="1"/>
      <c r="YZ476" s="1"/>
      <c r="ZA476" s="1"/>
      <c r="ZB476" s="1"/>
      <c r="ZC476" s="1"/>
      <c r="ZD476" s="1"/>
      <c r="ZE476" s="1"/>
      <c r="ZF476" s="1"/>
      <c r="ZG476" s="1"/>
      <c r="ZH476" s="1"/>
      <c r="ZI476" s="1"/>
      <c r="ZJ476" s="1"/>
      <c r="ZK476" s="1"/>
      <c r="ZL476" s="1"/>
      <c r="ZM476" s="1"/>
      <c r="ZN476" s="1"/>
      <c r="ZO476" s="1"/>
      <c r="ZP476" s="1"/>
      <c r="ZQ476" s="1"/>
      <c r="ZR476" s="1"/>
      <c r="ZS476" s="1"/>
      <c r="ZT476" s="1"/>
      <c r="ZU476" s="1"/>
      <c r="ZV476" s="1"/>
      <c r="ZW476" s="1"/>
      <c r="ZX476" s="1"/>
      <c r="ZY476" s="1"/>
      <c r="ZZ476" s="1"/>
      <c r="AAA476" s="1"/>
      <c r="AAB476" s="1"/>
      <c r="AAC476" s="1"/>
      <c r="AAD476" s="1"/>
      <c r="AAE476" s="1"/>
      <c r="AAF476" s="1"/>
      <c r="AAG476" s="1"/>
      <c r="AAH476" s="1"/>
      <c r="AAI476" s="1"/>
      <c r="AAJ476" s="1"/>
      <c r="AAK476" s="1"/>
      <c r="AAL476" s="1"/>
      <c r="AAM476" s="1"/>
      <c r="AAN476" s="1"/>
      <c r="AAO476" s="1"/>
      <c r="AAP476" s="1"/>
      <c r="AAQ476" s="1"/>
      <c r="AAR476" s="1"/>
      <c r="AAS476" s="1"/>
      <c r="AAT476" s="1"/>
      <c r="AAU476" s="1"/>
      <c r="AAV476" s="1"/>
      <c r="AAW476" s="1"/>
      <c r="AAX476" s="1"/>
      <c r="AAY476" s="1"/>
      <c r="AAZ476" s="1"/>
      <c r="ABA476" s="1"/>
      <c r="ABB476" s="1"/>
      <c r="ABC476" s="1"/>
      <c r="ABD476" s="1"/>
      <c r="ABE476" s="1"/>
      <c r="ABF476" s="1"/>
      <c r="ABG476" s="1"/>
      <c r="ABH476" s="1"/>
      <c r="ABI476" s="1"/>
      <c r="ABJ476" s="1"/>
      <c r="ABK476" s="1"/>
      <c r="ABL476" s="1"/>
      <c r="ABM476" s="1"/>
      <c r="ABN476" s="1"/>
      <c r="ABO476" s="1"/>
      <c r="ABP476" s="1"/>
      <c r="ABQ476" s="1"/>
      <c r="ABR476" s="1"/>
      <c r="ABS476" s="1"/>
      <c r="ABT476" s="1"/>
      <c r="ABU476" s="1"/>
      <c r="ABV476" s="1"/>
      <c r="ABW476" s="1"/>
      <c r="ABX476" s="1"/>
      <c r="ABY476" s="1"/>
      <c r="ABZ476" s="1"/>
      <c r="ACA476" s="1"/>
      <c r="ACB476" s="1"/>
      <c r="ACC476" s="1"/>
      <c r="ACD476" s="1"/>
      <c r="ACE476" s="1"/>
      <c r="ACF476" s="1"/>
      <c r="ACG476" s="1"/>
      <c r="ACH476" s="1"/>
      <c r="ACI476" s="1"/>
      <c r="ACJ476" s="1"/>
      <c r="ACK476" s="1"/>
      <c r="ACL476" s="1"/>
      <c r="ACM476" s="1"/>
      <c r="ACN476" s="1"/>
      <c r="ACO476" s="1"/>
      <c r="ACP476" s="1"/>
      <c r="ACQ476" s="1"/>
      <c r="ACR476" s="1"/>
      <c r="ACS476" s="1"/>
      <c r="ACT476" s="1"/>
      <c r="ACU476" s="1"/>
      <c r="ACV476" s="1"/>
      <c r="ACW476" s="1"/>
      <c r="ACX476" s="1"/>
      <c r="ACY476" s="1"/>
      <c r="ACZ476" s="1"/>
      <c r="ADA476" s="1"/>
      <c r="ADB476" s="1"/>
      <c r="ADC476" s="1"/>
      <c r="ADD476" s="1"/>
      <c r="ADE476" s="1"/>
      <c r="ADF476" s="1"/>
      <c r="ADG476" s="1"/>
      <c r="ADH476" s="1"/>
      <c r="ADI476" s="1"/>
      <c r="ADJ476" s="1"/>
      <c r="ADK476" s="1"/>
      <c r="ADL476" s="1"/>
      <c r="ADM476" s="1"/>
      <c r="ADN476" s="1"/>
      <c r="ADO476" s="1"/>
      <c r="ADP476" s="1"/>
      <c r="ADQ476" s="1"/>
      <c r="ADR476" s="1"/>
      <c r="ADS476" s="1"/>
      <c r="ADT476" s="1"/>
      <c r="ADU476" s="1"/>
      <c r="ADV476" s="1"/>
      <c r="ADW476" s="1"/>
      <c r="ADX476" s="1"/>
      <c r="ADY476" s="1"/>
      <c r="ADZ476" s="1"/>
      <c r="AEA476" s="1"/>
      <c r="AEB476" s="1"/>
      <c r="AEC476" s="1"/>
      <c r="AED476" s="1"/>
      <c r="AEE476" s="1"/>
      <c r="AEF476" s="1"/>
      <c r="AEG476" s="1"/>
      <c r="AEH476" s="1"/>
      <c r="AEI476" s="1"/>
      <c r="AEJ476" s="1"/>
      <c r="AEK476" s="1"/>
      <c r="AEL476" s="1"/>
      <c r="AEM476" s="1"/>
      <c r="AEN476" s="1"/>
      <c r="AEO476" s="1"/>
      <c r="AEP476" s="1"/>
      <c r="AEQ476" s="1"/>
      <c r="AER476" s="1"/>
      <c r="AES476" s="1"/>
      <c r="AET476" s="1"/>
      <c r="AEU476" s="1"/>
      <c r="AEV476" s="1"/>
      <c r="AEW476" s="1"/>
      <c r="AEX476" s="1"/>
      <c r="AEY476" s="1"/>
      <c r="AEZ476" s="1"/>
      <c r="AFA476" s="1"/>
      <c r="AFB476" s="1"/>
      <c r="AFC476" s="1"/>
      <c r="AFD476" s="1"/>
      <c r="AFE476" s="1"/>
      <c r="AFF476" s="1"/>
      <c r="AFG476" s="1"/>
      <c r="AFH476" s="1"/>
      <c r="AFI476" s="1"/>
      <c r="AFJ476" s="1"/>
      <c r="AFK476" s="1"/>
      <c r="AFL476" s="1"/>
      <c r="AFM476" s="1"/>
      <c r="AFN476" s="1"/>
      <c r="AFO476" s="1"/>
      <c r="AFP476" s="1"/>
      <c r="AFQ476" s="1"/>
      <c r="AFR476" s="1"/>
      <c r="AFS476" s="1"/>
      <c r="AFT476" s="1"/>
      <c r="AFU476" s="1"/>
      <c r="AFV476" s="1"/>
      <c r="AFW476" s="1"/>
      <c r="AFX476" s="1"/>
      <c r="AFY476" s="1"/>
      <c r="AFZ476" s="1"/>
      <c r="AGA476" s="1"/>
      <c r="AGB476" s="1"/>
      <c r="AGC476" s="1"/>
      <c r="AGD476" s="1"/>
      <c r="AGE476" s="1"/>
      <c r="AGF476" s="1"/>
      <c r="AGG476" s="1"/>
      <c r="AGH476" s="1"/>
      <c r="AGI476" s="1"/>
      <c r="AGJ476" s="1"/>
      <c r="AGK476" s="1"/>
      <c r="AGL476" s="1"/>
      <c r="AGM476" s="1"/>
      <c r="AGN476" s="1"/>
      <c r="AGO476" s="1"/>
      <c r="AGP476" s="1"/>
      <c r="AGQ476" s="1"/>
      <c r="AGR476" s="1"/>
      <c r="AGS476" s="1"/>
      <c r="AGT476" s="1"/>
      <c r="AGU476" s="1"/>
      <c r="AGV476" s="1"/>
      <c r="AGW476" s="1"/>
      <c r="AGX476" s="1"/>
      <c r="AGY476" s="1"/>
      <c r="AGZ476" s="1"/>
      <c r="AHA476" s="1"/>
      <c r="AHB476" s="1"/>
      <c r="AHC476" s="1"/>
      <c r="AHD476" s="1"/>
      <c r="AHE476" s="1"/>
      <c r="AHF476" s="1"/>
      <c r="AHG476" s="1"/>
      <c r="AHH476" s="1"/>
      <c r="AHI476" s="1"/>
      <c r="AHJ476" s="1"/>
      <c r="AHK476" s="1"/>
      <c r="AHL476" s="1"/>
      <c r="AHM476" s="1"/>
      <c r="AHN476" s="1"/>
      <c r="AHO476" s="1"/>
      <c r="AHP476" s="1"/>
      <c r="AHQ476" s="1"/>
      <c r="AHR476" s="1"/>
      <c r="AHS476" s="1"/>
      <c r="AHT476" s="1"/>
      <c r="AHU476" s="1"/>
      <c r="AHV476" s="1"/>
      <c r="AHW476" s="1"/>
      <c r="AHX476" s="1"/>
      <c r="AHY476" s="1"/>
      <c r="AHZ476" s="1"/>
      <c r="AIA476" s="1"/>
      <c r="AIB476" s="1"/>
      <c r="AIC476" s="1"/>
      <c r="AID476" s="1"/>
      <c r="AIE476" s="1"/>
      <c r="AIF476" s="1"/>
      <c r="AIG476" s="1"/>
      <c r="AIH476" s="1"/>
      <c r="AII476" s="1"/>
      <c r="AIJ476" s="1"/>
      <c r="AIK476" s="1"/>
      <c r="AIL476" s="1"/>
      <c r="AIM476" s="1"/>
      <c r="AIN476" s="1"/>
      <c r="AIO476" s="1"/>
      <c r="AIP476" s="1"/>
      <c r="AIQ476" s="1"/>
      <c r="AIR476" s="1"/>
      <c r="AIS476" s="1"/>
      <c r="AIT476" s="1"/>
      <c r="AIU476" s="1"/>
      <c r="AIV476" s="1"/>
      <c r="AIW476" s="1"/>
      <c r="AIX476" s="1"/>
      <c r="AIY476" s="1"/>
      <c r="AIZ476" s="1"/>
      <c r="AJA476" s="1"/>
      <c r="AJB476" s="1"/>
      <c r="AJC476" s="1"/>
      <c r="AJD476" s="1"/>
      <c r="AJE476" s="1"/>
      <c r="AJF476" s="1"/>
      <c r="AJG476" s="1"/>
      <c r="AJH476" s="1"/>
      <c r="AJI476" s="1"/>
      <c r="AJJ476" s="1"/>
      <c r="AJK476" s="1"/>
      <c r="AJL476" s="1"/>
      <c r="AJM476" s="1"/>
      <c r="AJN476" s="1"/>
      <c r="AJO476" s="1"/>
      <c r="AJP476" s="1"/>
      <c r="AJQ476" s="1"/>
      <c r="AJR476" s="1"/>
      <c r="AJS476" s="1"/>
      <c r="AJT476" s="1"/>
      <c r="AJU476" s="1"/>
      <c r="AJV476" s="1"/>
      <c r="AJW476" s="1"/>
      <c r="AJX476" s="1"/>
      <c r="AJY476" s="1"/>
      <c r="AJZ476" s="1"/>
      <c r="AKA476" s="1"/>
      <c r="AKB476" s="1"/>
      <c r="AKC476" s="1"/>
      <c r="AKD476" s="1"/>
      <c r="AKE476" s="1"/>
      <c r="AKF476" s="1"/>
      <c r="AKG476" s="1"/>
      <c r="AKH476" s="1"/>
      <c r="AKI476" s="1"/>
      <c r="AKJ476" s="1"/>
      <c r="AKK476" s="1"/>
      <c r="AKL476" s="1"/>
      <c r="AKM476" s="1"/>
      <c r="AKN476" s="1"/>
      <c r="AKO476" s="1"/>
      <c r="AKP476" s="1"/>
      <c r="AKQ476" s="1"/>
      <c r="AKR476" s="1"/>
      <c r="AKS476" s="1"/>
      <c r="AKT476" s="1"/>
      <c r="AKU476" s="1"/>
      <c r="AKV476" s="1"/>
      <c r="AKW476" s="1"/>
      <c r="AKX476" s="1"/>
      <c r="AKY476" s="1"/>
      <c r="AKZ476" s="1"/>
      <c r="ALA476" s="1"/>
      <c r="ALB476" s="1"/>
      <c r="ALC476" s="1"/>
      <c r="ALD476" s="1"/>
      <c r="ALE476" s="1"/>
      <c r="ALF476" s="1"/>
      <c r="ALG476" s="1"/>
      <c r="ALH476" s="1"/>
      <c r="ALI476" s="1"/>
      <c r="ALJ476" s="1"/>
      <c r="ALK476" s="1"/>
      <c r="ALL476" s="1"/>
      <c r="ALM476" s="1"/>
      <c r="ALN476" s="1"/>
      <c r="ALO476" s="1"/>
      <c r="ALP476" s="1"/>
      <c r="ALQ476" s="1"/>
      <c r="ALR476" s="1"/>
      <c r="ALS476" s="1"/>
      <c r="ALT476" s="1"/>
      <c r="ALU476" s="1"/>
      <c r="ALV476" s="1"/>
      <c r="ALW476" s="1"/>
      <c r="ALX476" s="1"/>
      <c r="ALY476" s="1"/>
      <c r="ALZ476" s="1"/>
      <c r="AMA476" s="1"/>
      <c r="AMB476" s="1"/>
      <c r="AMC476" s="1"/>
      <c r="AMD476" s="1"/>
      <c r="AME476" s="1"/>
      <c r="AMF476" s="1"/>
      <c r="AMG476" s="1"/>
      <c r="AMH476" s="1"/>
      <c r="AMI476" s="1"/>
      <c r="AMJ476" s="1"/>
    </row>
    <row r="477" spans="1:1024" s="22" customFormat="1">
      <c r="A477" s="1" t="s">
        <v>9268</v>
      </c>
      <c r="B477" s="1" t="s">
        <v>9269</v>
      </c>
      <c r="C477" s="1" t="s">
        <v>99</v>
      </c>
      <c r="D477" s="1" t="s">
        <v>13</v>
      </c>
      <c r="E477" s="1" t="s">
        <v>9270</v>
      </c>
      <c r="F477" s="1" t="s">
        <v>16</v>
      </c>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c r="KB477" s="1"/>
      <c r="KC477" s="1"/>
      <c r="KD477" s="1"/>
      <c r="KE477" s="1"/>
      <c r="KF477" s="1"/>
      <c r="KG477" s="1"/>
      <c r="KH477" s="1"/>
      <c r="KI477" s="1"/>
      <c r="KJ477" s="1"/>
      <c r="KK477" s="1"/>
      <c r="KL477" s="1"/>
      <c r="KM477" s="1"/>
      <c r="KN477" s="1"/>
      <c r="KO477" s="1"/>
      <c r="KP477" s="1"/>
      <c r="KQ477" s="1"/>
      <c r="KR477" s="1"/>
      <c r="KS477" s="1"/>
      <c r="KT477" s="1"/>
      <c r="KU477" s="1"/>
      <c r="KV477" s="1"/>
      <c r="KW477" s="1"/>
      <c r="KX477" s="1"/>
      <c r="KY477" s="1"/>
      <c r="KZ477" s="1"/>
      <c r="LA477" s="1"/>
      <c r="LB477" s="1"/>
      <c r="LC477" s="1"/>
      <c r="LD477" s="1"/>
      <c r="LE477" s="1"/>
      <c r="LF477" s="1"/>
      <c r="LG477" s="1"/>
      <c r="LH477" s="1"/>
      <c r="LI477" s="1"/>
      <c r="LJ477" s="1"/>
      <c r="LK477" s="1"/>
      <c r="LL477" s="1"/>
      <c r="LM477" s="1"/>
      <c r="LN477" s="1"/>
      <c r="LO477" s="1"/>
      <c r="LP477" s="1"/>
      <c r="LQ477" s="1"/>
      <c r="LR477" s="1"/>
      <c r="LS477" s="1"/>
      <c r="LT477" s="1"/>
      <c r="LU477" s="1"/>
      <c r="LV477" s="1"/>
      <c r="LW477" s="1"/>
      <c r="LX477" s="1"/>
      <c r="LY477" s="1"/>
      <c r="LZ477" s="1"/>
      <c r="MA477" s="1"/>
      <c r="MB477" s="1"/>
      <c r="MC477" s="1"/>
      <c r="MD477" s="1"/>
      <c r="ME477" s="1"/>
      <c r="MF477" s="1"/>
      <c r="MG477" s="1"/>
      <c r="MH477" s="1"/>
      <c r="MI477" s="1"/>
      <c r="MJ477" s="1"/>
      <c r="MK477" s="1"/>
      <c r="ML477" s="1"/>
      <c r="MM477" s="1"/>
      <c r="MN477" s="1"/>
      <c r="MO477" s="1"/>
      <c r="MP477" s="1"/>
      <c r="MQ477" s="1"/>
      <c r="MR477" s="1"/>
      <c r="MS477" s="1"/>
      <c r="MT477" s="1"/>
      <c r="MU477" s="1"/>
      <c r="MV477" s="1"/>
      <c r="MW477" s="1"/>
      <c r="MX477" s="1"/>
      <c r="MY477" s="1"/>
      <c r="MZ477" s="1"/>
      <c r="NA477" s="1"/>
      <c r="NB477" s="1"/>
      <c r="NC477" s="1"/>
      <c r="ND477" s="1"/>
      <c r="NE477" s="1"/>
      <c r="NF477" s="1"/>
      <c r="NG477" s="1"/>
      <c r="NH477" s="1"/>
      <c r="NI477" s="1"/>
      <c r="NJ477" s="1"/>
      <c r="NK477" s="1"/>
      <c r="NL477" s="1"/>
      <c r="NM477" s="1"/>
      <c r="NN477" s="1"/>
      <c r="NO477" s="1"/>
      <c r="NP477" s="1"/>
      <c r="NQ477" s="1"/>
      <c r="NR477" s="1"/>
      <c r="NS477" s="1"/>
      <c r="NT477" s="1"/>
      <c r="NU477" s="1"/>
      <c r="NV477" s="1"/>
      <c r="NW477" s="1"/>
      <c r="NX477" s="1"/>
      <c r="NY477" s="1"/>
      <c r="NZ477" s="1"/>
      <c r="OA477" s="1"/>
      <c r="OB477" s="1"/>
      <c r="OC477" s="1"/>
      <c r="OD477" s="1"/>
      <c r="OE477" s="1"/>
      <c r="OF477" s="1"/>
      <c r="OG477" s="1"/>
      <c r="OH477" s="1"/>
      <c r="OI477" s="1"/>
      <c r="OJ477" s="1"/>
      <c r="OK477" s="1"/>
      <c r="OL477" s="1"/>
      <c r="OM477" s="1"/>
      <c r="ON477" s="1"/>
      <c r="OO477" s="1"/>
      <c r="OP477" s="1"/>
      <c r="OQ477" s="1"/>
      <c r="OR477" s="1"/>
      <c r="OS477" s="1"/>
      <c r="OT477" s="1"/>
      <c r="OU477" s="1"/>
      <c r="OV477" s="1"/>
      <c r="OW477" s="1"/>
      <c r="OX477" s="1"/>
      <c r="OY477" s="1"/>
      <c r="OZ477" s="1"/>
      <c r="PA477" s="1"/>
      <c r="PB477" s="1"/>
      <c r="PC477" s="1"/>
      <c r="PD477" s="1"/>
      <c r="PE477" s="1"/>
      <c r="PF477" s="1"/>
      <c r="PG477" s="1"/>
      <c r="PH477" s="1"/>
      <c r="PI477" s="1"/>
      <c r="PJ477" s="1"/>
      <c r="PK477" s="1"/>
      <c r="PL477" s="1"/>
      <c r="PM477" s="1"/>
      <c r="PN477" s="1"/>
      <c r="PO477" s="1"/>
      <c r="PP477" s="1"/>
      <c r="PQ477" s="1"/>
      <c r="PR477" s="1"/>
      <c r="PS477" s="1"/>
      <c r="PT477" s="1"/>
      <c r="PU477" s="1"/>
      <c r="PV477" s="1"/>
      <c r="PW477" s="1"/>
      <c r="PX477" s="1"/>
      <c r="PY477" s="1"/>
      <c r="PZ477" s="1"/>
      <c r="QA477" s="1"/>
      <c r="QB477" s="1"/>
      <c r="QC477" s="1"/>
      <c r="QD477" s="1"/>
      <c r="QE477" s="1"/>
      <c r="QF477" s="1"/>
      <c r="QG477" s="1"/>
      <c r="QH477" s="1"/>
      <c r="QI477" s="1"/>
      <c r="QJ477" s="1"/>
      <c r="QK477" s="1"/>
      <c r="QL477" s="1"/>
      <c r="QM477" s="1"/>
      <c r="QN477" s="1"/>
      <c r="QO477" s="1"/>
      <c r="QP477" s="1"/>
      <c r="QQ477" s="1"/>
      <c r="QR477" s="1"/>
      <c r="QS477" s="1"/>
      <c r="QT477" s="1"/>
      <c r="QU477" s="1"/>
      <c r="QV477" s="1"/>
      <c r="QW477" s="1"/>
      <c r="QX477" s="1"/>
      <c r="QY477" s="1"/>
      <c r="QZ477" s="1"/>
      <c r="RA477" s="1"/>
      <c r="RB477" s="1"/>
      <c r="RC477" s="1"/>
      <c r="RD477" s="1"/>
      <c r="RE477" s="1"/>
      <c r="RF477" s="1"/>
      <c r="RG477" s="1"/>
      <c r="RH477" s="1"/>
      <c r="RI477" s="1"/>
      <c r="RJ477" s="1"/>
      <c r="RK477" s="1"/>
      <c r="RL477" s="1"/>
      <c r="RM477" s="1"/>
      <c r="RN477" s="1"/>
      <c r="RO477" s="1"/>
      <c r="RP477" s="1"/>
      <c r="RQ477" s="1"/>
      <c r="RR477" s="1"/>
      <c r="RS477" s="1"/>
      <c r="RT477" s="1"/>
      <c r="RU477" s="1"/>
      <c r="RV477" s="1"/>
      <c r="RW477" s="1"/>
      <c r="RX477" s="1"/>
      <c r="RY477" s="1"/>
      <c r="RZ477" s="1"/>
      <c r="SA477" s="1"/>
      <c r="SB477" s="1"/>
      <c r="SC477" s="1"/>
      <c r="SD477" s="1"/>
      <c r="SE477" s="1"/>
      <c r="SF477" s="1"/>
      <c r="SG477" s="1"/>
      <c r="SH477" s="1"/>
      <c r="SI477" s="1"/>
      <c r="SJ477" s="1"/>
      <c r="SK477" s="1"/>
      <c r="SL477" s="1"/>
      <c r="SM477" s="1"/>
      <c r="SN477" s="1"/>
      <c r="SO477" s="1"/>
      <c r="SP477" s="1"/>
      <c r="SQ477" s="1"/>
      <c r="SR477" s="1"/>
      <c r="SS477" s="1"/>
      <c r="ST477" s="1"/>
      <c r="SU477" s="1"/>
      <c r="SV477" s="1"/>
      <c r="SW477" s="1"/>
      <c r="SX477" s="1"/>
      <c r="SY477" s="1"/>
      <c r="SZ477" s="1"/>
      <c r="TA477" s="1"/>
      <c r="TB477" s="1"/>
      <c r="TC477" s="1"/>
      <c r="TD477" s="1"/>
      <c r="TE477" s="1"/>
      <c r="TF477" s="1"/>
      <c r="TG477" s="1"/>
      <c r="TH477" s="1"/>
      <c r="TI477" s="1"/>
      <c r="TJ477" s="1"/>
      <c r="TK477" s="1"/>
      <c r="TL477" s="1"/>
      <c r="TM477" s="1"/>
      <c r="TN477" s="1"/>
      <c r="TO477" s="1"/>
      <c r="TP477" s="1"/>
      <c r="TQ477" s="1"/>
      <c r="TR477" s="1"/>
      <c r="TS477" s="1"/>
      <c r="TT477" s="1"/>
      <c r="TU477" s="1"/>
      <c r="TV477" s="1"/>
      <c r="TW477" s="1"/>
      <c r="TX477" s="1"/>
      <c r="TY477" s="1"/>
      <c r="TZ477" s="1"/>
      <c r="UA477" s="1"/>
      <c r="UB477" s="1"/>
      <c r="UC477" s="1"/>
      <c r="UD477" s="1"/>
      <c r="UE477" s="1"/>
      <c r="UF477" s="1"/>
      <c r="UG477" s="1"/>
      <c r="UH477" s="1"/>
      <c r="UI477" s="1"/>
      <c r="UJ477" s="1"/>
      <c r="UK477" s="1"/>
      <c r="UL477" s="1"/>
      <c r="UM477" s="1"/>
      <c r="UN477" s="1"/>
      <c r="UO477" s="1"/>
      <c r="UP477" s="1"/>
      <c r="UQ477" s="1"/>
      <c r="UR477" s="1"/>
      <c r="US477" s="1"/>
      <c r="UT477" s="1"/>
      <c r="UU477" s="1"/>
      <c r="UV477" s="1"/>
      <c r="UW477" s="1"/>
      <c r="UX477" s="1"/>
      <c r="UY477" s="1"/>
      <c r="UZ477" s="1"/>
      <c r="VA477" s="1"/>
      <c r="VB477" s="1"/>
      <c r="VC477" s="1"/>
      <c r="VD477" s="1"/>
      <c r="VE477" s="1"/>
      <c r="VF477" s="1"/>
      <c r="VG477" s="1"/>
      <c r="VH477" s="1"/>
      <c r="VI477" s="1"/>
      <c r="VJ477" s="1"/>
      <c r="VK477" s="1"/>
      <c r="VL477" s="1"/>
      <c r="VM477" s="1"/>
      <c r="VN477" s="1"/>
      <c r="VO477" s="1"/>
      <c r="VP477" s="1"/>
      <c r="VQ477" s="1"/>
      <c r="VR477" s="1"/>
      <c r="VS477" s="1"/>
      <c r="VT477" s="1"/>
      <c r="VU477" s="1"/>
      <c r="VV477" s="1"/>
      <c r="VW477" s="1"/>
      <c r="VX477" s="1"/>
      <c r="VY477" s="1"/>
      <c r="VZ477" s="1"/>
      <c r="WA477" s="1"/>
      <c r="WB477" s="1"/>
      <c r="WC477" s="1"/>
      <c r="WD477" s="1"/>
      <c r="WE477" s="1"/>
      <c r="WF477" s="1"/>
      <c r="WG477" s="1"/>
      <c r="WH477" s="1"/>
      <c r="WI477" s="1"/>
      <c r="WJ477" s="1"/>
      <c r="WK477" s="1"/>
      <c r="WL477" s="1"/>
      <c r="WM477" s="1"/>
      <c r="WN477" s="1"/>
      <c r="WO477" s="1"/>
      <c r="WP477" s="1"/>
      <c r="WQ477" s="1"/>
      <c r="WR477" s="1"/>
      <c r="WS477" s="1"/>
      <c r="WT477" s="1"/>
      <c r="WU477" s="1"/>
      <c r="WV477" s="1"/>
      <c r="WW477" s="1"/>
      <c r="WX477" s="1"/>
      <c r="WY477" s="1"/>
      <c r="WZ477" s="1"/>
      <c r="XA477" s="1"/>
      <c r="XB477" s="1"/>
      <c r="XC477" s="1"/>
      <c r="XD477" s="1"/>
      <c r="XE477" s="1"/>
      <c r="XF477" s="1"/>
      <c r="XG477" s="1"/>
      <c r="XH477" s="1"/>
      <c r="XI477" s="1"/>
      <c r="XJ477" s="1"/>
      <c r="XK477" s="1"/>
      <c r="XL477" s="1"/>
      <c r="XM477" s="1"/>
      <c r="XN477" s="1"/>
      <c r="XO477" s="1"/>
      <c r="XP477" s="1"/>
      <c r="XQ477" s="1"/>
      <c r="XR477" s="1"/>
      <c r="XS477" s="1"/>
      <c r="XT477" s="1"/>
      <c r="XU477" s="1"/>
      <c r="XV477" s="1"/>
      <c r="XW477" s="1"/>
      <c r="XX477" s="1"/>
      <c r="XY477" s="1"/>
      <c r="XZ477" s="1"/>
      <c r="YA477" s="1"/>
      <c r="YB477" s="1"/>
      <c r="YC477" s="1"/>
      <c r="YD477" s="1"/>
      <c r="YE477" s="1"/>
      <c r="YF477" s="1"/>
      <c r="YG477" s="1"/>
      <c r="YH477" s="1"/>
      <c r="YI477" s="1"/>
      <c r="YJ477" s="1"/>
      <c r="YK477" s="1"/>
      <c r="YL477" s="1"/>
      <c r="YM477" s="1"/>
      <c r="YN477" s="1"/>
      <c r="YO477" s="1"/>
      <c r="YP477" s="1"/>
      <c r="YQ477" s="1"/>
      <c r="YR477" s="1"/>
      <c r="YS477" s="1"/>
      <c r="YT477" s="1"/>
      <c r="YU477" s="1"/>
      <c r="YV477" s="1"/>
      <c r="YW477" s="1"/>
      <c r="YX477" s="1"/>
      <c r="YY477" s="1"/>
      <c r="YZ477" s="1"/>
      <c r="ZA477" s="1"/>
      <c r="ZB477" s="1"/>
      <c r="ZC477" s="1"/>
      <c r="ZD477" s="1"/>
      <c r="ZE477" s="1"/>
      <c r="ZF477" s="1"/>
      <c r="ZG477" s="1"/>
      <c r="ZH477" s="1"/>
      <c r="ZI477" s="1"/>
      <c r="ZJ477" s="1"/>
      <c r="ZK477" s="1"/>
      <c r="ZL477" s="1"/>
      <c r="ZM477" s="1"/>
      <c r="ZN477" s="1"/>
      <c r="ZO477" s="1"/>
      <c r="ZP477" s="1"/>
      <c r="ZQ477" s="1"/>
      <c r="ZR477" s="1"/>
      <c r="ZS477" s="1"/>
      <c r="ZT477" s="1"/>
      <c r="ZU477" s="1"/>
      <c r="ZV477" s="1"/>
      <c r="ZW477" s="1"/>
      <c r="ZX477" s="1"/>
      <c r="ZY477" s="1"/>
      <c r="ZZ477" s="1"/>
      <c r="AAA477" s="1"/>
      <c r="AAB477" s="1"/>
      <c r="AAC477" s="1"/>
      <c r="AAD477" s="1"/>
      <c r="AAE477" s="1"/>
      <c r="AAF477" s="1"/>
      <c r="AAG477" s="1"/>
      <c r="AAH477" s="1"/>
      <c r="AAI477" s="1"/>
      <c r="AAJ477" s="1"/>
      <c r="AAK477" s="1"/>
      <c r="AAL477" s="1"/>
      <c r="AAM477" s="1"/>
      <c r="AAN477" s="1"/>
      <c r="AAO477" s="1"/>
      <c r="AAP477" s="1"/>
      <c r="AAQ477" s="1"/>
      <c r="AAR477" s="1"/>
      <c r="AAS477" s="1"/>
      <c r="AAT477" s="1"/>
      <c r="AAU477" s="1"/>
      <c r="AAV477" s="1"/>
      <c r="AAW477" s="1"/>
      <c r="AAX477" s="1"/>
      <c r="AAY477" s="1"/>
      <c r="AAZ477" s="1"/>
      <c r="ABA477" s="1"/>
      <c r="ABB477" s="1"/>
      <c r="ABC477" s="1"/>
      <c r="ABD477" s="1"/>
      <c r="ABE477" s="1"/>
      <c r="ABF477" s="1"/>
      <c r="ABG477" s="1"/>
      <c r="ABH477" s="1"/>
      <c r="ABI477" s="1"/>
      <c r="ABJ477" s="1"/>
      <c r="ABK477" s="1"/>
      <c r="ABL477" s="1"/>
      <c r="ABM477" s="1"/>
      <c r="ABN477" s="1"/>
      <c r="ABO477" s="1"/>
      <c r="ABP477" s="1"/>
      <c r="ABQ477" s="1"/>
      <c r="ABR477" s="1"/>
      <c r="ABS477" s="1"/>
      <c r="ABT477" s="1"/>
      <c r="ABU477" s="1"/>
      <c r="ABV477" s="1"/>
      <c r="ABW477" s="1"/>
      <c r="ABX477" s="1"/>
      <c r="ABY477" s="1"/>
      <c r="ABZ477" s="1"/>
      <c r="ACA477" s="1"/>
      <c r="ACB477" s="1"/>
      <c r="ACC477" s="1"/>
      <c r="ACD477" s="1"/>
      <c r="ACE477" s="1"/>
      <c r="ACF477" s="1"/>
      <c r="ACG477" s="1"/>
      <c r="ACH477" s="1"/>
      <c r="ACI477" s="1"/>
      <c r="ACJ477" s="1"/>
      <c r="ACK477" s="1"/>
      <c r="ACL477" s="1"/>
      <c r="ACM477" s="1"/>
      <c r="ACN477" s="1"/>
      <c r="ACO477" s="1"/>
      <c r="ACP477" s="1"/>
      <c r="ACQ477" s="1"/>
      <c r="ACR477" s="1"/>
      <c r="ACS477" s="1"/>
      <c r="ACT477" s="1"/>
      <c r="ACU477" s="1"/>
      <c r="ACV477" s="1"/>
      <c r="ACW477" s="1"/>
      <c r="ACX477" s="1"/>
      <c r="ACY477" s="1"/>
      <c r="ACZ477" s="1"/>
      <c r="ADA477" s="1"/>
      <c r="ADB477" s="1"/>
      <c r="ADC477" s="1"/>
      <c r="ADD477" s="1"/>
      <c r="ADE477" s="1"/>
      <c r="ADF477" s="1"/>
      <c r="ADG477" s="1"/>
      <c r="ADH477" s="1"/>
      <c r="ADI477" s="1"/>
      <c r="ADJ477" s="1"/>
      <c r="ADK477" s="1"/>
      <c r="ADL477" s="1"/>
      <c r="ADM477" s="1"/>
      <c r="ADN477" s="1"/>
      <c r="ADO477" s="1"/>
      <c r="ADP477" s="1"/>
      <c r="ADQ477" s="1"/>
      <c r="ADR477" s="1"/>
      <c r="ADS477" s="1"/>
      <c r="ADT477" s="1"/>
      <c r="ADU477" s="1"/>
      <c r="ADV477" s="1"/>
      <c r="ADW477" s="1"/>
      <c r="ADX477" s="1"/>
      <c r="ADY477" s="1"/>
      <c r="ADZ477" s="1"/>
      <c r="AEA477" s="1"/>
      <c r="AEB477" s="1"/>
      <c r="AEC477" s="1"/>
      <c r="AED477" s="1"/>
      <c r="AEE477" s="1"/>
      <c r="AEF477" s="1"/>
      <c r="AEG477" s="1"/>
      <c r="AEH477" s="1"/>
      <c r="AEI477" s="1"/>
      <c r="AEJ477" s="1"/>
      <c r="AEK477" s="1"/>
      <c r="AEL477" s="1"/>
      <c r="AEM477" s="1"/>
      <c r="AEN477" s="1"/>
      <c r="AEO477" s="1"/>
      <c r="AEP477" s="1"/>
      <c r="AEQ477" s="1"/>
      <c r="AER477" s="1"/>
      <c r="AES477" s="1"/>
      <c r="AET477" s="1"/>
      <c r="AEU477" s="1"/>
      <c r="AEV477" s="1"/>
      <c r="AEW477" s="1"/>
      <c r="AEX477" s="1"/>
      <c r="AEY477" s="1"/>
      <c r="AEZ477" s="1"/>
      <c r="AFA477" s="1"/>
      <c r="AFB477" s="1"/>
      <c r="AFC477" s="1"/>
      <c r="AFD477" s="1"/>
      <c r="AFE477" s="1"/>
      <c r="AFF477" s="1"/>
      <c r="AFG477" s="1"/>
      <c r="AFH477" s="1"/>
      <c r="AFI477" s="1"/>
      <c r="AFJ477" s="1"/>
      <c r="AFK477" s="1"/>
      <c r="AFL477" s="1"/>
      <c r="AFM477" s="1"/>
      <c r="AFN477" s="1"/>
      <c r="AFO477" s="1"/>
      <c r="AFP477" s="1"/>
      <c r="AFQ477" s="1"/>
      <c r="AFR477" s="1"/>
      <c r="AFS477" s="1"/>
      <c r="AFT477" s="1"/>
      <c r="AFU477" s="1"/>
      <c r="AFV477" s="1"/>
      <c r="AFW477" s="1"/>
      <c r="AFX477" s="1"/>
      <c r="AFY477" s="1"/>
      <c r="AFZ477" s="1"/>
      <c r="AGA477" s="1"/>
      <c r="AGB477" s="1"/>
      <c r="AGC477" s="1"/>
      <c r="AGD477" s="1"/>
      <c r="AGE477" s="1"/>
      <c r="AGF477" s="1"/>
      <c r="AGG477" s="1"/>
      <c r="AGH477" s="1"/>
      <c r="AGI477" s="1"/>
      <c r="AGJ477" s="1"/>
      <c r="AGK477" s="1"/>
      <c r="AGL477" s="1"/>
      <c r="AGM477" s="1"/>
      <c r="AGN477" s="1"/>
      <c r="AGO477" s="1"/>
      <c r="AGP477" s="1"/>
      <c r="AGQ477" s="1"/>
      <c r="AGR477" s="1"/>
      <c r="AGS477" s="1"/>
      <c r="AGT477" s="1"/>
      <c r="AGU477" s="1"/>
      <c r="AGV477" s="1"/>
      <c r="AGW477" s="1"/>
      <c r="AGX477" s="1"/>
      <c r="AGY477" s="1"/>
      <c r="AGZ477" s="1"/>
      <c r="AHA477" s="1"/>
      <c r="AHB477" s="1"/>
      <c r="AHC477" s="1"/>
      <c r="AHD477" s="1"/>
      <c r="AHE477" s="1"/>
      <c r="AHF477" s="1"/>
      <c r="AHG477" s="1"/>
      <c r="AHH477" s="1"/>
      <c r="AHI477" s="1"/>
      <c r="AHJ477" s="1"/>
      <c r="AHK477" s="1"/>
      <c r="AHL477" s="1"/>
      <c r="AHM477" s="1"/>
      <c r="AHN477" s="1"/>
      <c r="AHO477" s="1"/>
      <c r="AHP477" s="1"/>
      <c r="AHQ477" s="1"/>
      <c r="AHR477" s="1"/>
      <c r="AHS477" s="1"/>
      <c r="AHT477" s="1"/>
      <c r="AHU477" s="1"/>
      <c r="AHV477" s="1"/>
      <c r="AHW477" s="1"/>
      <c r="AHX477" s="1"/>
      <c r="AHY477" s="1"/>
      <c r="AHZ477" s="1"/>
      <c r="AIA477" s="1"/>
      <c r="AIB477" s="1"/>
      <c r="AIC477" s="1"/>
      <c r="AID477" s="1"/>
      <c r="AIE477" s="1"/>
      <c r="AIF477" s="1"/>
      <c r="AIG477" s="1"/>
      <c r="AIH477" s="1"/>
      <c r="AII477" s="1"/>
      <c r="AIJ477" s="1"/>
      <c r="AIK477" s="1"/>
      <c r="AIL477" s="1"/>
      <c r="AIM477" s="1"/>
      <c r="AIN477" s="1"/>
      <c r="AIO477" s="1"/>
      <c r="AIP477" s="1"/>
      <c r="AIQ477" s="1"/>
      <c r="AIR477" s="1"/>
      <c r="AIS477" s="1"/>
      <c r="AIT477" s="1"/>
      <c r="AIU477" s="1"/>
      <c r="AIV477" s="1"/>
      <c r="AIW477" s="1"/>
      <c r="AIX477" s="1"/>
      <c r="AIY477" s="1"/>
      <c r="AIZ477" s="1"/>
      <c r="AJA477" s="1"/>
      <c r="AJB477" s="1"/>
      <c r="AJC477" s="1"/>
      <c r="AJD477" s="1"/>
      <c r="AJE477" s="1"/>
      <c r="AJF477" s="1"/>
      <c r="AJG477" s="1"/>
      <c r="AJH477" s="1"/>
      <c r="AJI477" s="1"/>
      <c r="AJJ477" s="1"/>
      <c r="AJK477" s="1"/>
      <c r="AJL477" s="1"/>
      <c r="AJM477" s="1"/>
      <c r="AJN477" s="1"/>
      <c r="AJO477" s="1"/>
      <c r="AJP477" s="1"/>
      <c r="AJQ477" s="1"/>
      <c r="AJR477" s="1"/>
      <c r="AJS477" s="1"/>
      <c r="AJT477" s="1"/>
      <c r="AJU477" s="1"/>
      <c r="AJV477" s="1"/>
      <c r="AJW477" s="1"/>
      <c r="AJX477" s="1"/>
      <c r="AJY477" s="1"/>
      <c r="AJZ477" s="1"/>
      <c r="AKA477" s="1"/>
      <c r="AKB477" s="1"/>
      <c r="AKC477" s="1"/>
      <c r="AKD477" s="1"/>
      <c r="AKE477" s="1"/>
      <c r="AKF477" s="1"/>
      <c r="AKG477" s="1"/>
      <c r="AKH477" s="1"/>
      <c r="AKI477" s="1"/>
      <c r="AKJ477" s="1"/>
      <c r="AKK477" s="1"/>
      <c r="AKL477" s="1"/>
      <c r="AKM477" s="1"/>
      <c r="AKN477" s="1"/>
      <c r="AKO477" s="1"/>
      <c r="AKP477" s="1"/>
      <c r="AKQ477" s="1"/>
      <c r="AKR477" s="1"/>
      <c r="AKS477" s="1"/>
      <c r="AKT477" s="1"/>
      <c r="AKU477" s="1"/>
      <c r="AKV477" s="1"/>
      <c r="AKW477" s="1"/>
      <c r="AKX477" s="1"/>
      <c r="AKY477" s="1"/>
      <c r="AKZ477" s="1"/>
      <c r="ALA477" s="1"/>
      <c r="ALB477" s="1"/>
      <c r="ALC477" s="1"/>
      <c r="ALD477" s="1"/>
      <c r="ALE477" s="1"/>
      <c r="ALF477" s="1"/>
      <c r="ALG477" s="1"/>
      <c r="ALH477" s="1"/>
      <c r="ALI477" s="1"/>
      <c r="ALJ477" s="1"/>
      <c r="ALK477" s="1"/>
      <c r="ALL477" s="1"/>
      <c r="ALM477" s="1"/>
      <c r="ALN477" s="1"/>
      <c r="ALO477" s="1"/>
      <c r="ALP477" s="1"/>
      <c r="ALQ477" s="1"/>
      <c r="ALR477" s="1"/>
      <c r="ALS477" s="1"/>
      <c r="ALT477" s="1"/>
      <c r="ALU477" s="1"/>
      <c r="ALV477" s="1"/>
      <c r="ALW477" s="1"/>
      <c r="ALX477" s="1"/>
      <c r="ALY477" s="1"/>
      <c r="ALZ477" s="1"/>
      <c r="AMA477" s="1"/>
      <c r="AMB477" s="1"/>
      <c r="AMC477" s="1"/>
      <c r="AMD477" s="1"/>
      <c r="AME477" s="1"/>
      <c r="AMF477" s="1"/>
      <c r="AMG477" s="1"/>
      <c r="AMH477" s="1"/>
      <c r="AMI477" s="1"/>
      <c r="AMJ477" s="1"/>
    </row>
    <row r="478" spans="1:1024" s="22" customFormat="1">
      <c r="A478" s="1" t="s">
        <v>9271</v>
      </c>
      <c r="B478" s="1" t="s">
        <v>9272</v>
      </c>
      <c r="C478" s="1" t="s">
        <v>99</v>
      </c>
      <c r="D478" s="1" t="s">
        <v>13</v>
      </c>
      <c r="E478" s="1" t="s">
        <v>9273</v>
      </c>
      <c r="F478" s="1" t="s">
        <v>16</v>
      </c>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c r="KB478" s="1"/>
      <c r="KC478" s="1"/>
      <c r="KD478" s="1"/>
      <c r="KE478" s="1"/>
      <c r="KF478" s="1"/>
      <c r="KG478" s="1"/>
      <c r="KH478" s="1"/>
      <c r="KI478" s="1"/>
      <c r="KJ478" s="1"/>
      <c r="KK478" s="1"/>
      <c r="KL478" s="1"/>
      <c r="KM478" s="1"/>
      <c r="KN478" s="1"/>
      <c r="KO478" s="1"/>
      <c r="KP478" s="1"/>
      <c r="KQ478" s="1"/>
      <c r="KR478" s="1"/>
      <c r="KS478" s="1"/>
      <c r="KT478" s="1"/>
      <c r="KU478" s="1"/>
      <c r="KV478" s="1"/>
      <c r="KW478" s="1"/>
      <c r="KX478" s="1"/>
      <c r="KY478" s="1"/>
      <c r="KZ478" s="1"/>
      <c r="LA478" s="1"/>
      <c r="LB478" s="1"/>
      <c r="LC478" s="1"/>
      <c r="LD478" s="1"/>
      <c r="LE478" s="1"/>
      <c r="LF478" s="1"/>
      <c r="LG478" s="1"/>
      <c r="LH478" s="1"/>
      <c r="LI478" s="1"/>
      <c r="LJ478" s="1"/>
      <c r="LK478" s="1"/>
      <c r="LL478" s="1"/>
      <c r="LM478" s="1"/>
      <c r="LN478" s="1"/>
      <c r="LO478" s="1"/>
      <c r="LP478" s="1"/>
      <c r="LQ478" s="1"/>
      <c r="LR478" s="1"/>
      <c r="LS478" s="1"/>
      <c r="LT478" s="1"/>
      <c r="LU478" s="1"/>
      <c r="LV478" s="1"/>
      <c r="LW478" s="1"/>
      <c r="LX478" s="1"/>
      <c r="LY478" s="1"/>
      <c r="LZ478" s="1"/>
      <c r="MA478" s="1"/>
      <c r="MB478" s="1"/>
      <c r="MC478" s="1"/>
      <c r="MD478" s="1"/>
      <c r="ME478" s="1"/>
      <c r="MF478" s="1"/>
      <c r="MG478" s="1"/>
      <c r="MH478" s="1"/>
      <c r="MI478" s="1"/>
      <c r="MJ478" s="1"/>
      <c r="MK478" s="1"/>
      <c r="ML478" s="1"/>
      <c r="MM478" s="1"/>
      <c r="MN478" s="1"/>
      <c r="MO478" s="1"/>
      <c r="MP478" s="1"/>
      <c r="MQ478" s="1"/>
      <c r="MR478" s="1"/>
      <c r="MS478" s="1"/>
      <c r="MT478" s="1"/>
      <c r="MU478" s="1"/>
      <c r="MV478" s="1"/>
      <c r="MW478" s="1"/>
      <c r="MX478" s="1"/>
      <c r="MY478" s="1"/>
      <c r="MZ478" s="1"/>
      <c r="NA478" s="1"/>
      <c r="NB478" s="1"/>
      <c r="NC478" s="1"/>
      <c r="ND478" s="1"/>
      <c r="NE478" s="1"/>
      <c r="NF478" s="1"/>
      <c r="NG478" s="1"/>
      <c r="NH478" s="1"/>
      <c r="NI478" s="1"/>
      <c r="NJ478" s="1"/>
      <c r="NK478" s="1"/>
      <c r="NL478" s="1"/>
      <c r="NM478" s="1"/>
      <c r="NN478" s="1"/>
      <c r="NO478" s="1"/>
      <c r="NP478" s="1"/>
      <c r="NQ478" s="1"/>
      <c r="NR478" s="1"/>
      <c r="NS478" s="1"/>
      <c r="NT478" s="1"/>
      <c r="NU478" s="1"/>
      <c r="NV478" s="1"/>
      <c r="NW478" s="1"/>
      <c r="NX478" s="1"/>
      <c r="NY478" s="1"/>
      <c r="NZ478" s="1"/>
      <c r="OA478" s="1"/>
      <c r="OB478" s="1"/>
      <c r="OC478" s="1"/>
      <c r="OD478" s="1"/>
      <c r="OE478" s="1"/>
      <c r="OF478" s="1"/>
      <c r="OG478" s="1"/>
      <c r="OH478" s="1"/>
      <c r="OI478" s="1"/>
      <c r="OJ478" s="1"/>
      <c r="OK478" s="1"/>
      <c r="OL478" s="1"/>
      <c r="OM478" s="1"/>
      <c r="ON478" s="1"/>
      <c r="OO478" s="1"/>
      <c r="OP478" s="1"/>
      <c r="OQ478" s="1"/>
      <c r="OR478" s="1"/>
      <c r="OS478" s="1"/>
      <c r="OT478" s="1"/>
      <c r="OU478" s="1"/>
      <c r="OV478" s="1"/>
      <c r="OW478" s="1"/>
      <c r="OX478" s="1"/>
      <c r="OY478" s="1"/>
      <c r="OZ478" s="1"/>
      <c r="PA478" s="1"/>
      <c r="PB478" s="1"/>
      <c r="PC478" s="1"/>
      <c r="PD478" s="1"/>
      <c r="PE478" s="1"/>
      <c r="PF478" s="1"/>
      <c r="PG478" s="1"/>
      <c r="PH478" s="1"/>
      <c r="PI478" s="1"/>
      <c r="PJ478" s="1"/>
      <c r="PK478" s="1"/>
      <c r="PL478" s="1"/>
      <c r="PM478" s="1"/>
      <c r="PN478" s="1"/>
      <c r="PO478" s="1"/>
      <c r="PP478" s="1"/>
      <c r="PQ478" s="1"/>
      <c r="PR478" s="1"/>
      <c r="PS478" s="1"/>
      <c r="PT478" s="1"/>
      <c r="PU478" s="1"/>
      <c r="PV478" s="1"/>
      <c r="PW478" s="1"/>
      <c r="PX478" s="1"/>
      <c r="PY478" s="1"/>
      <c r="PZ478" s="1"/>
      <c r="QA478" s="1"/>
      <c r="QB478" s="1"/>
      <c r="QC478" s="1"/>
      <c r="QD478" s="1"/>
      <c r="QE478" s="1"/>
      <c r="QF478" s="1"/>
      <c r="QG478" s="1"/>
      <c r="QH478" s="1"/>
      <c r="QI478" s="1"/>
      <c r="QJ478" s="1"/>
      <c r="QK478" s="1"/>
      <c r="QL478" s="1"/>
      <c r="QM478" s="1"/>
      <c r="QN478" s="1"/>
      <c r="QO478" s="1"/>
      <c r="QP478" s="1"/>
      <c r="QQ478" s="1"/>
      <c r="QR478" s="1"/>
      <c r="QS478" s="1"/>
      <c r="QT478" s="1"/>
      <c r="QU478" s="1"/>
      <c r="QV478" s="1"/>
      <c r="QW478" s="1"/>
      <c r="QX478" s="1"/>
      <c r="QY478" s="1"/>
      <c r="QZ478" s="1"/>
      <c r="RA478" s="1"/>
      <c r="RB478" s="1"/>
      <c r="RC478" s="1"/>
      <c r="RD478" s="1"/>
      <c r="RE478" s="1"/>
      <c r="RF478" s="1"/>
      <c r="RG478" s="1"/>
      <c r="RH478" s="1"/>
      <c r="RI478" s="1"/>
      <c r="RJ478" s="1"/>
      <c r="RK478" s="1"/>
      <c r="RL478" s="1"/>
      <c r="RM478" s="1"/>
      <c r="RN478" s="1"/>
      <c r="RO478" s="1"/>
      <c r="RP478" s="1"/>
      <c r="RQ478" s="1"/>
      <c r="RR478" s="1"/>
      <c r="RS478" s="1"/>
      <c r="RT478" s="1"/>
      <c r="RU478" s="1"/>
      <c r="RV478" s="1"/>
      <c r="RW478" s="1"/>
      <c r="RX478" s="1"/>
      <c r="RY478" s="1"/>
      <c r="RZ478" s="1"/>
      <c r="SA478" s="1"/>
      <c r="SB478" s="1"/>
      <c r="SC478" s="1"/>
      <c r="SD478" s="1"/>
      <c r="SE478" s="1"/>
      <c r="SF478" s="1"/>
      <c r="SG478" s="1"/>
      <c r="SH478" s="1"/>
      <c r="SI478" s="1"/>
      <c r="SJ478" s="1"/>
      <c r="SK478" s="1"/>
      <c r="SL478" s="1"/>
      <c r="SM478" s="1"/>
      <c r="SN478" s="1"/>
      <c r="SO478" s="1"/>
      <c r="SP478" s="1"/>
      <c r="SQ478" s="1"/>
      <c r="SR478" s="1"/>
      <c r="SS478" s="1"/>
      <c r="ST478" s="1"/>
      <c r="SU478" s="1"/>
      <c r="SV478" s="1"/>
      <c r="SW478" s="1"/>
      <c r="SX478" s="1"/>
      <c r="SY478" s="1"/>
      <c r="SZ478" s="1"/>
      <c r="TA478" s="1"/>
      <c r="TB478" s="1"/>
      <c r="TC478" s="1"/>
      <c r="TD478" s="1"/>
      <c r="TE478" s="1"/>
      <c r="TF478" s="1"/>
      <c r="TG478" s="1"/>
      <c r="TH478" s="1"/>
      <c r="TI478" s="1"/>
      <c r="TJ478" s="1"/>
      <c r="TK478" s="1"/>
      <c r="TL478" s="1"/>
      <c r="TM478" s="1"/>
      <c r="TN478" s="1"/>
      <c r="TO478" s="1"/>
      <c r="TP478" s="1"/>
      <c r="TQ478" s="1"/>
      <c r="TR478" s="1"/>
      <c r="TS478" s="1"/>
      <c r="TT478" s="1"/>
      <c r="TU478" s="1"/>
      <c r="TV478" s="1"/>
      <c r="TW478" s="1"/>
      <c r="TX478" s="1"/>
      <c r="TY478" s="1"/>
      <c r="TZ478" s="1"/>
      <c r="UA478" s="1"/>
      <c r="UB478" s="1"/>
      <c r="UC478" s="1"/>
      <c r="UD478" s="1"/>
      <c r="UE478" s="1"/>
      <c r="UF478" s="1"/>
      <c r="UG478" s="1"/>
      <c r="UH478" s="1"/>
      <c r="UI478" s="1"/>
      <c r="UJ478" s="1"/>
      <c r="UK478" s="1"/>
      <c r="UL478" s="1"/>
      <c r="UM478" s="1"/>
      <c r="UN478" s="1"/>
      <c r="UO478" s="1"/>
      <c r="UP478" s="1"/>
      <c r="UQ478" s="1"/>
      <c r="UR478" s="1"/>
      <c r="US478" s="1"/>
      <c r="UT478" s="1"/>
      <c r="UU478" s="1"/>
      <c r="UV478" s="1"/>
      <c r="UW478" s="1"/>
      <c r="UX478" s="1"/>
      <c r="UY478" s="1"/>
      <c r="UZ478" s="1"/>
      <c r="VA478" s="1"/>
      <c r="VB478" s="1"/>
      <c r="VC478" s="1"/>
      <c r="VD478" s="1"/>
      <c r="VE478" s="1"/>
      <c r="VF478" s="1"/>
      <c r="VG478" s="1"/>
      <c r="VH478" s="1"/>
      <c r="VI478" s="1"/>
      <c r="VJ478" s="1"/>
      <c r="VK478" s="1"/>
      <c r="VL478" s="1"/>
      <c r="VM478" s="1"/>
      <c r="VN478" s="1"/>
      <c r="VO478" s="1"/>
      <c r="VP478" s="1"/>
      <c r="VQ478" s="1"/>
      <c r="VR478" s="1"/>
      <c r="VS478" s="1"/>
      <c r="VT478" s="1"/>
      <c r="VU478" s="1"/>
      <c r="VV478" s="1"/>
      <c r="VW478" s="1"/>
      <c r="VX478" s="1"/>
      <c r="VY478" s="1"/>
      <c r="VZ478" s="1"/>
      <c r="WA478" s="1"/>
      <c r="WB478" s="1"/>
      <c r="WC478" s="1"/>
      <c r="WD478" s="1"/>
      <c r="WE478" s="1"/>
      <c r="WF478" s="1"/>
      <c r="WG478" s="1"/>
      <c r="WH478" s="1"/>
      <c r="WI478" s="1"/>
      <c r="WJ478" s="1"/>
      <c r="WK478" s="1"/>
      <c r="WL478" s="1"/>
      <c r="WM478" s="1"/>
      <c r="WN478" s="1"/>
      <c r="WO478" s="1"/>
      <c r="WP478" s="1"/>
      <c r="WQ478" s="1"/>
      <c r="WR478" s="1"/>
      <c r="WS478" s="1"/>
      <c r="WT478" s="1"/>
      <c r="WU478" s="1"/>
      <c r="WV478" s="1"/>
      <c r="WW478" s="1"/>
      <c r="WX478" s="1"/>
      <c r="WY478" s="1"/>
      <c r="WZ478" s="1"/>
      <c r="XA478" s="1"/>
      <c r="XB478" s="1"/>
      <c r="XC478" s="1"/>
      <c r="XD478" s="1"/>
      <c r="XE478" s="1"/>
      <c r="XF478" s="1"/>
      <c r="XG478" s="1"/>
      <c r="XH478" s="1"/>
      <c r="XI478" s="1"/>
      <c r="XJ478" s="1"/>
      <c r="XK478" s="1"/>
      <c r="XL478" s="1"/>
      <c r="XM478" s="1"/>
      <c r="XN478" s="1"/>
      <c r="XO478" s="1"/>
      <c r="XP478" s="1"/>
      <c r="XQ478" s="1"/>
      <c r="XR478" s="1"/>
      <c r="XS478" s="1"/>
      <c r="XT478" s="1"/>
      <c r="XU478" s="1"/>
      <c r="XV478" s="1"/>
      <c r="XW478" s="1"/>
      <c r="XX478" s="1"/>
      <c r="XY478" s="1"/>
      <c r="XZ478" s="1"/>
      <c r="YA478" s="1"/>
      <c r="YB478" s="1"/>
      <c r="YC478" s="1"/>
      <c r="YD478" s="1"/>
      <c r="YE478" s="1"/>
      <c r="YF478" s="1"/>
      <c r="YG478" s="1"/>
      <c r="YH478" s="1"/>
      <c r="YI478" s="1"/>
      <c r="YJ478" s="1"/>
      <c r="YK478" s="1"/>
      <c r="YL478" s="1"/>
      <c r="YM478" s="1"/>
      <c r="YN478" s="1"/>
      <c r="YO478" s="1"/>
      <c r="YP478" s="1"/>
      <c r="YQ478" s="1"/>
      <c r="YR478" s="1"/>
      <c r="YS478" s="1"/>
      <c r="YT478" s="1"/>
      <c r="YU478" s="1"/>
      <c r="YV478" s="1"/>
      <c r="YW478" s="1"/>
      <c r="YX478" s="1"/>
      <c r="YY478" s="1"/>
      <c r="YZ478" s="1"/>
      <c r="ZA478" s="1"/>
      <c r="ZB478" s="1"/>
      <c r="ZC478" s="1"/>
      <c r="ZD478" s="1"/>
      <c r="ZE478" s="1"/>
      <c r="ZF478" s="1"/>
      <c r="ZG478" s="1"/>
      <c r="ZH478" s="1"/>
      <c r="ZI478" s="1"/>
      <c r="ZJ478" s="1"/>
      <c r="ZK478" s="1"/>
      <c r="ZL478" s="1"/>
      <c r="ZM478" s="1"/>
      <c r="ZN478" s="1"/>
      <c r="ZO478" s="1"/>
      <c r="ZP478" s="1"/>
      <c r="ZQ478" s="1"/>
      <c r="ZR478" s="1"/>
      <c r="ZS478" s="1"/>
      <c r="ZT478" s="1"/>
      <c r="ZU478" s="1"/>
      <c r="ZV478" s="1"/>
      <c r="ZW478" s="1"/>
      <c r="ZX478" s="1"/>
      <c r="ZY478" s="1"/>
      <c r="ZZ478" s="1"/>
      <c r="AAA478" s="1"/>
      <c r="AAB478" s="1"/>
      <c r="AAC478" s="1"/>
      <c r="AAD478" s="1"/>
      <c r="AAE478" s="1"/>
      <c r="AAF478" s="1"/>
      <c r="AAG478" s="1"/>
      <c r="AAH478" s="1"/>
      <c r="AAI478" s="1"/>
      <c r="AAJ478" s="1"/>
      <c r="AAK478" s="1"/>
      <c r="AAL478" s="1"/>
      <c r="AAM478" s="1"/>
      <c r="AAN478" s="1"/>
      <c r="AAO478" s="1"/>
      <c r="AAP478" s="1"/>
      <c r="AAQ478" s="1"/>
      <c r="AAR478" s="1"/>
      <c r="AAS478" s="1"/>
      <c r="AAT478" s="1"/>
      <c r="AAU478" s="1"/>
      <c r="AAV478" s="1"/>
      <c r="AAW478" s="1"/>
      <c r="AAX478" s="1"/>
      <c r="AAY478" s="1"/>
      <c r="AAZ478" s="1"/>
      <c r="ABA478" s="1"/>
      <c r="ABB478" s="1"/>
      <c r="ABC478" s="1"/>
      <c r="ABD478" s="1"/>
      <c r="ABE478" s="1"/>
      <c r="ABF478" s="1"/>
      <c r="ABG478" s="1"/>
      <c r="ABH478" s="1"/>
      <c r="ABI478" s="1"/>
      <c r="ABJ478" s="1"/>
      <c r="ABK478" s="1"/>
      <c r="ABL478" s="1"/>
      <c r="ABM478" s="1"/>
      <c r="ABN478" s="1"/>
      <c r="ABO478" s="1"/>
      <c r="ABP478" s="1"/>
      <c r="ABQ478" s="1"/>
      <c r="ABR478" s="1"/>
      <c r="ABS478" s="1"/>
      <c r="ABT478" s="1"/>
      <c r="ABU478" s="1"/>
      <c r="ABV478" s="1"/>
      <c r="ABW478" s="1"/>
      <c r="ABX478" s="1"/>
      <c r="ABY478" s="1"/>
      <c r="ABZ478" s="1"/>
      <c r="ACA478" s="1"/>
      <c r="ACB478" s="1"/>
      <c r="ACC478" s="1"/>
      <c r="ACD478" s="1"/>
      <c r="ACE478" s="1"/>
      <c r="ACF478" s="1"/>
      <c r="ACG478" s="1"/>
      <c r="ACH478" s="1"/>
      <c r="ACI478" s="1"/>
      <c r="ACJ478" s="1"/>
      <c r="ACK478" s="1"/>
      <c r="ACL478" s="1"/>
      <c r="ACM478" s="1"/>
      <c r="ACN478" s="1"/>
      <c r="ACO478" s="1"/>
      <c r="ACP478" s="1"/>
      <c r="ACQ478" s="1"/>
      <c r="ACR478" s="1"/>
      <c r="ACS478" s="1"/>
      <c r="ACT478" s="1"/>
      <c r="ACU478" s="1"/>
      <c r="ACV478" s="1"/>
      <c r="ACW478" s="1"/>
      <c r="ACX478" s="1"/>
      <c r="ACY478" s="1"/>
      <c r="ACZ478" s="1"/>
      <c r="ADA478" s="1"/>
      <c r="ADB478" s="1"/>
      <c r="ADC478" s="1"/>
      <c r="ADD478" s="1"/>
      <c r="ADE478" s="1"/>
      <c r="ADF478" s="1"/>
      <c r="ADG478" s="1"/>
      <c r="ADH478" s="1"/>
      <c r="ADI478" s="1"/>
      <c r="ADJ478" s="1"/>
      <c r="ADK478" s="1"/>
      <c r="ADL478" s="1"/>
      <c r="ADM478" s="1"/>
      <c r="ADN478" s="1"/>
      <c r="ADO478" s="1"/>
      <c r="ADP478" s="1"/>
      <c r="ADQ478" s="1"/>
      <c r="ADR478" s="1"/>
      <c r="ADS478" s="1"/>
      <c r="ADT478" s="1"/>
      <c r="ADU478" s="1"/>
      <c r="ADV478" s="1"/>
      <c r="ADW478" s="1"/>
      <c r="ADX478" s="1"/>
      <c r="ADY478" s="1"/>
      <c r="ADZ478" s="1"/>
      <c r="AEA478" s="1"/>
      <c r="AEB478" s="1"/>
      <c r="AEC478" s="1"/>
      <c r="AED478" s="1"/>
      <c r="AEE478" s="1"/>
      <c r="AEF478" s="1"/>
      <c r="AEG478" s="1"/>
      <c r="AEH478" s="1"/>
      <c r="AEI478" s="1"/>
      <c r="AEJ478" s="1"/>
      <c r="AEK478" s="1"/>
      <c r="AEL478" s="1"/>
      <c r="AEM478" s="1"/>
      <c r="AEN478" s="1"/>
      <c r="AEO478" s="1"/>
      <c r="AEP478" s="1"/>
      <c r="AEQ478" s="1"/>
      <c r="AER478" s="1"/>
      <c r="AES478" s="1"/>
      <c r="AET478" s="1"/>
      <c r="AEU478" s="1"/>
      <c r="AEV478" s="1"/>
      <c r="AEW478" s="1"/>
      <c r="AEX478" s="1"/>
      <c r="AEY478" s="1"/>
      <c r="AEZ478" s="1"/>
      <c r="AFA478" s="1"/>
      <c r="AFB478" s="1"/>
      <c r="AFC478" s="1"/>
      <c r="AFD478" s="1"/>
      <c r="AFE478" s="1"/>
      <c r="AFF478" s="1"/>
      <c r="AFG478" s="1"/>
      <c r="AFH478" s="1"/>
      <c r="AFI478" s="1"/>
      <c r="AFJ478" s="1"/>
      <c r="AFK478" s="1"/>
      <c r="AFL478" s="1"/>
      <c r="AFM478" s="1"/>
      <c r="AFN478" s="1"/>
      <c r="AFO478" s="1"/>
      <c r="AFP478" s="1"/>
      <c r="AFQ478" s="1"/>
      <c r="AFR478" s="1"/>
      <c r="AFS478" s="1"/>
      <c r="AFT478" s="1"/>
      <c r="AFU478" s="1"/>
      <c r="AFV478" s="1"/>
      <c r="AFW478" s="1"/>
      <c r="AFX478" s="1"/>
      <c r="AFY478" s="1"/>
      <c r="AFZ478" s="1"/>
      <c r="AGA478" s="1"/>
      <c r="AGB478" s="1"/>
      <c r="AGC478" s="1"/>
      <c r="AGD478" s="1"/>
      <c r="AGE478" s="1"/>
      <c r="AGF478" s="1"/>
      <c r="AGG478" s="1"/>
      <c r="AGH478" s="1"/>
      <c r="AGI478" s="1"/>
      <c r="AGJ478" s="1"/>
      <c r="AGK478" s="1"/>
      <c r="AGL478" s="1"/>
      <c r="AGM478" s="1"/>
      <c r="AGN478" s="1"/>
      <c r="AGO478" s="1"/>
      <c r="AGP478" s="1"/>
      <c r="AGQ478" s="1"/>
      <c r="AGR478" s="1"/>
      <c r="AGS478" s="1"/>
      <c r="AGT478" s="1"/>
      <c r="AGU478" s="1"/>
      <c r="AGV478" s="1"/>
      <c r="AGW478" s="1"/>
      <c r="AGX478" s="1"/>
      <c r="AGY478" s="1"/>
      <c r="AGZ478" s="1"/>
      <c r="AHA478" s="1"/>
      <c r="AHB478" s="1"/>
      <c r="AHC478" s="1"/>
      <c r="AHD478" s="1"/>
      <c r="AHE478" s="1"/>
      <c r="AHF478" s="1"/>
      <c r="AHG478" s="1"/>
      <c r="AHH478" s="1"/>
      <c r="AHI478" s="1"/>
      <c r="AHJ478" s="1"/>
      <c r="AHK478" s="1"/>
      <c r="AHL478" s="1"/>
      <c r="AHM478" s="1"/>
      <c r="AHN478" s="1"/>
      <c r="AHO478" s="1"/>
      <c r="AHP478" s="1"/>
      <c r="AHQ478" s="1"/>
      <c r="AHR478" s="1"/>
      <c r="AHS478" s="1"/>
      <c r="AHT478" s="1"/>
      <c r="AHU478" s="1"/>
      <c r="AHV478" s="1"/>
      <c r="AHW478" s="1"/>
      <c r="AHX478" s="1"/>
      <c r="AHY478" s="1"/>
      <c r="AHZ478" s="1"/>
      <c r="AIA478" s="1"/>
      <c r="AIB478" s="1"/>
      <c r="AIC478" s="1"/>
      <c r="AID478" s="1"/>
      <c r="AIE478" s="1"/>
      <c r="AIF478" s="1"/>
      <c r="AIG478" s="1"/>
      <c r="AIH478" s="1"/>
      <c r="AII478" s="1"/>
      <c r="AIJ478" s="1"/>
      <c r="AIK478" s="1"/>
      <c r="AIL478" s="1"/>
      <c r="AIM478" s="1"/>
      <c r="AIN478" s="1"/>
      <c r="AIO478" s="1"/>
      <c r="AIP478" s="1"/>
      <c r="AIQ478" s="1"/>
      <c r="AIR478" s="1"/>
      <c r="AIS478" s="1"/>
      <c r="AIT478" s="1"/>
      <c r="AIU478" s="1"/>
      <c r="AIV478" s="1"/>
      <c r="AIW478" s="1"/>
      <c r="AIX478" s="1"/>
      <c r="AIY478" s="1"/>
      <c r="AIZ478" s="1"/>
      <c r="AJA478" s="1"/>
      <c r="AJB478" s="1"/>
      <c r="AJC478" s="1"/>
      <c r="AJD478" s="1"/>
      <c r="AJE478" s="1"/>
      <c r="AJF478" s="1"/>
      <c r="AJG478" s="1"/>
      <c r="AJH478" s="1"/>
      <c r="AJI478" s="1"/>
      <c r="AJJ478" s="1"/>
      <c r="AJK478" s="1"/>
      <c r="AJL478" s="1"/>
      <c r="AJM478" s="1"/>
      <c r="AJN478" s="1"/>
      <c r="AJO478" s="1"/>
      <c r="AJP478" s="1"/>
      <c r="AJQ478" s="1"/>
      <c r="AJR478" s="1"/>
      <c r="AJS478" s="1"/>
      <c r="AJT478" s="1"/>
      <c r="AJU478" s="1"/>
      <c r="AJV478" s="1"/>
      <c r="AJW478" s="1"/>
      <c r="AJX478" s="1"/>
      <c r="AJY478" s="1"/>
      <c r="AJZ478" s="1"/>
      <c r="AKA478" s="1"/>
      <c r="AKB478" s="1"/>
      <c r="AKC478" s="1"/>
      <c r="AKD478" s="1"/>
      <c r="AKE478" s="1"/>
      <c r="AKF478" s="1"/>
      <c r="AKG478" s="1"/>
      <c r="AKH478" s="1"/>
      <c r="AKI478" s="1"/>
      <c r="AKJ478" s="1"/>
      <c r="AKK478" s="1"/>
      <c r="AKL478" s="1"/>
      <c r="AKM478" s="1"/>
      <c r="AKN478" s="1"/>
      <c r="AKO478" s="1"/>
      <c r="AKP478" s="1"/>
      <c r="AKQ478" s="1"/>
      <c r="AKR478" s="1"/>
      <c r="AKS478" s="1"/>
      <c r="AKT478" s="1"/>
      <c r="AKU478" s="1"/>
      <c r="AKV478" s="1"/>
      <c r="AKW478" s="1"/>
      <c r="AKX478" s="1"/>
      <c r="AKY478" s="1"/>
      <c r="AKZ478" s="1"/>
      <c r="ALA478" s="1"/>
      <c r="ALB478" s="1"/>
      <c r="ALC478" s="1"/>
      <c r="ALD478" s="1"/>
      <c r="ALE478" s="1"/>
      <c r="ALF478" s="1"/>
      <c r="ALG478" s="1"/>
      <c r="ALH478" s="1"/>
      <c r="ALI478" s="1"/>
      <c r="ALJ478" s="1"/>
      <c r="ALK478" s="1"/>
      <c r="ALL478" s="1"/>
      <c r="ALM478" s="1"/>
      <c r="ALN478" s="1"/>
      <c r="ALO478" s="1"/>
      <c r="ALP478" s="1"/>
      <c r="ALQ478" s="1"/>
      <c r="ALR478" s="1"/>
      <c r="ALS478" s="1"/>
      <c r="ALT478" s="1"/>
      <c r="ALU478" s="1"/>
      <c r="ALV478" s="1"/>
      <c r="ALW478" s="1"/>
      <c r="ALX478" s="1"/>
      <c r="ALY478" s="1"/>
      <c r="ALZ478" s="1"/>
      <c r="AMA478" s="1"/>
      <c r="AMB478" s="1"/>
      <c r="AMC478" s="1"/>
      <c r="AMD478" s="1"/>
      <c r="AME478" s="1"/>
      <c r="AMF478" s="1"/>
      <c r="AMG478" s="1"/>
      <c r="AMH478" s="1"/>
      <c r="AMI478" s="1"/>
      <c r="AMJ478" s="1"/>
    </row>
    <row r="479" spans="1:1024" s="22" customFormat="1">
      <c r="A479" s="1" t="s">
        <v>9274</v>
      </c>
      <c r="B479" s="1" t="s">
        <v>9275</v>
      </c>
      <c r="C479" s="1" t="s">
        <v>99</v>
      </c>
      <c r="D479" s="1" t="s">
        <v>13</v>
      </c>
      <c r="E479" s="1" t="s">
        <v>9276</v>
      </c>
      <c r="F479" s="1" t="s">
        <v>16</v>
      </c>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c r="KB479" s="1"/>
      <c r="KC479" s="1"/>
      <c r="KD479" s="1"/>
      <c r="KE479" s="1"/>
      <c r="KF479" s="1"/>
      <c r="KG479" s="1"/>
      <c r="KH479" s="1"/>
      <c r="KI479" s="1"/>
      <c r="KJ479" s="1"/>
      <c r="KK479" s="1"/>
      <c r="KL479" s="1"/>
      <c r="KM479" s="1"/>
      <c r="KN479" s="1"/>
      <c r="KO479" s="1"/>
      <c r="KP479" s="1"/>
      <c r="KQ479" s="1"/>
      <c r="KR479" s="1"/>
      <c r="KS479" s="1"/>
      <c r="KT479" s="1"/>
      <c r="KU479" s="1"/>
      <c r="KV479" s="1"/>
      <c r="KW479" s="1"/>
      <c r="KX479" s="1"/>
      <c r="KY479" s="1"/>
      <c r="KZ479" s="1"/>
      <c r="LA479" s="1"/>
      <c r="LB479" s="1"/>
      <c r="LC479" s="1"/>
      <c r="LD479" s="1"/>
      <c r="LE479" s="1"/>
      <c r="LF479" s="1"/>
      <c r="LG479" s="1"/>
      <c r="LH479" s="1"/>
      <c r="LI479" s="1"/>
      <c r="LJ479" s="1"/>
      <c r="LK479" s="1"/>
      <c r="LL479" s="1"/>
      <c r="LM479" s="1"/>
      <c r="LN479" s="1"/>
      <c r="LO479" s="1"/>
      <c r="LP479" s="1"/>
      <c r="LQ479" s="1"/>
      <c r="LR479" s="1"/>
      <c r="LS479" s="1"/>
      <c r="LT479" s="1"/>
      <c r="LU479" s="1"/>
      <c r="LV479" s="1"/>
      <c r="LW479" s="1"/>
      <c r="LX479" s="1"/>
      <c r="LY479" s="1"/>
      <c r="LZ479" s="1"/>
      <c r="MA479" s="1"/>
      <c r="MB479" s="1"/>
      <c r="MC479" s="1"/>
      <c r="MD479" s="1"/>
      <c r="ME479" s="1"/>
      <c r="MF479" s="1"/>
      <c r="MG479" s="1"/>
      <c r="MH479" s="1"/>
      <c r="MI479" s="1"/>
      <c r="MJ479" s="1"/>
      <c r="MK479" s="1"/>
      <c r="ML479" s="1"/>
      <c r="MM479" s="1"/>
      <c r="MN479" s="1"/>
      <c r="MO479" s="1"/>
      <c r="MP479" s="1"/>
      <c r="MQ479" s="1"/>
      <c r="MR479" s="1"/>
      <c r="MS479" s="1"/>
      <c r="MT479" s="1"/>
      <c r="MU479" s="1"/>
      <c r="MV479" s="1"/>
      <c r="MW479" s="1"/>
      <c r="MX479" s="1"/>
      <c r="MY479" s="1"/>
      <c r="MZ479" s="1"/>
      <c r="NA479" s="1"/>
      <c r="NB479" s="1"/>
      <c r="NC479" s="1"/>
      <c r="ND479" s="1"/>
      <c r="NE479" s="1"/>
      <c r="NF479" s="1"/>
      <c r="NG479" s="1"/>
      <c r="NH479" s="1"/>
      <c r="NI479" s="1"/>
      <c r="NJ479" s="1"/>
      <c r="NK479" s="1"/>
      <c r="NL479" s="1"/>
      <c r="NM479" s="1"/>
      <c r="NN479" s="1"/>
      <c r="NO479" s="1"/>
      <c r="NP479" s="1"/>
      <c r="NQ479" s="1"/>
      <c r="NR479" s="1"/>
      <c r="NS479" s="1"/>
      <c r="NT479" s="1"/>
      <c r="NU479" s="1"/>
      <c r="NV479" s="1"/>
      <c r="NW479" s="1"/>
      <c r="NX479" s="1"/>
      <c r="NY479" s="1"/>
      <c r="NZ479" s="1"/>
      <c r="OA479" s="1"/>
      <c r="OB479" s="1"/>
      <c r="OC479" s="1"/>
      <c r="OD479" s="1"/>
      <c r="OE479" s="1"/>
      <c r="OF479" s="1"/>
      <c r="OG479" s="1"/>
      <c r="OH479" s="1"/>
      <c r="OI479" s="1"/>
      <c r="OJ479" s="1"/>
      <c r="OK479" s="1"/>
      <c r="OL479" s="1"/>
      <c r="OM479" s="1"/>
      <c r="ON479" s="1"/>
      <c r="OO479" s="1"/>
      <c r="OP479" s="1"/>
      <c r="OQ479" s="1"/>
      <c r="OR479" s="1"/>
      <c r="OS479" s="1"/>
      <c r="OT479" s="1"/>
      <c r="OU479" s="1"/>
      <c r="OV479" s="1"/>
      <c r="OW479" s="1"/>
      <c r="OX479" s="1"/>
      <c r="OY479" s="1"/>
      <c r="OZ479" s="1"/>
      <c r="PA479" s="1"/>
      <c r="PB479" s="1"/>
      <c r="PC479" s="1"/>
      <c r="PD479" s="1"/>
      <c r="PE479" s="1"/>
      <c r="PF479" s="1"/>
      <c r="PG479" s="1"/>
      <c r="PH479" s="1"/>
      <c r="PI479" s="1"/>
      <c r="PJ479" s="1"/>
      <c r="PK479" s="1"/>
      <c r="PL479" s="1"/>
      <c r="PM479" s="1"/>
      <c r="PN479" s="1"/>
      <c r="PO479" s="1"/>
      <c r="PP479" s="1"/>
      <c r="PQ479" s="1"/>
      <c r="PR479" s="1"/>
      <c r="PS479" s="1"/>
      <c r="PT479" s="1"/>
      <c r="PU479" s="1"/>
      <c r="PV479" s="1"/>
      <c r="PW479" s="1"/>
      <c r="PX479" s="1"/>
      <c r="PY479" s="1"/>
      <c r="PZ479" s="1"/>
      <c r="QA479" s="1"/>
      <c r="QB479" s="1"/>
      <c r="QC479" s="1"/>
      <c r="QD479" s="1"/>
      <c r="QE479" s="1"/>
      <c r="QF479" s="1"/>
      <c r="QG479" s="1"/>
      <c r="QH479" s="1"/>
      <c r="QI479" s="1"/>
      <c r="QJ479" s="1"/>
      <c r="QK479" s="1"/>
      <c r="QL479" s="1"/>
      <c r="QM479" s="1"/>
      <c r="QN479" s="1"/>
      <c r="QO479" s="1"/>
      <c r="QP479" s="1"/>
      <c r="QQ479" s="1"/>
      <c r="QR479" s="1"/>
      <c r="QS479" s="1"/>
      <c r="QT479" s="1"/>
      <c r="QU479" s="1"/>
      <c r="QV479" s="1"/>
      <c r="QW479" s="1"/>
      <c r="QX479" s="1"/>
      <c r="QY479" s="1"/>
      <c r="QZ479" s="1"/>
      <c r="RA479" s="1"/>
      <c r="RB479" s="1"/>
      <c r="RC479" s="1"/>
      <c r="RD479" s="1"/>
      <c r="RE479" s="1"/>
      <c r="RF479" s="1"/>
      <c r="RG479" s="1"/>
      <c r="RH479" s="1"/>
      <c r="RI479" s="1"/>
      <c r="RJ479" s="1"/>
      <c r="RK479" s="1"/>
      <c r="RL479" s="1"/>
      <c r="RM479" s="1"/>
      <c r="RN479" s="1"/>
      <c r="RO479" s="1"/>
      <c r="RP479" s="1"/>
      <c r="RQ479" s="1"/>
      <c r="RR479" s="1"/>
      <c r="RS479" s="1"/>
      <c r="RT479" s="1"/>
      <c r="RU479" s="1"/>
      <c r="RV479" s="1"/>
      <c r="RW479" s="1"/>
      <c r="RX479" s="1"/>
      <c r="RY479" s="1"/>
      <c r="RZ479" s="1"/>
      <c r="SA479" s="1"/>
      <c r="SB479" s="1"/>
      <c r="SC479" s="1"/>
      <c r="SD479" s="1"/>
      <c r="SE479" s="1"/>
      <c r="SF479" s="1"/>
      <c r="SG479" s="1"/>
      <c r="SH479" s="1"/>
      <c r="SI479" s="1"/>
      <c r="SJ479" s="1"/>
      <c r="SK479" s="1"/>
      <c r="SL479" s="1"/>
      <c r="SM479" s="1"/>
      <c r="SN479" s="1"/>
      <c r="SO479" s="1"/>
      <c r="SP479" s="1"/>
      <c r="SQ479" s="1"/>
      <c r="SR479" s="1"/>
      <c r="SS479" s="1"/>
      <c r="ST479" s="1"/>
      <c r="SU479" s="1"/>
      <c r="SV479" s="1"/>
      <c r="SW479" s="1"/>
      <c r="SX479" s="1"/>
      <c r="SY479" s="1"/>
      <c r="SZ479" s="1"/>
      <c r="TA479" s="1"/>
      <c r="TB479" s="1"/>
      <c r="TC479" s="1"/>
      <c r="TD479" s="1"/>
      <c r="TE479" s="1"/>
      <c r="TF479" s="1"/>
      <c r="TG479" s="1"/>
      <c r="TH479" s="1"/>
      <c r="TI479" s="1"/>
      <c r="TJ479" s="1"/>
      <c r="TK479" s="1"/>
      <c r="TL479" s="1"/>
      <c r="TM479" s="1"/>
      <c r="TN479" s="1"/>
      <c r="TO479" s="1"/>
      <c r="TP479" s="1"/>
      <c r="TQ479" s="1"/>
      <c r="TR479" s="1"/>
      <c r="TS479" s="1"/>
      <c r="TT479" s="1"/>
      <c r="TU479" s="1"/>
      <c r="TV479" s="1"/>
      <c r="TW479" s="1"/>
      <c r="TX479" s="1"/>
      <c r="TY479" s="1"/>
      <c r="TZ479" s="1"/>
      <c r="UA479" s="1"/>
      <c r="UB479" s="1"/>
      <c r="UC479" s="1"/>
      <c r="UD479" s="1"/>
      <c r="UE479" s="1"/>
      <c r="UF479" s="1"/>
      <c r="UG479" s="1"/>
      <c r="UH479" s="1"/>
      <c r="UI479" s="1"/>
      <c r="UJ479" s="1"/>
      <c r="UK479" s="1"/>
      <c r="UL479" s="1"/>
      <c r="UM479" s="1"/>
      <c r="UN479" s="1"/>
      <c r="UO479" s="1"/>
      <c r="UP479" s="1"/>
      <c r="UQ479" s="1"/>
      <c r="UR479" s="1"/>
      <c r="US479" s="1"/>
      <c r="UT479" s="1"/>
      <c r="UU479" s="1"/>
      <c r="UV479" s="1"/>
      <c r="UW479" s="1"/>
      <c r="UX479" s="1"/>
      <c r="UY479" s="1"/>
      <c r="UZ479" s="1"/>
      <c r="VA479" s="1"/>
      <c r="VB479" s="1"/>
      <c r="VC479" s="1"/>
      <c r="VD479" s="1"/>
      <c r="VE479" s="1"/>
      <c r="VF479" s="1"/>
      <c r="VG479" s="1"/>
      <c r="VH479" s="1"/>
      <c r="VI479" s="1"/>
      <c r="VJ479" s="1"/>
      <c r="VK479" s="1"/>
      <c r="VL479" s="1"/>
      <c r="VM479" s="1"/>
      <c r="VN479" s="1"/>
      <c r="VO479" s="1"/>
      <c r="VP479" s="1"/>
      <c r="VQ479" s="1"/>
      <c r="VR479" s="1"/>
      <c r="VS479" s="1"/>
      <c r="VT479" s="1"/>
      <c r="VU479" s="1"/>
      <c r="VV479" s="1"/>
      <c r="VW479" s="1"/>
      <c r="VX479" s="1"/>
      <c r="VY479" s="1"/>
      <c r="VZ479" s="1"/>
      <c r="WA479" s="1"/>
      <c r="WB479" s="1"/>
      <c r="WC479" s="1"/>
      <c r="WD479" s="1"/>
      <c r="WE479" s="1"/>
      <c r="WF479" s="1"/>
      <c r="WG479" s="1"/>
      <c r="WH479" s="1"/>
      <c r="WI479" s="1"/>
      <c r="WJ479" s="1"/>
      <c r="WK479" s="1"/>
      <c r="WL479" s="1"/>
      <c r="WM479" s="1"/>
      <c r="WN479" s="1"/>
      <c r="WO479" s="1"/>
      <c r="WP479" s="1"/>
      <c r="WQ479" s="1"/>
      <c r="WR479" s="1"/>
      <c r="WS479" s="1"/>
      <c r="WT479" s="1"/>
      <c r="WU479" s="1"/>
      <c r="WV479" s="1"/>
      <c r="WW479" s="1"/>
      <c r="WX479" s="1"/>
      <c r="WY479" s="1"/>
      <c r="WZ479" s="1"/>
      <c r="XA479" s="1"/>
      <c r="XB479" s="1"/>
      <c r="XC479" s="1"/>
      <c r="XD479" s="1"/>
      <c r="XE479" s="1"/>
      <c r="XF479" s="1"/>
      <c r="XG479" s="1"/>
      <c r="XH479" s="1"/>
      <c r="XI479" s="1"/>
      <c r="XJ479" s="1"/>
      <c r="XK479" s="1"/>
      <c r="XL479" s="1"/>
      <c r="XM479" s="1"/>
      <c r="XN479" s="1"/>
      <c r="XO479" s="1"/>
      <c r="XP479" s="1"/>
      <c r="XQ479" s="1"/>
      <c r="XR479" s="1"/>
      <c r="XS479" s="1"/>
      <c r="XT479" s="1"/>
      <c r="XU479" s="1"/>
      <c r="XV479" s="1"/>
      <c r="XW479" s="1"/>
      <c r="XX479" s="1"/>
      <c r="XY479" s="1"/>
      <c r="XZ479" s="1"/>
      <c r="YA479" s="1"/>
      <c r="YB479" s="1"/>
      <c r="YC479" s="1"/>
      <c r="YD479" s="1"/>
      <c r="YE479" s="1"/>
      <c r="YF479" s="1"/>
      <c r="YG479" s="1"/>
      <c r="YH479" s="1"/>
      <c r="YI479" s="1"/>
      <c r="YJ479" s="1"/>
      <c r="YK479" s="1"/>
      <c r="YL479" s="1"/>
      <c r="YM479" s="1"/>
      <c r="YN479" s="1"/>
      <c r="YO479" s="1"/>
      <c r="YP479" s="1"/>
      <c r="YQ479" s="1"/>
      <c r="YR479" s="1"/>
      <c r="YS479" s="1"/>
      <c r="YT479" s="1"/>
      <c r="YU479" s="1"/>
      <c r="YV479" s="1"/>
      <c r="YW479" s="1"/>
      <c r="YX479" s="1"/>
      <c r="YY479" s="1"/>
      <c r="YZ479" s="1"/>
      <c r="ZA479" s="1"/>
      <c r="ZB479" s="1"/>
      <c r="ZC479" s="1"/>
      <c r="ZD479" s="1"/>
      <c r="ZE479" s="1"/>
      <c r="ZF479" s="1"/>
      <c r="ZG479" s="1"/>
      <c r="ZH479" s="1"/>
      <c r="ZI479" s="1"/>
      <c r="ZJ479" s="1"/>
      <c r="ZK479" s="1"/>
      <c r="ZL479" s="1"/>
      <c r="ZM479" s="1"/>
      <c r="ZN479" s="1"/>
      <c r="ZO479" s="1"/>
      <c r="ZP479" s="1"/>
      <c r="ZQ479" s="1"/>
      <c r="ZR479" s="1"/>
      <c r="ZS479" s="1"/>
      <c r="ZT479" s="1"/>
      <c r="ZU479" s="1"/>
      <c r="ZV479" s="1"/>
      <c r="ZW479" s="1"/>
      <c r="ZX479" s="1"/>
      <c r="ZY479" s="1"/>
      <c r="ZZ479" s="1"/>
      <c r="AAA479" s="1"/>
      <c r="AAB479" s="1"/>
      <c r="AAC479" s="1"/>
      <c r="AAD479" s="1"/>
      <c r="AAE479" s="1"/>
      <c r="AAF479" s="1"/>
      <c r="AAG479" s="1"/>
      <c r="AAH479" s="1"/>
      <c r="AAI479" s="1"/>
      <c r="AAJ479" s="1"/>
      <c r="AAK479" s="1"/>
      <c r="AAL479" s="1"/>
      <c r="AAM479" s="1"/>
      <c r="AAN479" s="1"/>
      <c r="AAO479" s="1"/>
      <c r="AAP479" s="1"/>
      <c r="AAQ479" s="1"/>
      <c r="AAR479" s="1"/>
      <c r="AAS479" s="1"/>
      <c r="AAT479" s="1"/>
      <c r="AAU479" s="1"/>
      <c r="AAV479" s="1"/>
      <c r="AAW479" s="1"/>
      <c r="AAX479" s="1"/>
      <c r="AAY479" s="1"/>
      <c r="AAZ479" s="1"/>
      <c r="ABA479" s="1"/>
      <c r="ABB479" s="1"/>
      <c r="ABC479" s="1"/>
      <c r="ABD479" s="1"/>
      <c r="ABE479" s="1"/>
      <c r="ABF479" s="1"/>
      <c r="ABG479" s="1"/>
      <c r="ABH479" s="1"/>
      <c r="ABI479" s="1"/>
      <c r="ABJ479" s="1"/>
      <c r="ABK479" s="1"/>
      <c r="ABL479" s="1"/>
      <c r="ABM479" s="1"/>
      <c r="ABN479" s="1"/>
      <c r="ABO479" s="1"/>
      <c r="ABP479" s="1"/>
      <c r="ABQ479" s="1"/>
      <c r="ABR479" s="1"/>
      <c r="ABS479" s="1"/>
      <c r="ABT479" s="1"/>
      <c r="ABU479" s="1"/>
      <c r="ABV479" s="1"/>
      <c r="ABW479" s="1"/>
      <c r="ABX479" s="1"/>
      <c r="ABY479" s="1"/>
      <c r="ABZ479" s="1"/>
      <c r="ACA479" s="1"/>
      <c r="ACB479" s="1"/>
      <c r="ACC479" s="1"/>
      <c r="ACD479" s="1"/>
      <c r="ACE479" s="1"/>
      <c r="ACF479" s="1"/>
      <c r="ACG479" s="1"/>
      <c r="ACH479" s="1"/>
      <c r="ACI479" s="1"/>
      <c r="ACJ479" s="1"/>
      <c r="ACK479" s="1"/>
      <c r="ACL479" s="1"/>
      <c r="ACM479" s="1"/>
      <c r="ACN479" s="1"/>
      <c r="ACO479" s="1"/>
      <c r="ACP479" s="1"/>
      <c r="ACQ479" s="1"/>
      <c r="ACR479" s="1"/>
      <c r="ACS479" s="1"/>
      <c r="ACT479" s="1"/>
      <c r="ACU479" s="1"/>
      <c r="ACV479" s="1"/>
      <c r="ACW479" s="1"/>
      <c r="ACX479" s="1"/>
      <c r="ACY479" s="1"/>
      <c r="ACZ479" s="1"/>
      <c r="ADA479" s="1"/>
      <c r="ADB479" s="1"/>
      <c r="ADC479" s="1"/>
      <c r="ADD479" s="1"/>
      <c r="ADE479" s="1"/>
      <c r="ADF479" s="1"/>
      <c r="ADG479" s="1"/>
      <c r="ADH479" s="1"/>
      <c r="ADI479" s="1"/>
      <c r="ADJ479" s="1"/>
      <c r="ADK479" s="1"/>
      <c r="ADL479" s="1"/>
      <c r="ADM479" s="1"/>
      <c r="ADN479" s="1"/>
      <c r="ADO479" s="1"/>
      <c r="ADP479" s="1"/>
      <c r="ADQ479" s="1"/>
      <c r="ADR479" s="1"/>
      <c r="ADS479" s="1"/>
      <c r="ADT479" s="1"/>
      <c r="ADU479" s="1"/>
      <c r="ADV479" s="1"/>
      <c r="ADW479" s="1"/>
      <c r="ADX479" s="1"/>
      <c r="ADY479" s="1"/>
      <c r="ADZ479" s="1"/>
      <c r="AEA479" s="1"/>
      <c r="AEB479" s="1"/>
      <c r="AEC479" s="1"/>
      <c r="AED479" s="1"/>
      <c r="AEE479" s="1"/>
      <c r="AEF479" s="1"/>
      <c r="AEG479" s="1"/>
      <c r="AEH479" s="1"/>
      <c r="AEI479" s="1"/>
      <c r="AEJ479" s="1"/>
      <c r="AEK479" s="1"/>
      <c r="AEL479" s="1"/>
      <c r="AEM479" s="1"/>
      <c r="AEN479" s="1"/>
      <c r="AEO479" s="1"/>
      <c r="AEP479" s="1"/>
      <c r="AEQ479" s="1"/>
      <c r="AER479" s="1"/>
      <c r="AES479" s="1"/>
      <c r="AET479" s="1"/>
      <c r="AEU479" s="1"/>
      <c r="AEV479" s="1"/>
      <c r="AEW479" s="1"/>
      <c r="AEX479" s="1"/>
      <c r="AEY479" s="1"/>
      <c r="AEZ479" s="1"/>
      <c r="AFA479" s="1"/>
      <c r="AFB479" s="1"/>
      <c r="AFC479" s="1"/>
      <c r="AFD479" s="1"/>
      <c r="AFE479" s="1"/>
      <c r="AFF479" s="1"/>
      <c r="AFG479" s="1"/>
      <c r="AFH479" s="1"/>
      <c r="AFI479" s="1"/>
      <c r="AFJ479" s="1"/>
      <c r="AFK479" s="1"/>
      <c r="AFL479" s="1"/>
      <c r="AFM479" s="1"/>
      <c r="AFN479" s="1"/>
      <c r="AFO479" s="1"/>
      <c r="AFP479" s="1"/>
      <c r="AFQ479" s="1"/>
      <c r="AFR479" s="1"/>
      <c r="AFS479" s="1"/>
      <c r="AFT479" s="1"/>
      <c r="AFU479" s="1"/>
      <c r="AFV479" s="1"/>
      <c r="AFW479" s="1"/>
      <c r="AFX479" s="1"/>
      <c r="AFY479" s="1"/>
      <c r="AFZ479" s="1"/>
      <c r="AGA479" s="1"/>
      <c r="AGB479" s="1"/>
      <c r="AGC479" s="1"/>
      <c r="AGD479" s="1"/>
      <c r="AGE479" s="1"/>
      <c r="AGF479" s="1"/>
      <c r="AGG479" s="1"/>
      <c r="AGH479" s="1"/>
      <c r="AGI479" s="1"/>
      <c r="AGJ479" s="1"/>
      <c r="AGK479" s="1"/>
      <c r="AGL479" s="1"/>
      <c r="AGM479" s="1"/>
      <c r="AGN479" s="1"/>
      <c r="AGO479" s="1"/>
      <c r="AGP479" s="1"/>
      <c r="AGQ479" s="1"/>
      <c r="AGR479" s="1"/>
      <c r="AGS479" s="1"/>
      <c r="AGT479" s="1"/>
      <c r="AGU479" s="1"/>
      <c r="AGV479" s="1"/>
      <c r="AGW479" s="1"/>
      <c r="AGX479" s="1"/>
      <c r="AGY479" s="1"/>
      <c r="AGZ479" s="1"/>
      <c r="AHA479" s="1"/>
      <c r="AHB479" s="1"/>
      <c r="AHC479" s="1"/>
      <c r="AHD479" s="1"/>
      <c r="AHE479" s="1"/>
      <c r="AHF479" s="1"/>
      <c r="AHG479" s="1"/>
      <c r="AHH479" s="1"/>
      <c r="AHI479" s="1"/>
      <c r="AHJ479" s="1"/>
      <c r="AHK479" s="1"/>
      <c r="AHL479" s="1"/>
      <c r="AHM479" s="1"/>
      <c r="AHN479" s="1"/>
      <c r="AHO479" s="1"/>
      <c r="AHP479" s="1"/>
      <c r="AHQ479" s="1"/>
      <c r="AHR479" s="1"/>
      <c r="AHS479" s="1"/>
      <c r="AHT479" s="1"/>
      <c r="AHU479" s="1"/>
      <c r="AHV479" s="1"/>
      <c r="AHW479" s="1"/>
      <c r="AHX479" s="1"/>
      <c r="AHY479" s="1"/>
      <c r="AHZ479" s="1"/>
      <c r="AIA479" s="1"/>
      <c r="AIB479" s="1"/>
      <c r="AIC479" s="1"/>
      <c r="AID479" s="1"/>
      <c r="AIE479" s="1"/>
      <c r="AIF479" s="1"/>
      <c r="AIG479" s="1"/>
      <c r="AIH479" s="1"/>
      <c r="AII479" s="1"/>
      <c r="AIJ479" s="1"/>
      <c r="AIK479" s="1"/>
      <c r="AIL479" s="1"/>
      <c r="AIM479" s="1"/>
      <c r="AIN479" s="1"/>
      <c r="AIO479" s="1"/>
      <c r="AIP479" s="1"/>
      <c r="AIQ479" s="1"/>
      <c r="AIR479" s="1"/>
      <c r="AIS479" s="1"/>
      <c r="AIT479" s="1"/>
      <c r="AIU479" s="1"/>
      <c r="AIV479" s="1"/>
      <c r="AIW479" s="1"/>
      <c r="AIX479" s="1"/>
      <c r="AIY479" s="1"/>
      <c r="AIZ479" s="1"/>
      <c r="AJA479" s="1"/>
      <c r="AJB479" s="1"/>
      <c r="AJC479" s="1"/>
      <c r="AJD479" s="1"/>
      <c r="AJE479" s="1"/>
      <c r="AJF479" s="1"/>
      <c r="AJG479" s="1"/>
      <c r="AJH479" s="1"/>
      <c r="AJI479" s="1"/>
      <c r="AJJ479" s="1"/>
      <c r="AJK479" s="1"/>
      <c r="AJL479" s="1"/>
      <c r="AJM479" s="1"/>
      <c r="AJN479" s="1"/>
      <c r="AJO479" s="1"/>
      <c r="AJP479" s="1"/>
      <c r="AJQ479" s="1"/>
      <c r="AJR479" s="1"/>
      <c r="AJS479" s="1"/>
      <c r="AJT479" s="1"/>
      <c r="AJU479" s="1"/>
      <c r="AJV479" s="1"/>
      <c r="AJW479" s="1"/>
      <c r="AJX479" s="1"/>
      <c r="AJY479" s="1"/>
      <c r="AJZ479" s="1"/>
      <c r="AKA479" s="1"/>
      <c r="AKB479" s="1"/>
      <c r="AKC479" s="1"/>
      <c r="AKD479" s="1"/>
      <c r="AKE479" s="1"/>
      <c r="AKF479" s="1"/>
      <c r="AKG479" s="1"/>
      <c r="AKH479" s="1"/>
      <c r="AKI479" s="1"/>
      <c r="AKJ479" s="1"/>
      <c r="AKK479" s="1"/>
      <c r="AKL479" s="1"/>
      <c r="AKM479" s="1"/>
      <c r="AKN479" s="1"/>
      <c r="AKO479" s="1"/>
      <c r="AKP479" s="1"/>
      <c r="AKQ479" s="1"/>
      <c r="AKR479" s="1"/>
      <c r="AKS479" s="1"/>
      <c r="AKT479" s="1"/>
      <c r="AKU479" s="1"/>
      <c r="AKV479" s="1"/>
      <c r="AKW479" s="1"/>
      <c r="AKX479" s="1"/>
      <c r="AKY479" s="1"/>
      <c r="AKZ479" s="1"/>
      <c r="ALA479" s="1"/>
      <c r="ALB479" s="1"/>
      <c r="ALC479" s="1"/>
      <c r="ALD479" s="1"/>
      <c r="ALE479" s="1"/>
      <c r="ALF479" s="1"/>
      <c r="ALG479" s="1"/>
      <c r="ALH479" s="1"/>
      <c r="ALI479" s="1"/>
      <c r="ALJ479" s="1"/>
      <c r="ALK479" s="1"/>
      <c r="ALL479" s="1"/>
      <c r="ALM479" s="1"/>
      <c r="ALN479" s="1"/>
      <c r="ALO479" s="1"/>
      <c r="ALP479" s="1"/>
      <c r="ALQ479" s="1"/>
      <c r="ALR479" s="1"/>
      <c r="ALS479" s="1"/>
      <c r="ALT479" s="1"/>
      <c r="ALU479" s="1"/>
      <c r="ALV479" s="1"/>
      <c r="ALW479" s="1"/>
      <c r="ALX479" s="1"/>
      <c r="ALY479" s="1"/>
      <c r="ALZ479" s="1"/>
      <c r="AMA479" s="1"/>
      <c r="AMB479" s="1"/>
      <c r="AMC479" s="1"/>
      <c r="AMD479" s="1"/>
      <c r="AME479" s="1"/>
      <c r="AMF479" s="1"/>
      <c r="AMG479" s="1"/>
      <c r="AMH479" s="1"/>
      <c r="AMI479" s="1"/>
      <c r="AMJ479" s="1"/>
    </row>
    <row r="480" spans="1:1024" s="22" customFormat="1">
      <c r="A480" s="1" t="s">
        <v>9277</v>
      </c>
      <c r="B480" s="1" t="s">
        <v>9278</v>
      </c>
      <c r="C480" s="1" t="s">
        <v>99</v>
      </c>
      <c r="D480" s="1" t="s">
        <v>13</v>
      </c>
      <c r="E480" s="1" t="s">
        <v>9279</v>
      </c>
      <c r="F480" s="1" t="s">
        <v>16</v>
      </c>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c r="KB480" s="1"/>
      <c r="KC480" s="1"/>
      <c r="KD480" s="1"/>
      <c r="KE480" s="1"/>
      <c r="KF480" s="1"/>
      <c r="KG480" s="1"/>
      <c r="KH480" s="1"/>
      <c r="KI480" s="1"/>
      <c r="KJ480" s="1"/>
      <c r="KK480" s="1"/>
      <c r="KL480" s="1"/>
      <c r="KM480" s="1"/>
      <c r="KN480" s="1"/>
      <c r="KO480" s="1"/>
      <c r="KP480" s="1"/>
      <c r="KQ480" s="1"/>
      <c r="KR480" s="1"/>
      <c r="KS480" s="1"/>
      <c r="KT480" s="1"/>
      <c r="KU480" s="1"/>
      <c r="KV480" s="1"/>
      <c r="KW480" s="1"/>
      <c r="KX480" s="1"/>
      <c r="KY480" s="1"/>
      <c r="KZ480" s="1"/>
      <c r="LA480" s="1"/>
      <c r="LB480" s="1"/>
      <c r="LC480" s="1"/>
      <c r="LD480" s="1"/>
      <c r="LE480" s="1"/>
      <c r="LF480" s="1"/>
      <c r="LG480" s="1"/>
      <c r="LH480" s="1"/>
      <c r="LI480" s="1"/>
      <c r="LJ480" s="1"/>
      <c r="LK480" s="1"/>
      <c r="LL480" s="1"/>
      <c r="LM480" s="1"/>
      <c r="LN480" s="1"/>
      <c r="LO480" s="1"/>
      <c r="LP480" s="1"/>
      <c r="LQ480" s="1"/>
      <c r="LR480" s="1"/>
      <c r="LS480" s="1"/>
      <c r="LT480" s="1"/>
      <c r="LU480" s="1"/>
      <c r="LV480" s="1"/>
      <c r="LW480" s="1"/>
      <c r="LX480" s="1"/>
      <c r="LY480" s="1"/>
      <c r="LZ480" s="1"/>
      <c r="MA480" s="1"/>
      <c r="MB480" s="1"/>
      <c r="MC480" s="1"/>
      <c r="MD480" s="1"/>
      <c r="ME480" s="1"/>
      <c r="MF480" s="1"/>
      <c r="MG480" s="1"/>
      <c r="MH480" s="1"/>
      <c r="MI480" s="1"/>
      <c r="MJ480" s="1"/>
      <c r="MK480" s="1"/>
      <c r="ML480" s="1"/>
      <c r="MM480" s="1"/>
      <c r="MN480" s="1"/>
      <c r="MO480" s="1"/>
      <c r="MP480" s="1"/>
      <c r="MQ480" s="1"/>
      <c r="MR480" s="1"/>
      <c r="MS480" s="1"/>
      <c r="MT480" s="1"/>
      <c r="MU480" s="1"/>
      <c r="MV480" s="1"/>
      <c r="MW480" s="1"/>
      <c r="MX480" s="1"/>
      <c r="MY480" s="1"/>
      <c r="MZ480" s="1"/>
      <c r="NA480" s="1"/>
      <c r="NB480" s="1"/>
      <c r="NC480" s="1"/>
      <c r="ND480" s="1"/>
      <c r="NE480" s="1"/>
      <c r="NF480" s="1"/>
      <c r="NG480" s="1"/>
      <c r="NH480" s="1"/>
      <c r="NI480" s="1"/>
      <c r="NJ480" s="1"/>
      <c r="NK480" s="1"/>
      <c r="NL480" s="1"/>
      <c r="NM480" s="1"/>
      <c r="NN480" s="1"/>
      <c r="NO480" s="1"/>
      <c r="NP480" s="1"/>
      <c r="NQ480" s="1"/>
      <c r="NR480" s="1"/>
      <c r="NS480" s="1"/>
      <c r="NT480" s="1"/>
      <c r="NU480" s="1"/>
      <c r="NV480" s="1"/>
      <c r="NW480" s="1"/>
      <c r="NX480" s="1"/>
      <c r="NY480" s="1"/>
      <c r="NZ480" s="1"/>
      <c r="OA480" s="1"/>
      <c r="OB480" s="1"/>
      <c r="OC480" s="1"/>
      <c r="OD480" s="1"/>
      <c r="OE480" s="1"/>
      <c r="OF480" s="1"/>
      <c r="OG480" s="1"/>
      <c r="OH480" s="1"/>
      <c r="OI480" s="1"/>
      <c r="OJ480" s="1"/>
      <c r="OK480" s="1"/>
      <c r="OL480" s="1"/>
      <c r="OM480" s="1"/>
      <c r="ON480" s="1"/>
      <c r="OO480" s="1"/>
      <c r="OP480" s="1"/>
      <c r="OQ480" s="1"/>
      <c r="OR480" s="1"/>
      <c r="OS480" s="1"/>
      <c r="OT480" s="1"/>
      <c r="OU480" s="1"/>
      <c r="OV480" s="1"/>
      <c r="OW480" s="1"/>
      <c r="OX480" s="1"/>
      <c r="OY480" s="1"/>
      <c r="OZ480" s="1"/>
      <c r="PA480" s="1"/>
      <c r="PB480" s="1"/>
      <c r="PC480" s="1"/>
      <c r="PD480" s="1"/>
      <c r="PE480" s="1"/>
      <c r="PF480" s="1"/>
      <c r="PG480" s="1"/>
      <c r="PH480" s="1"/>
      <c r="PI480" s="1"/>
      <c r="PJ480" s="1"/>
      <c r="PK480" s="1"/>
      <c r="PL480" s="1"/>
      <c r="PM480" s="1"/>
      <c r="PN480" s="1"/>
      <c r="PO480" s="1"/>
      <c r="PP480" s="1"/>
      <c r="PQ480" s="1"/>
      <c r="PR480" s="1"/>
      <c r="PS480" s="1"/>
      <c r="PT480" s="1"/>
      <c r="PU480" s="1"/>
      <c r="PV480" s="1"/>
      <c r="PW480" s="1"/>
      <c r="PX480" s="1"/>
      <c r="PY480" s="1"/>
      <c r="PZ480" s="1"/>
      <c r="QA480" s="1"/>
      <c r="QB480" s="1"/>
      <c r="QC480" s="1"/>
      <c r="QD480" s="1"/>
      <c r="QE480" s="1"/>
      <c r="QF480" s="1"/>
      <c r="QG480" s="1"/>
      <c r="QH480" s="1"/>
      <c r="QI480" s="1"/>
      <c r="QJ480" s="1"/>
      <c r="QK480" s="1"/>
      <c r="QL480" s="1"/>
      <c r="QM480" s="1"/>
      <c r="QN480" s="1"/>
      <c r="QO480" s="1"/>
      <c r="QP480" s="1"/>
      <c r="QQ480" s="1"/>
      <c r="QR480" s="1"/>
      <c r="QS480" s="1"/>
      <c r="QT480" s="1"/>
      <c r="QU480" s="1"/>
      <c r="QV480" s="1"/>
      <c r="QW480" s="1"/>
      <c r="QX480" s="1"/>
      <c r="QY480" s="1"/>
      <c r="QZ480" s="1"/>
      <c r="RA480" s="1"/>
      <c r="RB480" s="1"/>
      <c r="RC480" s="1"/>
      <c r="RD480" s="1"/>
      <c r="RE480" s="1"/>
      <c r="RF480" s="1"/>
      <c r="RG480" s="1"/>
      <c r="RH480" s="1"/>
      <c r="RI480" s="1"/>
      <c r="RJ480" s="1"/>
      <c r="RK480" s="1"/>
      <c r="RL480" s="1"/>
      <c r="RM480" s="1"/>
      <c r="RN480" s="1"/>
      <c r="RO480" s="1"/>
      <c r="RP480" s="1"/>
      <c r="RQ480" s="1"/>
      <c r="RR480" s="1"/>
      <c r="RS480" s="1"/>
      <c r="RT480" s="1"/>
      <c r="RU480" s="1"/>
      <c r="RV480" s="1"/>
      <c r="RW480" s="1"/>
      <c r="RX480" s="1"/>
      <c r="RY480" s="1"/>
      <c r="RZ480" s="1"/>
      <c r="SA480" s="1"/>
      <c r="SB480" s="1"/>
      <c r="SC480" s="1"/>
      <c r="SD480" s="1"/>
      <c r="SE480" s="1"/>
      <c r="SF480" s="1"/>
      <c r="SG480" s="1"/>
      <c r="SH480" s="1"/>
      <c r="SI480" s="1"/>
      <c r="SJ480" s="1"/>
      <c r="SK480" s="1"/>
      <c r="SL480" s="1"/>
      <c r="SM480" s="1"/>
      <c r="SN480" s="1"/>
      <c r="SO480" s="1"/>
      <c r="SP480" s="1"/>
      <c r="SQ480" s="1"/>
      <c r="SR480" s="1"/>
      <c r="SS480" s="1"/>
      <c r="ST480" s="1"/>
      <c r="SU480" s="1"/>
      <c r="SV480" s="1"/>
      <c r="SW480" s="1"/>
      <c r="SX480" s="1"/>
      <c r="SY480" s="1"/>
      <c r="SZ480" s="1"/>
      <c r="TA480" s="1"/>
      <c r="TB480" s="1"/>
      <c r="TC480" s="1"/>
      <c r="TD480" s="1"/>
      <c r="TE480" s="1"/>
      <c r="TF480" s="1"/>
      <c r="TG480" s="1"/>
      <c r="TH480" s="1"/>
      <c r="TI480" s="1"/>
      <c r="TJ480" s="1"/>
      <c r="TK480" s="1"/>
      <c r="TL480" s="1"/>
      <c r="TM480" s="1"/>
      <c r="TN480" s="1"/>
      <c r="TO480" s="1"/>
      <c r="TP480" s="1"/>
      <c r="TQ480" s="1"/>
      <c r="TR480" s="1"/>
      <c r="TS480" s="1"/>
      <c r="TT480" s="1"/>
      <c r="TU480" s="1"/>
      <c r="TV480" s="1"/>
      <c r="TW480" s="1"/>
      <c r="TX480" s="1"/>
      <c r="TY480" s="1"/>
      <c r="TZ480" s="1"/>
      <c r="UA480" s="1"/>
      <c r="UB480" s="1"/>
      <c r="UC480" s="1"/>
      <c r="UD480" s="1"/>
      <c r="UE480" s="1"/>
      <c r="UF480" s="1"/>
      <c r="UG480" s="1"/>
      <c r="UH480" s="1"/>
      <c r="UI480" s="1"/>
      <c r="UJ480" s="1"/>
      <c r="UK480" s="1"/>
      <c r="UL480" s="1"/>
      <c r="UM480" s="1"/>
      <c r="UN480" s="1"/>
      <c r="UO480" s="1"/>
      <c r="UP480" s="1"/>
      <c r="UQ480" s="1"/>
      <c r="UR480" s="1"/>
      <c r="US480" s="1"/>
      <c r="UT480" s="1"/>
      <c r="UU480" s="1"/>
      <c r="UV480" s="1"/>
      <c r="UW480" s="1"/>
      <c r="UX480" s="1"/>
      <c r="UY480" s="1"/>
      <c r="UZ480" s="1"/>
      <c r="VA480" s="1"/>
      <c r="VB480" s="1"/>
      <c r="VC480" s="1"/>
      <c r="VD480" s="1"/>
      <c r="VE480" s="1"/>
      <c r="VF480" s="1"/>
      <c r="VG480" s="1"/>
      <c r="VH480" s="1"/>
      <c r="VI480" s="1"/>
      <c r="VJ480" s="1"/>
      <c r="VK480" s="1"/>
      <c r="VL480" s="1"/>
      <c r="VM480" s="1"/>
      <c r="VN480" s="1"/>
      <c r="VO480" s="1"/>
      <c r="VP480" s="1"/>
      <c r="VQ480" s="1"/>
      <c r="VR480" s="1"/>
      <c r="VS480" s="1"/>
      <c r="VT480" s="1"/>
      <c r="VU480" s="1"/>
      <c r="VV480" s="1"/>
      <c r="VW480" s="1"/>
      <c r="VX480" s="1"/>
      <c r="VY480" s="1"/>
      <c r="VZ480" s="1"/>
      <c r="WA480" s="1"/>
      <c r="WB480" s="1"/>
      <c r="WC480" s="1"/>
      <c r="WD480" s="1"/>
      <c r="WE480" s="1"/>
      <c r="WF480" s="1"/>
      <c r="WG480" s="1"/>
      <c r="WH480" s="1"/>
      <c r="WI480" s="1"/>
      <c r="WJ480" s="1"/>
      <c r="WK480" s="1"/>
      <c r="WL480" s="1"/>
      <c r="WM480" s="1"/>
      <c r="WN480" s="1"/>
      <c r="WO480" s="1"/>
      <c r="WP480" s="1"/>
      <c r="WQ480" s="1"/>
      <c r="WR480" s="1"/>
      <c r="WS480" s="1"/>
      <c r="WT480" s="1"/>
      <c r="WU480" s="1"/>
      <c r="WV480" s="1"/>
      <c r="WW480" s="1"/>
      <c r="WX480" s="1"/>
      <c r="WY480" s="1"/>
      <c r="WZ480" s="1"/>
      <c r="XA480" s="1"/>
      <c r="XB480" s="1"/>
      <c r="XC480" s="1"/>
      <c r="XD480" s="1"/>
      <c r="XE480" s="1"/>
      <c r="XF480" s="1"/>
      <c r="XG480" s="1"/>
      <c r="XH480" s="1"/>
      <c r="XI480" s="1"/>
      <c r="XJ480" s="1"/>
      <c r="XK480" s="1"/>
      <c r="XL480" s="1"/>
      <c r="XM480" s="1"/>
      <c r="XN480" s="1"/>
      <c r="XO480" s="1"/>
      <c r="XP480" s="1"/>
      <c r="XQ480" s="1"/>
      <c r="XR480" s="1"/>
      <c r="XS480" s="1"/>
      <c r="XT480" s="1"/>
      <c r="XU480" s="1"/>
      <c r="XV480" s="1"/>
      <c r="XW480" s="1"/>
      <c r="XX480" s="1"/>
      <c r="XY480" s="1"/>
      <c r="XZ480" s="1"/>
      <c r="YA480" s="1"/>
      <c r="YB480" s="1"/>
      <c r="YC480" s="1"/>
      <c r="YD480" s="1"/>
      <c r="YE480" s="1"/>
      <c r="YF480" s="1"/>
      <c r="YG480" s="1"/>
      <c r="YH480" s="1"/>
      <c r="YI480" s="1"/>
      <c r="YJ480" s="1"/>
      <c r="YK480" s="1"/>
      <c r="YL480" s="1"/>
      <c r="YM480" s="1"/>
      <c r="YN480" s="1"/>
      <c r="YO480" s="1"/>
      <c r="YP480" s="1"/>
      <c r="YQ480" s="1"/>
      <c r="YR480" s="1"/>
      <c r="YS480" s="1"/>
      <c r="YT480" s="1"/>
      <c r="YU480" s="1"/>
      <c r="YV480" s="1"/>
      <c r="YW480" s="1"/>
      <c r="YX480" s="1"/>
      <c r="YY480" s="1"/>
      <c r="YZ480" s="1"/>
      <c r="ZA480" s="1"/>
      <c r="ZB480" s="1"/>
      <c r="ZC480" s="1"/>
      <c r="ZD480" s="1"/>
      <c r="ZE480" s="1"/>
      <c r="ZF480" s="1"/>
      <c r="ZG480" s="1"/>
      <c r="ZH480" s="1"/>
      <c r="ZI480" s="1"/>
      <c r="ZJ480" s="1"/>
      <c r="ZK480" s="1"/>
      <c r="ZL480" s="1"/>
      <c r="ZM480" s="1"/>
      <c r="ZN480" s="1"/>
      <c r="ZO480" s="1"/>
      <c r="ZP480" s="1"/>
      <c r="ZQ480" s="1"/>
      <c r="ZR480" s="1"/>
      <c r="ZS480" s="1"/>
      <c r="ZT480" s="1"/>
      <c r="ZU480" s="1"/>
      <c r="ZV480" s="1"/>
      <c r="ZW480" s="1"/>
      <c r="ZX480" s="1"/>
      <c r="ZY480" s="1"/>
      <c r="ZZ480" s="1"/>
      <c r="AAA480" s="1"/>
      <c r="AAB480" s="1"/>
      <c r="AAC480" s="1"/>
      <c r="AAD480" s="1"/>
      <c r="AAE480" s="1"/>
      <c r="AAF480" s="1"/>
      <c r="AAG480" s="1"/>
      <c r="AAH480" s="1"/>
      <c r="AAI480" s="1"/>
      <c r="AAJ480" s="1"/>
      <c r="AAK480" s="1"/>
      <c r="AAL480" s="1"/>
      <c r="AAM480" s="1"/>
      <c r="AAN480" s="1"/>
      <c r="AAO480" s="1"/>
      <c r="AAP480" s="1"/>
      <c r="AAQ480" s="1"/>
      <c r="AAR480" s="1"/>
      <c r="AAS480" s="1"/>
      <c r="AAT480" s="1"/>
      <c r="AAU480" s="1"/>
      <c r="AAV480" s="1"/>
      <c r="AAW480" s="1"/>
      <c r="AAX480" s="1"/>
      <c r="AAY480" s="1"/>
      <c r="AAZ480" s="1"/>
      <c r="ABA480" s="1"/>
      <c r="ABB480" s="1"/>
      <c r="ABC480" s="1"/>
      <c r="ABD480" s="1"/>
      <c r="ABE480" s="1"/>
      <c r="ABF480" s="1"/>
      <c r="ABG480" s="1"/>
      <c r="ABH480" s="1"/>
      <c r="ABI480" s="1"/>
      <c r="ABJ480" s="1"/>
      <c r="ABK480" s="1"/>
      <c r="ABL480" s="1"/>
      <c r="ABM480" s="1"/>
      <c r="ABN480" s="1"/>
      <c r="ABO480" s="1"/>
      <c r="ABP480" s="1"/>
      <c r="ABQ480" s="1"/>
      <c r="ABR480" s="1"/>
      <c r="ABS480" s="1"/>
      <c r="ABT480" s="1"/>
      <c r="ABU480" s="1"/>
      <c r="ABV480" s="1"/>
      <c r="ABW480" s="1"/>
      <c r="ABX480" s="1"/>
      <c r="ABY480" s="1"/>
      <c r="ABZ480" s="1"/>
      <c r="ACA480" s="1"/>
      <c r="ACB480" s="1"/>
      <c r="ACC480" s="1"/>
      <c r="ACD480" s="1"/>
      <c r="ACE480" s="1"/>
      <c r="ACF480" s="1"/>
      <c r="ACG480" s="1"/>
      <c r="ACH480" s="1"/>
      <c r="ACI480" s="1"/>
      <c r="ACJ480" s="1"/>
      <c r="ACK480" s="1"/>
      <c r="ACL480" s="1"/>
      <c r="ACM480" s="1"/>
      <c r="ACN480" s="1"/>
      <c r="ACO480" s="1"/>
      <c r="ACP480" s="1"/>
      <c r="ACQ480" s="1"/>
      <c r="ACR480" s="1"/>
      <c r="ACS480" s="1"/>
      <c r="ACT480" s="1"/>
      <c r="ACU480" s="1"/>
      <c r="ACV480" s="1"/>
      <c r="ACW480" s="1"/>
      <c r="ACX480" s="1"/>
      <c r="ACY480" s="1"/>
      <c r="ACZ480" s="1"/>
      <c r="ADA480" s="1"/>
      <c r="ADB480" s="1"/>
      <c r="ADC480" s="1"/>
      <c r="ADD480" s="1"/>
      <c r="ADE480" s="1"/>
      <c r="ADF480" s="1"/>
      <c r="ADG480" s="1"/>
      <c r="ADH480" s="1"/>
      <c r="ADI480" s="1"/>
      <c r="ADJ480" s="1"/>
      <c r="ADK480" s="1"/>
      <c r="ADL480" s="1"/>
      <c r="ADM480" s="1"/>
      <c r="ADN480" s="1"/>
      <c r="ADO480" s="1"/>
      <c r="ADP480" s="1"/>
      <c r="ADQ480" s="1"/>
      <c r="ADR480" s="1"/>
      <c r="ADS480" s="1"/>
      <c r="ADT480" s="1"/>
      <c r="ADU480" s="1"/>
      <c r="ADV480" s="1"/>
      <c r="ADW480" s="1"/>
      <c r="ADX480" s="1"/>
      <c r="ADY480" s="1"/>
      <c r="ADZ480" s="1"/>
      <c r="AEA480" s="1"/>
      <c r="AEB480" s="1"/>
      <c r="AEC480" s="1"/>
      <c r="AED480" s="1"/>
      <c r="AEE480" s="1"/>
      <c r="AEF480" s="1"/>
      <c r="AEG480" s="1"/>
      <c r="AEH480" s="1"/>
      <c r="AEI480" s="1"/>
      <c r="AEJ480" s="1"/>
      <c r="AEK480" s="1"/>
      <c r="AEL480" s="1"/>
      <c r="AEM480" s="1"/>
      <c r="AEN480" s="1"/>
      <c r="AEO480" s="1"/>
      <c r="AEP480" s="1"/>
      <c r="AEQ480" s="1"/>
      <c r="AER480" s="1"/>
      <c r="AES480" s="1"/>
      <c r="AET480" s="1"/>
      <c r="AEU480" s="1"/>
      <c r="AEV480" s="1"/>
      <c r="AEW480" s="1"/>
      <c r="AEX480" s="1"/>
      <c r="AEY480" s="1"/>
      <c r="AEZ480" s="1"/>
      <c r="AFA480" s="1"/>
      <c r="AFB480" s="1"/>
      <c r="AFC480" s="1"/>
      <c r="AFD480" s="1"/>
      <c r="AFE480" s="1"/>
      <c r="AFF480" s="1"/>
      <c r="AFG480" s="1"/>
      <c r="AFH480" s="1"/>
      <c r="AFI480" s="1"/>
      <c r="AFJ480" s="1"/>
      <c r="AFK480" s="1"/>
      <c r="AFL480" s="1"/>
      <c r="AFM480" s="1"/>
      <c r="AFN480" s="1"/>
      <c r="AFO480" s="1"/>
      <c r="AFP480" s="1"/>
      <c r="AFQ480" s="1"/>
      <c r="AFR480" s="1"/>
      <c r="AFS480" s="1"/>
      <c r="AFT480" s="1"/>
      <c r="AFU480" s="1"/>
      <c r="AFV480" s="1"/>
      <c r="AFW480" s="1"/>
      <c r="AFX480" s="1"/>
      <c r="AFY480" s="1"/>
      <c r="AFZ480" s="1"/>
      <c r="AGA480" s="1"/>
      <c r="AGB480" s="1"/>
      <c r="AGC480" s="1"/>
      <c r="AGD480" s="1"/>
      <c r="AGE480" s="1"/>
      <c r="AGF480" s="1"/>
      <c r="AGG480" s="1"/>
      <c r="AGH480" s="1"/>
      <c r="AGI480" s="1"/>
      <c r="AGJ480" s="1"/>
      <c r="AGK480" s="1"/>
      <c r="AGL480" s="1"/>
      <c r="AGM480" s="1"/>
      <c r="AGN480" s="1"/>
      <c r="AGO480" s="1"/>
      <c r="AGP480" s="1"/>
      <c r="AGQ480" s="1"/>
      <c r="AGR480" s="1"/>
      <c r="AGS480" s="1"/>
      <c r="AGT480" s="1"/>
      <c r="AGU480" s="1"/>
      <c r="AGV480" s="1"/>
      <c r="AGW480" s="1"/>
      <c r="AGX480" s="1"/>
      <c r="AGY480" s="1"/>
      <c r="AGZ480" s="1"/>
      <c r="AHA480" s="1"/>
      <c r="AHB480" s="1"/>
      <c r="AHC480" s="1"/>
      <c r="AHD480" s="1"/>
      <c r="AHE480" s="1"/>
      <c r="AHF480" s="1"/>
      <c r="AHG480" s="1"/>
      <c r="AHH480" s="1"/>
      <c r="AHI480" s="1"/>
      <c r="AHJ480" s="1"/>
      <c r="AHK480" s="1"/>
      <c r="AHL480" s="1"/>
      <c r="AHM480" s="1"/>
      <c r="AHN480" s="1"/>
      <c r="AHO480" s="1"/>
      <c r="AHP480" s="1"/>
      <c r="AHQ480" s="1"/>
      <c r="AHR480" s="1"/>
      <c r="AHS480" s="1"/>
      <c r="AHT480" s="1"/>
      <c r="AHU480" s="1"/>
      <c r="AHV480" s="1"/>
      <c r="AHW480" s="1"/>
      <c r="AHX480" s="1"/>
      <c r="AHY480" s="1"/>
      <c r="AHZ480" s="1"/>
      <c r="AIA480" s="1"/>
      <c r="AIB480" s="1"/>
      <c r="AIC480" s="1"/>
      <c r="AID480" s="1"/>
      <c r="AIE480" s="1"/>
      <c r="AIF480" s="1"/>
      <c r="AIG480" s="1"/>
      <c r="AIH480" s="1"/>
      <c r="AII480" s="1"/>
      <c r="AIJ480" s="1"/>
      <c r="AIK480" s="1"/>
      <c r="AIL480" s="1"/>
      <c r="AIM480" s="1"/>
      <c r="AIN480" s="1"/>
      <c r="AIO480" s="1"/>
      <c r="AIP480" s="1"/>
      <c r="AIQ480" s="1"/>
      <c r="AIR480" s="1"/>
      <c r="AIS480" s="1"/>
      <c r="AIT480" s="1"/>
      <c r="AIU480" s="1"/>
      <c r="AIV480" s="1"/>
      <c r="AIW480" s="1"/>
      <c r="AIX480" s="1"/>
      <c r="AIY480" s="1"/>
      <c r="AIZ480" s="1"/>
      <c r="AJA480" s="1"/>
      <c r="AJB480" s="1"/>
      <c r="AJC480" s="1"/>
      <c r="AJD480" s="1"/>
      <c r="AJE480" s="1"/>
      <c r="AJF480" s="1"/>
      <c r="AJG480" s="1"/>
      <c r="AJH480" s="1"/>
      <c r="AJI480" s="1"/>
      <c r="AJJ480" s="1"/>
      <c r="AJK480" s="1"/>
      <c r="AJL480" s="1"/>
      <c r="AJM480" s="1"/>
      <c r="AJN480" s="1"/>
      <c r="AJO480" s="1"/>
      <c r="AJP480" s="1"/>
      <c r="AJQ480" s="1"/>
      <c r="AJR480" s="1"/>
      <c r="AJS480" s="1"/>
      <c r="AJT480" s="1"/>
      <c r="AJU480" s="1"/>
      <c r="AJV480" s="1"/>
      <c r="AJW480" s="1"/>
      <c r="AJX480" s="1"/>
      <c r="AJY480" s="1"/>
      <c r="AJZ480" s="1"/>
      <c r="AKA480" s="1"/>
      <c r="AKB480" s="1"/>
      <c r="AKC480" s="1"/>
      <c r="AKD480" s="1"/>
      <c r="AKE480" s="1"/>
      <c r="AKF480" s="1"/>
      <c r="AKG480" s="1"/>
      <c r="AKH480" s="1"/>
      <c r="AKI480" s="1"/>
      <c r="AKJ480" s="1"/>
      <c r="AKK480" s="1"/>
      <c r="AKL480" s="1"/>
      <c r="AKM480" s="1"/>
      <c r="AKN480" s="1"/>
      <c r="AKO480" s="1"/>
      <c r="AKP480" s="1"/>
      <c r="AKQ480" s="1"/>
      <c r="AKR480" s="1"/>
      <c r="AKS480" s="1"/>
      <c r="AKT480" s="1"/>
      <c r="AKU480" s="1"/>
      <c r="AKV480" s="1"/>
      <c r="AKW480" s="1"/>
      <c r="AKX480" s="1"/>
      <c r="AKY480" s="1"/>
      <c r="AKZ480" s="1"/>
      <c r="ALA480" s="1"/>
      <c r="ALB480" s="1"/>
      <c r="ALC480" s="1"/>
      <c r="ALD480" s="1"/>
      <c r="ALE480" s="1"/>
      <c r="ALF480" s="1"/>
      <c r="ALG480" s="1"/>
      <c r="ALH480" s="1"/>
      <c r="ALI480" s="1"/>
      <c r="ALJ480" s="1"/>
      <c r="ALK480" s="1"/>
      <c r="ALL480" s="1"/>
      <c r="ALM480" s="1"/>
      <c r="ALN480" s="1"/>
      <c r="ALO480" s="1"/>
      <c r="ALP480" s="1"/>
      <c r="ALQ480" s="1"/>
      <c r="ALR480" s="1"/>
      <c r="ALS480" s="1"/>
      <c r="ALT480" s="1"/>
      <c r="ALU480" s="1"/>
      <c r="ALV480" s="1"/>
      <c r="ALW480" s="1"/>
      <c r="ALX480" s="1"/>
      <c r="ALY480" s="1"/>
      <c r="ALZ480" s="1"/>
      <c r="AMA480" s="1"/>
      <c r="AMB480" s="1"/>
      <c r="AMC480" s="1"/>
      <c r="AMD480" s="1"/>
      <c r="AME480" s="1"/>
      <c r="AMF480" s="1"/>
      <c r="AMG480" s="1"/>
      <c r="AMH480" s="1"/>
      <c r="AMI480" s="1"/>
      <c r="AMJ480" s="1"/>
    </row>
    <row r="481" spans="1:1024" s="22" customForma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c r="KB481" s="1"/>
      <c r="KC481" s="1"/>
      <c r="KD481" s="1"/>
      <c r="KE481" s="1"/>
      <c r="KF481" s="1"/>
      <c r="KG481" s="1"/>
      <c r="KH481" s="1"/>
      <c r="KI481" s="1"/>
      <c r="KJ481" s="1"/>
      <c r="KK481" s="1"/>
      <c r="KL481" s="1"/>
      <c r="KM481" s="1"/>
      <c r="KN481" s="1"/>
      <c r="KO481" s="1"/>
      <c r="KP481" s="1"/>
      <c r="KQ481" s="1"/>
      <c r="KR481" s="1"/>
      <c r="KS481" s="1"/>
      <c r="KT481" s="1"/>
      <c r="KU481" s="1"/>
      <c r="KV481" s="1"/>
      <c r="KW481" s="1"/>
      <c r="KX481" s="1"/>
      <c r="KY481" s="1"/>
      <c r="KZ481" s="1"/>
      <c r="LA481" s="1"/>
      <c r="LB481" s="1"/>
      <c r="LC481" s="1"/>
      <c r="LD481" s="1"/>
      <c r="LE481" s="1"/>
      <c r="LF481" s="1"/>
      <c r="LG481" s="1"/>
      <c r="LH481" s="1"/>
      <c r="LI481" s="1"/>
      <c r="LJ481" s="1"/>
      <c r="LK481" s="1"/>
      <c r="LL481" s="1"/>
      <c r="LM481" s="1"/>
      <c r="LN481" s="1"/>
      <c r="LO481" s="1"/>
      <c r="LP481" s="1"/>
      <c r="LQ481" s="1"/>
      <c r="LR481" s="1"/>
      <c r="LS481" s="1"/>
      <c r="LT481" s="1"/>
      <c r="LU481" s="1"/>
      <c r="LV481" s="1"/>
      <c r="LW481" s="1"/>
      <c r="LX481" s="1"/>
      <c r="LY481" s="1"/>
      <c r="LZ481" s="1"/>
      <c r="MA481" s="1"/>
      <c r="MB481" s="1"/>
      <c r="MC481" s="1"/>
      <c r="MD481" s="1"/>
      <c r="ME481" s="1"/>
      <c r="MF481" s="1"/>
      <c r="MG481" s="1"/>
      <c r="MH481" s="1"/>
      <c r="MI481" s="1"/>
      <c r="MJ481" s="1"/>
      <c r="MK481" s="1"/>
      <c r="ML481" s="1"/>
      <c r="MM481" s="1"/>
      <c r="MN481" s="1"/>
      <c r="MO481" s="1"/>
      <c r="MP481" s="1"/>
      <c r="MQ481" s="1"/>
      <c r="MR481" s="1"/>
      <c r="MS481" s="1"/>
      <c r="MT481" s="1"/>
      <c r="MU481" s="1"/>
      <c r="MV481" s="1"/>
      <c r="MW481" s="1"/>
      <c r="MX481" s="1"/>
      <c r="MY481" s="1"/>
      <c r="MZ481" s="1"/>
      <c r="NA481" s="1"/>
      <c r="NB481" s="1"/>
      <c r="NC481" s="1"/>
      <c r="ND481" s="1"/>
      <c r="NE481" s="1"/>
      <c r="NF481" s="1"/>
      <c r="NG481" s="1"/>
      <c r="NH481" s="1"/>
      <c r="NI481" s="1"/>
      <c r="NJ481" s="1"/>
      <c r="NK481" s="1"/>
      <c r="NL481" s="1"/>
      <c r="NM481" s="1"/>
      <c r="NN481" s="1"/>
      <c r="NO481" s="1"/>
      <c r="NP481" s="1"/>
      <c r="NQ481" s="1"/>
      <c r="NR481" s="1"/>
      <c r="NS481" s="1"/>
      <c r="NT481" s="1"/>
      <c r="NU481" s="1"/>
      <c r="NV481" s="1"/>
      <c r="NW481" s="1"/>
      <c r="NX481" s="1"/>
      <c r="NY481" s="1"/>
      <c r="NZ481" s="1"/>
      <c r="OA481" s="1"/>
      <c r="OB481" s="1"/>
      <c r="OC481" s="1"/>
      <c r="OD481" s="1"/>
      <c r="OE481" s="1"/>
      <c r="OF481" s="1"/>
      <c r="OG481" s="1"/>
      <c r="OH481" s="1"/>
      <c r="OI481" s="1"/>
      <c r="OJ481" s="1"/>
      <c r="OK481" s="1"/>
      <c r="OL481" s="1"/>
      <c r="OM481" s="1"/>
      <c r="ON481" s="1"/>
      <c r="OO481" s="1"/>
      <c r="OP481" s="1"/>
      <c r="OQ481" s="1"/>
      <c r="OR481" s="1"/>
      <c r="OS481" s="1"/>
      <c r="OT481" s="1"/>
      <c r="OU481" s="1"/>
      <c r="OV481" s="1"/>
      <c r="OW481" s="1"/>
      <c r="OX481" s="1"/>
      <c r="OY481" s="1"/>
      <c r="OZ481" s="1"/>
      <c r="PA481" s="1"/>
      <c r="PB481" s="1"/>
      <c r="PC481" s="1"/>
      <c r="PD481" s="1"/>
      <c r="PE481" s="1"/>
      <c r="PF481" s="1"/>
      <c r="PG481" s="1"/>
      <c r="PH481" s="1"/>
      <c r="PI481" s="1"/>
      <c r="PJ481" s="1"/>
      <c r="PK481" s="1"/>
      <c r="PL481" s="1"/>
      <c r="PM481" s="1"/>
      <c r="PN481" s="1"/>
      <c r="PO481" s="1"/>
      <c r="PP481" s="1"/>
      <c r="PQ481" s="1"/>
      <c r="PR481" s="1"/>
      <c r="PS481" s="1"/>
      <c r="PT481" s="1"/>
      <c r="PU481" s="1"/>
      <c r="PV481" s="1"/>
      <c r="PW481" s="1"/>
      <c r="PX481" s="1"/>
      <c r="PY481" s="1"/>
      <c r="PZ481" s="1"/>
      <c r="QA481" s="1"/>
      <c r="QB481" s="1"/>
      <c r="QC481" s="1"/>
      <c r="QD481" s="1"/>
      <c r="QE481" s="1"/>
      <c r="QF481" s="1"/>
      <c r="QG481" s="1"/>
      <c r="QH481" s="1"/>
      <c r="QI481" s="1"/>
      <c r="QJ481" s="1"/>
      <c r="QK481" s="1"/>
      <c r="QL481" s="1"/>
      <c r="QM481" s="1"/>
      <c r="QN481" s="1"/>
      <c r="QO481" s="1"/>
      <c r="QP481" s="1"/>
      <c r="QQ481" s="1"/>
      <c r="QR481" s="1"/>
      <c r="QS481" s="1"/>
      <c r="QT481" s="1"/>
      <c r="QU481" s="1"/>
      <c r="QV481" s="1"/>
      <c r="QW481" s="1"/>
      <c r="QX481" s="1"/>
      <c r="QY481" s="1"/>
      <c r="QZ481" s="1"/>
      <c r="RA481" s="1"/>
      <c r="RB481" s="1"/>
      <c r="RC481" s="1"/>
      <c r="RD481" s="1"/>
      <c r="RE481" s="1"/>
      <c r="RF481" s="1"/>
      <c r="RG481" s="1"/>
      <c r="RH481" s="1"/>
      <c r="RI481" s="1"/>
      <c r="RJ481" s="1"/>
      <c r="RK481" s="1"/>
      <c r="RL481" s="1"/>
      <c r="RM481" s="1"/>
      <c r="RN481" s="1"/>
      <c r="RO481" s="1"/>
      <c r="RP481" s="1"/>
      <c r="RQ481" s="1"/>
      <c r="RR481" s="1"/>
      <c r="RS481" s="1"/>
      <c r="RT481" s="1"/>
      <c r="RU481" s="1"/>
      <c r="RV481" s="1"/>
      <c r="RW481" s="1"/>
      <c r="RX481" s="1"/>
      <c r="RY481" s="1"/>
      <c r="RZ481" s="1"/>
      <c r="SA481" s="1"/>
      <c r="SB481" s="1"/>
      <c r="SC481" s="1"/>
      <c r="SD481" s="1"/>
      <c r="SE481" s="1"/>
      <c r="SF481" s="1"/>
      <c r="SG481" s="1"/>
      <c r="SH481" s="1"/>
      <c r="SI481" s="1"/>
      <c r="SJ481" s="1"/>
      <c r="SK481" s="1"/>
      <c r="SL481" s="1"/>
      <c r="SM481" s="1"/>
      <c r="SN481" s="1"/>
      <c r="SO481" s="1"/>
      <c r="SP481" s="1"/>
      <c r="SQ481" s="1"/>
      <c r="SR481" s="1"/>
      <c r="SS481" s="1"/>
      <c r="ST481" s="1"/>
      <c r="SU481" s="1"/>
      <c r="SV481" s="1"/>
      <c r="SW481" s="1"/>
      <c r="SX481" s="1"/>
      <c r="SY481" s="1"/>
      <c r="SZ481" s="1"/>
      <c r="TA481" s="1"/>
      <c r="TB481" s="1"/>
      <c r="TC481" s="1"/>
      <c r="TD481" s="1"/>
      <c r="TE481" s="1"/>
      <c r="TF481" s="1"/>
      <c r="TG481" s="1"/>
      <c r="TH481" s="1"/>
      <c r="TI481" s="1"/>
      <c r="TJ481" s="1"/>
      <c r="TK481" s="1"/>
      <c r="TL481" s="1"/>
      <c r="TM481" s="1"/>
      <c r="TN481" s="1"/>
      <c r="TO481" s="1"/>
      <c r="TP481" s="1"/>
      <c r="TQ481" s="1"/>
      <c r="TR481" s="1"/>
      <c r="TS481" s="1"/>
      <c r="TT481" s="1"/>
      <c r="TU481" s="1"/>
      <c r="TV481" s="1"/>
      <c r="TW481" s="1"/>
      <c r="TX481" s="1"/>
      <c r="TY481" s="1"/>
      <c r="TZ481" s="1"/>
      <c r="UA481" s="1"/>
      <c r="UB481" s="1"/>
      <c r="UC481" s="1"/>
      <c r="UD481" s="1"/>
      <c r="UE481" s="1"/>
      <c r="UF481" s="1"/>
      <c r="UG481" s="1"/>
      <c r="UH481" s="1"/>
      <c r="UI481" s="1"/>
      <c r="UJ481" s="1"/>
      <c r="UK481" s="1"/>
      <c r="UL481" s="1"/>
      <c r="UM481" s="1"/>
      <c r="UN481" s="1"/>
      <c r="UO481" s="1"/>
      <c r="UP481" s="1"/>
      <c r="UQ481" s="1"/>
      <c r="UR481" s="1"/>
      <c r="US481" s="1"/>
      <c r="UT481" s="1"/>
      <c r="UU481" s="1"/>
      <c r="UV481" s="1"/>
      <c r="UW481" s="1"/>
      <c r="UX481" s="1"/>
      <c r="UY481" s="1"/>
      <c r="UZ481" s="1"/>
      <c r="VA481" s="1"/>
      <c r="VB481" s="1"/>
      <c r="VC481" s="1"/>
      <c r="VD481" s="1"/>
      <c r="VE481" s="1"/>
      <c r="VF481" s="1"/>
      <c r="VG481" s="1"/>
      <c r="VH481" s="1"/>
      <c r="VI481" s="1"/>
      <c r="VJ481" s="1"/>
      <c r="VK481" s="1"/>
      <c r="VL481" s="1"/>
      <c r="VM481" s="1"/>
      <c r="VN481" s="1"/>
      <c r="VO481" s="1"/>
      <c r="VP481" s="1"/>
      <c r="VQ481" s="1"/>
      <c r="VR481" s="1"/>
      <c r="VS481" s="1"/>
      <c r="VT481" s="1"/>
      <c r="VU481" s="1"/>
      <c r="VV481" s="1"/>
      <c r="VW481" s="1"/>
      <c r="VX481" s="1"/>
      <c r="VY481" s="1"/>
      <c r="VZ481" s="1"/>
      <c r="WA481" s="1"/>
      <c r="WB481" s="1"/>
      <c r="WC481" s="1"/>
      <c r="WD481" s="1"/>
      <c r="WE481" s="1"/>
      <c r="WF481" s="1"/>
      <c r="WG481" s="1"/>
      <c r="WH481" s="1"/>
      <c r="WI481" s="1"/>
      <c r="WJ481" s="1"/>
      <c r="WK481" s="1"/>
      <c r="WL481" s="1"/>
      <c r="WM481" s="1"/>
      <c r="WN481" s="1"/>
      <c r="WO481" s="1"/>
      <c r="WP481" s="1"/>
      <c r="WQ481" s="1"/>
      <c r="WR481" s="1"/>
      <c r="WS481" s="1"/>
      <c r="WT481" s="1"/>
      <c r="WU481" s="1"/>
      <c r="WV481" s="1"/>
      <c r="WW481" s="1"/>
      <c r="WX481" s="1"/>
      <c r="WY481" s="1"/>
      <c r="WZ481" s="1"/>
      <c r="XA481" s="1"/>
      <c r="XB481" s="1"/>
      <c r="XC481" s="1"/>
      <c r="XD481" s="1"/>
      <c r="XE481" s="1"/>
      <c r="XF481" s="1"/>
      <c r="XG481" s="1"/>
      <c r="XH481" s="1"/>
      <c r="XI481" s="1"/>
      <c r="XJ481" s="1"/>
      <c r="XK481" s="1"/>
      <c r="XL481" s="1"/>
      <c r="XM481" s="1"/>
      <c r="XN481" s="1"/>
      <c r="XO481" s="1"/>
      <c r="XP481" s="1"/>
      <c r="XQ481" s="1"/>
      <c r="XR481" s="1"/>
      <c r="XS481" s="1"/>
      <c r="XT481" s="1"/>
      <c r="XU481" s="1"/>
      <c r="XV481" s="1"/>
      <c r="XW481" s="1"/>
      <c r="XX481" s="1"/>
      <c r="XY481" s="1"/>
      <c r="XZ481" s="1"/>
      <c r="YA481" s="1"/>
      <c r="YB481" s="1"/>
      <c r="YC481" s="1"/>
      <c r="YD481" s="1"/>
      <c r="YE481" s="1"/>
      <c r="YF481" s="1"/>
      <c r="YG481" s="1"/>
      <c r="YH481" s="1"/>
      <c r="YI481" s="1"/>
      <c r="YJ481" s="1"/>
      <c r="YK481" s="1"/>
      <c r="YL481" s="1"/>
      <c r="YM481" s="1"/>
      <c r="YN481" s="1"/>
      <c r="YO481" s="1"/>
      <c r="YP481" s="1"/>
      <c r="YQ481" s="1"/>
      <c r="YR481" s="1"/>
      <c r="YS481" s="1"/>
      <c r="YT481" s="1"/>
      <c r="YU481" s="1"/>
      <c r="YV481" s="1"/>
      <c r="YW481" s="1"/>
      <c r="YX481" s="1"/>
      <c r="YY481" s="1"/>
      <c r="YZ481" s="1"/>
      <c r="ZA481" s="1"/>
      <c r="ZB481" s="1"/>
      <c r="ZC481" s="1"/>
      <c r="ZD481" s="1"/>
      <c r="ZE481" s="1"/>
      <c r="ZF481" s="1"/>
      <c r="ZG481" s="1"/>
      <c r="ZH481" s="1"/>
      <c r="ZI481" s="1"/>
      <c r="ZJ481" s="1"/>
      <c r="ZK481" s="1"/>
      <c r="ZL481" s="1"/>
      <c r="ZM481" s="1"/>
      <c r="ZN481" s="1"/>
      <c r="ZO481" s="1"/>
      <c r="ZP481" s="1"/>
      <c r="ZQ481" s="1"/>
      <c r="ZR481" s="1"/>
      <c r="ZS481" s="1"/>
      <c r="ZT481" s="1"/>
      <c r="ZU481" s="1"/>
      <c r="ZV481" s="1"/>
      <c r="ZW481" s="1"/>
      <c r="ZX481" s="1"/>
      <c r="ZY481" s="1"/>
      <c r="ZZ481" s="1"/>
      <c r="AAA481" s="1"/>
      <c r="AAB481" s="1"/>
      <c r="AAC481" s="1"/>
      <c r="AAD481" s="1"/>
      <c r="AAE481" s="1"/>
      <c r="AAF481" s="1"/>
      <c r="AAG481" s="1"/>
      <c r="AAH481" s="1"/>
      <c r="AAI481" s="1"/>
      <c r="AAJ481" s="1"/>
      <c r="AAK481" s="1"/>
      <c r="AAL481" s="1"/>
      <c r="AAM481" s="1"/>
      <c r="AAN481" s="1"/>
      <c r="AAO481" s="1"/>
      <c r="AAP481" s="1"/>
      <c r="AAQ481" s="1"/>
      <c r="AAR481" s="1"/>
      <c r="AAS481" s="1"/>
      <c r="AAT481" s="1"/>
      <c r="AAU481" s="1"/>
      <c r="AAV481" s="1"/>
      <c r="AAW481" s="1"/>
      <c r="AAX481" s="1"/>
      <c r="AAY481" s="1"/>
      <c r="AAZ481" s="1"/>
      <c r="ABA481" s="1"/>
      <c r="ABB481" s="1"/>
      <c r="ABC481" s="1"/>
      <c r="ABD481" s="1"/>
      <c r="ABE481" s="1"/>
      <c r="ABF481" s="1"/>
      <c r="ABG481" s="1"/>
      <c r="ABH481" s="1"/>
      <c r="ABI481" s="1"/>
      <c r="ABJ481" s="1"/>
      <c r="ABK481" s="1"/>
      <c r="ABL481" s="1"/>
      <c r="ABM481" s="1"/>
      <c r="ABN481" s="1"/>
      <c r="ABO481" s="1"/>
      <c r="ABP481" s="1"/>
      <c r="ABQ481" s="1"/>
      <c r="ABR481" s="1"/>
      <c r="ABS481" s="1"/>
      <c r="ABT481" s="1"/>
      <c r="ABU481" s="1"/>
      <c r="ABV481" s="1"/>
      <c r="ABW481" s="1"/>
      <c r="ABX481" s="1"/>
      <c r="ABY481" s="1"/>
      <c r="ABZ481" s="1"/>
      <c r="ACA481" s="1"/>
      <c r="ACB481" s="1"/>
      <c r="ACC481" s="1"/>
      <c r="ACD481" s="1"/>
      <c r="ACE481" s="1"/>
      <c r="ACF481" s="1"/>
      <c r="ACG481" s="1"/>
      <c r="ACH481" s="1"/>
      <c r="ACI481" s="1"/>
      <c r="ACJ481" s="1"/>
      <c r="ACK481" s="1"/>
      <c r="ACL481" s="1"/>
      <c r="ACM481" s="1"/>
      <c r="ACN481" s="1"/>
      <c r="ACO481" s="1"/>
      <c r="ACP481" s="1"/>
      <c r="ACQ481" s="1"/>
      <c r="ACR481" s="1"/>
      <c r="ACS481" s="1"/>
      <c r="ACT481" s="1"/>
      <c r="ACU481" s="1"/>
      <c r="ACV481" s="1"/>
      <c r="ACW481" s="1"/>
      <c r="ACX481" s="1"/>
      <c r="ACY481" s="1"/>
      <c r="ACZ481" s="1"/>
      <c r="ADA481" s="1"/>
      <c r="ADB481" s="1"/>
      <c r="ADC481" s="1"/>
      <c r="ADD481" s="1"/>
      <c r="ADE481" s="1"/>
      <c r="ADF481" s="1"/>
      <c r="ADG481" s="1"/>
      <c r="ADH481" s="1"/>
      <c r="ADI481" s="1"/>
      <c r="ADJ481" s="1"/>
      <c r="ADK481" s="1"/>
      <c r="ADL481" s="1"/>
      <c r="ADM481" s="1"/>
      <c r="ADN481" s="1"/>
      <c r="ADO481" s="1"/>
      <c r="ADP481" s="1"/>
      <c r="ADQ481" s="1"/>
      <c r="ADR481" s="1"/>
      <c r="ADS481" s="1"/>
      <c r="ADT481" s="1"/>
      <c r="ADU481" s="1"/>
      <c r="ADV481" s="1"/>
      <c r="ADW481" s="1"/>
      <c r="ADX481" s="1"/>
      <c r="ADY481" s="1"/>
      <c r="ADZ481" s="1"/>
      <c r="AEA481" s="1"/>
      <c r="AEB481" s="1"/>
      <c r="AEC481" s="1"/>
      <c r="AED481" s="1"/>
      <c r="AEE481" s="1"/>
      <c r="AEF481" s="1"/>
      <c r="AEG481" s="1"/>
      <c r="AEH481" s="1"/>
      <c r="AEI481" s="1"/>
      <c r="AEJ481" s="1"/>
      <c r="AEK481" s="1"/>
      <c r="AEL481" s="1"/>
      <c r="AEM481" s="1"/>
      <c r="AEN481" s="1"/>
      <c r="AEO481" s="1"/>
      <c r="AEP481" s="1"/>
      <c r="AEQ481" s="1"/>
      <c r="AER481" s="1"/>
      <c r="AES481" s="1"/>
      <c r="AET481" s="1"/>
      <c r="AEU481" s="1"/>
      <c r="AEV481" s="1"/>
      <c r="AEW481" s="1"/>
      <c r="AEX481" s="1"/>
      <c r="AEY481" s="1"/>
      <c r="AEZ481" s="1"/>
      <c r="AFA481" s="1"/>
      <c r="AFB481" s="1"/>
      <c r="AFC481" s="1"/>
      <c r="AFD481" s="1"/>
      <c r="AFE481" s="1"/>
      <c r="AFF481" s="1"/>
      <c r="AFG481" s="1"/>
      <c r="AFH481" s="1"/>
      <c r="AFI481" s="1"/>
      <c r="AFJ481" s="1"/>
      <c r="AFK481" s="1"/>
      <c r="AFL481" s="1"/>
      <c r="AFM481" s="1"/>
      <c r="AFN481" s="1"/>
      <c r="AFO481" s="1"/>
      <c r="AFP481" s="1"/>
      <c r="AFQ481" s="1"/>
      <c r="AFR481" s="1"/>
      <c r="AFS481" s="1"/>
      <c r="AFT481" s="1"/>
      <c r="AFU481" s="1"/>
      <c r="AFV481" s="1"/>
      <c r="AFW481" s="1"/>
      <c r="AFX481" s="1"/>
      <c r="AFY481" s="1"/>
      <c r="AFZ481" s="1"/>
      <c r="AGA481" s="1"/>
      <c r="AGB481" s="1"/>
      <c r="AGC481" s="1"/>
      <c r="AGD481" s="1"/>
      <c r="AGE481" s="1"/>
      <c r="AGF481" s="1"/>
      <c r="AGG481" s="1"/>
      <c r="AGH481" s="1"/>
      <c r="AGI481" s="1"/>
      <c r="AGJ481" s="1"/>
      <c r="AGK481" s="1"/>
      <c r="AGL481" s="1"/>
      <c r="AGM481" s="1"/>
      <c r="AGN481" s="1"/>
      <c r="AGO481" s="1"/>
      <c r="AGP481" s="1"/>
      <c r="AGQ481" s="1"/>
      <c r="AGR481" s="1"/>
      <c r="AGS481" s="1"/>
      <c r="AGT481" s="1"/>
      <c r="AGU481" s="1"/>
      <c r="AGV481" s="1"/>
      <c r="AGW481" s="1"/>
      <c r="AGX481" s="1"/>
      <c r="AGY481" s="1"/>
      <c r="AGZ481" s="1"/>
      <c r="AHA481" s="1"/>
      <c r="AHB481" s="1"/>
      <c r="AHC481" s="1"/>
      <c r="AHD481" s="1"/>
      <c r="AHE481" s="1"/>
      <c r="AHF481" s="1"/>
      <c r="AHG481" s="1"/>
      <c r="AHH481" s="1"/>
      <c r="AHI481" s="1"/>
      <c r="AHJ481" s="1"/>
      <c r="AHK481" s="1"/>
      <c r="AHL481" s="1"/>
      <c r="AHM481" s="1"/>
      <c r="AHN481" s="1"/>
      <c r="AHO481" s="1"/>
      <c r="AHP481" s="1"/>
      <c r="AHQ481" s="1"/>
      <c r="AHR481" s="1"/>
      <c r="AHS481" s="1"/>
      <c r="AHT481" s="1"/>
      <c r="AHU481" s="1"/>
      <c r="AHV481" s="1"/>
      <c r="AHW481" s="1"/>
      <c r="AHX481" s="1"/>
      <c r="AHY481" s="1"/>
      <c r="AHZ481" s="1"/>
      <c r="AIA481" s="1"/>
      <c r="AIB481" s="1"/>
      <c r="AIC481" s="1"/>
      <c r="AID481" s="1"/>
      <c r="AIE481" s="1"/>
      <c r="AIF481" s="1"/>
      <c r="AIG481" s="1"/>
      <c r="AIH481" s="1"/>
      <c r="AII481" s="1"/>
      <c r="AIJ481" s="1"/>
      <c r="AIK481" s="1"/>
      <c r="AIL481" s="1"/>
      <c r="AIM481" s="1"/>
      <c r="AIN481" s="1"/>
      <c r="AIO481" s="1"/>
      <c r="AIP481" s="1"/>
      <c r="AIQ481" s="1"/>
      <c r="AIR481" s="1"/>
      <c r="AIS481" s="1"/>
      <c r="AIT481" s="1"/>
      <c r="AIU481" s="1"/>
      <c r="AIV481" s="1"/>
      <c r="AIW481" s="1"/>
      <c r="AIX481" s="1"/>
      <c r="AIY481" s="1"/>
      <c r="AIZ481" s="1"/>
      <c r="AJA481" s="1"/>
      <c r="AJB481" s="1"/>
      <c r="AJC481" s="1"/>
      <c r="AJD481" s="1"/>
      <c r="AJE481" s="1"/>
      <c r="AJF481" s="1"/>
      <c r="AJG481" s="1"/>
      <c r="AJH481" s="1"/>
      <c r="AJI481" s="1"/>
      <c r="AJJ481" s="1"/>
      <c r="AJK481" s="1"/>
      <c r="AJL481" s="1"/>
      <c r="AJM481" s="1"/>
      <c r="AJN481" s="1"/>
      <c r="AJO481" s="1"/>
      <c r="AJP481" s="1"/>
      <c r="AJQ481" s="1"/>
      <c r="AJR481" s="1"/>
      <c r="AJS481" s="1"/>
      <c r="AJT481" s="1"/>
      <c r="AJU481" s="1"/>
      <c r="AJV481" s="1"/>
      <c r="AJW481" s="1"/>
      <c r="AJX481" s="1"/>
      <c r="AJY481" s="1"/>
      <c r="AJZ481" s="1"/>
      <c r="AKA481" s="1"/>
      <c r="AKB481" s="1"/>
      <c r="AKC481" s="1"/>
      <c r="AKD481" s="1"/>
      <c r="AKE481" s="1"/>
      <c r="AKF481" s="1"/>
      <c r="AKG481" s="1"/>
      <c r="AKH481" s="1"/>
      <c r="AKI481" s="1"/>
      <c r="AKJ481" s="1"/>
      <c r="AKK481" s="1"/>
      <c r="AKL481" s="1"/>
      <c r="AKM481" s="1"/>
      <c r="AKN481" s="1"/>
      <c r="AKO481" s="1"/>
      <c r="AKP481" s="1"/>
      <c r="AKQ481" s="1"/>
      <c r="AKR481" s="1"/>
      <c r="AKS481" s="1"/>
      <c r="AKT481" s="1"/>
      <c r="AKU481" s="1"/>
      <c r="AKV481" s="1"/>
      <c r="AKW481" s="1"/>
      <c r="AKX481" s="1"/>
      <c r="AKY481" s="1"/>
      <c r="AKZ481" s="1"/>
      <c r="ALA481" s="1"/>
      <c r="ALB481" s="1"/>
      <c r="ALC481" s="1"/>
      <c r="ALD481" s="1"/>
      <c r="ALE481" s="1"/>
      <c r="ALF481" s="1"/>
      <c r="ALG481" s="1"/>
      <c r="ALH481" s="1"/>
      <c r="ALI481" s="1"/>
      <c r="ALJ481" s="1"/>
      <c r="ALK481" s="1"/>
      <c r="ALL481" s="1"/>
      <c r="ALM481" s="1"/>
      <c r="ALN481" s="1"/>
      <c r="ALO481" s="1"/>
      <c r="ALP481" s="1"/>
      <c r="ALQ481" s="1"/>
      <c r="ALR481" s="1"/>
      <c r="ALS481" s="1"/>
      <c r="ALT481" s="1"/>
      <c r="ALU481" s="1"/>
      <c r="ALV481" s="1"/>
      <c r="ALW481" s="1"/>
      <c r="ALX481" s="1"/>
      <c r="ALY481" s="1"/>
      <c r="ALZ481" s="1"/>
      <c r="AMA481" s="1"/>
      <c r="AMB481" s="1"/>
      <c r="AMC481" s="1"/>
      <c r="AMD481" s="1"/>
      <c r="AME481" s="1"/>
      <c r="AMF481" s="1"/>
      <c r="AMG481" s="1"/>
      <c r="AMH481" s="1"/>
      <c r="AMI481" s="1"/>
      <c r="AMJ481" s="1"/>
    </row>
    <row r="482" spans="1:1024" s="22" customFormat="1">
      <c r="A482" s="1" t="s">
        <v>9280</v>
      </c>
      <c r="B482" s="1" t="s">
        <v>9281</v>
      </c>
      <c r="C482" s="1" t="s">
        <v>99</v>
      </c>
      <c r="D482" s="1" t="s">
        <v>13</v>
      </c>
      <c r="E482" s="1" t="s">
        <v>9282</v>
      </c>
      <c r="F482" s="1" t="s">
        <v>16</v>
      </c>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c r="KB482" s="1"/>
      <c r="KC482" s="1"/>
      <c r="KD482" s="1"/>
      <c r="KE482" s="1"/>
      <c r="KF482" s="1"/>
      <c r="KG482" s="1"/>
      <c r="KH482" s="1"/>
      <c r="KI482" s="1"/>
      <c r="KJ482" s="1"/>
      <c r="KK482" s="1"/>
      <c r="KL482" s="1"/>
      <c r="KM482" s="1"/>
      <c r="KN482" s="1"/>
      <c r="KO482" s="1"/>
      <c r="KP482" s="1"/>
      <c r="KQ482" s="1"/>
      <c r="KR482" s="1"/>
      <c r="KS482" s="1"/>
      <c r="KT482" s="1"/>
      <c r="KU482" s="1"/>
      <c r="KV482" s="1"/>
      <c r="KW482" s="1"/>
      <c r="KX482" s="1"/>
      <c r="KY482" s="1"/>
      <c r="KZ482" s="1"/>
      <c r="LA482" s="1"/>
      <c r="LB482" s="1"/>
      <c r="LC482" s="1"/>
      <c r="LD482" s="1"/>
      <c r="LE482" s="1"/>
      <c r="LF482" s="1"/>
      <c r="LG482" s="1"/>
      <c r="LH482" s="1"/>
      <c r="LI482" s="1"/>
      <c r="LJ482" s="1"/>
      <c r="LK482" s="1"/>
      <c r="LL482" s="1"/>
      <c r="LM482" s="1"/>
      <c r="LN482" s="1"/>
      <c r="LO482" s="1"/>
      <c r="LP482" s="1"/>
      <c r="LQ482" s="1"/>
      <c r="LR482" s="1"/>
      <c r="LS482" s="1"/>
      <c r="LT482" s="1"/>
      <c r="LU482" s="1"/>
      <c r="LV482" s="1"/>
      <c r="LW482" s="1"/>
      <c r="LX482" s="1"/>
      <c r="LY482" s="1"/>
      <c r="LZ482" s="1"/>
      <c r="MA482" s="1"/>
      <c r="MB482" s="1"/>
      <c r="MC482" s="1"/>
      <c r="MD482" s="1"/>
      <c r="ME482" s="1"/>
      <c r="MF482" s="1"/>
      <c r="MG482" s="1"/>
      <c r="MH482" s="1"/>
      <c r="MI482" s="1"/>
      <c r="MJ482" s="1"/>
      <c r="MK482" s="1"/>
      <c r="ML482" s="1"/>
      <c r="MM482" s="1"/>
      <c r="MN482" s="1"/>
      <c r="MO482" s="1"/>
      <c r="MP482" s="1"/>
      <c r="MQ482" s="1"/>
      <c r="MR482" s="1"/>
      <c r="MS482" s="1"/>
      <c r="MT482" s="1"/>
      <c r="MU482" s="1"/>
      <c r="MV482" s="1"/>
      <c r="MW482" s="1"/>
      <c r="MX482" s="1"/>
      <c r="MY482" s="1"/>
      <c r="MZ482" s="1"/>
      <c r="NA482" s="1"/>
      <c r="NB482" s="1"/>
      <c r="NC482" s="1"/>
      <c r="ND482" s="1"/>
      <c r="NE482" s="1"/>
      <c r="NF482" s="1"/>
      <c r="NG482" s="1"/>
      <c r="NH482" s="1"/>
      <c r="NI482" s="1"/>
      <c r="NJ482" s="1"/>
      <c r="NK482" s="1"/>
      <c r="NL482" s="1"/>
      <c r="NM482" s="1"/>
      <c r="NN482" s="1"/>
      <c r="NO482" s="1"/>
      <c r="NP482" s="1"/>
      <c r="NQ482" s="1"/>
      <c r="NR482" s="1"/>
      <c r="NS482" s="1"/>
      <c r="NT482" s="1"/>
      <c r="NU482" s="1"/>
      <c r="NV482" s="1"/>
      <c r="NW482" s="1"/>
      <c r="NX482" s="1"/>
      <c r="NY482" s="1"/>
      <c r="NZ482" s="1"/>
      <c r="OA482" s="1"/>
      <c r="OB482" s="1"/>
      <c r="OC482" s="1"/>
      <c r="OD482" s="1"/>
      <c r="OE482" s="1"/>
      <c r="OF482" s="1"/>
      <c r="OG482" s="1"/>
      <c r="OH482" s="1"/>
      <c r="OI482" s="1"/>
      <c r="OJ482" s="1"/>
      <c r="OK482" s="1"/>
      <c r="OL482" s="1"/>
      <c r="OM482" s="1"/>
      <c r="ON482" s="1"/>
      <c r="OO482" s="1"/>
      <c r="OP482" s="1"/>
      <c r="OQ482" s="1"/>
      <c r="OR482" s="1"/>
      <c r="OS482" s="1"/>
      <c r="OT482" s="1"/>
      <c r="OU482" s="1"/>
      <c r="OV482" s="1"/>
      <c r="OW482" s="1"/>
      <c r="OX482" s="1"/>
      <c r="OY482" s="1"/>
      <c r="OZ482" s="1"/>
      <c r="PA482" s="1"/>
      <c r="PB482" s="1"/>
      <c r="PC482" s="1"/>
      <c r="PD482" s="1"/>
      <c r="PE482" s="1"/>
      <c r="PF482" s="1"/>
      <c r="PG482" s="1"/>
      <c r="PH482" s="1"/>
      <c r="PI482" s="1"/>
      <c r="PJ482" s="1"/>
      <c r="PK482" s="1"/>
      <c r="PL482" s="1"/>
      <c r="PM482" s="1"/>
      <c r="PN482" s="1"/>
      <c r="PO482" s="1"/>
      <c r="PP482" s="1"/>
      <c r="PQ482" s="1"/>
      <c r="PR482" s="1"/>
      <c r="PS482" s="1"/>
      <c r="PT482" s="1"/>
      <c r="PU482" s="1"/>
      <c r="PV482" s="1"/>
      <c r="PW482" s="1"/>
      <c r="PX482" s="1"/>
      <c r="PY482" s="1"/>
      <c r="PZ482" s="1"/>
      <c r="QA482" s="1"/>
      <c r="QB482" s="1"/>
      <c r="QC482" s="1"/>
      <c r="QD482" s="1"/>
      <c r="QE482" s="1"/>
      <c r="QF482" s="1"/>
      <c r="QG482" s="1"/>
      <c r="QH482" s="1"/>
      <c r="QI482" s="1"/>
      <c r="QJ482" s="1"/>
      <c r="QK482" s="1"/>
      <c r="QL482" s="1"/>
      <c r="QM482" s="1"/>
      <c r="QN482" s="1"/>
      <c r="QO482" s="1"/>
      <c r="QP482" s="1"/>
      <c r="QQ482" s="1"/>
      <c r="QR482" s="1"/>
      <c r="QS482" s="1"/>
      <c r="QT482" s="1"/>
      <c r="QU482" s="1"/>
      <c r="QV482" s="1"/>
      <c r="QW482" s="1"/>
      <c r="QX482" s="1"/>
      <c r="QY482" s="1"/>
      <c r="QZ482" s="1"/>
      <c r="RA482" s="1"/>
      <c r="RB482" s="1"/>
      <c r="RC482" s="1"/>
      <c r="RD482" s="1"/>
      <c r="RE482" s="1"/>
      <c r="RF482" s="1"/>
      <c r="RG482" s="1"/>
      <c r="RH482" s="1"/>
      <c r="RI482" s="1"/>
      <c r="RJ482" s="1"/>
      <c r="RK482" s="1"/>
      <c r="RL482" s="1"/>
      <c r="RM482" s="1"/>
      <c r="RN482" s="1"/>
      <c r="RO482" s="1"/>
      <c r="RP482" s="1"/>
      <c r="RQ482" s="1"/>
      <c r="RR482" s="1"/>
      <c r="RS482" s="1"/>
      <c r="RT482" s="1"/>
      <c r="RU482" s="1"/>
      <c r="RV482" s="1"/>
      <c r="RW482" s="1"/>
      <c r="RX482" s="1"/>
      <c r="RY482" s="1"/>
      <c r="RZ482" s="1"/>
      <c r="SA482" s="1"/>
      <c r="SB482" s="1"/>
      <c r="SC482" s="1"/>
      <c r="SD482" s="1"/>
      <c r="SE482" s="1"/>
      <c r="SF482" s="1"/>
      <c r="SG482" s="1"/>
      <c r="SH482" s="1"/>
      <c r="SI482" s="1"/>
      <c r="SJ482" s="1"/>
      <c r="SK482" s="1"/>
      <c r="SL482" s="1"/>
      <c r="SM482" s="1"/>
      <c r="SN482" s="1"/>
      <c r="SO482" s="1"/>
      <c r="SP482" s="1"/>
      <c r="SQ482" s="1"/>
      <c r="SR482" s="1"/>
      <c r="SS482" s="1"/>
      <c r="ST482" s="1"/>
      <c r="SU482" s="1"/>
      <c r="SV482" s="1"/>
      <c r="SW482" s="1"/>
      <c r="SX482" s="1"/>
      <c r="SY482" s="1"/>
      <c r="SZ482" s="1"/>
      <c r="TA482" s="1"/>
      <c r="TB482" s="1"/>
      <c r="TC482" s="1"/>
      <c r="TD482" s="1"/>
      <c r="TE482" s="1"/>
      <c r="TF482" s="1"/>
      <c r="TG482" s="1"/>
      <c r="TH482" s="1"/>
      <c r="TI482" s="1"/>
      <c r="TJ482" s="1"/>
      <c r="TK482" s="1"/>
      <c r="TL482" s="1"/>
      <c r="TM482" s="1"/>
      <c r="TN482" s="1"/>
      <c r="TO482" s="1"/>
      <c r="TP482" s="1"/>
      <c r="TQ482" s="1"/>
      <c r="TR482" s="1"/>
      <c r="TS482" s="1"/>
      <c r="TT482" s="1"/>
      <c r="TU482" s="1"/>
      <c r="TV482" s="1"/>
      <c r="TW482" s="1"/>
      <c r="TX482" s="1"/>
      <c r="TY482" s="1"/>
      <c r="TZ482" s="1"/>
      <c r="UA482" s="1"/>
      <c r="UB482" s="1"/>
      <c r="UC482" s="1"/>
      <c r="UD482" s="1"/>
      <c r="UE482" s="1"/>
      <c r="UF482" s="1"/>
      <c r="UG482" s="1"/>
      <c r="UH482" s="1"/>
      <c r="UI482" s="1"/>
      <c r="UJ482" s="1"/>
      <c r="UK482" s="1"/>
      <c r="UL482" s="1"/>
      <c r="UM482" s="1"/>
      <c r="UN482" s="1"/>
      <c r="UO482" s="1"/>
      <c r="UP482" s="1"/>
      <c r="UQ482" s="1"/>
      <c r="UR482" s="1"/>
      <c r="US482" s="1"/>
      <c r="UT482" s="1"/>
      <c r="UU482" s="1"/>
      <c r="UV482" s="1"/>
      <c r="UW482" s="1"/>
      <c r="UX482" s="1"/>
      <c r="UY482" s="1"/>
      <c r="UZ482" s="1"/>
      <c r="VA482" s="1"/>
      <c r="VB482" s="1"/>
      <c r="VC482" s="1"/>
      <c r="VD482" s="1"/>
      <c r="VE482" s="1"/>
      <c r="VF482" s="1"/>
      <c r="VG482" s="1"/>
      <c r="VH482" s="1"/>
      <c r="VI482" s="1"/>
      <c r="VJ482" s="1"/>
      <c r="VK482" s="1"/>
      <c r="VL482" s="1"/>
      <c r="VM482" s="1"/>
      <c r="VN482" s="1"/>
      <c r="VO482" s="1"/>
      <c r="VP482" s="1"/>
      <c r="VQ482" s="1"/>
      <c r="VR482" s="1"/>
      <c r="VS482" s="1"/>
      <c r="VT482" s="1"/>
      <c r="VU482" s="1"/>
      <c r="VV482" s="1"/>
      <c r="VW482" s="1"/>
      <c r="VX482" s="1"/>
      <c r="VY482" s="1"/>
      <c r="VZ482" s="1"/>
      <c r="WA482" s="1"/>
      <c r="WB482" s="1"/>
      <c r="WC482" s="1"/>
      <c r="WD482" s="1"/>
      <c r="WE482" s="1"/>
      <c r="WF482" s="1"/>
      <c r="WG482" s="1"/>
      <c r="WH482" s="1"/>
      <c r="WI482" s="1"/>
      <c r="WJ482" s="1"/>
      <c r="WK482" s="1"/>
      <c r="WL482" s="1"/>
      <c r="WM482" s="1"/>
      <c r="WN482" s="1"/>
      <c r="WO482" s="1"/>
      <c r="WP482" s="1"/>
      <c r="WQ482" s="1"/>
      <c r="WR482" s="1"/>
      <c r="WS482" s="1"/>
      <c r="WT482" s="1"/>
      <c r="WU482" s="1"/>
      <c r="WV482" s="1"/>
      <c r="WW482" s="1"/>
      <c r="WX482" s="1"/>
      <c r="WY482" s="1"/>
      <c r="WZ482" s="1"/>
      <c r="XA482" s="1"/>
      <c r="XB482" s="1"/>
      <c r="XC482" s="1"/>
      <c r="XD482" s="1"/>
      <c r="XE482" s="1"/>
      <c r="XF482" s="1"/>
      <c r="XG482" s="1"/>
      <c r="XH482" s="1"/>
      <c r="XI482" s="1"/>
      <c r="XJ482" s="1"/>
      <c r="XK482" s="1"/>
      <c r="XL482" s="1"/>
      <c r="XM482" s="1"/>
      <c r="XN482" s="1"/>
      <c r="XO482" s="1"/>
      <c r="XP482" s="1"/>
      <c r="XQ482" s="1"/>
      <c r="XR482" s="1"/>
      <c r="XS482" s="1"/>
      <c r="XT482" s="1"/>
      <c r="XU482" s="1"/>
      <c r="XV482" s="1"/>
      <c r="XW482" s="1"/>
      <c r="XX482" s="1"/>
      <c r="XY482" s="1"/>
      <c r="XZ482" s="1"/>
      <c r="YA482" s="1"/>
      <c r="YB482" s="1"/>
      <c r="YC482" s="1"/>
      <c r="YD482" s="1"/>
      <c r="YE482" s="1"/>
      <c r="YF482" s="1"/>
      <c r="YG482" s="1"/>
      <c r="YH482" s="1"/>
      <c r="YI482" s="1"/>
      <c r="YJ482" s="1"/>
      <c r="YK482" s="1"/>
      <c r="YL482" s="1"/>
      <c r="YM482" s="1"/>
      <c r="YN482" s="1"/>
      <c r="YO482" s="1"/>
      <c r="YP482" s="1"/>
      <c r="YQ482" s="1"/>
      <c r="YR482" s="1"/>
      <c r="YS482" s="1"/>
      <c r="YT482" s="1"/>
      <c r="YU482" s="1"/>
      <c r="YV482" s="1"/>
      <c r="YW482" s="1"/>
      <c r="YX482" s="1"/>
      <c r="YY482" s="1"/>
      <c r="YZ482" s="1"/>
      <c r="ZA482" s="1"/>
      <c r="ZB482" s="1"/>
      <c r="ZC482" s="1"/>
      <c r="ZD482" s="1"/>
      <c r="ZE482" s="1"/>
      <c r="ZF482" s="1"/>
      <c r="ZG482" s="1"/>
      <c r="ZH482" s="1"/>
      <c r="ZI482" s="1"/>
      <c r="ZJ482" s="1"/>
      <c r="ZK482" s="1"/>
      <c r="ZL482" s="1"/>
      <c r="ZM482" s="1"/>
      <c r="ZN482" s="1"/>
      <c r="ZO482" s="1"/>
      <c r="ZP482" s="1"/>
      <c r="ZQ482" s="1"/>
      <c r="ZR482" s="1"/>
      <c r="ZS482" s="1"/>
      <c r="ZT482" s="1"/>
      <c r="ZU482" s="1"/>
      <c r="ZV482" s="1"/>
      <c r="ZW482" s="1"/>
      <c r="ZX482" s="1"/>
      <c r="ZY482" s="1"/>
      <c r="ZZ482" s="1"/>
      <c r="AAA482" s="1"/>
      <c r="AAB482" s="1"/>
      <c r="AAC482" s="1"/>
      <c r="AAD482" s="1"/>
      <c r="AAE482" s="1"/>
      <c r="AAF482" s="1"/>
      <c r="AAG482" s="1"/>
      <c r="AAH482" s="1"/>
      <c r="AAI482" s="1"/>
      <c r="AAJ482" s="1"/>
      <c r="AAK482" s="1"/>
      <c r="AAL482" s="1"/>
      <c r="AAM482" s="1"/>
      <c r="AAN482" s="1"/>
      <c r="AAO482" s="1"/>
      <c r="AAP482" s="1"/>
      <c r="AAQ482" s="1"/>
      <c r="AAR482" s="1"/>
      <c r="AAS482" s="1"/>
      <c r="AAT482" s="1"/>
      <c r="AAU482" s="1"/>
      <c r="AAV482" s="1"/>
      <c r="AAW482" s="1"/>
      <c r="AAX482" s="1"/>
      <c r="AAY482" s="1"/>
      <c r="AAZ482" s="1"/>
      <c r="ABA482" s="1"/>
      <c r="ABB482" s="1"/>
      <c r="ABC482" s="1"/>
      <c r="ABD482" s="1"/>
      <c r="ABE482" s="1"/>
      <c r="ABF482" s="1"/>
      <c r="ABG482" s="1"/>
      <c r="ABH482" s="1"/>
      <c r="ABI482" s="1"/>
      <c r="ABJ482" s="1"/>
      <c r="ABK482" s="1"/>
      <c r="ABL482" s="1"/>
      <c r="ABM482" s="1"/>
      <c r="ABN482" s="1"/>
      <c r="ABO482" s="1"/>
      <c r="ABP482" s="1"/>
      <c r="ABQ482" s="1"/>
      <c r="ABR482" s="1"/>
      <c r="ABS482" s="1"/>
      <c r="ABT482" s="1"/>
      <c r="ABU482" s="1"/>
      <c r="ABV482" s="1"/>
      <c r="ABW482" s="1"/>
      <c r="ABX482" s="1"/>
      <c r="ABY482" s="1"/>
      <c r="ABZ482" s="1"/>
      <c r="ACA482" s="1"/>
      <c r="ACB482" s="1"/>
      <c r="ACC482" s="1"/>
      <c r="ACD482" s="1"/>
      <c r="ACE482" s="1"/>
      <c r="ACF482" s="1"/>
      <c r="ACG482" s="1"/>
      <c r="ACH482" s="1"/>
      <c r="ACI482" s="1"/>
      <c r="ACJ482" s="1"/>
      <c r="ACK482" s="1"/>
      <c r="ACL482" s="1"/>
      <c r="ACM482" s="1"/>
      <c r="ACN482" s="1"/>
      <c r="ACO482" s="1"/>
      <c r="ACP482" s="1"/>
      <c r="ACQ482" s="1"/>
      <c r="ACR482" s="1"/>
      <c r="ACS482" s="1"/>
      <c r="ACT482" s="1"/>
      <c r="ACU482" s="1"/>
      <c r="ACV482" s="1"/>
      <c r="ACW482" s="1"/>
      <c r="ACX482" s="1"/>
      <c r="ACY482" s="1"/>
      <c r="ACZ482" s="1"/>
      <c r="ADA482" s="1"/>
      <c r="ADB482" s="1"/>
      <c r="ADC482" s="1"/>
      <c r="ADD482" s="1"/>
      <c r="ADE482" s="1"/>
      <c r="ADF482" s="1"/>
      <c r="ADG482" s="1"/>
      <c r="ADH482" s="1"/>
      <c r="ADI482" s="1"/>
      <c r="ADJ482" s="1"/>
      <c r="ADK482" s="1"/>
      <c r="ADL482" s="1"/>
      <c r="ADM482" s="1"/>
      <c r="ADN482" s="1"/>
      <c r="ADO482" s="1"/>
      <c r="ADP482" s="1"/>
      <c r="ADQ482" s="1"/>
      <c r="ADR482" s="1"/>
      <c r="ADS482" s="1"/>
      <c r="ADT482" s="1"/>
      <c r="ADU482" s="1"/>
      <c r="ADV482" s="1"/>
      <c r="ADW482" s="1"/>
      <c r="ADX482" s="1"/>
      <c r="ADY482" s="1"/>
      <c r="ADZ482" s="1"/>
      <c r="AEA482" s="1"/>
      <c r="AEB482" s="1"/>
      <c r="AEC482" s="1"/>
      <c r="AED482" s="1"/>
      <c r="AEE482" s="1"/>
      <c r="AEF482" s="1"/>
      <c r="AEG482" s="1"/>
      <c r="AEH482" s="1"/>
      <c r="AEI482" s="1"/>
      <c r="AEJ482" s="1"/>
      <c r="AEK482" s="1"/>
      <c r="AEL482" s="1"/>
      <c r="AEM482" s="1"/>
      <c r="AEN482" s="1"/>
      <c r="AEO482" s="1"/>
      <c r="AEP482" s="1"/>
      <c r="AEQ482" s="1"/>
      <c r="AER482" s="1"/>
      <c r="AES482" s="1"/>
      <c r="AET482" s="1"/>
      <c r="AEU482" s="1"/>
      <c r="AEV482" s="1"/>
      <c r="AEW482" s="1"/>
      <c r="AEX482" s="1"/>
      <c r="AEY482" s="1"/>
      <c r="AEZ482" s="1"/>
      <c r="AFA482" s="1"/>
      <c r="AFB482" s="1"/>
      <c r="AFC482" s="1"/>
      <c r="AFD482" s="1"/>
      <c r="AFE482" s="1"/>
      <c r="AFF482" s="1"/>
      <c r="AFG482" s="1"/>
      <c r="AFH482" s="1"/>
      <c r="AFI482" s="1"/>
      <c r="AFJ482" s="1"/>
      <c r="AFK482" s="1"/>
      <c r="AFL482" s="1"/>
      <c r="AFM482" s="1"/>
      <c r="AFN482" s="1"/>
      <c r="AFO482" s="1"/>
      <c r="AFP482" s="1"/>
      <c r="AFQ482" s="1"/>
      <c r="AFR482" s="1"/>
      <c r="AFS482" s="1"/>
      <c r="AFT482" s="1"/>
      <c r="AFU482" s="1"/>
      <c r="AFV482" s="1"/>
      <c r="AFW482" s="1"/>
      <c r="AFX482" s="1"/>
      <c r="AFY482" s="1"/>
      <c r="AFZ482" s="1"/>
      <c r="AGA482" s="1"/>
      <c r="AGB482" s="1"/>
      <c r="AGC482" s="1"/>
      <c r="AGD482" s="1"/>
      <c r="AGE482" s="1"/>
      <c r="AGF482" s="1"/>
      <c r="AGG482" s="1"/>
      <c r="AGH482" s="1"/>
      <c r="AGI482" s="1"/>
      <c r="AGJ482" s="1"/>
      <c r="AGK482" s="1"/>
      <c r="AGL482" s="1"/>
      <c r="AGM482" s="1"/>
      <c r="AGN482" s="1"/>
      <c r="AGO482" s="1"/>
      <c r="AGP482" s="1"/>
      <c r="AGQ482" s="1"/>
      <c r="AGR482" s="1"/>
      <c r="AGS482" s="1"/>
      <c r="AGT482" s="1"/>
      <c r="AGU482" s="1"/>
      <c r="AGV482" s="1"/>
      <c r="AGW482" s="1"/>
      <c r="AGX482" s="1"/>
      <c r="AGY482" s="1"/>
      <c r="AGZ482" s="1"/>
      <c r="AHA482" s="1"/>
      <c r="AHB482" s="1"/>
      <c r="AHC482" s="1"/>
      <c r="AHD482" s="1"/>
      <c r="AHE482" s="1"/>
      <c r="AHF482" s="1"/>
      <c r="AHG482" s="1"/>
      <c r="AHH482" s="1"/>
      <c r="AHI482" s="1"/>
      <c r="AHJ482" s="1"/>
      <c r="AHK482" s="1"/>
      <c r="AHL482" s="1"/>
      <c r="AHM482" s="1"/>
      <c r="AHN482" s="1"/>
      <c r="AHO482" s="1"/>
      <c r="AHP482" s="1"/>
      <c r="AHQ482" s="1"/>
      <c r="AHR482" s="1"/>
      <c r="AHS482" s="1"/>
      <c r="AHT482" s="1"/>
      <c r="AHU482" s="1"/>
      <c r="AHV482" s="1"/>
      <c r="AHW482" s="1"/>
      <c r="AHX482" s="1"/>
      <c r="AHY482" s="1"/>
      <c r="AHZ482" s="1"/>
      <c r="AIA482" s="1"/>
      <c r="AIB482" s="1"/>
      <c r="AIC482" s="1"/>
      <c r="AID482" s="1"/>
      <c r="AIE482" s="1"/>
      <c r="AIF482" s="1"/>
      <c r="AIG482" s="1"/>
      <c r="AIH482" s="1"/>
      <c r="AII482" s="1"/>
      <c r="AIJ482" s="1"/>
      <c r="AIK482" s="1"/>
      <c r="AIL482" s="1"/>
      <c r="AIM482" s="1"/>
      <c r="AIN482" s="1"/>
      <c r="AIO482" s="1"/>
      <c r="AIP482" s="1"/>
      <c r="AIQ482" s="1"/>
      <c r="AIR482" s="1"/>
      <c r="AIS482" s="1"/>
      <c r="AIT482" s="1"/>
      <c r="AIU482" s="1"/>
      <c r="AIV482" s="1"/>
      <c r="AIW482" s="1"/>
      <c r="AIX482" s="1"/>
      <c r="AIY482" s="1"/>
      <c r="AIZ482" s="1"/>
      <c r="AJA482" s="1"/>
      <c r="AJB482" s="1"/>
      <c r="AJC482" s="1"/>
      <c r="AJD482" s="1"/>
      <c r="AJE482" s="1"/>
      <c r="AJF482" s="1"/>
      <c r="AJG482" s="1"/>
      <c r="AJH482" s="1"/>
      <c r="AJI482" s="1"/>
      <c r="AJJ482" s="1"/>
      <c r="AJK482" s="1"/>
      <c r="AJL482" s="1"/>
      <c r="AJM482" s="1"/>
      <c r="AJN482" s="1"/>
      <c r="AJO482" s="1"/>
      <c r="AJP482" s="1"/>
      <c r="AJQ482" s="1"/>
      <c r="AJR482" s="1"/>
      <c r="AJS482" s="1"/>
      <c r="AJT482" s="1"/>
      <c r="AJU482" s="1"/>
      <c r="AJV482" s="1"/>
      <c r="AJW482" s="1"/>
      <c r="AJX482" s="1"/>
      <c r="AJY482" s="1"/>
      <c r="AJZ482" s="1"/>
      <c r="AKA482" s="1"/>
      <c r="AKB482" s="1"/>
      <c r="AKC482" s="1"/>
      <c r="AKD482" s="1"/>
      <c r="AKE482" s="1"/>
      <c r="AKF482" s="1"/>
      <c r="AKG482" s="1"/>
      <c r="AKH482" s="1"/>
      <c r="AKI482" s="1"/>
      <c r="AKJ482" s="1"/>
      <c r="AKK482" s="1"/>
      <c r="AKL482" s="1"/>
      <c r="AKM482" s="1"/>
      <c r="AKN482" s="1"/>
      <c r="AKO482" s="1"/>
      <c r="AKP482" s="1"/>
      <c r="AKQ482" s="1"/>
      <c r="AKR482" s="1"/>
      <c r="AKS482" s="1"/>
      <c r="AKT482" s="1"/>
      <c r="AKU482" s="1"/>
      <c r="AKV482" s="1"/>
      <c r="AKW482" s="1"/>
      <c r="AKX482" s="1"/>
      <c r="AKY482" s="1"/>
      <c r="AKZ482" s="1"/>
      <c r="ALA482" s="1"/>
      <c r="ALB482" s="1"/>
      <c r="ALC482" s="1"/>
      <c r="ALD482" s="1"/>
      <c r="ALE482" s="1"/>
      <c r="ALF482" s="1"/>
      <c r="ALG482" s="1"/>
      <c r="ALH482" s="1"/>
      <c r="ALI482" s="1"/>
      <c r="ALJ482" s="1"/>
      <c r="ALK482" s="1"/>
      <c r="ALL482" s="1"/>
      <c r="ALM482" s="1"/>
      <c r="ALN482" s="1"/>
      <c r="ALO482" s="1"/>
      <c r="ALP482" s="1"/>
      <c r="ALQ482" s="1"/>
      <c r="ALR482" s="1"/>
      <c r="ALS482" s="1"/>
      <c r="ALT482" s="1"/>
      <c r="ALU482" s="1"/>
      <c r="ALV482" s="1"/>
      <c r="ALW482" s="1"/>
      <c r="ALX482" s="1"/>
      <c r="ALY482" s="1"/>
      <c r="ALZ482" s="1"/>
      <c r="AMA482" s="1"/>
      <c r="AMB482" s="1"/>
      <c r="AMC482" s="1"/>
      <c r="AMD482" s="1"/>
      <c r="AME482" s="1"/>
      <c r="AMF482" s="1"/>
      <c r="AMG482" s="1"/>
      <c r="AMH482" s="1"/>
      <c r="AMI482" s="1"/>
      <c r="AMJ482" s="1"/>
    </row>
    <row r="483" spans="1:1024" s="22" customFormat="1">
      <c r="A483" s="1" t="s">
        <v>9283</v>
      </c>
      <c r="B483" s="1" t="s">
        <v>9284</v>
      </c>
      <c r="C483" s="1" t="s">
        <v>99</v>
      </c>
      <c r="D483" s="1" t="s">
        <v>13</v>
      </c>
      <c r="E483" s="1" t="s">
        <v>9285</v>
      </c>
      <c r="F483" s="1" t="s">
        <v>16</v>
      </c>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c r="KB483" s="1"/>
      <c r="KC483" s="1"/>
      <c r="KD483" s="1"/>
      <c r="KE483" s="1"/>
      <c r="KF483" s="1"/>
      <c r="KG483" s="1"/>
      <c r="KH483" s="1"/>
      <c r="KI483" s="1"/>
      <c r="KJ483" s="1"/>
      <c r="KK483" s="1"/>
      <c r="KL483" s="1"/>
      <c r="KM483" s="1"/>
      <c r="KN483" s="1"/>
      <c r="KO483" s="1"/>
      <c r="KP483" s="1"/>
      <c r="KQ483" s="1"/>
      <c r="KR483" s="1"/>
      <c r="KS483" s="1"/>
      <c r="KT483" s="1"/>
      <c r="KU483" s="1"/>
      <c r="KV483" s="1"/>
      <c r="KW483" s="1"/>
      <c r="KX483" s="1"/>
      <c r="KY483" s="1"/>
      <c r="KZ483" s="1"/>
      <c r="LA483" s="1"/>
      <c r="LB483" s="1"/>
      <c r="LC483" s="1"/>
      <c r="LD483" s="1"/>
      <c r="LE483" s="1"/>
      <c r="LF483" s="1"/>
      <c r="LG483" s="1"/>
      <c r="LH483" s="1"/>
      <c r="LI483" s="1"/>
      <c r="LJ483" s="1"/>
      <c r="LK483" s="1"/>
      <c r="LL483" s="1"/>
      <c r="LM483" s="1"/>
      <c r="LN483" s="1"/>
      <c r="LO483" s="1"/>
      <c r="LP483" s="1"/>
      <c r="LQ483" s="1"/>
      <c r="LR483" s="1"/>
      <c r="LS483" s="1"/>
      <c r="LT483" s="1"/>
      <c r="LU483" s="1"/>
      <c r="LV483" s="1"/>
      <c r="LW483" s="1"/>
      <c r="LX483" s="1"/>
      <c r="LY483" s="1"/>
      <c r="LZ483" s="1"/>
      <c r="MA483" s="1"/>
      <c r="MB483" s="1"/>
      <c r="MC483" s="1"/>
      <c r="MD483" s="1"/>
      <c r="ME483" s="1"/>
      <c r="MF483" s="1"/>
      <c r="MG483" s="1"/>
      <c r="MH483" s="1"/>
      <c r="MI483" s="1"/>
      <c r="MJ483" s="1"/>
      <c r="MK483" s="1"/>
      <c r="ML483" s="1"/>
      <c r="MM483" s="1"/>
      <c r="MN483" s="1"/>
      <c r="MO483" s="1"/>
      <c r="MP483" s="1"/>
      <c r="MQ483" s="1"/>
      <c r="MR483" s="1"/>
      <c r="MS483" s="1"/>
      <c r="MT483" s="1"/>
      <c r="MU483" s="1"/>
      <c r="MV483" s="1"/>
      <c r="MW483" s="1"/>
      <c r="MX483" s="1"/>
      <c r="MY483" s="1"/>
      <c r="MZ483" s="1"/>
      <c r="NA483" s="1"/>
      <c r="NB483" s="1"/>
      <c r="NC483" s="1"/>
      <c r="ND483" s="1"/>
      <c r="NE483" s="1"/>
      <c r="NF483" s="1"/>
      <c r="NG483" s="1"/>
      <c r="NH483" s="1"/>
      <c r="NI483" s="1"/>
      <c r="NJ483" s="1"/>
      <c r="NK483" s="1"/>
      <c r="NL483" s="1"/>
      <c r="NM483" s="1"/>
      <c r="NN483" s="1"/>
      <c r="NO483" s="1"/>
      <c r="NP483" s="1"/>
      <c r="NQ483" s="1"/>
      <c r="NR483" s="1"/>
      <c r="NS483" s="1"/>
      <c r="NT483" s="1"/>
      <c r="NU483" s="1"/>
      <c r="NV483" s="1"/>
      <c r="NW483" s="1"/>
      <c r="NX483" s="1"/>
      <c r="NY483" s="1"/>
      <c r="NZ483" s="1"/>
      <c r="OA483" s="1"/>
      <c r="OB483" s="1"/>
      <c r="OC483" s="1"/>
      <c r="OD483" s="1"/>
      <c r="OE483" s="1"/>
      <c r="OF483" s="1"/>
      <c r="OG483" s="1"/>
      <c r="OH483" s="1"/>
      <c r="OI483" s="1"/>
      <c r="OJ483" s="1"/>
      <c r="OK483" s="1"/>
      <c r="OL483" s="1"/>
      <c r="OM483" s="1"/>
      <c r="ON483" s="1"/>
      <c r="OO483" s="1"/>
      <c r="OP483" s="1"/>
      <c r="OQ483" s="1"/>
      <c r="OR483" s="1"/>
      <c r="OS483" s="1"/>
      <c r="OT483" s="1"/>
      <c r="OU483" s="1"/>
      <c r="OV483" s="1"/>
      <c r="OW483" s="1"/>
      <c r="OX483" s="1"/>
      <c r="OY483" s="1"/>
      <c r="OZ483" s="1"/>
      <c r="PA483" s="1"/>
      <c r="PB483" s="1"/>
      <c r="PC483" s="1"/>
      <c r="PD483" s="1"/>
      <c r="PE483" s="1"/>
      <c r="PF483" s="1"/>
      <c r="PG483" s="1"/>
      <c r="PH483" s="1"/>
      <c r="PI483" s="1"/>
      <c r="PJ483" s="1"/>
      <c r="PK483" s="1"/>
      <c r="PL483" s="1"/>
      <c r="PM483" s="1"/>
      <c r="PN483" s="1"/>
      <c r="PO483" s="1"/>
      <c r="PP483" s="1"/>
      <c r="PQ483" s="1"/>
      <c r="PR483" s="1"/>
      <c r="PS483" s="1"/>
      <c r="PT483" s="1"/>
      <c r="PU483" s="1"/>
      <c r="PV483" s="1"/>
      <c r="PW483" s="1"/>
      <c r="PX483" s="1"/>
      <c r="PY483" s="1"/>
      <c r="PZ483" s="1"/>
      <c r="QA483" s="1"/>
      <c r="QB483" s="1"/>
      <c r="QC483" s="1"/>
      <c r="QD483" s="1"/>
      <c r="QE483" s="1"/>
      <c r="QF483" s="1"/>
      <c r="QG483" s="1"/>
      <c r="QH483" s="1"/>
      <c r="QI483" s="1"/>
      <c r="QJ483" s="1"/>
      <c r="QK483" s="1"/>
      <c r="QL483" s="1"/>
      <c r="QM483" s="1"/>
      <c r="QN483" s="1"/>
      <c r="QO483" s="1"/>
      <c r="QP483" s="1"/>
      <c r="QQ483" s="1"/>
      <c r="QR483" s="1"/>
      <c r="QS483" s="1"/>
      <c r="QT483" s="1"/>
      <c r="QU483" s="1"/>
      <c r="QV483" s="1"/>
      <c r="QW483" s="1"/>
      <c r="QX483" s="1"/>
      <c r="QY483" s="1"/>
      <c r="QZ483" s="1"/>
      <c r="RA483" s="1"/>
      <c r="RB483" s="1"/>
      <c r="RC483" s="1"/>
      <c r="RD483" s="1"/>
      <c r="RE483" s="1"/>
      <c r="RF483" s="1"/>
      <c r="RG483" s="1"/>
      <c r="RH483" s="1"/>
      <c r="RI483" s="1"/>
      <c r="RJ483" s="1"/>
      <c r="RK483" s="1"/>
      <c r="RL483" s="1"/>
      <c r="RM483" s="1"/>
      <c r="RN483" s="1"/>
      <c r="RO483" s="1"/>
      <c r="RP483" s="1"/>
      <c r="RQ483" s="1"/>
      <c r="RR483" s="1"/>
      <c r="RS483" s="1"/>
      <c r="RT483" s="1"/>
      <c r="RU483" s="1"/>
      <c r="RV483" s="1"/>
      <c r="RW483" s="1"/>
      <c r="RX483" s="1"/>
      <c r="RY483" s="1"/>
      <c r="RZ483" s="1"/>
      <c r="SA483" s="1"/>
      <c r="SB483" s="1"/>
      <c r="SC483" s="1"/>
      <c r="SD483" s="1"/>
      <c r="SE483" s="1"/>
      <c r="SF483" s="1"/>
      <c r="SG483" s="1"/>
      <c r="SH483" s="1"/>
      <c r="SI483" s="1"/>
      <c r="SJ483" s="1"/>
      <c r="SK483" s="1"/>
      <c r="SL483" s="1"/>
      <c r="SM483" s="1"/>
      <c r="SN483" s="1"/>
      <c r="SO483" s="1"/>
      <c r="SP483" s="1"/>
      <c r="SQ483" s="1"/>
      <c r="SR483" s="1"/>
      <c r="SS483" s="1"/>
      <c r="ST483" s="1"/>
      <c r="SU483" s="1"/>
      <c r="SV483" s="1"/>
      <c r="SW483" s="1"/>
      <c r="SX483" s="1"/>
      <c r="SY483" s="1"/>
      <c r="SZ483" s="1"/>
      <c r="TA483" s="1"/>
      <c r="TB483" s="1"/>
      <c r="TC483" s="1"/>
      <c r="TD483" s="1"/>
      <c r="TE483" s="1"/>
      <c r="TF483" s="1"/>
      <c r="TG483" s="1"/>
      <c r="TH483" s="1"/>
      <c r="TI483" s="1"/>
      <c r="TJ483" s="1"/>
      <c r="TK483" s="1"/>
      <c r="TL483" s="1"/>
      <c r="TM483" s="1"/>
      <c r="TN483" s="1"/>
      <c r="TO483" s="1"/>
      <c r="TP483" s="1"/>
      <c r="TQ483" s="1"/>
      <c r="TR483" s="1"/>
      <c r="TS483" s="1"/>
      <c r="TT483" s="1"/>
      <c r="TU483" s="1"/>
      <c r="TV483" s="1"/>
      <c r="TW483" s="1"/>
      <c r="TX483" s="1"/>
      <c r="TY483" s="1"/>
      <c r="TZ483" s="1"/>
      <c r="UA483" s="1"/>
      <c r="UB483" s="1"/>
      <c r="UC483" s="1"/>
      <c r="UD483" s="1"/>
      <c r="UE483" s="1"/>
      <c r="UF483" s="1"/>
      <c r="UG483" s="1"/>
      <c r="UH483" s="1"/>
      <c r="UI483" s="1"/>
      <c r="UJ483" s="1"/>
      <c r="UK483" s="1"/>
      <c r="UL483" s="1"/>
      <c r="UM483" s="1"/>
      <c r="UN483" s="1"/>
      <c r="UO483" s="1"/>
      <c r="UP483" s="1"/>
      <c r="UQ483" s="1"/>
      <c r="UR483" s="1"/>
      <c r="US483" s="1"/>
      <c r="UT483" s="1"/>
      <c r="UU483" s="1"/>
      <c r="UV483" s="1"/>
      <c r="UW483" s="1"/>
      <c r="UX483" s="1"/>
      <c r="UY483" s="1"/>
      <c r="UZ483" s="1"/>
      <c r="VA483" s="1"/>
      <c r="VB483" s="1"/>
      <c r="VC483" s="1"/>
      <c r="VD483" s="1"/>
      <c r="VE483" s="1"/>
      <c r="VF483" s="1"/>
      <c r="VG483" s="1"/>
      <c r="VH483" s="1"/>
      <c r="VI483" s="1"/>
      <c r="VJ483" s="1"/>
      <c r="VK483" s="1"/>
      <c r="VL483" s="1"/>
      <c r="VM483" s="1"/>
      <c r="VN483" s="1"/>
      <c r="VO483" s="1"/>
      <c r="VP483" s="1"/>
      <c r="VQ483" s="1"/>
      <c r="VR483" s="1"/>
      <c r="VS483" s="1"/>
      <c r="VT483" s="1"/>
      <c r="VU483" s="1"/>
      <c r="VV483" s="1"/>
      <c r="VW483" s="1"/>
      <c r="VX483" s="1"/>
      <c r="VY483" s="1"/>
      <c r="VZ483" s="1"/>
      <c r="WA483" s="1"/>
      <c r="WB483" s="1"/>
      <c r="WC483" s="1"/>
      <c r="WD483" s="1"/>
      <c r="WE483" s="1"/>
      <c r="WF483" s="1"/>
      <c r="WG483" s="1"/>
      <c r="WH483" s="1"/>
      <c r="WI483" s="1"/>
      <c r="WJ483" s="1"/>
      <c r="WK483" s="1"/>
      <c r="WL483" s="1"/>
      <c r="WM483" s="1"/>
      <c r="WN483" s="1"/>
      <c r="WO483" s="1"/>
      <c r="WP483" s="1"/>
      <c r="WQ483" s="1"/>
      <c r="WR483" s="1"/>
      <c r="WS483" s="1"/>
      <c r="WT483" s="1"/>
      <c r="WU483" s="1"/>
      <c r="WV483" s="1"/>
      <c r="WW483" s="1"/>
      <c r="WX483" s="1"/>
      <c r="WY483" s="1"/>
      <c r="WZ483" s="1"/>
      <c r="XA483" s="1"/>
      <c r="XB483" s="1"/>
      <c r="XC483" s="1"/>
      <c r="XD483" s="1"/>
      <c r="XE483" s="1"/>
      <c r="XF483" s="1"/>
      <c r="XG483" s="1"/>
      <c r="XH483" s="1"/>
      <c r="XI483" s="1"/>
      <c r="XJ483" s="1"/>
      <c r="XK483" s="1"/>
      <c r="XL483" s="1"/>
      <c r="XM483" s="1"/>
      <c r="XN483" s="1"/>
      <c r="XO483" s="1"/>
      <c r="XP483" s="1"/>
      <c r="XQ483" s="1"/>
      <c r="XR483" s="1"/>
      <c r="XS483" s="1"/>
      <c r="XT483" s="1"/>
      <c r="XU483" s="1"/>
      <c r="XV483" s="1"/>
      <c r="XW483" s="1"/>
      <c r="XX483" s="1"/>
      <c r="XY483" s="1"/>
      <c r="XZ483" s="1"/>
      <c r="YA483" s="1"/>
      <c r="YB483" s="1"/>
      <c r="YC483" s="1"/>
      <c r="YD483" s="1"/>
      <c r="YE483" s="1"/>
      <c r="YF483" s="1"/>
      <c r="YG483" s="1"/>
      <c r="YH483" s="1"/>
      <c r="YI483" s="1"/>
      <c r="YJ483" s="1"/>
      <c r="YK483" s="1"/>
      <c r="YL483" s="1"/>
      <c r="YM483" s="1"/>
      <c r="YN483" s="1"/>
      <c r="YO483" s="1"/>
      <c r="YP483" s="1"/>
      <c r="YQ483" s="1"/>
      <c r="YR483" s="1"/>
      <c r="YS483" s="1"/>
      <c r="YT483" s="1"/>
      <c r="YU483" s="1"/>
      <c r="YV483" s="1"/>
      <c r="YW483" s="1"/>
      <c r="YX483" s="1"/>
      <c r="YY483" s="1"/>
      <c r="YZ483" s="1"/>
      <c r="ZA483" s="1"/>
      <c r="ZB483" s="1"/>
      <c r="ZC483" s="1"/>
      <c r="ZD483" s="1"/>
      <c r="ZE483" s="1"/>
      <c r="ZF483" s="1"/>
      <c r="ZG483" s="1"/>
      <c r="ZH483" s="1"/>
      <c r="ZI483" s="1"/>
      <c r="ZJ483" s="1"/>
      <c r="ZK483" s="1"/>
      <c r="ZL483" s="1"/>
      <c r="ZM483" s="1"/>
      <c r="ZN483" s="1"/>
      <c r="ZO483" s="1"/>
      <c r="ZP483" s="1"/>
      <c r="ZQ483" s="1"/>
      <c r="ZR483" s="1"/>
      <c r="ZS483" s="1"/>
      <c r="ZT483" s="1"/>
      <c r="ZU483" s="1"/>
      <c r="ZV483" s="1"/>
      <c r="ZW483" s="1"/>
      <c r="ZX483" s="1"/>
      <c r="ZY483" s="1"/>
      <c r="ZZ483" s="1"/>
      <c r="AAA483" s="1"/>
      <c r="AAB483" s="1"/>
      <c r="AAC483" s="1"/>
      <c r="AAD483" s="1"/>
      <c r="AAE483" s="1"/>
      <c r="AAF483" s="1"/>
      <c r="AAG483" s="1"/>
      <c r="AAH483" s="1"/>
      <c r="AAI483" s="1"/>
      <c r="AAJ483" s="1"/>
      <c r="AAK483" s="1"/>
      <c r="AAL483" s="1"/>
      <c r="AAM483" s="1"/>
      <c r="AAN483" s="1"/>
      <c r="AAO483" s="1"/>
      <c r="AAP483" s="1"/>
      <c r="AAQ483" s="1"/>
      <c r="AAR483" s="1"/>
      <c r="AAS483" s="1"/>
      <c r="AAT483" s="1"/>
      <c r="AAU483" s="1"/>
      <c r="AAV483" s="1"/>
      <c r="AAW483" s="1"/>
      <c r="AAX483" s="1"/>
      <c r="AAY483" s="1"/>
      <c r="AAZ483" s="1"/>
      <c r="ABA483" s="1"/>
      <c r="ABB483" s="1"/>
      <c r="ABC483" s="1"/>
      <c r="ABD483" s="1"/>
      <c r="ABE483" s="1"/>
      <c r="ABF483" s="1"/>
      <c r="ABG483" s="1"/>
      <c r="ABH483" s="1"/>
      <c r="ABI483" s="1"/>
      <c r="ABJ483" s="1"/>
      <c r="ABK483" s="1"/>
      <c r="ABL483" s="1"/>
      <c r="ABM483" s="1"/>
      <c r="ABN483" s="1"/>
      <c r="ABO483" s="1"/>
      <c r="ABP483" s="1"/>
      <c r="ABQ483" s="1"/>
      <c r="ABR483" s="1"/>
      <c r="ABS483" s="1"/>
      <c r="ABT483" s="1"/>
      <c r="ABU483" s="1"/>
      <c r="ABV483" s="1"/>
      <c r="ABW483" s="1"/>
      <c r="ABX483" s="1"/>
      <c r="ABY483" s="1"/>
      <c r="ABZ483" s="1"/>
      <c r="ACA483" s="1"/>
      <c r="ACB483" s="1"/>
      <c r="ACC483" s="1"/>
      <c r="ACD483" s="1"/>
      <c r="ACE483" s="1"/>
      <c r="ACF483" s="1"/>
      <c r="ACG483" s="1"/>
      <c r="ACH483" s="1"/>
      <c r="ACI483" s="1"/>
      <c r="ACJ483" s="1"/>
      <c r="ACK483" s="1"/>
      <c r="ACL483" s="1"/>
      <c r="ACM483" s="1"/>
      <c r="ACN483" s="1"/>
      <c r="ACO483" s="1"/>
      <c r="ACP483" s="1"/>
      <c r="ACQ483" s="1"/>
      <c r="ACR483" s="1"/>
      <c r="ACS483" s="1"/>
      <c r="ACT483" s="1"/>
      <c r="ACU483" s="1"/>
      <c r="ACV483" s="1"/>
      <c r="ACW483" s="1"/>
      <c r="ACX483" s="1"/>
      <c r="ACY483" s="1"/>
      <c r="ACZ483" s="1"/>
      <c r="ADA483" s="1"/>
      <c r="ADB483" s="1"/>
      <c r="ADC483" s="1"/>
      <c r="ADD483" s="1"/>
      <c r="ADE483" s="1"/>
      <c r="ADF483" s="1"/>
      <c r="ADG483" s="1"/>
      <c r="ADH483" s="1"/>
      <c r="ADI483" s="1"/>
      <c r="ADJ483" s="1"/>
      <c r="ADK483" s="1"/>
      <c r="ADL483" s="1"/>
      <c r="ADM483" s="1"/>
      <c r="ADN483" s="1"/>
      <c r="ADO483" s="1"/>
      <c r="ADP483" s="1"/>
      <c r="ADQ483" s="1"/>
      <c r="ADR483" s="1"/>
      <c r="ADS483" s="1"/>
      <c r="ADT483" s="1"/>
      <c r="ADU483" s="1"/>
      <c r="ADV483" s="1"/>
      <c r="ADW483" s="1"/>
      <c r="ADX483" s="1"/>
      <c r="ADY483" s="1"/>
      <c r="ADZ483" s="1"/>
      <c r="AEA483" s="1"/>
      <c r="AEB483" s="1"/>
      <c r="AEC483" s="1"/>
      <c r="AED483" s="1"/>
      <c r="AEE483" s="1"/>
      <c r="AEF483" s="1"/>
      <c r="AEG483" s="1"/>
      <c r="AEH483" s="1"/>
      <c r="AEI483" s="1"/>
      <c r="AEJ483" s="1"/>
      <c r="AEK483" s="1"/>
      <c r="AEL483" s="1"/>
      <c r="AEM483" s="1"/>
      <c r="AEN483" s="1"/>
      <c r="AEO483" s="1"/>
      <c r="AEP483" s="1"/>
      <c r="AEQ483" s="1"/>
      <c r="AER483" s="1"/>
      <c r="AES483" s="1"/>
      <c r="AET483" s="1"/>
      <c r="AEU483" s="1"/>
      <c r="AEV483" s="1"/>
      <c r="AEW483" s="1"/>
      <c r="AEX483" s="1"/>
      <c r="AEY483" s="1"/>
      <c r="AEZ483" s="1"/>
      <c r="AFA483" s="1"/>
      <c r="AFB483" s="1"/>
      <c r="AFC483" s="1"/>
      <c r="AFD483" s="1"/>
      <c r="AFE483" s="1"/>
      <c r="AFF483" s="1"/>
      <c r="AFG483" s="1"/>
      <c r="AFH483" s="1"/>
      <c r="AFI483" s="1"/>
      <c r="AFJ483" s="1"/>
      <c r="AFK483" s="1"/>
      <c r="AFL483" s="1"/>
      <c r="AFM483" s="1"/>
      <c r="AFN483" s="1"/>
      <c r="AFO483" s="1"/>
      <c r="AFP483" s="1"/>
      <c r="AFQ483" s="1"/>
      <c r="AFR483" s="1"/>
      <c r="AFS483" s="1"/>
      <c r="AFT483" s="1"/>
      <c r="AFU483" s="1"/>
      <c r="AFV483" s="1"/>
      <c r="AFW483" s="1"/>
      <c r="AFX483" s="1"/>
      <c r="AFY483" s="1"/>
      <c r="AFZ483" s="1"/>
      <c r="AGA483" s="1"/>
      <c r="AGB483" s="1"/>
      <c r="AGC483" s="1"/>
      <c r="AGD483" s="1"/>
      <c r="AGE483" s="1"/>
      <c r="AGF483" s="1"/>
      <c r="AGG483" s="1"/>
      <c r="AGH483" s="1"/>
      <c r="AGI483" s="1"/>
      <c r="AGJ483" s="1"/>
      <c r="AGK483" s="1"/>
      <c r="AGL483" s="1"/>
      <c r="AGM483" s="1"/>
      <c r="AGN483" s="1"/>
      <c r="AGO483" s="1"/>
      <c r="AGP483" s="1"/>
      <c r="AGQ483" s="1"/>
      <c r="AGR483" s="1"/>
      <c r="AGS483" s="1"/>
      <c r="AGT483" s="1"/>
      <c r="AGU483" s="1"/>
      <c r="AGV483" s="1"/>
      <c r="AGW483" s="1"/>
      <c r="AGX483" s="1"/>
      <c r="AGY483" s="1"/>
      <c r="AGZ483" s="1"/>
      <c r="AHA483" s="1"/>
      <c r="AHB483" s="1"/>
      <c r="AHC483" s="1"/>
      <c r="AHD483" s="1"/>
      <c r="AHE483" s="1"/>
      <c r="AHF483" s="1"/>
      <c r="AHG483" s="1"/>
      <c r="AHH483" s="1"/>
      <c r="AHI483" s="1"/>
      <c r="AHJ483" s="1"/>
      <c r="AHK483" s="1"/>
      <c r="AHL483" s="1"/>
      <c r="AHM483" s="1"/>
      <c r="AHN483" s="1"/>
      <c r="AHO483" s="1"/>
      <c r="AHP483" s="1"/>
      <c r="AHQ483" s="1"/>
      <c r="AHR483" s="1"/>
      <c r="AHS483" s="1"/>
      <c r="AHT483" s="1"/>
      <c r="AHU483" s="1"/>
      <c r="AHV483" s="1"/>
      <c r="AHW483" s="1"/>
      <c r="AHX483" s="1"/>
      <c r="AHY483" s="1"/>
      <c r="AHZ483" s="1"/>
      <c r="AIA483" s="1"/>
      <c r="AIB483" s="1"/>
      <c r="AIC483" s="1"/>
      <c r="AID483" s="1"/>
      <c r="AIE483" s="1"/>
      <c r="AIF483" s="1"/>
      <c r="AIG483" s="1"/>
      <c r="AIH483" s="1"/>
      <c r="AII483" s="1"/>
      <c r="AIJ483" s="1"/>
      <c r="AIK483" s="1"/>
      <c r="AIL483" s="1"/>
      <c r="AIM483" s="1"/>
      <c r="AIN483" s="1"/>
      <c r="AIO483" s="1"/>
      <c r="AIP483" s="1"/>
      <c r="AIQ483" s="1"/>
      <c r="AIR483" s="1"/>
      <c r="AIS483" s="1"/>
      <c r="AIT483" s="1"/>
      <c r="AIU483" s="1"/>
      <c r="AIV483" s="1"/>
      <c r="AIW483" s="1"/>
      <c r="AIX483" s="1"/>
      <c r="AIY483" s="1"/>
      <c r="AIZ483" s="1"/>
      <c r="AJA483" s="1"/>
      <c r="AJB483" s="1"/>
      <c r="AJC483" s="1"/>
      <c r="AJD483" s="1"/>
      <c r="AJE483" s="1"/>
      <c r="AJF483" s="1"/>
      <c r="AJG483" s="1"/>
      <c r="AJH483" s="1"/>
      <c r="AJI483" s="1"/>
      <c r="AJJ483" s="1"/>
      <c r="AJK483" s="1"/>
      <c r="AJL483" s="1"/>
      <c r="AJM483" s="1"/>
      <c r="AJN483" s="1"/>
      <c r="AJO483" s="1"/>
      <c r="AJP483" s="1"/>
      <c r="AJQ483" s="1"/>
      <c r="AJR483" s="1"/>
      <c r="AJS483" s="1"/>
      <c r="AJT483" s="1"/>
      <c r="AJU483" s="1"/>
      <c r="AJV483" s="1"/>
      <c r="AJW483" s="1"/>
      <c r="AJX483" s="1"/>
      <c r="AJY483" s="1"/>
      <c r="AJZ483" s="1"/>
      <c r="AKA483" s="1"/>
      <c r="AKB483" s="1"/>
      <c r="AKC483" s="1"/>
      <c r="AKD483" s="1"/>
      <c r="AKE483" s="1"/>
      <c r="AKF483" s="1"/>
      <c r="AKG483" s="1"/>
      <c r="AKH483" s="1"/>
      <c r="AKI483" s="1"/>
      <c r="AKJ483" s="1"/>
      <c r="AKK483" s="1"/>
      <c r="AKL483" s="1"/>
      <c r="AKM483" s="1"/>
      <c r="AKN483" s="1"/>
      <c r="AKO483" s="1"/>
      <c r="AKP483" s="1"/>
      <c r="AKQ483" s="1"/>
      <c r="AKR483" s="1"/>
      <c r="AKS483" s="1"/>
      <c r="AKT483" s="1"/>
      <c r="AKU483" s="1"/>
      <c r="AKV483" s="1"/>
      <c r="AKW483" s="1"/>
      <c r="AKX483" s="1"/>
      <c r="AKY483" s="1"/>
      <c r="AKZ483" s="1"/>
      <c r="ALA483" s="1"/>
      <c r="ALB483" s="1"/>
      <c r="ALC483" s="1"/>
      <c r="ALD483" s="1"/>
      <c r="ALE483" s="1"/>
      <c r="ALF483" s="1"/>
      <c r="ALG483" s="1"/>
      <c r="ALH483" s="1"/>
      <c r="ALI483" s="1"/>
      <c r="ALJ483" s="1"/>
      <c r="ALK483" s="1"/>
      <c r="ALL483" s="1"/>
      <c r="ALM483" s="1"/>
      <c r="ALN483" s="1"/>
      <c r="ALO483" s="1"/>
      <c r="ALP483" s="1"/>
      <c r="ALQ483" s="1"/>
      <c r="ALR483" s="1"/>
      <c r="ALS483" s="1"/>
      <c r="ALT483" s="1"/>
      <c r="ALU483" s="1"/>
      <c r="ALV483" s="1"/>
      <c r="ALW483" s="1"/>
      <c r="ALX483" s="1"/>
      <c r="ALY483" s="1"/>
      <c r="ALZ483" s="1"/>
      <c r="AMA483" s="1"/>
      <c r="AMB483" s="1"/>
      <c r="AMC483" s="1"/>
      <c r="AMD483" s="1"/>
      <c r="AME483" s="1"/>
      <c r="AMF483" s="1"/>
      <c r="AMG483" s="1"/>
      <c r="AMH483" s="1"/>
      <c r="AMI483" s="1"/>
      <c r="AMJ483" s="1"/>
    </row>
    <row r="484" spans="1:1024" s="22" customFormat="1">
      <c r="A484" s="1" t="s">
        <v>9286</v>
      </c>
      <c r="B484" s="1" t="s">
        <v>9287</v>
      </c>
      <c r="C484" s="1" t="s">
        <v>99</v>
      </c>
      <c r="D484" s="1" t="s">
        <v>13</v>
      </c>
      <c r="E484" s="1" t="s">
        <v>9288</v>
      </c>
      <c r="F484" s="1" t="s">
        <v>16</v>
      </c>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c r="KB484" s="1"/>
      <c r="KC484" s="1"/>
      <c r="KD484" s="1"/>
      <c r="KE484" s="1"/>
      <c r="KF484" s="1"/>
      <c r="KG484" s="1"/>
      <c r="KH484" s="1"/>
      <c r="KI484" s="1"/>
      <c r="KJ484" s="1"/>
      <c r="KK484" s="1"/>
      <c r="KL484" s="1"/>
      <c r="KM484" s="1"/>
      <c r="KN484" s="1"/>
      <c r="KO484" s="1"/>
      <c r="KP484" s="1"/>
      <c r="KQ484" s="1"/>
      <c r="KR484" s="1"/>
      <c r="KS484" s="1"/>
      <c r="KT484" s="1"/>
      <c r="KU484" s="1"/>
      <c r="KV484" s="1"/>
      <c r="KW484" s="1"/>
      <c r="KX484" s="1"/>
      <c r="KY484" s="1"/>
      <c r="KZ484" s="1"/>
      <c r="LA484" s="1"/>
      <c r="LB484" s="1"/>
      <c r="LC484" s="1"/>
      <c r="LD484" s="1"/>
      <c r="LE484" s="1"/>
      <c r="LF484" s="1"/>
      <c r="LG484" s="1"/>
      <c r="LH484" s="1"/>
      <c r="LI484" s="1"/>
      <c r="LJ484" s="1"/>
      <c r="LK484" s="1"/>
      <c r="LL484" s="1"/>
      <c r="LM484" s="1"/>
      <c r="LN484" s="1"/>
      <c r="LO484" s="1"/>
      <c r="LP484" s="1"/>
      <c r="LQ484" s="1"/>
      <c r="LR484" s="1"/>
      <c r="LS484" s="1"/>
      <c r="LT484" s="1"/>
      <c r="LU484" s="1"/>
      <c r="LV484" s="1"/>
      <c r="LW484" s="1"/>
      <c r="LX484" s="1"/>
      <c r="LY484" s="1"/>
      <c r="LZ484" s="1"/>
      <c r="MA484" s="1"/>
      <c r="MB484" s="1"/>
      <c r="MC484" s="1"/>
      <c r="MD484" s="1"/>
      <c r="ME484" s="1"/>
      <c r="MF484" s="1"/>
      <c r="MG484" s="1"/>
      <c r="MH484" s="1"/>
      <c r="MI484" s="1"/>
      <c r="MJ484" s="1"/>
      <c r="MK484" s="1"/>
      <c r="ML484" s="1"/>
      <c r="MM484" s="1"/>
      <c r="MN484" s="1"/>
      <c r="MO484" s="1"/>
      <c r="MP484" s="1"/>
      <c r="MQ484" s="1"/>
      <c r="MR484" s="1"/>
      <c r="MS484" s="1"/>
      <c r="MT484" s="1"/>
      <c r="MU484" s="1"/>
      <c r="MV484" s="1"/>
      <c r="MW484" s="1"/>
      <c r="MX484" s="1"/>
      <c r="MY484" s="1"/>
      <c r="MZ484" s="1"/>
      <c r="NA484" s="1"/>
      <c r="NB484" s="1"/>
      <c r="NC484" s="1"/>
      <c r="ND484" s="1"/>
      <c r="NE484" s="1"/>
      <c r="NF484" s="1"/>
      <c r="NG484" s="1"/>
      <c r="NH484" s="1"/>
      <c r="NI484" s="1"/>
      <c r="NJ484" s="1"/>
      <c r="NK484" s="1"/>
      <c r="NL484" s="1"/>
      <c r="NM484" s="1"/>
      <c r="NN484" s="1"/>
      <c r="NO484" s="1"/>
      <c r="NP484" s="1"/>
      <c r="NQ484" s="1"/>
      <c r="NR484" s="1"/>
      <c r="NS484" s="1"/>
      <c r="NT484" s="1"/>
      <c r="NU484" s="1"/>
      <c r="NV484" s="1"/>
      <c r="NW484" s="1"/>
      <c r="NX484" s="1"/>
      <c r="NY484" s="1"/>
      <c r="NZ484" s="1"/>
      <c r="OA484" s="1"/>
      <c r="OB484" s="1"/>
      <c r="OC484" s="1"/>
      <c r="OD484" s="1"/>
      <c r="OE484" s="1"/>
      <c r="OF484" s="1"/>
      <c r="OG484" s="1"/>
      <c r="OH484" s="1"/>
      <c r="OI484" s="1"/>
      <c r="OJ484" s="1"/>
      <c r="OK484" s="1"/>
      <c r="OL484" s="1"/>
      <c r="OM484" s="1"/>
      <c r="ON484" s="1"/>
      <c r="OO484" s="1"/>
      <c r="OP484" s="1"/>
      <c r="OQ484" s="1"/>
      <c r="OR484" s="1"/>
      <c r="OS484" s="1"/>
      <c r="OT484" s="1"/>
      <c r="OU484" s="1"/>
      <c r="OV484" s="1"/>
      <c r="OW484" s="1"/>
      <c r="OX484" s="1"/>
      <c r="OY484" s="1"/>
      <c r="OZ484" s="1"/>
      <c r="PA484" s="1"/>
      <c r="PB484" s="1"/>
      <c r="PC484" s="1"/>
      <c r="PD484" s="1"/>
      <c r="PE484" s="1"/>
      <c r="PF484" s="1"/>
      <c r="PG484" s="1"/>
      <c r="PH484" s="1"/>
      <c r="PI484" s="1"/>
      <c r="PJ484" s="1"/>
      <c r="PK484" s="1"/>
      <c r="PL484" s="1"/>
      <c r="PM484" s="1"/>
      <c r="PN484" s="1"/>
      <c r="PO484" s="1"/>
      <c r="PP484" s="1"/>
      <c r="PQ484" s="1"/>
      <c r="PR484" s="1"/>
      <c r="PS484" s="1"/>
      <c r="PT484" s="1"/>
      <c r="PU484" s="1"/>
      <c r="PV484" s="1"/>
      <c r="PW484" s="1"/>
      <c r="PX484" s="1"/>
      <c r="PY484" s="1"/>
      <c r="PZ484" s="1"/>
      <c r="QA484" s="1"/>
      <c r="QB484" s="1"/>
      <c r="QC484" s="1"/>
      <c r="QD484" s="1"/>
      <c r="QE484" s="1"/>
      <c r="QF484" s="1"/>
      <c r="QG484" s="1"/>
      <c r="QH484" s="1"/>
      <c r="QI484" s="1"/>
      <c r="QJ484" s="1"/>
      <c r="QK484" s="1"/>
      <c r="QL484" s="1"/>
      <c r="QM484" s="1"/>
      <c r="QN484" s="1"/>
      <c r="QO484" s="1"/>
      <c r="QP484" s="1"/>
      <c r="QQ484" s="1"/>
      <c r="QR484" s="1"/>
      <c r="QS484" s="1"/>
      <c r="QT484" s="1"/>
      <c r="QU484" s="1"/>
      <c r="QV484" s="1"/>
      <c r="QW484" s="1"/>
      <c r="QX484" s="1"/>
      <c r="QY484" s="1"/>
      <c r="QZ484" s="1"/>
      <c r="RA484" s="1"/>
      <c r="RB484" s="1"/>
      <c r="RC484" s="1"/>
      <c r="RD484" s="1"/>
      <c r="RE484" s="1"/>
      <c r="RF484" s="1"/>
      <c r="RG484" s="1"/>
      <c r="RH484" s="1"/>
      <c r="RI484" s="1"/>
      <c r="RJ484" s="1"/>
      <c r="RK484" s="1"/>
      <c r="RL484" s="1"/>
      <c r="RM484" s="1"/>
      <c r="RN484" s="1"/>
      <c r="RO484" s="1"/>
      <c r="RP484" s="1"/>
      <c r="RQ484" s="1"/>
      <c r="RR484" s="1"/>
      <c r="RS484" s="1"/>
      <c r="RT484" s="1"/>
      <c r="RU484" s="1"/>
      <c r="RV484" s="1"/>
      <c r="RW484" s="1"/>
      <c r="RX484" s="1"/>
      <c r="RY484" s="1"/>
      <c r="RZ484" s="1"/>
      <c r="SA484" s="1"/>
      <c r="SB484" s="1"/>
      <c r="SC484" s="1"/>
      <c r="SD484" s="1"/>
      <c r="SE484" s="1"/>
      <c r="SF484" s="1"/>
      <c r="SG484" s="1"/>
      <c r="SH484" s="1"/>
      <c r="SI484" s="1"/>
      <c r="SJ484" s="1"/>
      <c r="SK484" s="1"/>
      <c r="SL484" s="1"/>
      <c r="SM484" s="1"/>
      <c r="SN484" s="1"/>
      <c r="SO484" s="1"/>
      <c r="SP484" s="1"/>
      <c r="SQ484" s="1"/>
      <c r="SR484" s="1"/>
      <c r="SS484" s="1"/>
      <c r="ST484" s="1"/>
      <c r="SU484" s="1"/>
      <c r="SV484" s="1"/>
      <c r="SW484" s="1"/>
      <c r="SX484" s="1"/>
      <c r="SY484" s="1"/>
      <c r="SZ484" s="1"/>
      <c r="TA484" s="1"/>
      <c r="TB484" s="1"/>
      <c r="TC484" s="1"/>
      <c r="TD484" s="1"/>
      <c r="TE484" s="1"/>
      <c r="TF484" s="1"/>
      <c r="TG484" s="1"/>
      <c r="TH484" s="1"/>
      <c r="TI484" s="1"/>
      <c r="TJ484" s="1"/>
      <c r="TK484" s="1"/>
      <c r="TL484" s="1"/>
      <c r="TM484" s="1"/>
      <c r="TN484" s="1"/>
      <c r="TO484" s="1"/>
      <c r="TP484" s="1"/>
      <c r="TQ484" s="1"/>
      <c r="TR484" s="1"/>
      <c r="TS484" s="1"/>
      <c r="TT484" s="1"/>
      <c r="TU484" s="1"/>
      <c r="TV484" s="1"/>
      <c r="TW484" s="1"/>
      <c r="TX484" s="1"/>
      <c r="TY484" s="1"/>
      <c r="TZ484" s="1"/>
      <c r="UA484" s="1"/>
      <c r="UB484" s="1"/>
      <c r="UC484" s="1"/>
      <c r="UD484" s="1"/>
      <c r="UE484" s="1"/>
      <c r="UF484" s="1"/>
      <c r="UG484" s="1"/>
      <c r="UH484" s="1"/>
      <c r="UI484" s="1"/>
      <c r="UJ484" s="1"/>
      <c r="UK484" s="1"/>
      <c r="UL484" s="1"/>
      <c r="UM484" s="1"/>
      <c r="UN484" s="1"/>
      <c r="UO484" s="1"/>
      <c r="UP484" s="1"/>
      <c r="UQ484" s="1"/>
      <c r="UR484" s="1"/>
      <c r="US484" s="1"/>
      <c r="UT484" s="1"/>
      <c r="UU484" s="1"/>
      <c r="UV484" s="1"/>
      <c r="UW484" s="1"/>
      <c r="UX484" s="1"/>
      <c r="UY484" s="1"/>
      <c r="UZ484" s="1"/>
      <c r="VA484" s="1"/>
      <c r="VB484" s="1"/>
      <c r="VC484" s="1"/>
      <c r="VD484" s="1"/>
      <c r="VE484" s="1"/>
      <c r="VF484" s="1"/>
      <c r="VG484" s="1"/>
      <c r="VH484" s="1"/>
      <c r="VI484" s="1"/>
      <c r="VJ484" s="1"/>
      <c r="VK484" s="1"/>
      <c r="VL484" s="1"/>
      <c r="VM484" s="1"/>
      <c r="VN484" s="1"/>
      <c r="VO484" s="1"/>
      <c r="VP484" s="1"/>
      <c r="VQ484" s="1"/>
      <c r="VR484" s="1"/>
      <c r="VS484" s="1"/>
      <c r="VT484" s="1"/>
      <c r="VU484" s="1"/>
      <c r="VV484" s="1"/>
      <c r="VW484" s="1"/>
      <c r="VX484" s="1"/>
      <c r="VY484" s="1"/>
      <c r="VZ484" s="1"/>
      <c r="WA484" s="1"/>
      <c r="WB484" s="1"/>
      <c r="WC484" s="1"/>
      <c r="WD484" s="1"/>
      <c r="WE484" s="1"/>
      <c r="WF484" s="1"/>
      <c r="WG484" s="1"/>
      <c r="WH484" s="1"/>
      <c r="WI484" s="1"/>
      <c r="WJ484" s="1"/>
      <c r="WK484" s="1"/>
      <c r="WL484" s="1"/>
      <c r="WM484" s="1"/>
      <c r="WN484" s="1"/>
      <c r="WO484" s="1"/>
      <c r="WP484" s="1"/>
      <c r="WQ484" s="1"/>
      <c r="WR484" s="1"/>
      <c r="WS484" s="1"/>
      <c r="WT484" s="1"/>
      <c r="WU484" s="1"/>
      <c r="WV484" s="1"/>
      <c r="WW484" s="1"/>
      <c r="WX484" s="1"/>
      <c r="WY484" s="1"/>
      <c r="WZ484" s="1"/>
      <c r="XA484" s="1"/>
      <c r="XB484" s="1"/>
      <c r="XC484" s="1"/>
      <c r="XD484" s="1"/>
      <c r="XE484" s="1"/>
      <c r="XF484" s="1"/>
      <c r="XG484" s="1"/>
      <c r="XH484" s="1"/>
      <c r="XI484" s="1"/>
      <c r="XJ484" s="1"/>
      <c r="XK484" s="1"/>
      <c r="XL484" s="1"/>
      <c r="XM484" s="1"/>
      <c r="XN484" s="1"/>
      <c r="XO484" s="1"/>
      <c r="XP484" s="1"/>
      <c r="XQ484" s="1"/>
      <c r="XR484" s="1"/>
      <c r="XS484" s="1"/>
      <c r="XT484" s="1"/>
      <c r="XU484" s="1"/>
      <c r="XV484" s="1"/>
      <c r="XW484" s="1"/>
      <c r="XX484" s="1"/>
      <c r="XY484" s="1"/>
      <c r="XZ484" s="1"/>
      <c r="YA484" s="1"/>
      <c r="YB484" s="1"/>
      <c r="YC484" s="1"/>
      <c r="YD484" s="1"/>
      <c r="YE484" s="1"/>
      <c r="YF484" s="1"/>
      <c r="YG484" s="1"/>
      <c r="YH484" s="1"/>
      <c r="YI484" s="1"/>
      <c r="YJ484" s="1"/>
      <c r="YK484" s="1"/>
      <c r="YL484" s="1"/>
      <c r="YM484" s="1"/>
      <c r="YN484" s="1"/>
      <c r="YO484" s="1"/>
      <c r="YP484" s="1"/>
      <c r="YQ484" s="1"/>
      <c r="YR484" s="1"/>
      <c r="YS484" s="1"/>
      <c r="YT484" s="1"/>
      <c r="YU484" s="1"/>
      <c r="YV484" s="1"/>
      <c r="YW484" s="1"/>
      <c r="YX484" s="1"/>
      <c r="YY484" s="1"/>
      <c r="YZ484" s="1"/>
      <c r="ZA484" s="1"/>
      <c r="ZB484" s="1"/>
      <c r="ZC484" s="1"/>
      <c r="ZD484" s="1"/>
      <c r="ZE484" s="1"/>
      <c r="ZF484" s="1"/>
      <c r="ZG484" s="1"/>
      <c r="ZH484" s="1"/>
      <c r="ZI484" s="1"/>
      <c r="ZJ484" s="1"/>
      <c r="ZK484" s="1"/>
      <c r="ZL484" s="1"/>
      <c r="ZM484" s="1"/>
      <c r="ZN484" s="1"/>
      <c r="ZO484" s="1"/>
      <c r="ZP484" s="1"/>
      <c r="ZQ484" s="1"/>
      <c r="ZR484" s="1"/>
      <c r="ZS484" s="1"/>
      <c r="ZT484" s="1"/>
      <c r="ZU484" s="1"/>
      <c r="ZV484" s="1"/>
      <c r="ZW484" s="1"/>
      <c r="ZX484" s="1"/>
      <c r="ZY484" s="1"/>
      <c r="ZZ484" s="1"/>
      <c r="AAA484" s="1"/>
      <c r="AAB484" s="1"/>
      <c r="AAC484" s="1"/>
      <c r="AAD484" s="1"/>
      <c r="AAE484" s="1"/>
      <c r="AAF484" s="1"/>
      <c r="AAG484" s="1"/>
      <c r="AAH484" s="1"/>
      <c r="AAI484" s="1"/>
      <c r="AAJ484" s="1"/>
      <c r="AAK484" s="1"/>
      <c r="AAL484" s="1"/>
      <c r="AAM484" s="1"/>
      <c r="AAN484" s="1"/>
      <c r="AAO484" s="1"/>
      <c r="AAP484" s="1"/>
      <c r="AAQ484" s="1"/>
      <c r="AAR484" s="1"/>
      <c r="AAS484" s="1"/>
      <c r="AAT484" s="1"/>
      <c r="AAU484" s="1"/>
      <c r="AAV484" s="1"/>
      <c r="AAW484" s="1"/>
      <c r="AAX484" s="1"/>
      <c r="AAY484" s="1"/>
      <c r="AAZ484" s="1"/>
      <c r="ABA484" s="1"/>
      <c r="ABB484" s="1"/>
      <c r="ABC484" s="1"/>
      <c r="ABD484" s="1"/>
      <c r="ABE484" s="1"/>
      <c r="ABF484" s="1"/>
      <c r="ABG484" s="1"/>
      <c r="ABH484" s="1"/>
      <c r="ABI484" s="1"/>
      <c r="ABJ484" s="1"/>
      <c r="ABK484" s="1"/>
      <c r="ABL484" s="1"/>
      <c r="ABM484" s="1"/>
      <c r="ABN484" s="1"/>
      <c r="ABO484" s="1"/>
      <c r="ABP484" s="1"/>
      <c r="ABQ484" s="1"/>
      <c r="ABR484" s="1"/>
      <c r="ABS484" s="1"/>
      <c r="ABT484" s="1"/>
      <c r="ABU484" s="1"/>
      <c r="ABV484" s="1"/>
      <c r="ABW484" s="1"/>
      <c r="ABX484" s="1"/>
      <c r="ABY484" s="1"/>
      <c r="ABZ484" s="1"/>
      <c r="ACA484" s="1"/>
      <c r="ACB484" s="1"/>
      <c r="ACC484" s="1"/>
      <c r="ACD484" s="1"/>
      <c r="ACE484" s="1"/>
      <c r="ACF484" s="1"/>
      <c r="ACG484" s="1"/>
      <c r="ACH484" s="1"/>
      <c r="ACI484" s="1"/>
      <c r="ACJ484" s="1"/>
      <c r="ACK484" s="1"/>
      <c r="ACL484" s="1"/>
      <c r="ACM484" s="1"/>
      <c r="ACN484" s="1"/>
      <c r="ACO484" s="1"/>
      <c r="ACP484" s="1"/>
      <c r="ACQ484" s="1"/>
      <c r="ACR484" s="1"/>
      <c r="ACS484" s="1"/>
      <c r="ACT484" s="1"/>
      <c r="ACU484" s="1"/>
      <c r="ACV484" s="1"/>
      <c r="ACW484" s="1"/>
      <c r="ACX484" s="1"/>
      <c r="ACY484" s="1"/>
      <c r="ACZ484" s="1"/>
      <c r="ADA484" s="1"/>
      <c r="ADB484" s="1"/>
      <c r="ADC484" s="1"/>
      <c r="ADD484" s="1"/>
      <c r="ADE484" s="1"/>
      <c r="ADF484" s="1"/>
      <c r="ADG484" s="1"/>
      <c r="ADH484" s="1"/>
      <c r="ADI484" s="1"/>
      <c r="ADJ484" s="1"/>
      <c r="ADK484" s="1"/>
      <c r="ADL484" s="1"/>
      <c r="ADM484" s="1"/>
      <c r="ADN484" s="1"/>
      <c r="ADO484" s="1"/>
      <c r="ADP484" s="1"/>
      <c r="ADQ484" s="1"/>
      <c r="ADR484" s="1"/>
      <c r="ADS484" s="1"/>
      <c r="ADT484" s="1"/>
      <c r="ADU484" s="1"/>
      <c r="ADV484" s="1"/>
      <c r="ADW484" s="1"/>
      <c r="ADX484" s="1"/>
      <c r="ADY484" s="1"/>
      <c r="ADZ484" s="1"/>
      <c r="AEA484" s="1"/>
      <c r="AEB484" s="1"/>
      <c r="AEC484" s="1"/>
      <c r="AED484" s="1"/>
      <c r="AEE484" s="1"/>
      <c r="AEF484" s="1"/>
      <c r="AEG484" s="1"/>
      <c r="AEH484" s="1"/>
      <c r="AEI484" s="1"/>
      <c r="AEJ484" s="1"/>
      <c r="AEK484" s="1"/>
      <c r="AEL484" s="1"/>
      <c r="AEM484" s="1"/>
      <c r="AEN484" s="1"/>
      <c r="AEO484" s="1"/>
      <c r="AEP484" s="1"/>
      <c r="AEQ484" s="1"/>
      <c r="AER484" s="1"/>
      <c r="AES484" s="1"/>
      <c r="AET484" s="1"/>
      <c r="AEU484" s="1"/>
      <c r="AEV484" s="1"/>
      <c r="AEW484" s="1"/>
      <c r="AEX484" s="1"/>
      <c r="AEY484" s="1"/>
      <c r="AEZ484" s="1"/>
      <c r="AFA484" s="1"/>
      <c r="AFB484" s="1"/>
      <c r="AFC484" s="1"/>
      <c r="AFD484" s="1"/>
      <c r="AFE484" s="1"/>
      <c r="AFF484" s="1"/>
      <c r="AFG484" s="1"/>
      <c r="AFH484" s="1"/>
      <c r="AFI484" s="1"/>
      <c r="AFJ484" s="1"/>
      <c r="AFK484" s="1"/>
      <c r="AFL484" s="1"/>
      <c r="AFM484" s="1"/>
      <c r="AFN484" s="1"/>
      <c r="AFO484" s="1"/>
      <c r="AFP484" s="1"/>
      <c r="AFQ484" s="1"/>
      <c r="AFR484" s="1"/>
      <c r="AFS484" s="1"/>
      <c r="AFT484" s="1"/>
      <c r="AFU484" s="1"/>
      <c r="AFV484" s="1"/>
      <c r="AFW484" s="1"/>
      <c r="AFX484" s="1"/>
      <c r="AFY484" s="1"/>
      <c r="AFZ484" s="1"/>
      <c r="AGA484" s="1"/>
      <c r="AGB484" s="1"/>
      <c r="AGC484" s="1"/>
      <c r="AGD484" s="1"/>
      <c r="AGE484" s="1"/>
      <c r="AGF484" s="1"/>
      <c r="AGG484" s="1"/>
      <c r="AGH484" s="1"/>
      <c r="AGI484" s="1"/>
      <c r="AGJ484" s="1"/>
      <c r="AGK484" s="1"/>
      <c r="AGL484" s="1"/>
      <c r="AGM484" s="1"/>
      <c r="AGN484" s="1"/>
      <c r="AGO484" s="1"/>
      <c r="AGP484" s="1"/>
      <c r="AGQ484" s="1"/>
      <c r="AGR484" s="1"/>
      <c r="AGS484" s="1"/>
      <c r="AGT484" s="1"/>
      <c r="AGU484" s="1"/>
      <c r="AGV484" s="1"/>
      <c r="AGW484" s="1"/>
      <c r="AGX484" s="1"/>
      <c r="AGY484" s="1"/>
      <c r="AGZ484" s="1"/>
      <c r="AHA484" s="1"/>
      <c r="AHB484" s="1"/>
      <c r="AHC484" s="1"/>
      <c r="AHD484" s="1"/>
      <c r="AHE484" s="1"/>
      <c r="AHF484" s="1"/>
      <c r="AHG484" s="1"/>
      <c r="AHH484" s="1"/>
      <c r="AHI484" s="1"/>
      <c r="AHJ484" s="1"/>
      <c r="AHK484" s="1"/>
      <c r="AHL484" s="1"/>
      <c r="AHM484" s="1"/>
      <c r="AHN484" s="1"/>
      <c r="AHO484" s="1"/>
      <c r="AHP484" s="1"/>
      <c r="AHQ484" s="1"/>
      <c r="AHR484" s="1"/>
      <c r="AHS484" s="1"/>
      <c r="AHT484" s="1"/>
      <c r="AHU484" s="1"/>
      <c r="AHV484" s="1"/>
      <c r="AHW484" s="1"/>
      <c r="AHX484" s="1"/>
      <c r="AHY484" s="1"/>
      <c r="AHZ484" s="1"/>
      <c r="AIA484" s="1"/>
      <c r="AIB484" s="1"/>
      <c r="AIC484" s="1"/>
      <c r="AID484" s="1"/>
      <c r="AIE484" s="1"/>
      <c r="AIF484" s="1"/>
      <c r="AIG484" s="1"/>
      <c r="AIH484" s="1"/>
      <c r="AII484" s="1"/>
      <c r="AIJ484" s="1"/>
      <c r="AIK484" s="1"/>
      <c r="AIL484" s="1"/>
      <c r="AIM484" s="1"/>
      <c r="AIN484" s="1"/>
      <c r="AIO484" s="1"/>
      <c r="AIP484" s="1"/>
      <c r="AIQ484" s="1"/>
      <c r="AIR484" s="1"/>
      <c r="AIS484" s="1"/>
      <c r="AIT484" s="1"/>
      <c r="AIU484" s="1"/>
      <c r="AIV484" s="1"/>
      <c r="AIW484" s="1"/>
      <c r="AIX484" s="1"/>
      <c r="AIY484" s="1"/>
      <c r="AIZ484" s="1"/>
      <c r="AJA484" s="1"/>
      <c r="AJB484" s="1"/>
      <c r="AJC484" s="1"/>
      <c r="AJD484" s="1"/>
      <c r="AJE484" s="1"/>
      <c r="AJF484" s="1"/>
      <c r="AJG484" s="1"/>
      <c r="AJH484" s="1"/>
      <c r="AJI484" s="1"/>
      <c r="AJJ484" s="1"/>
      <c r="AJK484" s="1"/>
      <c r="AJL484" s="1"/>
      <c r="AJM484" s="1"/>
      <c r="AJN484" s="1"/>
      <c r="AJO484" s="1"/>
      <c r="AJP484" s="1"/>
      <c r="AJQ484" s="1"/>
      <c r="AJR484" s="1"/>
      <c r="AJS484" s="1"/>
      <c r="AJT484" s="1"/>
      <c r="AJU484" s="1"/>
      <c r="AJV484" s="1"/>
      <c r="AJW484" s="1"/>
      <c r="AJX484" s="1"/>
      <c r="AJY484" s="1"/>
      <c r="AJZ484" s="1"/>
      <c r="AKA484" s="1"/>
      <c r="AKB484" s="1"/>
      <c r="AKC484" s="1"/>
      <c r="AKD484" s="1"/>
      <c r="AKE484" s="1"/>
      <c r="AKF484" s="1"/>
      <c r="AKG484" s="1"/>
      <c r="AKH484" s="1"/>
      <c r="AKI484" s="1"/>
      <c r="AKJ484" s="1"/>
      <c r="AKK484" s="1"/>
      <c r="AKL484" s="1"/>
      <c r="AKM484" s="1"/>
      <c r="AKN484" s="1"/>
      <c r="AKO484" s="1"/>
      <c r="AKP484" s="1"/>
      <c r="AKQ484" s="1"/>
      <c r="AKR484" s="1"/>
      <c r="AKS484" s="1"/>
      <c r="AKT484" s="1"/>
      <c r="AKU484" s="1"/>
      <c r="AKV484" s="1"/>
      <c r="AKW484" s="1"/>
      <c r="AKX484" s="1"/>
      <c r="AKY484" s="1"/>
      <c r="AKZ484" s="1"/>
      <c r="ALA484" s="1"/>
      <c r="ALB484" s="1"/>
      <c r="ALC484" s="1"/>
      <c r="ALD484" s="1"/>
      <c r="ALE484" s="1"/>
      <c r="ALF484" s="1"/>
      <c r="ALG484" s="1"/>
      <c r="ALH484" s="1"/>
      <c r="ALI484" s="1"/>
      <c r="ALJ484" s="1"/>
      <c r="ALK484" s="1"/>
      <c r="ALL484" s="1"/>
      <c r="ALM484" s="1"/>
      <c r="ALN484" s="1"/>
      <c r="ALO484" s="1"/>
      <c r="ALP484" s="1"/>
      <c r="ALQ484" s="1"/>
      <c r="ALR484" s="1"/>
      <c r="ALS484" s="1"/>
      <c r="ALT484" s="1"/>
      <c r="ALU484" s="1"/>
      <c r="ALV484" s="1"/>
      <c r="ALW484" s="1"/>
      <c r="ALX484" s="1"/>
      <c r="ALY484" s="1"/>
      <c r="ALZ484" s="1"/>
      <c r="AMA484" s="1"/>
      <c r="AMB484" s="1"/>
      <c r="AMC484" s="1"/>
      <c r="AMD484" s="1"/>
      <c r="AME484" s="1"/>
      <c r="AMF484" s="1"/>
      <c r="AMG484" s="1"/>
      <c r="AMH484" s="1"/>
      <c r="AMI484" s="1"/>
      <c r="AMJ484" s="1"/>
    </row>
    <row r="485" spans="1:1024" s="22" customFormat="1">
      <c r="A485" s="1" t="s">
        <v>9289</v>
      </c>
      <c r="B485" s="1" t="s">
        <v>9290</v>
      </c>
      <c r="C485" s="1" t="s">
        <v>99</v>
      </c>
      <c r="D485" s="1" t="s">
        <v>13</v>
      </c>
      <c r="E485" s="1" t="s">
        <v>9291</v>
      </c>
      <c r="F485" s="1" t="s">
        <v>16</v>
      </c>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c r="KB485" s="1"/>
      <c r="KC485" s="1"/>
      <c r="KD485" s="1"/>
      <c r="KE485" s="1"/>
      <c r="KF485" s="1"/>
      <c r="KG485" s="1"/>
      <c r="KH485" s="1"/>
      <c r="KI485" s="1"/>
      <c r="KJ485" s="1"/>
      <c r="KK485" s="1"/>
      <c r="KL485" s="1"/>
      <c r="KM485" s="1"/>
      <c r="KN485" s="1"/>
      <c r="KO485" s="1"/>
      <c r="KP485" s="1"/>
      <c r="KQ485" s="1"/>
      <c r="KR485" s="1"/>
      <c r="KS485" s="1"/>
      <c r="KT485" s="1"/>
      <c r="KU485" s="1"/>
      <c r="KV485" s="1"/>
      <c r="KW485" s="1"/>
      <c r="KX485" s="1"/>
      <c r="KY485" s="1"/>
      <c r="KZ485" s="1"/>
      <c r="LA485" s="1"/>
      <c r="LB485" s="1"/>
      <c r="LC485" s="1"/>
      <c r="LD485" s="1"/>
      <c r="LE485" s="1"/>
      <c r="LF485" s="1"/>
      <c r="LG485" s="1"/>
      <c r="LH485" s="1"/>
      <c r="LI485" s="1"/>
      <c r="LJ485" s="1"/>
      <c r="LK485" s="1"/>
      <c r="LL485" s="1"/>
      <c r="LM485" s="1"/>
      <c r="LN485" s="1"/>
      <c r="LO485" s="1"/>
      <c r="LP485" s="1"/>
      <c r="LQ485" s="1"/>
      <c r="LR485" s="1"/>
      <c r="LS485" s="1"/>
      <c r="LT485" s="1"/>
      <c r="LU485" s="1"/>
      <c r="LV485" s="1"/>
      <c r="LW485" s="1"/>
      <c r="LX485" s="1"/>
      <c r="LY485" s="1"/>
      <c r="LZ485" s="1"/>
      <c r="MA485" s="1"/>
      <c r="MB485" s="1"/>
      <c r="MC485" s="1"/>
      <c r="MD485" s="1"/>
      <c r="ME485" s="1"/>
      <c r="MF485" s="1"/>
      <c r="MG485" s="1"/>
      <c r="MH485" s="1"/>
      <c r="MI485" s="1"/>
      <c r="MJ485" s="1"/>
      <c r="MK485" s="1"/>
      <c r="ML485" s="1"/>
      <c r="MM485" s="1"/>
      <c r="MN485" s="1"/>
      <c r="MO485" s="1"/>
      <c r="MP485" s="1"/>
      <c r="MQ485" s="1"/>
      <c r="MR485" s="1"/>
      <c r="MS485" s="1"/>
      <c r="MT485" s="1"/>
      <c r="MU485" s="1"/>
      <c r="MV485" s="1"/>
      <c r="MW485" s="1"/>
      <c r="MX485" s="1"/>
      <c r="MY485" s="1"/>
      <c r="MZ485" s="1"/>
      <c r="NA485" s="1"/>
      <c r="NB485" s="1"/>
      <c r="NC485" s="1"/>
      <c r="ND485" s="1"/>
      <c r="NE485" s="1"/>
      <c r="NF485" s="1"/>
      <c r="NG485" s="1"/>
      <c r="NH485" s="1"/>
      <c r="NI485" s="1"/>
      <c r="NJ485" s="1"/>
      <c r="NK485" s="1"/>
      <c r="NL485" s="1"/>
      <c r="NM485" s="1"/>
      <c r="NN485" s="1"/>
      <c r="NO485" s="1"/>
      <c r="NP485" s="1"/>
      <c r="NQ485" s="1"/>
      <c r="NR485" s="1"/>
      <c r="NS485" s="1"/>
      <c r="NT485" s="1"/>
      <c r="NU485" s="1"/>
      <c r="NV485" s="1"/>
      <c r="NW485" s="1"/>
      <c r="NX485" s="1"/>
      <c r="NY485" s="1"/>
      <c r="NZ485" s="1"/>
      <c r="OA485" s="1"/>
      <c r="OB485" s="1"/>
      <c r="OC485" s="1"/>
      <c r="OD485" s="1"/>
      <c r="OE485" s="1"/>
      <c r="OF485" s="1"/>
      <c r="OG485" s="1"/>
      <c r="OH485" s="1"/>
      <c r="OI485" s="1"/>
      <c r="OJ485" s="1"/>
      <c r="OK485" s="1"/>
      <c r="OL485" s="1"/>
      <c r="OM485" s="1"/>
      <c r="ON485" s="1"/>
      <c r="OO485" s="1"/>
      <c r="OP485" s="1"/>
      <c r="OQ485" s="1"/>
      <c r="OR485" s="1"/>
      <c r="OS485" s="1"/>
      <c r="OT485" s="1"/>
      <c r="OU485" s="1"/>
      <c r="OV485" s="1"/>
      <c r="OW485" s="1"/>
      <c r="OX485" s="1"/>
      <c r="OY485" s="1"/>
      <c r="OZ485" s="1"/>
      <c r="PA485" s="1"/>
      <c r="PB485" s="1"/>
      <c r="PC485" s="1"/>
      <c r="PD485" s="1"/>
      <c r="PE485" s="1"/>
      <c r="PF485" s="1"/>
      <c r="PG485" s="1"/>
      <c r="PH485" s="1"/>
      <c r="PI485" s="1"/>
      <c r="PJ485" s="1"/>
      <c r="PK485" s="1"/>
      <c r="PL485" s="1"/>
      <c r="PM485" s="1"/>
      <c r="PN485" s="1"/>
      <c r="PO485" s="1"/>
      <c r="PP485" s="1"/>
      <c r="PQ485" s="1"/>
      <c r="PR485" s="1"/>
      <c r="PS485" s="1"/>
      <c r="PT485" s="1"/>
      <c r="PU485" s="1"/>
      <c r="PV485" s="1"/>
      <c r="PW485" s="1"/>
      <c r="PX485" s="1"/>
      <c r="PY485" s="1"/>
      <c r="PZ485" s="1"/>
      <c r="QA485" s="1"/>
      <c r="QB485" s="1"/>
      <c r="QC485" s="1"/>
      <c r="QD485" s="1"/>
      <c r="QE485" s="1"/>
      <c r="QF485" s="1"/>
      <c r="QG485" s="1"/>
      <c r="QH485" s="1"/>
      <c r="QI485" s="1"/>
      <c r="QJ485" s="1"/>
      <c r="QK485" s="1"/>
      <c r="QL485" s="1"/>
      <c r="QM485" s="1"/>
      <c r="QN485" s="1"/>
      <c r="QO485" s="1"/>
      <c r="QP485" s="1"/>
      <c r="QQ485" s="1"/>
      <c r="QR485" s="1"/>
      <c r="QS485" s="1"/>
      <c r="QT485" s="1"/>
      <c r="QU485" s="1"/>
      <c r="QV485" s="1"/>
      <c r="QW485" s="1"/>
      <c r="QX485" s="1"/>
      <c r="QY485" s="1"/>
      <c r="QZ485" s="1"/>
      <c r="RA485" s="1"/>
      <c r="RB485" s="1"/>
      <c r="RC485" s="1"/>
      <c r="RD485" s="1"/>
      <c r="RE485" s="1"/>
      <c r="RF485" s="1"/>
      <c r="RG485" s="1"/>
      <c r="RH485" s="1"/>
      <c r="RI485" s="1"/>
      <c r="RJ485" s="1"/>
      <c r="RK485" s="1"/>
      <c r="RL485" s="1"/>
      <c r="RM485" s="1"/>
      <c r="RN485" s="1"/>
      <c r="RO485" s="1"/>
      <c r="RP485" s="1"/>
      <c r="RQ485" s="1"/>
      <c r="RR485" s="1"/>
      <c r="RS485" s="1"/>
      <c r="RT485" s="1"/>
      <c r="RU485" s="1"/>
      <c r="RV485" s="1"/>
      <c r="RW485" s="1"/>
      <c r="RX485" s="1"/>
      <c r="RY485" s="1"/>
      <c r="RZ485" s="1"/>
      <c r="SA485" s="1"/>
      <c r="SB485" s="1"/>
      <c r="SC485" s="1"/>
      <c r="SD485" s="1"/>
      <c r="SE485" s="1"/>
      <c r="SF485" s="1"/>
      <c r="SG485" s="1"/>
      <c r="SH485" s="1"/>
      <c r="SI485" s="1"/>
      <c r="SJ485" s="1"/>
      <c r="SK485" s="1"/>
      <c r="SL485" s="1"/>
      <c r="SM485" s="1"/>
      <c r="SN485" s="1"/>
      <c r="SO485" s="1"/>
      <c r="SP485" s="1"/>
      <c r="SQ485" s="1"/>
      <c r="SR485" s="1"/>
      <c r="SS485" s="1"/>
      <c r="ST485" s="1"/>
      <c r="SU485" s="1"/>
      <c r="SV485" s="1"/>
      <c r="SW485" s="1"/>
      <c r="SX485" s="1"/>
      <c r="SY485" s="1"/>
      <c r="SZ485" s="1"/>
      <c r="TA485" s="1"/>
      <c r="TB485" s="1"/>
      <c r="TC485" s="1"/>
      <c r="TD485" s="1"/>
      <c r="TE485" s="1"/>
      <c r="TF485" s="1"/>
      <c r="TG485" s="1"/>
      <c r="TH485" s="1"/>
      <c r="TI485" s="1"/>
      <c r="TJ485" s="1"/>
      <c r="TK485" s="1"/>
      <c r="TL485" s="1"/>
      <c r="TM485" s="1"/>
      <c r="TN485" s="1"/>
      <c r="TO485" s="1"/>
      <c r="TP485" s="1"/>
      <c r="TQ485" s="1"/>
      <c r="TR485" s="1"/>
      <c r="TS485" s="1"/>
      <c r="TT485" s="1"/>
      <c r="TU485" s="1"/>
      <c r="TV485" s="1"/>
      <c r="TW485" s="1"/>
      <c r="TX485" s="1"/>
      <c r="TY485" s="1"/>
      <c r="TZ485" s="1"/>
      <c r="UA485" s="1"/>
      <c r="UB485" s="1"/>
      <c r="UC485" s="1"/>
      <c r="UD485" s="1"/>
      <c r="UE485" s="1"/>
      <c r="UF485" s="1"/>
      <c r="UG485" s="1"/>
      <c r="UH485" s="1"/>
      <c r="UI485" s="1"/>
      <c r="UJ485" s="1"/>
      <c r="UK485" s="1"/>
      <c r="UL485" s="1"/>
      <c r="UM485" s="1"/>
      <c r="UN485" s="1"/>
      <c r="UO485" s="1"/>
      <c r="UP485" s="1"/>
      <c r="UQ485" s="1"/>
      <c r="UR485" s="1"/>
      <c r="US485" s="1"/>
      <c r="UT485" s="1"/>
      <c r="UU485" s="1"/>
      <c r="UV485" s="1"/>
      <c r="UW485" s="1"/>
      <c r="UX485" s="1"/>
      <c r="UY485" s="1"/>
      <c r="UZ485" s="1"/>
      <c r="VA485" s="1"/>
      <c r="VB485" s="1"/>
      <c r="VC485" s="1"/>
      <c r="VD485" s="1"/>
      <c r="VE485" s="1"/>
      <c r="VF485" s="1"/>
      <c r="VG485" s="1"/>
      <c r="VH485" s="1"/>
      <c r="VI485" s="1"/>
      <c r="VJ485" s="1"/>
      <c r="VK485" s="1"/>
      <c r="VL485" s="1"/>
      <c r="VM485" s="1"/>
      <c r="VN485" s="1"/>
      <c r="VO485" s="1"/>
      <c r="VP485" s="1"/>
      <c r="VQ485" s="1"/>
      <c r="VR485" s="1"/>
      <c r="VS485" s="1"/>
      <c r="VT485" s="1"/>
      <c r="VU485" s="1"/>
      <c r="VV485" s="1"/>
      <c r="VW485" s="1"/>
      <c r="VX485" s="1"/>
      <c r="VY485" s="1"/>
      <c r="VZ485" s="1"/>
      <c r="WA485" s="1"/>
      <c r="WB485" s="1"/>
      <c r="WC485" s="1"/>
      <c r="WD485" s="1"/>
      <c r="WE485" s="1"/>
      <c r="WF485" s="1"/>
      <c r="WG485" s="1"/>
      <c r="WH485" s="1"/>
      <c r="WI485" s="1"/>
      <c r="WJ485" s="1"/>
      <c r="WK485" s="1"/>
      <c r="WL485" s="1"/>
      <c r="WM485" s="1"/>
      <c r="WN485" s="1"/>
      <c r="WO485" s="1"/>
      <c r="WP485" s="1"/>
      <c r="WQ485" s="1"/>
      <c r="WR485" s="1"/>
      <c r="WS485" s="1"/>
      <c r="WT485" s="1"/>
      <c r="WU485" s="1"/>
      <c r="WV485" s="1"/>
      <c r="WW485" s="1"/>
      <c r="WX485" s="1"/>
      <c r="WY485" s="1"/>
      <c r="WZ485" s="1"/>
      <c r="XA485" s="1"/>
      <c r="XB485" s="1"/>
      <c r="XC485" s="1"/>
      <c r="XD485" s="1"/>
      <c r="XE485" s="1"/>
      <c r="XF485" s="1"/>
      <c r="XG485" s="1"/>
      <c r="XH485" s="1"/>
      <c r="XI485" s="1"/>
      <c r="XJ485" s="1"/>
      <c r="XK485" s="1"/>
      <c r="XL485" s="1"/>
      <c r="XM485" s="1"/>
      <c r="XN485" s="1"/>
      <c r="XO485" s="1"/>
      <c r="XP485" s="1"/>
      <c r="XQ485" s="1"/>
      <c r="XR485" s="1"/>
      <c r="XS485" s="1"/>
      <c r="XT485" s="1"/>
      <c r="XU485" s="1"/>
      <c r="XV485" s="1"/>
      <c r="XW485" s="1"/>
      <c r="XX485" s="1"/>
      <c r="XY485" s="1"/>
      <c r="XZ485" s="1"/>
      <c r="YA485" s="1"/>
      <c r="YB485" s="1"/>
      <c r="YC485" s="1"/>
      <c r="YD485" s="1"/>
      <c r="YE485" s="1"/>
      <c r="YF485" s="1"/>
      <c r="YG485" s="1"/>
      <c r="YH485" s="1"/>
      <c r="YI485" s="1"/>
      <c r="YJ485" s="1"/>
      <c r="YK485" s="1"/>
      <c r="YL485" s="1"/>
      <c r="YM485" s="1"/>
      <c r="YN485" s="1"/>
      <c r="YO485" s="1"/>
      <c r="YP485" s="1"/>
      <c r="YQ485" s="1"/>
      <c r="YR485" s="1"/>
      <c r="YS485" s="1"/>
      <c r="YT485" s="1"/>
      <c r="YU485" s="1"/>
      <c r="YV485" s="1"/>
      <c r="YW485" s="1"/>
      <c r="YX485" s="1"/>
      <c r="YY485" s="1"/>
      <c r="YZ485" s="1"/>
      <c r="ZA485" s="1"/>
      <c r="ZB485" s="1"/>
      <c r="ZC485" s="1"/>
      <c r="ZD485" s="1"/>
      <c r="ZE485" s="1"/>
      <c r="ZF485" s="1"/>
      <c r="ZG485" s="1"/>
      <c r="ZH485" s="1"/>
      <c r="ZI485" s="1"/>
      <c r="ZJ485" s="1"/>
      <c r="ZK485" s="1"/>
      <c r="ZL485" s="1"/>
      <c r="ZM485" s="1"/>
      <c r="ZN485" s="1"/>
      <c r="ZO485" s="1"/>
      <c r="ZP485" s="1"/>
      <c r="ZQ485" s="1"/>
      <c r="ZR485" s="1"/>
      <c r="ZS485" s="1"/>
      <c r="ZT485" s="1"/>
      <c r="ZU485" s="1"/>
      <c r="ZV485" s="1"/>
      <c r="ZW485" s="1"/>
      <c r="ZX485" s="1"/>
      <c r="ZY485" s="1"/>
      <c r="ZZ485" s="1"/>
      <c r="AAA485" s="1"/>
      <c r="AAB485" s="1"/>
      <c r="AAC485" s="1"/>
      <c r="AAD485" s="1"/>
      <c r="AAE485" s="1"/>
      <c r="AAF485" s="1"/>
      <c r="AAG485" s="1"/>
      <c r="AAH485" s="1"/>
      <c r="AAI485" s="1"/>
      <c r="AAJ485" s="1"/>
      <c r="AAK485" s="1"/>
      <c r="AAL485" s="1"/>
      <c r="AAM485" s="1"/>
      <c r="AAN485" s="1"/>
      <c r="AAO485" s="1"/>
      <c r="AAP485" s="1"/>
      <c r="AAQ485" s="1"/>
      <c r="AAR485" s="1"/>
      <c r="AAS485" s="1"/>
      <c r="AAT485" s="1"/>
      <c r="AAU485" s="1"/>
      <c r="AAV485" s="1"/>
      <c r="AAW485" s="1"/>
      <c r="AAX485" s="1"/>
      <c r="AAY485" s="1"/>
      <c r="AAZ485" s="1"/>
      <c r="ABA485" s="1"/>
      <c r="ABB485" s="1"/>
      <c r="ABC485" s="1"/>
      <c r="ABD485" s="1"/>
      <c r="ABE485" s="1"/>
      <c r="ABF485" s="1"/>
      <c r="ABG485" s="1"/>
      <c r="ABH485" s="1"/>
      <c r="ABI485" s="1"/>
      <c r="ABJ485" s="1"/>
      <c r="ABK485" s="1"/>
      <c r="ABL485" s="1"/>
      <c r="ABM485" s="1"/>
      <c r="ABN485" s="1"/>
      <c r="ABO485" s="1"/>
      <c r="ABP485" s="1"/>
      <c r="ABQ485" s="1"/>
      <c r="ABR485" s="1"/>
      <c r="ABS485" s="1"/>
      <c r="ABT485" s="1"/>
      <c r="ABU485" s="1"/>
      <c r="ABV485" s="1"/>
      <c r="ABW485" s="1"/>
      <c r="ABX485" s="1"/>
      <c r="ABY485" s="1"/>
      <c r="ABZ485" s="1"/>
      <c r="ACA485" s="1"/>
      <c r="ACB485" s="1"/>
      <c r="ACC485" s="1"/>
      <c r="ACD485" s="1"/>
      <c r="ACE485" s="1"/>
      <c r="ACF485" s="1"/>
      <c r="ACG485" s="1"/>
      <c r="ACH485" s="1"/>
      <c r="ACI485" s="1"/>
      <c r="ACJ485" s="1"/>
      <c r="ACK485" s="1"/>
      <c r="ACL485" s="1"/>
      <c r="ACM485" s="1"/>
      <c r="ACN485" s="1"/>
      <c r="ACO485" s="1"/>
      <c r="ACP485" s="1"/>
      <c r="ACQ485" s="1"/>
      <c r="ACR485" s="1"/>
      <c r="ACS485" s="1"/>
      <c r="ACT485" s="1"/>
      <c r="ACU485" s="1"/>
      <c r="ACV485" s="1"/>
      <c r="ACW485" s="1"/>
      <c r="ACX485" s="1"/>
      <c r="ACY485" s="1"/>
      <c r="ACZ485" s="1"/>
      <c r="ADA485" s="1"/>
      <c r="ADB485" s="1"/>
      <c r="ADC485" s="1"/>
      <c r="ADD485" s="1"/>
      <c r="ADE485" s="1"/>
      <c r="ADF485" s="1"/>
      <c r="ADG485" s="1"/>
      <c r="ADH485" s="1"/>
      <c r="ADI485" s="1"/>
      <c r="ADJ485" s="1"/>
      <c r="ADK485" s="1"/>
      <c r="ADL485" s="1"/>
      <c r="ADM485" s="1"/>
      <c r="ADN485" s="1"/>
      <c r="ADO485" s="1"/>
      <c r="ADP485" s="1"/>
      <c r="ADQ485" s="1"/>
      <c r="ADR485" s="1"/>
      <c r="ADS485" s="1"/>
      <c r="ADT485" s="1"/>
      <c r="ADU485" s="1"/>
      <c r="ADV485" s="1"/>
      <c r="ADW485" s="1"/>
      <c r="ADX485" s="1"/>
      <c r="ADY485" s="1"/>
      <c r="ADZ485" s="1"/>
      <c r="AEA485" s="1"/>
      <c r="AEB485" s="1"/>
      <c r="AEC485" s="1"/>
      <c r="AED485" s="1"/>
      <c r="AEE485" s="1"/>
      <c r="AEF485" s="1"/>
      <c r="AEG485" s="1"/>
      <c r="AEH485" s="1"/>
      <c r="AEI485" s="1"/>
      <c r="AEJ485" s="1"/>
      <c r="AEK485" s="1"/>
      <c r="AEL485" s="1"/>
      <c r="AEM485" s="1"/>
      <c r="AEN485" s="1"/>
      <c r="AEO485" s="1"/>
      <c r="AEP485" s="1"/>
      <c r="AEQ485" s="1"/>
      <c r="AER485" s="1"/>
      <c r="AES485" s="1"/>
      <c r="AET485" s="1"/>
      <c r="AEU485" s="1"/>
      <c r="AEV485" s="1"/>
      <c r="AEW485" s="1"/>
      <c r="AEX485" s="1"/>
      <c r="AEY485" s="1"/>
      <c r="AEZ485" s="1"/>
      <c r="AFA485" s="1"/>
      <c r="AFB485" s="1"/>
      <c r="AFC485" s="1"/>
      <c r="AFD485" s="1"/>
      <c r="AFE485" s="1"/>
      <c r="AFF485" s="1"/>
      <c r="AFG485" s="1"/>
      <c r="AFH485" s="1"/>
      <c r="AFI485" s="1"/>
      <c r="AFJ485" s="1"/>
      <c r="AFK485" s="1"/>
      <c r="AFL485" s="1"/>
      <c r="AFM485" s="1"/>
      <c r="AFN485" s="1"/>
      <c r="AFO485" s="1"/>
      <c r="AFP485" s="1"/>
      <c r="AFQ485" s="1"/>
      <c r="AFR485" s="1"/>
      <c r="AFS485" s="1"/>
      <c r="AFT485" s="1"/>
      <c r="AFU485" s="1"/>
      <c r="AFV485" s="1"/>
      <c r="AFW485" s="1"/>
      <c r="AFX485" s="1"/>
      <c r="AFY485" s="1"/>
      <c r="AFZ485" s="1"/>
      <c r="AGA485" s="1"/>
      <c r="AGB485" s="1"/>
      <c r="AGC485" s="1"/>
      <c r="AGD485" s="1"/>
      <c r="AGE485" s="1"/>
      <c r="AGF485" s="1"/>
      <c r="AGG485" s="1"/>
      <c r="AGH485" s="1"/>
      <c r="AGI485" s="1"/>
      <c r="AGJ485" s="1"/>
      <c r="AGK485" s="1"/>
      <c r="AGL485" s="1"/>
      <c r="AGM485" s="1"/>
      <c r="AGN485" s="1"/>
      <c r="AGO485" s="1"/>
      <c r="AGP485" s="1"/>
      <c r="AGQ485" s="1"/>
      <c r="AGR485" s="1"/>
      <c r="AGS485" s="1"/>
      <c r="AGT485" s="1"/>
      <c r="AGU485" s="1"/>
      <c r="AGV485" s="1"/>
      <c r="AGW485" s="1"/>
      <c r="AGX485" s="1"/>
      <c r="AGY485" s="1"/>
      <c r="AGZ485" s="1"/>
      <c r="AHA485" s="1"/>
      <c r="AHB485" s="1"/>
      <c r="AHC485" s="1"/>
      <c r="AHD485" s="1"/>
      <c r="AHE485" s="1"/>
      <c r="AHF485" s="1"/>
      <c r="AHG485" s="1"/>
      <c r="AHH485" s="1"/>
      <c r="AHI485" s="1"/>
      <c r="AHJ485" s="1"/>
      <c r="AHK485" s="1"/>
      <c r="AHL485" s="1"/>
      <c r="AHM485" s="1"/>
      <c r="AHN485" s="1"/>
      <c r="AHO485" s="1"/>
      <c r="AHP485" s="1"/>
      <c r="AHQ485" s="1"/>
      <c r="AHR485" s="1"/>
      <c r="AHS485" s="1"/>
      <c r="AHT485" s="1"/>
      <c r="AHU485" s="1"/>
      <c r="AHV485" s="1"/>
      <c r="AHW485" s="1"/>
      <c r="AHX485" s="1"/>
      <c r="AHY485" s="1"/>
      <c r="AHZ485" s="1"/>
      <c r="AIA485" s="1"/>
      <c r="AIB485" s="1"/>
      <c r="AIC485" s="1"/>
      <c r="AID485" s="1"/>
      <c r="AIE485" s="1"/>
      <c r="AIF485" s="1"/>
      <c r="AIG485" s="1"/>
      <c r="AIH485" s="1"/>
      <c r="AII485" s="1"/>
      <c r="AIJ485" s="1"/>
      <c r="AIK485" s="1"/>
      <c r="AIL485" s="1"/>
      <c r="AIM485" s="1"/>
      <c r="AIN485" s="1"/>
      <c r="AIO485" s="1"/>
      <c r="AIP485" s="1"/>
      <c r="AIQ485" s="1"/>
      <c r="AIR485" s="1"/>
      <c r="AIS485" s="1"/>
      <c r="AIT485" s="1"/>
      <c r="AIU485" s="1"/>
      <c r="AIV485" s="1"/>
      <c r="AIW485" s="1"/>
      <c r="AIX485" s="1"/>
      <c r="AIY485" s="1"/>
      <c r="AIZ485" s="1"/>
      <c r="AJA485" s="1"/>
      <c r="AJB485" s="1"/>
      <c r="AJC485" s="1"/>
      <c r="AJD485" s="1"/>
      <c r="AJE485" s="1"/>
      <c r="AJF485" s="1"/>
      <c r="AJG485" s="1"/>
      <c r="AJH485" s="1"/>
      <c r="AJI485" s="1"/>
      <c r="AJJ485" s="1"/>
      <c r="AJK485" s="1"/>
      <c r="AJL485" s="1"/>
      <c r="AJM485" s="1"/>
      <c r="AJN485" s="1"/>
      <c r="AJO485" s="1"/>
      <c r="AJP485" s="1"/>
      <c r="AJQ485" s="1"/>
      <c r="AJR485" s="1"/>
      <c r="AJS485" s="1"/>
      <c r="AJT485" s="1"/>
      <c r="AJU485" s="1"/>
      <c r="AJV485" s="1"/>
      <c r="AJW485" s="1"/>
      <c r="AJX485" s="1"/>
      <c r="AJY485" s="1"/>
      <c r="AJZ485" s="1"/>
      <c r="AKA485" s="1"/>
      <c r="AKB485" s="1"/>
      <c r="AKC485" s="1"/>
      <c r="AKD485" s="1"/>
      <c r="AKE485" s="1"/>
      <c r="AKF485" s="1"/>
      <c r="AKG485" s="1"/>
      <c r="AKH485" s="1"/>
      <c r="AKI485" s="1"/>
      <c r="AKJ485" s="1"/>
      <c r="AKK485" s="1"/>
      <c r="AKL485" s="1"/>
      <c r="AKM485" s="1"/>
      <c r="AKN485" s="1"/>
      <c r="AKO485" s="1"/>
      <c r="AKP485" s="1"/>
      <c r="AKQ485" s="1"/>
      <c r="AKR485" s="1"/>
      <c r="AKS485" s="1"/>
      <c r="AKT485" s="1"/>
      <c r="AKU485" s="1"/>
      <c r="AKV485" s="1"/>
      <c r="AKW485" s="1"/>
      <c r="AKX485" s="1"/>
      <c r="AKY485" s="1"/>
      <c r="AKZ485" s="1"/>
      <c r="ALA485" s="1"/>
      <c r="ALB485" s="1"/>
      <c r="ALC485" s="1"/>
      <c r="ALD485" s="1"/>
      <c r="ALE485" s="1"/>
      <c r="ALF485" s="1"/>
      <c r="ALG485" s="1"/>
      <c r="ALH485" s="1"/>
      <c r="ALI485" s="1"/>
      <c r="ALJ485" s="1"/>
      <c r="ALK485" s="1"/>
      <c r="ALL485" s="1"/>
      <c r="ALM485" s="1"/>
      <c r="ALN485" s="1"/>
      <c r="ALO485" s="1"/>
      <c r="ALP485" s="1"/>
      <c r="ALQ485" s="1"/>
      <c r="ALR485" s="1"/>
      <c r="ALS485" s="1"/>
      <c r="ALT485" s="1"/>
      <c r="ALU485" s="1"/>
      <c r="ALV485" s="1"/>
      <c r="ALW485" s="1"/>
      <c r="ALX485" s="1"/>
      <c r="ALY485" s="1"/>
      <c r="ALZ485" s="1"/>
      <c r="AMA485" s="1"/>
      <c r="AMB485" s="1"/>
      <c r="AMC485" s="1"/>
      <c r="AMD485" s="1"/>
      <c r="AME485" s="1"/>
      <c r="AMF485" s="1"/>
      <c r="AMG485" s="1"/>
      <c r="AMH485" s="1"/>
      <c r="AMI485" s="1"/>
      <c r="AMJ485" s="1"/>
    </row>
    <row r="486" spans="1:1024" s="22" customForma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c r="KB486" s="1"/>
      <c r="KC486" s="1"/>
      <c r="KD486" s="1"/>
      <c r="KE486" s="1"/>
      <c r="KF486" s="1"/>
      <c r="KG486" s="1"/>
      <c r="KH486" s="1"/>
      <c r="KI486" s="1"/>
      <c r="KJ486" s="1"/>
      <c r="KK486" s="1"/>
      <c r="KL486" s="1"/>
      <c r="KM486" s="1"/>
      <c r="KN486" s="1"/>
      <c r="KO486" s="1"/>
      <c r="KP486" s="1"/>
      <c r="KQ486" s="1"/>
      <c r="KR486" s="1"/>
      <c r="KS486" s="1"/>
      <c r="KT486" s="1"/>
      <c r="KU486" s="1"/>
      <c r="KV486" s="1"/>
      <c r="KW486" s="1"/>
      <c r="KX486" s="1"/>
      <c r="KY486" s="1"/>
      <c r="KZ486" s="1"/>
      <c r="LA486" s="1"/>
      <c r="LB486" s="1"/>
      <c r="LC486" s="1"/>
      <c r="LD486" s="1"/>
      <c r="LE486" s="1"/>
      <c r="LF486" s="1"/>
      <c r="LG486" s="1"/>
      <c r="LH486" s="1"/>
      <c r="LI486" s="1"/>
      <c r="LJ486" s="1"/>
      <c r="LK486" s="1"/>
      <c r="LL486" s="1"/>
      <c r="LM486" s="1"/>
      <c r="LN486" s="1"/>
      <c r="LO486" s="1"/>
      <c r="LP486" s="1"/>
      <c r="LQ486" s="1"/>
      <c r="LR486" s="1"/>
      <c r="LS486" s="1"/>
      <c r="LT486" s="1"/>
      <c r="LU486" s="1"/>
      <c r="LV486" s="1"/>
      <c r="LW486" s="1"/>
      <c r="LX486" s="1"/>
      <c r="LY486" s="1"/>
      <c r="LZ486" s="1"/>
      <c r="MA486" s="1"/>
      <c r="MB486" s="1"/>
      <c r="MC486" s="1"/>
      <c r="MD486" s="1"/>
      <c r="ME486" s="1"/>
      <c r="MF486" s="1"/>
      <c r="MG486" s="1"/>
      <c r="MH486" s="1"/>
      <c r="MI486" s="1"/>
      <c r="MJ486" s="1"/>
      <c r="MK486" s="1"/>
      <c r="ML486" s="1"/>
      <c r="MM486" s="1"/>
      <c r="MN486" s="1"/>
      <c r="MO486" s="1"/>
      <c r="MP486" s="1"/>
      <c r="MQ486" s="1"/>
      <c r="MR486" s="1"/>
      <c r="MS486" s="1"/>
      <c r="MT486" s="1"/>
      <c r="MU486" s="1"/>
      <c r="MV486" s="1"/>
      <c r="MW486" s="1"/>
      <c r="MX486" s="1"/>
      <c r="MY486" s="1"/>
      <c r="MZ486" s="1"/>
      <c r="NA486" s="1"/>
      <c r="NB486" s="1"/>
      <c r="NC486" s="1"/>
      <c r="ND486" s="1"/>
      <c r="NE486" s="1"/>
      <c r="NF486" s="1"/>
      <c r="NG486" s="1"/>
      <c r="NH486" s="1"/>
      <c r="NI486" s="1"/>
      <c r="NJ486" s="1"/>
      <c r="NK486" s="1"/>
      <c r="NL486" s="1"/>
      <c r="NM486" s="1"/>
      <c r="NN486" s="1"/>
      <c r="NO486" s="1"/>
      <c r="NP486" s="1"/>
      <c r="NQ486" s="1"/>
      <c r="NR486" s="1"/>
      <c r="NS486" s="1"/>
      <c r="NT486" s="1"/>
      <c r="NU486" s="1"/>
      <c r="NV486" s="1"/>
      <c r="NW486" s="1"/>
      <c r="NX486" s="1"/>
      <c r="NY486" s="1"/>
      <c r="NZ486" s="1"/>
      <c r="OA486" s="1"/>
      <c r="OB486" s="1"/>
      <c r="OC486" s="1"/>
      <c r="OD486" s="1"/>
      <c r="OE486" s="1"/>
      <c r="OF486" s="1"/>
      <c r="OG486" s="1"/>
      <c r="OH486" s="1"/>
      <c r="OI486" s="1"/>
      <c r="OJ486" s="1"/>
      <c r="OK486" s="1"/>
      <c r="OL486" s="1"/>
      <c r="OM486" s="1"/>
      <c r="ON486" s="1"/>
      <c r="OO486" s="1"/>
      <c r="OP486" s="1"/>
      <c r="OQ486" s="1"/>
      <c r="OR486" s="1"/>
      <c r="OS486" s="1"/>
      <c r="OT486" s="1"/>
      <c r="OU486" s="1"/>
      <c r="OV486" s="1"/>
      <c r="OW486" s="1"/>
      <c r="OX486" s="1"/>
      <c r="OY486" s="1"/>
      <c r="OZ486" s="1"/>
      <c r="PA486" s="1"/>
      <c r="PB486" s="1"/>
      <c r="PC486" s="1"/>
      <c r="PD486" s="1"/>
      <c r="PE486" s="1"/>
      <c r="PF486" s="1"/>
      <c r="PG486" s="1"/>
      <c r="PH486" s="1"/>
      <c r="PI486" s="1"/>
      <c r="PJ486" s="1"/>
      <c r="PK486" s="1"/>
      <c r="PL486" s="1"/>
      <c r="PM486" s="1"/>
      <c r="PN486" s="1"/>
      <c r="PO486" s="1"/>
      <c r="PP486" s="1"/>
      <c r="PQ486" s="1"/>
      <c r="PR486" s="1"/>
      <c r="PS486" s="1"/>
      <c r="PT486" s="1"/>
      <c r="PU486" s="1"/>
      <c r="PV486" s="1"/>
      <c r="PW486" s="1"/>
      <c r="PX486" s="1"/>
      <c r="PY486" s="1"/>
      <c r="PZ486" s="1"/>
      <c r="QA486" s="1"/>
      <c r="QB486" s="1"/>
      <c r="QC486" s="1"/>
      <c r="QD486" s="1"/>
      <c r="QE486" s="1"/>
      <c r="QF486" s="1"/>
      <c r="QG486" s="1"/>
      <c r="QH486" s="1"/>
      <c r="QI486" s="1"/>
      <c r="QJ486" s="1"/>
      <c r="QK486" s="1"/>
      <c r="QL486" s="1"/>
      <c r="QM486" s="1"/>
      <c r="QN486" s="1"/>
      <c r="QO486" s="1"/>
      <c r="QP486" s="1"/>
      <c r="QQ486" s="1"/>
      <c r="QR486" s="1"/>
      <c r="QS486" s="1"/>
      <c r="QT486" s="1"/>
      <c r="QU486" s="1"/>
      <c r="QV486" s="1"/>
      <c r="QW486" s="1"/>
      <c r="QX486" s="1"/>
      <c r="QY486" s="1"/>
      <c r="QZ486" s="1"/>
      <c r="RA486" s="1"/>
      <c r="RB486" s="1"/>
      <c r="RC486" s="1"/>
      <c r="RD486" s="1"/>
      <c r="RE486" s="1"/>
      <c r="RF486" s="1"/>
      <c r="RG486" s="1"/>
      <c r="RH486" s="1"/>
      <c r="RI486" s="1"/>
      <c r="RJ486" s="1"/>
      <c r="RK486" s="1"/>
      <c r="RL486" s="1"/>
      <c r="RM486" s="1"/>
      <c r="RN486" s="1"/>
      <c r="RO486" s="1"/>
      <c r="RP486" s="1"/>
      <c r="RQ486" s="1"/>
      <c r="RR486" s="1"/>
      <c r="RS486" s="1"/>
      <c r="RT486" s="1"/>
      <c r="RU486" s="1"/>
      <c r="RV486" s="1"/>
      <c r="RW486" s="1"/>
      <c r="RX486" s="1"/>
      <c r="RY486" s="1"/>
      <c r="RZ486" s="1"/>
      <c r="SA486" s="1"/>
      <c r="SB486" s="1"/>
      <c r="SC486" s="1"/>
      <c r="SD486" s="1"/>
      <c r="SE486" s="1"/>
      <c r="SF486" s="1"/>
      <c r="SG486" s="1"/>
      <c r="SH486" s="1"/>
      <c r="SI486" s="1"/>
      <c r="SJ486" s="1"/>
      <c r="SK486" s="1"/>
      <c r="SL486" s="1"/>
      <c r="SM486" s="1"/>
      <c r="SN486" s="1"/>
      <c r="SO486" s="1"/>
      <c r="SP486" s="1"/>
      <c r="SQ486" s="1"/>
      <c r="SR486" s="1"/>
      <c r="SS486" s="1"/>
      <c r="ST486" s="1"/>
      <c r="SU486" s="1"/>
      <c r="SV486" s="1"/>
      <c r="SW486" s="1"/>
      <c r="SX486" s="1"/>
      <c r="SY486" s="1"/>
      <c r="SZ486" s="1"/>
      <c r="TA486" s="1"/>
      <c r="TB486" s="1"/>
      <c r="TC486" s="1"/>
      <c r="TD486" s="1"/>
      <c r="TE486" s="1"/>
      <c r="TF486" s="1"/>
      <c r="TG486" s="1"/>
      <c r="TH486" s="1"/>
      <c r="TI486" s="1"/>
      <c r="TJ486" s="1"/>
      <c r="TK486" s="1"/>
      <c r="TL486" s="1"/>
      <c r="TM486" s="1"/>
      <c r="TN486" s="1"/>
      <c r="TO486" s="1"/>
      <c r="TP486" s="1"/>
      <c r="TQ486" s="1"/>
      <c r="TR486" s="1"/>
      <c r="TS486" s="1"/>
      <c r="TT486" s="1"/>
      <c r="TU486" s="1"/>
      <c r="TV486" s="1"/>
      <c r="TW486" s="1"/>
      <c r="TX486" s="1"/>
      <c r="TY486" s="1"/>
      <c r="TZ486" s="1"/>
      <c r="UA486" s="1"/>
      <c r="UB486" s="1"/>
      <c r="UC486" s="1"/>
      <c r="UD486" s="1"/>
      <c r="UE486" s="1"/>
      <c r="UF486" s="1"/>
      <c r="UG486" s="1"/>
      <c r="UH486" s="1"/>
      <c r="UI486" s="1"/>
      <c r="UJ486" s="1"/>
      <c r="UK486" s="1"/>
      <c r="UL486" s="1"/>
      <c r="UM486" s="1"/>
      <c r="UN486" s="1"/>
      <c r="UO486" s="1"/>
      <c r="UP486" s="1"/>
      <c r="UQ486" s="1"/>
      <c r="UR486" s="1"/>
      <c r="US486" s="1"/>
      <c r="UT486" s="1"/>
      <c r="UU486" s="1"/>
      <c r="UV486" s="1"/>
      <c r="UW486" s="1"/>
      <c r="UX486" s="1"/>
      <c r="UY486" s="1"/>
      <c r="UZ486" s="1"/>
      <c r="VA486" s="1"/>
      <c r="VB486" s="1"/>
      <c r="VC486" s="1"/>
      <c r="VD486" s="1"/>
      <c r="VE486" s="1"/>
      <c r="VF486" s="1"/>
      <c r="VG486" s="1"/>
      <c r="VH486" s="1"/>
      <c r="VI486" s="1"/>
      <c r="VJ486" s="1"/>
      <c r="VK486" s="1"/>
      <c r="VL486" s="1"/>
      <c r="VM486" s="1"/>
      <c r="VN486" s="1"/>
      <c r="VO486" s="1"/>
      <c r="VP486" s="1"/>
      <c r="VQ486" s="1"/>
      <c r="VR486" s="1"/>
      <c r="VS486" s="1"/>
      <c r="VT486" s="1"/>
      <c r="VU486" s="1"/>
      <c r="VV486" s="1"/>
      <c r="VW486" s="1"/>
      <c r="VX486" s="1"/>
      <c r="VY486" s="1"/>
      <c r="VZ486" s="1"/>
      <c r="WA486" s="1"/>
      <c r="WB486" s="1"/>
      <c r="WC486" s="1"/>
      <c r="WD486" s="1"/>
      <c r="WE486" s="1"/>
      <c r="WF486" s="1"/>
      <c r="WG486" s="1"/>
      <c r="WH486" s="1"/>
      <c r="WI486" s="1"/>
      <c r="WJ486" s="1"/>
      <c r="WK486" s="1"/>
      <c r="WL486" s="1"/>
      <c r="WM486" s="1"/>
      <c r="WN486" s="1"/>
      <c r="WO486" s="1"/>
      <c r="WP486" s="1"/>
      <c r="WQ486" s="1"/>
      <c r="WR486" s="1"/>
      <c r="WS486" s="1"/>
      <c r="WT486" s="1"/>
      <c r="WU486" s="1"/>
      <c r="WV486" s="1"/>
      <c r="WW486" s="1"/>
      <c r="WX486" s="1"/>
      <c r="WY486" s="1"/>
      <c r="WZ486" s="1"/>
      <c r="XA486" s="1"/>
      <c r="XB486" s="1"/>
      <c r="XC486" s="1"/>
      <c r="XD486" s="1"/>
      <c r="XE486" s="1"/>
      <c r="XF486" s="1"/>
      <c r="XG486" s="1"/>
      <c r="XH486" s="1"/>
      <c r="XI486" s="1"/>
      <c r="XJ486" s="1"/>
      <c r="XK486" s="1"/>
      <c r="XL486" s="1"/>
      <c r="XM486" s="1"/>
      <c r="XN486" s="1"/>
      <c r="XO486" s="1"/>
      <c r="XP486" s="1"/>
      <c r="XQ486" s="1"/>
      <c r="XR486" s="1"/>
      <c r="XS486" s="1"/>
      <c r="XT486" s="1"/>
      <c r="XU486" s="1"/>
      <c r="XV486" s="1"/>
      <c r="XW486" s="1"/>
      <c r="XX486" s="1"/>
      <c r="XY486" s="1"/>
      <c r="XZ486" s="1"/>
      <c r="YA486" s="1"/>
      <c r="YB486" s="1"/>
      <c r="YC486" s="1"/>
      <c r="YD486" s="1"/>
      <c r="YE486" s="1"/>
      <c r="YF486" s="1"/>
      <c r="YG486" s="1"/>
      <c r="YH486" s="1"/>
      <c r="YI486" s="1"/>
      <c r="YJ486" s="1"/>
      <c r="YK486" s="1"/>
      <c r="YL486" s="1"/>
      <c r="YM486" s="1"/>
      <c r="YN486" s="1"/>
      <c r="YO486" s="1"/>
      <c r="YP486" s="1"/>
      <c r="YQ486" s="1"/>
      <c r="YR486" s="1"/>
      <c r="YS486" s="1"/>
      <c r="YT486" s="1"/>
      <c r="YU486" s="1"/>
      <c r="YV486" s="1"/>
      <c r="YW486" s="1"/>
      <c r="YX486" s="1"/>
      <c r="YY486" s="1"/>
      <c r="YZ486" s="1"/>
      <c r="ZA486" s="1"/>
      <c r="ZB486" s="1"/>
      <c r="ZC486" s="1"/>
      <c r="ZD486" s="1"/>
      <c r="ZE486" s="1"/>
      <c r="ZF486" s="1"/>
      <c r="ZG486" s="1"/>
      <c r="ZH486" s="1"/>
      <c r="ZI486" s="1"/>
      <c r="ZJ486" s="1"/>
      <c r="ZK486" s="1"/>
      <c r="ZL486" s="1"/>
      <c r="ZM486" s="1"/>
      <c r="ZN486" s="1"/>
      <c r="ZO486" s="1"/>
      <c r="ZP486" s="1"/>
      <c r="ZQ486" s="1"/>
      <c r="ZR486" s="1"/>
      <c r="ZS486" s="1"/>
      <c r="ZT486" s="1"/>
      <c r="ZU486" s="1"/>
      <c r="ZV486" s="1"/>
      <c r="ZW486" s="1"/>
      <c r="ZX486" s="1"/>
      <c r="ZY486" s="1"/>
      <c r="ZZ486" s="1"/>
      <c r="AAA486" s="1"/>
      <c r="AAB486" s="1"/>
      <c r="AAC486" s="1"/>
      <c r="AAD486" s="1"/>
      <c r="AAE486" s="1"/>
      <c r="AAF486" s="1"/>
      <c r="AAG486" s="1"/>
      <c r="AAH486" s="1"/>
      <c r="AAI486" s="1"/>
      <c r="AAJ486" s="1"/>
      <c r="AAK486" s="1"/>
      <c r="AAL486" s="1"/>
      <c r="AAM486" s="1"/>
      <c r="AAN486" s="1"/>
      <c r="AAO486" s="1"/>
      <c r="AAP486" s="1"/>
      <c r="AAQ486" s="1"/>
      <c r="AAR486" s="1"/>
      <c r="AAS486" s="1"/>
      <c r="AAT486" s="1"/>
      <c r="AAU486" s="1"/>
      <c r="AAV486" s="1"/>
      <c r="AAW486" s="1"/>
      <c r="AAX486" s="1"/>
      <c r="AAY486" s="1"/>
      <c r="AAZ486" s="1"/>
      <c r="ABA486" s="1"/>
      <c r="ABB486" s="1"/>
      <c r="ABC486" s="1"/>
      <c r="ABD486" s="1"/>
      <c r="ABE486" s="1"/>
      <c r="ABF486" s="1"/>
      <c r="ABG486" s="1"/>
      <c r="ABH486" s="1"/>
      <c r="ABI486" s="1"/>
      <c r="ABJ486" s="1"/>
      <c r="ABK486" s="1"/>
      <c r="ABL486" s="1"/>
      <c r="ABM486" s="1"/>
      <c r="ABN486" s="1"/>
      <c r="ABO486" s="1"/>
      <c r="ABP486" s="1"/>
      <c r="ABQ486" s="1"/>
      <c r="ABR486" s="1"/>
      <c r="ABS486" s="1"/>
      <c r="ABT486" s="1"/>
      <c r="ABU486" s="1"/>
      <c r="ABV486" s="1"/>
      <c r="ABW486" s="1"/>
      <c r="ABX486" s="1"/>
      <c r="ABY486" s="1"/>
      <c r="ABZ486" s="1"/>
      <c r="ACA486" s="1"/>
      <c r="ACB486" s="1"/>
      <c r="ACC486" s="1"/>
      <c r="ACD486" s="1"/>
      <c r="ACE486" s="1"/>
      <c r="ACF486" s="1"/>
      <c r="ACG486" s="1"/>
      <c r="ACH486" s="1"/>
      <c r="ACI486" s="1"/>
      <c r="ACJ486" s="1"/>
      <c r="ACK486" s="1"/>
      <c r="ACL486" s="1"/>
      <c r="ACM486" s="1"/>
      <c r="ACN486" s="1"/>
      <c r="ACO486" s="1"/>
      <c r="ACP486" s="1"/>
      <c r="ACQ486" s="1"/>
      <c r="ACR486" s="1"/>
      <c r="ACS486" s="1"/>
      <c r="ACT486" s="1"/>
      <c r="ACU486" s="1"/>
      <c r="ACV486" s="1"/>
      <c r="ACW486" s="1"/>
      <c r="ACX486" s="1"/>
      <c r="ACY486" s="1"/>
      <c r="ACZ486" s="1"/>
      <c r="ADA486" s="1"/>
      <c r="ADB486" s="1"/>
      <c r="ADC486" s="1"/>
      <c r="ADD486" s="1"/>
      <c r="ADE486" s="1"/>
      <c r="ADF486" s="1"/>
      <c r="ADG486" s="1"/>
      <c r="ADH486" s="1"/>
      <c r="ADI486" s="1"/>
      <c r="ADJ486" s="1"/>
      <c r="ADK486" s="1"/>
      <c r="ADL486" s="1"/>
      <c r="ADM486" s="1"/>
      <c r="ADN486" s="1"/>
      <c r="ADO486" s="1"/>
      <c r="ADP486" s="1"/>
      <c r="ADQ486" s="1"/>
      <c r="ADR486" s="1"/>
      <c r="ADS486" s="1"/>
      <c r="ADT486" s="1"/>
      <c r="ADU486" s="1"/>
      <c r="ADV486" s="1"/>
      <c r="ADW486" s="1"/>
      <c r="ADX486" s="1"/>
      <c r="ADY486" s="1"/>
      <c r="ADZ486" s="1"/>
      <c r="AEA486" s="1"/>
      <c r="AEB486" s="1"/>
      <c r="AEC486" s="1"/>
      <c r="AED486" s="1"/>
      <c r="AEE486" s="1"/>
      <c r="AEF486" s="1"/>
      <c r="AEG486" s="1"/>
      <c r="AEH486" s="1"/>
      <c r="AEI486" s="1"/>
      <c r="AEJ486" s="1"/>
      <c r="AEK486" s="1"/>
      <c r="AEL486" s="1"/>
      <c r="AEM486" s="1"/>
      <c r="AEN486" s="1"/>
      <c r="AEO486" s="1"/>
      <c r="AEP486" s="1"/>
      <c r="AEQ486" s="1"/>
      <c r="AER486" s="1"/>
      <c r="AES486" s="1"/>
      <c r="AET486" s="1"/>
      <c r="AEU486" s="1"/>
      <c r="AEV486" s="1"/>
      <c r="AEW486" s="1"/>
      <c r="AEX486" s="1"/>
      <c r="AEY486" s="1"/>
      <c r="AEZ486" s="1"/>
      <c r="AFA486" s="1"/>
      <c r="AFB486" s="1"/>
      <c r="AFC486" s="1"/>
      <c r="AFD486" s="1"/>
      <c r="AFE486" s="1"/>
      <c r="AFF486" s="1"/>
      <c r="AFG486" s="1"/>
      <c r="AFH486" s="1"/>
      <c r="AFI486" s="1"/>
      <c r="AFJ486" s="1"/>
      <c r="AFK486" s="1"/>
      <c r="AFL486" s="1"/>
      <c r="AFM486" s="1"/>
      <c r="AFN486" s="1"/>
      <c r="AFO486" s="1"/>
      <c r="AFP486" s="1"/>
      <c r="AFQ486" s="1"/>
      <c r="AFR486" s="1"/>
      <c r="AFS486" s="1"/>
      <c r="AFT486" s="1"/>
      <c r="AFU486" s="1"/>
      <c r="AFV486" s="1"/>
      <c r="AFW486" s="1"/>
      <c r="AFX486" s="1"/>
      <c r="AFY486" s="1"/>
      <c r="AFZ486" s="1"/>
      <c r="AGA486" s="1"/>
      <c r="AGB486" s="1"/>
      <c r="AGC486" s="1"/>
      <c r="AGD486" s="1"/>
      <c r="AGE486" s="1"/>
      <c r="AGF486" s="1"/>
      <c r="AGG486" s="1"/>
      <c r="AGH486" s="1"/>
      <c r="AGI486" s="1"/>
      <c r="AGJ486" s="1"/>
      <c r="AGK486" s="1"/>
      <c r="AGL486" s="1"/>
      <c r="AGM486" s="1"/>
      <c r="AGN486" s="1"/>
      <c r="AGO486" s="1"/>
      <c r="AGP486" s="1"/>
      <c r="AGQ486" s="1"/>
      <c r="AGR486" s="1"/>
      <c r="AGS486" s="1"/>
      <c r="AGT486" s="1"/>
      <c r="AGU486" s="1"/>
      <c r="AGV486" s="1"/>
      <c r="AGW486" s="1"/>
      <c r="AGX486" s="1"/>
      <c r="AGY486" s="1"/>
      <c r="AGZ486" s="1"/>
      <c r="AHA486" s="1"/>
      <c r="AHB486" s="1"/>
      <c r="AHC486" s="1"/>
      <c r="AHD486" s="1"/>
      <c r="AHE486" s="1"/>
      <c r="AHF486" s="1"/>
      <c r="AHG486" s="1"/>
      <c r="AHH486" s="1"/>
      <c r="AHI486" s="1"/>
      <c r="AHJ486" s="1"/>
      <c r="AHK486" s="1"/>
      <c r="AHL486" s="1"/>
      <c r="AHM486" s="1"/>
      <c r="AHN486" s="1"/>
      <c r="AHO486" s="1"/>
      <c r="AHP486" s="1"/>
      <c r="AHQ486" s="1"/>
      <c r="AHR486" s="1"/>
      <c r="AHS486" s="1"/>
      <c r="AHT486" s="1"/>
      <c r="AHU486" s="1"/>
      <c r="AHV486" s="1"/>
      <c r="AHW486" s="1"/>
      <c r="AHX486" s="1"/>
      <c r="AHY486" s="1"/>
      <c r="AHZ486" s="1"/>
      <c r="AIA486" s="1"/>
      <c r="AIB486" s="1"/>
      <c r="AIC486" s="1"/>
      <c r="AID486" s="1"/>
      <c r="AIE486" s="1"/>
      <c r="AIF486" s="1"/>
      <c r="AIG486" s="1"/>
      <c r="AIH486" s="1"/>
      <c r="AII486" s="1"/>
      <c r="AIJ486" s="1"/>
      <c r="AIK486" s="1"/>
      <c r="AIL486" s="1"/>
      <c r="AIM486" s="1"/>
      <c r="AIN486" s="1"/>
      <c r="AIO486" s="1"/>
      <c r="AIP486" s="1"/>
      <c r="AIQ486" s="1"/>
      <c r="AIR486" s="1"/>
      <c r="AIS486" s="1"/>
      <c r="AIT486" s="1"/>
      <c r="AIU486" s="1"/>
      <c r="AIV486" s="1"/>
      <c r="AIW486" s="1"/>
      <c r="AIX486" s="1"/>
      <c r="AIY486" s="1"/>
      <c r="AIZ486" s="1"/>
      <c r="AJA486" s="1"/>
      <c r="AJB486" s="1"/>
      <c r="AJC486" s="1"/>
      <c r="AJD486" s="1"/>
      <c r="AJE486" s="1"/>
      <c r="AJF486" s="1"/>
      <c r="AJG486" s="1"/>
      <c r="AJH486" s="1"/>
      <c r="AJI486" s="1"/>
      <c r="AJJ486" s="1"/>
      <c r="AJK486" s="1"/>
      <c r="AJL486" s="1"/>
      <c r="AJM486" s="1"/>
      <c r="AJN486" s="1"/>
      <c r="AJO486" s="1"/>
      <c r="AJP486" s="1"/>
      <c r="AJQ486" s="1"/>
      <c r="AJR486" s="1"/>
      <c r="AJS486" s="1"/>
      <c r="AJT486" s="1"/>
      <c r="AJU486" s="1"/>
      <c r="AJV486" s="1"/>
      <c r="AJW486" s="1"/>
      <c r="AJX486" s="1"/>
      <c r="AJY486" s="1"/>
      <c r="AJZ486" s="1"/>
      <c r="AKA486" s="1"/>
      <c r="AKB486" s="1"/>
      <c r="AKC486" s="1"/>
      <c r="AKD486" s="1"/>
      <c r="AKE486" s="1"/>
      <c r="AKF486" s="1"/>
      <c r="AKG486" s="1"/>
      <c r="AKH486" s="1"/>
      <c r="AKI486" s="1"/>
      <c r="AKJ486" s="1"/>
      <c r="AKK486" s="1"/>
      <c r="AKL486" s="1"/>
      <c r="AKM486" s="1"/>
      <c r="AKN486" s="1"/>
      <c r="AKO486" s="1"/>
      <c r="AKP486" s="1"/>
      <c r="AKQ486" s="1"/>
      <c r="AKR486" s="1"/>
      <c r="AKS486" s="1"/>
      <c r="AKT486" s="1"/>
      <c r="AKU486" s="1"/>
      <c r="AKV486" s="1"/>
      <c r="AKW486" s="1"/>
      <c r="AKX486" s="1"/>
      <c r="AKY486" s="1"/>
      <c r="AKZ486" s="1"/>
      <c r="ALA486" s="1"/>
      <c r="ALB486" s="1"/>
      <c r="ALC486" s="1"/>
      <c r="ALD486" s="1"/>
      <c r="ALE486" s="1"/>
      <c r="ALF486" s="1"/>
      <c r="ALG486" s="1"/>
      <c r="ALH486" s="1"/>
      <c r="ALI486" s="1"/>
      <c r="ALJ486" s="1"/>
      <c r="ALK486" s="1"/>
      <c r="ALL486" s="1"/>
      <c r="ALM486" s="1"/>
      <c r="ALN486" s="1"/>
      <c r="ALO486" s="1"/>
      <c r="ALP486" s="1"/>
      <c r="ALQ486" s="1"/>
      <c r="ALR486" s="1"/>
      <c r="ALS486" s="1"/>
      <c r="ALT486" s="1"/>
      <c r="ALU486" s="1"/>
      <c r="ALV486" s="1"/>
      <c r="ALW486" s="1"/>
      <c r="ALX486" s="1"/>
      <c r="ALY486" s="1"/>
      <c r="ALZ486" s="1"/>
      <c r="AMA486" s="1"/>
      <c r="AMB486" s="1"/>
      <c r="AMC486" s="1"/>
      <c r="AMD486" s="1"/>
      <c r="AME486" s="1"/>
      <c r="AMF486" s="1"/>
      <c r="AMG486" s="1"/>
      <c r="AMH486" s="1"/>
      <c r="AMI486" s="1"/>
      <c r="AMJ486" s="1"/>
    </row>
    <row r="487" spans="1:1024" s="22" customFormat="1">
      <c r="A487" s="1" t="s">
        <v>9292</v>
      </c>
      <c r="B487" s="1" t="s">
        <v>1086</v>
      </c>
      <c r="C487" s="1" t="s">
        <v>99</v>
      </c>
      <c r="D487" s="1" t="s">
        <v>238</v>
      </c>
      <c r="E487" s="1" t="s">
        <v>9293</v>
      </c>
      <c r="F487" s="1" t="s">
        <v>9293</v>
      </c>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c r="KB487" s="1"/>
      <c r="KC487" s="1"/>
      <c r="KD487" s="1"/>
      <c r="KE487" s="1"/>
      <c r="KF487" s="1"/>
      <c r="KG487" s="1"/>
      <c r="KH487" s="1"/>
      <c r="KI487" s="1"/>
      <c r="KJ487" s="1"/>
      <c r="KK487" s="1"/>
      <c r="KL487" s="1"/>
      <c r="KM487" s="1"/>
      <c r="KN487" s="1"/>
      <c r="KO487" s="1"/>
      <c r="KP487" s="1"/>
      <c r="KQ487" s="1"/>
      <c r="KR487" s="1"/>
      <c r="KS487" s="1"/>
      <c r="KT487" s="1"/>
      <c r="KU487" s="1"/>
      <c r="KV487" s="1"/>
      <c r="KW487" s="1"/>
      <c r="KX487" s="1"/>
      <c r="KY487" s="1"/>
      <c r="KZ487" s="1"/>
      <c r="LA487" s="1"/>
      <c r="LB487" s="1"/>
      <c r="LC487" s="1"/>
      <c r="LD487" s="1"/>
      <c r="LE487" s="1"/>
      <c r="LF487" s="1"/>
      <c r="LG487" s="1"/>
      <c r="LH487" s="1"/>
      <c r="LI487" s="1"/>
      <c r="LJ487" s="1"/>
      <c r="LK487" s="1"/>
      <c r="LL487" s="1"/>
      <c r="LM487" s="1"/>
      <c r="LN487" s="1"/>
      <c r="LO487" s="1"/>
      <c r="LP487" s="1"/>
      <c r="LQ487" s="1"/>
      <c r="LR487" s="1"/>
      <c r="LS487" s="1"/>
      <c r="LT487" s="1"/>
      <c r="LU487" s="1"/>
      <c r="LV487" s="1"/>
      <c r="LW487" s="1"/>
      <c r="LX487" s="1"/>
      <c r="LY487" s="1"/>
      <c r="LZ487" s="1"/>
      <c r="MA487" s="1"/>
      <c r="MB487" s="1"/>
      <c r="MC487" s="1"/>
      <c r="MD487" s="1"/>
      <c r="ME487" s="1"/>
      <c r="MF487" s="1"/>
      <c r="MG487" s="1"/>
      <c r="MH487" s="1"/>
      <c r="MI487" s="1"/>
      <c r="MJ487" s="1"/>
      <c r="MK487" s="1"/>
      <c r="ML487" s="1"/>
      <c r="MM487" s="1"/>
      <c r="MN487" s="1"/>
      <c r="MO487" s="1"/>
      <c r="MP487" s="1"/>
      <c r="MQ487" s="1"/>
      <c r="MR487" s="1"/>
      <c r="MS487" s="1"/>
      <c r="MT487" s="1"/>
      <c r="MU487" s="1"/>
      <c r="MV487" s="1"/>
      <c r="MW487" s="1"/>
      <c r="MX487" s="1"/>
      <c r="MY487" s="1"/>
      <c r="MZ487" s="1"/>
      <c r="NA487" s="1"/>
      <c r="NB487" s="1"/>
      <c r="NC487" s="1"/>
      <c r="ND487" s="1"/>
      <c r="NE487" s="1"/>
      <c r="NF487" s="1"/>
      <c r="NG487" s="1"/>
      <c r="NH487" s="1"/>
      <c r="NI487" s="1"/>
      <c r="NJ487" s="1"/>
      <c r="NK487" s="1"/>
      <c r="NL487" s="1"/>
      <c r="NM487" s="1"/>
      <c r="NN487" s="1"/>
      <c r="NO487" s="1"/>
      <c r="NP487" s="1"/>
      <c r="NQ487" s="1"/>
      <c r="NR487" s="1"/>
      <c r="NS487" s="1"/>
      <c r="NT487" s="1"/>
      <c r="NU487" s="1"/>
      <c r="NV487" s="1"/>
      <c r="NW487" s="1"/>
      <c r="NX487" s="1"/>
      <c r="NY487" s="1"/>
      <c r="NZ487" s="1"/>
      <c r="OA487" s="1"/>
      <c r="OB487" s="1"/>
      <c r="OC487" s="1"/>
      <c r="OD487" s="1"/>
      <c r="OE487" s="1"/>
      <c r="OF487" s="1"/>
      <c r="OG487" s="1"/>
      <c r="OH487" s="1"/>
      <c r="OI487" s="1"/>
      <c r="OJ487" s="1"/>
      <c r="OK487" s="1"/>
      <c r="OL487" s="1"/>
      <c r="OM487" s="1"/>
      <c r="ON487" s="1"/>
      <c r="OO487" s="1"/>
      <c r="OP487" s="1"/>
      <c r="OQ487" s="1"/>
      <c r="OR487" s="1"/>
      <c r="OS487" s="1"/>
      <c r="OT487" s="1"/>
      <c r="OU487" s="1"/>
      <c r="OV487" s="1"/>
      <c r="OW487" s="1"/>
      <c r="OX487" s="1"/>
      <c r="OY487" s="1"/>
      <c r="OZ487" s="1"/>
      <c r="PA487" s="1"/>
      <c r="PB487" s="1"/>
      <c r="PC487" s="1"/>
      <c r="PD487" s="1"/>
      <c r="PE487" s="1"/>
      <c r="PF487" s="1"/>
      <c r="PG487" s="1"/>
      <c r="PH487" s="1"/>
      <c r="PI487" s="1"/>
      <c r="PJ487" s="1"/>
      <c r="PK487" s="1"/>
      <c r="PL487" s="1"/>
      <c r="PM487" s="1"/>
      <c r="PN487" s="1"/>
      <c r="PO487" s="1"/>
      <c r="PP487" s="1"/>
      <c r="PQ487" s="1"/>
      <c r="PR487" s="1"/>
      <c r="PS487" s="1"/>
      <c r="PT487" s="1"/>
      <c r="PU487" s="1"/>
      <c r="PV487" s="1"/>
      <c r="PW487" s="1"/>
      <c r="PX487" s="1"/>
      <c r="PY487" s="1"/>
      <c r="PZ487" s="1"/>
      <c r="QA487" s="1"/>
      <c r="QB487" s="1"/>
      <c r="QC487" s="1"/>
      <c r="QD487" s="1"/>
      <c r="QE487" s="1"/>
      <c r="QF487" s="1"/>
      <c r="QG487" s="1"/>
      <c r="QH487" s="1"/>
      <c r="QI487" s="1"/>
      <c r="QJ487" s="1"/>
      <c r="QK487" s="1"/>
      <c r="QL487" s="1"/>
      <c r="QM487" s="1"/>
      <c r="QN487" s="1"/>
      <c r="QO487" s="1"/>
      <c r="QP487" s="1"/>
      <c r="QQ487" s="1"/>
      <c r="QR487" s="1"/>
      <c r="QS487" s="1"/>
      <c r="QT487" s="1"/>
      <c r="QU487" s="1"/>
      <c r="QV487" s="1"/>
      <c r="QW487" s="1"/>
      <c r="QX487" s="1"/>
      <c r="QY487" s="1"/>
      <c r="QZ487" s="1"/>
      <c r="RA487" s="1"/>
      <c r="RB487" s="1"/>
      <c r="RC487" s="1"/>
      <c r="RD487" s="1"/>
      <c r="RE487" s="1"/>
      <c r="RF487" s="1"/>
      <c r="RG487" s="1"/>
      <c r="RH487" s="1"/>
      <c r="RI487" s="1"/>
      <c r="RJ487" s="1"/>
      <c r="RK487" s="1"/>
      <c r="RL487" s="1"/>
      <c r="RM487" s="1"/>
      <c r="RN487" s="1"/>
      <c r="RO487" s="1"/>
      <c r="RP487" s="1"/>
      <c r="RQ487" s="1"/>
      <c r="RR487" s="1"/>
      <c r="RS487" s="1"/>
      <c r="RT487" s="1"/>
      <c r="RU487" s="1"/>
      <c r="RV487" s="1"/>
      <c r="RW487" s="1"/>
      <c r="RX487" s="1"/>
      <c r="RY487" s="1"/>
      <c r="RZ487" s="1"/>
      <c r="SA487" s="1"/>
      <c r="SB487" s="1"/>
      <c r="SC487" s="1"/>
      <c r="SD487" s="1"/>
      <c r="SE487" s="1"/>
      <c r="SF487" s="1"/>
      <c r="SG487" s="1"/>
      <c r="SH487" s="1"/>
      <c r="SI487" s="1"/>
      <c r="SJ487" s="1"/>
      <c r="SK487" s="1"/>
      <c r="SL487" s="1"/>
      <c r="SM487" s="1"/>
      <c r="SN487" s="1"/>
      <c r="SO487" s="1"/>
      <c r="SP487" s="1"/>
      <c r="SQ487" s="1"/>
      <c r="SR487" s="1"/>
      <c r="SS487" s="1"/>
      <c r="ST487" s="1"/>
      <c r="SU487" s="1"/>
      <c r="SV487" s="1"/>
      <c r="SW487" s="1"/>
      <c r="SX487" s="1"/>
      <c r="SY487" s="1"/>
      <c r="SZ487" s="1"/>
      <c r="TA487" s="1"/>
      <c r="TB487" s="1"/>
      <c r="TC487" s="1"/>
      <c r="TD487" s="1"/>
      <c r="TE487" s="1"/>
      <c r="TF487" s="1"/>
      <c r="TG487" s="1"/>
      <c r="TH487" s="1"/>
      <c r="TI487" s="1"/>
      <c r="TJ487" s="1"/>
      <c r="TK487" s="1"/>
      <c r="TL487" s="1"/>
      <c r="TM487" s="1"/>
      <c r="TN487" s="1"/>
      <c r="TO487" s="1"/>
      <c r="TP487" s="1"/>
      <c r="TQ487" s="1"/>
      <c r="TR487" s="1"/>
      <c r="TS487" s="1"/>
      <c r="TT487" s="1"/>
      <c r="TU487" s="1"/>
      <c r="TV487" s="1"/>
      <c r="TW487" s="1"/>
      <c r="TX487" s="1"/>
      <c r="TY487" s="1"/>
      <c r="TZ487" s="1"/>
      <c r="UA487" s="1"/>
      <c r="UB487" s="1"/>
      <c r="UC487" s="1"/>
      <c r="UD487" s="1"/>
      <c r="UE487" s="1"/>
      <c r="UF487" s="1"/>
      <c r="UG487" s="1"/>
      <c r="UH487" s="1"/>
      <c r="UI487" s="1"/>
      <c r="UJ487" s="1"/>
      <c r="UK487" s="1"/>
      <c r="UL487" s="1"/>
      <c r="UM487" s="1"/>
      <c r="UN487" s="1"/>
      <c r="UO487" s="1"/>
      <c r="UP487" s="1"/>
      <c r="UQ487" s="1"/>
      <c r="UR487" s="1"/>
      <c r="US487" s="1"/>
      <c r="UT487" s="1"/>
      <c r="UU487" s="1"/>
      <c r="UV487" s="1"/>
      <c r="UW487" s="1"/>
      <c r="UX487" s="1"/>
      <c r="UY487" s="1"/>
      <c r="UZ487" s="1"/>
      <c r="VA487" s="1"/>
      <c r="VB487" s="1"/>
      <c r="VC487" s="1"/>
      <c r="VD487" s="1"/>
      <c r="VE487" s="1"/>
      <c r="VF487" s="1"/>
      <c r="VG487" s="1"/>
      <c r="VH487" s="1"/>
      <c r="VI487" s="1"/>
      <c r="VJ487" s="1"/>
      <c r="VK487" s="1"/>
      <c r="VL487" s="1"/>
      <c r="VM487" s="1"/>
      <c r="VN487" s="1"/>
      <c r="VO487" s="1"/>
      <c r="VP487" s="1"/>
      <c r="VQ487" s="1"/>
      <c r="VR487" s="1"/>
      <c r="VS487" s="1"/>
      <c r="VT487" s="1"/>
      <c r="VU487" s="1"/>
      <c r="VV487" s="1"/>
      <c r="VW487" s="1"/>
      <c r="VX487" s="1"/>
      <c r="VY487" s="1"/>
      <c r="VZ487" s="1"/>
      <c r="WA487" s="1"/>
      <c r="WB487" s="1"/>
      <c r="WC487" s="1"/>
      <c r="WD487" s="1"/>
      <c r="WE487" s="1"/>
      <c r="WF487" s="1"/>
      <c r="WG487" s="1"/>
      <c r="WH487" s="1"/>
      <c r="WI487" s="1"/>
      <c r="WJ487" s="1"/>
      <c r="WK487" s="1"/>
      <c r="WL487" s="1"/>
      <c r="WM487" s="1"/>
      <c r="WN487" s="1"/>
      <c r="WO487" s="1"/>
      <c r="WP487" s="1"/>
      <c r="WQ487" s="1"/>
      <c r="WR487" s="1"/>
      <c r="WS487" s="1"/>
      <c r="WT487" s="1"/>
      <c r="WU487" s="1"/>
      <c r="WV487" s="1"/>
      <c r="WW487" s="1"/>
      <c r="WX487" s="1"/>
      <c r="WY487" s="1"/>
      <c r="WZ487" s="1"/>
      <c r="XA487" s="1"/>
      <c r="XB487" s="1"/>
      <c r="XC487" s="1"/>
      <c r="XD487" s="1"/>
      <c r="XE487" s="1"/>
      <c r="XF487" s="1"/>
      <c r="XG487" s="1"/>
      <c r="XH487" s="1"/>
      <c r="XI487" s="1"/>
      <c r="XJ487" s="1"/>
      <c r="XK487" s="1"/>
      <c r="XL487" s="1"/>
      <c r="XM487" s="1"/>
      <c r="XN487" s="1"/>
      <c r="XO487" s="1"/>
      <c r="XP487" s="1"/>
      <c r="XQ487" s="1"/>
      <c r="XR487" s="1"/>
      <c r="XS487" s="1"/>
      <c r="XT487" s="1"/>
      <c r="XU487" s="1"/>
      <c r="XV487" s="1"/>
      <c r="XW487" s="1"/>
      <c r="XX487" s="1"/>
      <c r="XY487" s="1"/>
      <c r="XZ487" s="1"/>
      <c r="YA487" s="1"/>
      <c r="YB487" s="1"/>
      <c r="YC487" s="1"/>
      <c r="YD487" s="1"/>
      <c r="YE487" s="1"/>
      <c r="YF487" s="1"/>
      <c r="YG487" s="1"/>
      <c r="YH487" s="1"/>
      <c r="YI487" s="1"/>
      <c r="YJ487" s="1"/>
      <c r="YK487" s="1"/>
      <c r="YL487" s="1"/>
      <c r="YM487" s="1"/>
      <c r="YN487" s="1"/>
      <c r="YO487" s="1"/>
      <c r="YP487" s="1"/>
      <c r="YQ487" s="1"/>
      <c r="YR487" s="1"/>
      <c r="YS487" s="1"/>
      <c r="YT487" s="1"/>
      <c r="YU487" s="1"/>
      <c r="YV487" s="1"/>
      <c r="YW487" s="1"/>
      <c r="YX487" s="1"/>
      <c r="YY487" s="1"/>
      <c r="YZ487" s="1"/>
      <c r="ZA487" s="1"/>
      <c r="ZB487" s="1"/>
      <c r="ZC487" s="1"/>
      <c r="ZD487" s="1"/>
      <c r="ZE487" s="1"/>
      <c r="ZF487" s="1"/>
      <c r="ZG487" s="1"/>
      <c r="ZH487" s="1"/>
      <c r="ZI487" s="1"/>
      <c r="ZJ487" s="1"/>
      <c r="ZK487" s="1"/>
      <c r="ZL487" s="1"/>
      <c r="ZM487" s="1"/>
      <c r="ZN487" s="1"/>
      <c r="ZO487" s="1"/>
      <c r="ZP487" s="1"/>
      <c r="ZQ487" s="1"/>
      <c r="ZR487" s="1"/>
      <c r="ZS487" s="1"/>
      <c r="ZT487" s="1"/>
      <c r="ZU487" s="1"/>
      <c r="ZV487" s="1"/>
      <c r="ZW487" s="1"/>
      <c r="ZX487" s="1"/>
      <c r="ZY487" s="1"/>
      <c r="ZZ487" s="1"/>
      <c r="AAA487" s="1"/>
      <c r="AAB487" s="1"/>
      <c r="AAC487" s="1"/>
      <c r="AAD487" s="1"/>
      <c r="AAE487" s="1"/>
      <c r="AAF487" s="1"/>
      <c r="AAG487" s="1"/>
      <c r="AAH487" s="1"/>
      <c r="AAI487" s="1"/>
      <c r="AAJ487" s="1"/>
      <c r="AAK487" s="1"/>
      <c r="AAL487" s="1"/>
      <c r="AAM487" s="1"/>
      <c r="AAN487" s="1"/>
      <c r="AAO487" s="1"/>
      <c r="AAP487" s="1"/>
      <c r="AAQ487" s="1"/>
      <c r="AAR487" s="1"/>
      <c r="AAS487" s="1"/>
      <c r="AAT487" s="1"/>
      <c r="AAU487" s="1"/>
      <c r="AAV487" s="1"/>
      <c r="AAW487" s="1"/>
      <c r="AAX487" s="1"/>
      <c r="AAY487" s="1"/>
      <c r="AAZ487" s="1"/>
      <c r="ABA487" s="1"/>
      <c r="ABB487" s="1"/>
      <c r="ABC487" s="1"/>
      <c r="ABD487" s="1"/>
      <c r="ABE487" s="1"/>
      <c r="ABF487" s="1"/>
      <c r="ABG487" s="1"/>
      <c r="ABH487" s="1"/>
      <c r="ABI487" s="1"/>
      <c r="ABJ487" s="1"/>
      <c r="ABK487" s="1"/>
      <c r="ABL487" s="1"/>
      <c r="ABM487" s="1"/>
      <c r="ABN487" s="1"/>
      <c r="ABO487" s="1"/>
      <c r="ABP487" s="1"/>
      <c r="ABQ487" s="1"/>
      <c r="ABR487" s="1"/>
      <c r="ABS487" s="1"/>
      <c r="ABT487" s="1"/>
      <c r="ABU487" s="1"/>
      <c r="ABV487" s="1"/>
      <c r="ABW487" s="1"/>
      <c r="ABX487" s="1"/>
      <c r="ABY487" s="1"/>
      <c r="ABZ487" s="1"/>
      <c r="ACA487" s="1"/>
      <c r="ACB487" s="1"/>
      <c r="ACC487" s="1"/>
      <c r="ACD487" s="1"/>
      <c r="ACE487" s="1"/>
      <c r="ACF487" s="1"/>
      <c r="ACG487" s="1"/>
      <c r="ACH487" s="1"/>
      <c r="ACI487" s="1"/>
      <c r="ACJ487" s="1"/>
      <c r="ACK487" s="1"/>
      <c r="ACL487" s="1"/>
      <c r="ACM487" s="1"/>
      <c r="ACN487" s="1"/>
      <c r="ACO487" s="1"/>
      <c r="ACP487" s="1"/>
      <c r="ACQ487" s="1"/>
      <c r="ACR487" s="1"/>
      <c r="ACS487" s="1"/>
      <c r="ACT487" s="1"/>
      <c r="ACU487" s="1"/>
      <c r="ACV487" s="1"/>
      <c r="ACW487" s="1"/>
      <c r="ACX487" s="1"/>
      <c r="ACY487" s="1"/>
      <c r="ACZ487" s="1"/>
      <c r="ADA487" s="1"/>
      <c r="ADB487" s="1"/>
      <c r="ADC487" s="1"/>
      <c r="ADD487" s="1"/>
      <c r="ADE487" s="1"/>
      <c r="ADF487" s="1"/>
      <c r="ADG487" s="1"/>
      <c r="ADH487" s="1"/>
      <c r="ADI487" s="1"/>
      <c r="ADJ487" s="1"/>
      <c r="ADK487" s="1"/>
      <c r="ADL487" s="1"/>
      <c r="ADM487" s="1"/>
      <c r="ADN487" s="1"/>
      <c r="ADO487" s="1"/>
      <c r="ADP487" s="1"/>
      <c r="ADQ487" s="1"/>
      <c r="ADR487" s="1"/>
      <c r="ADS487" s="1"/>
      <c r="ADT487" s="1"/>
      <c r="ADU487" s="1"/>
      <c r="ADV487" s="1"/>
      <c r="ADW487" s="1"/>
      <c r="ADX487" s="1"/>
      <c r="ADY487" s="1"/>
      <c r="ADZ487" s="1"/>
      <c r="AEA487" s="1"/>
      <c r="AEB487" s="1"/>
      <c r="AEC487" s="1"/>
      <c r="AED487" s="1"/>
      <c r="AEE487" s="1"/>
      <c r="AEF487" s="1"/>
      <c r="AEG487" s="1"/>
      <c r="AEH487" s="1"/>
      <c r="AEI487" s="1"/>
      <c r="AEJ487" s="1"/>
      <c r="AEK487" s="1"/>
      <c r="AEL487" s="1"/>
      <c r="AEM487" s="1"/>
      <c r="AEN487" s="1"/>
      <c r="AEO487" s="1"/>
      <c r="AEP487" s="1"/>
      <c r="AEQ487" s="1"/>
      <c r="AER487" s="1"/>
      <c r="AES487" s="1"/>
      <c r="AET487" s="1"/>
      <c r="AEU487" s="1"/>
      <c r="AEV487" s="1"/>
      <c r="AEW487" s="1"/>
      <c r="AEX487" s="1"/>
      <c r="AEY487" s="1"/>
      <c r="AEZ487" s="1"/>
      <c r="AFA487" s="1"/>
      <c r="AFB487" s="1"/>
      <c r="AFC487" s="1"/>
      <c r="AFD487" s="1"/>
      <c r="AFE487" s="1"/>
      <c r="AFF487" s="1"/>
      <c r="AFG487" s="1"/>
      <c r="AFH487" s="1"/>
      <c r="AFI487" s="1"/>
      <c r="AFJ487" s="1"/>
      <c r="AFK487" s="1"/>
      <c r="AFL487" s="1"/>
      <c r="AFM487" s="1"/>
      <c r="AFN487" s="1"/>
      <c r="AFO487" s="1"/>
      <c r="AFP487" s="1"/>
      <c r="AFQ487" s="1"/>
      <c r="AFR487" s="1"/>
      <c r="AFS487" s="1"/>
      <c r="AFT487" s="1"/>
      <c r="AFU487" s="1"/>
      <c r="AFV487" s="1"/>
      <c r="AFW487" s="1"/>
      <c r="AFX487" s="1"/>
      <c r="AFY487" s="1"/>
      <c r="AFZ487" s="1"/>
      <c r="AGA487" s="1"/>
      <c r="AGB487" s="1"/>
      <c r="AGC487" s="1"/>
      <c r="AGD487" s="1"/>
      <c r="AGE487" s="1"/>
      <c r="AGF487" s="1"/>
      <c r="AGG487" s="1"/>
      <c r="AGH487" s="1"/>
      <c r="AGI487" s="1"/>
      <c r="AGJ487" s="1"/>
      <c r="AGK487" s="1"/>
      <c r="AGL487" s="1"/>
      <c r="AGM487" s="1"/>
      <c r="AGN487" s="1"/>
      <c r="AGO487" s="1"/>
      <c r="AGP487" s="1"/>
      <c r="AGQ487" s="1"/>
      <c r="AGR487" s="1"/>
      <c r="AGS487" s="1"/>
      <c r="AGT487" s="1"/>
      <c r="AGU487" s="1"/>
      <c r="AGV487" s="1"/>
      <c r="AGW487" s="1"/>
      <c r="AGX487" s="1"/>
      <c r="AGY487" s="1"/>
      <c r="AGZ487" s="1"/>
      <c r="AHA487" s="1"/>
      <c r="AHB487" s="1"/>
      <c r="AHC487" s="1"/>
      <c r="AHD487" s="1"/>
      <c r="AHE487" s="1"/>
      <c r="AHF487" s="1"/>
      <c r="AHG487" s="1"/>
      <c r="AHH487" s="1"/>
      <c r="AHI487" s="1"/>
      <c r="AHJ487" s="1"/>
      <c r="AHK487" s="1"/>
      <c r="AHL487" s="1"/>
      <c r="AHM487" s="1"/>
      <c r="AHN487" s="1"/>
      <c r="AHO487" s="1"/>
      <c r="AHP487" s="1"/>
      <c r="AHQ487" s="1"/>
      <c r="AHR487" s="1"/>
      <c r="AHS487" s="1"/>
      <c r="AHT487" s="1"/>
      <c r="AHU487" s="1"/>
      <c r="AHV487" s="1"/>
      <c r="AHW487" s="1"/>
      <c r="AHX487" s="1"/>
      <c r="AHY487" s="1"/>
      <c r="AHZ487" s="1"/>
      <c r="AIA487" s="1"/>
      <c r="AIB487" s="1"/>
      <c r="AIC487" s="1"/>
      <c r="AID487" s="1"/>
      <c r="AIE487" s="1"/>
      <c r="AIF487" s="1"/>
      <c r="AIG487" s="1"/>
      <c r="AIH487" s="1"/>
      <c r="AII487" s="1"/>
      <c r="AIJ487" s="1"/>
      <c r="AIK487" s="1"/>
      <c r="AIL487" s="1"/>
      <c r="AIM487" s="1"/>
      <c r="AIN487" s="1"/>
      <c r="AIO487" s="1"/>
      <c r="AIP487" s="1"/>
      <c r="AIQ487" s="1"/>
      <c r="AIR487" s="1"/>
      <c r="AIS487" s="1"/>
      <c r="AIT487" s="1"/>
      <c r="AIU487" s="1"/>
      <c r="AIV487" s="1"/>
      <c r="AIW487" s="1"/>
      <c r="AIX487" s="1"/>
      <c r="AIY487" s="1"/>
      <c r="AIZ487" s="1"/>
      <c r="AJA487" s="1"/>
      <c r="AJB487" s="1"/>
      <c r="AJC487" s="1"/>
      <c r="AJD487" s="1"/>
      <c r="AJE487" s="1"/>
      <c r="AJF487" s="1"/>
      <c r="AJG487" s="1"/>
      <c r="AJH487" s="1"/>
      <c r="AJI487" s="1"/>
      <c r="AJJ487" s="1"/>
      <c r="AJK487" s="1"/>
      <c r="AJL487" s="1"/>
      <c r="AJM487" s="1"/>
      <c r="AJN487" s="1"/>
      <c r="AJO487" s="1"/>
      <c r="AJP487" s="1"/>
      <c r="AJQ487" s="1"/>
      <c r="AJR487" s="1"/>
      <c r="AJS487" s="1"/>
      <c r="AJT487" s="1"/>
      <c r="AJU487" s="1"/>
      <c r="AJV487" s="1"/>
      <c r="AJW487" s="1"/>
      <c r="AJX487" s="1"/>
      <c r="AJY487" s="1"/>
      <c r="AJZ487" s="1"/>
      <c r="AKA487" s="1"/>
      <c r="AKB487" s="1"/>
      <c r="AKC487" s="1"/>
      <c r="AKD487" s="1"/>
      <c r="AKE487" s="1"/>
      <c r="AKF487" s="1"/>
      <c r="AKG487" s="1"/>
      <c r="AKH487" s="1"/>
      <c r="AKI487" s="1"/>
      <c r="AKJ487" s="1"/>
      <c r="AKK487" s="1"/>
      <c r="AKL487" s="1"/>
      <c r="AKM487" s="1"/>
      <c r="AKN487" s="1"/>
      <c r="AKO487" s="1"/>
      <c r="AKP487" s="1"/>
      <c r="AKQ487" s="1"/>
      <c r="AKR487" s="1"/>
      <c r="AKS487" s="1"/>
      <c r="AKT487" s="1"/>
      <c r="AKU487" s="1"/>
      <c r="AKV487" s="1"/>
      <c r="AKW487" s="1"/>
      <c r="AKX487" s="1"/>
      <c r="AKY487" s="1"/>
      <c r="AKZ487" s="1"/>
      <c r="ALA487" s="1"/>
      <c r="ALB487" s="1"/>
      <c r="ALC487" s="1"/>
      <c r="ALD487" s="1"/>
      <c r="ALE487" s="1"/>
      <c r="ALF487" s="1"/>
      <c r="ALG487" s="1"/>
      <c r="ALH487" s="1"/>
      <c r="ALI487" s="1"/>
      <c r="ALJ487" s="1"/>
      <c r="ALK487" s="1"/>
      <c r="ALL487" s="1"/>
      <c r="ALM487" s="1"/>
      <c r="ALN487" s="1"/>
      <c r="ALO487" s="1"/>
      <c r="ALP487" s="1"/>
      <c r="ALQ487" s="1"/>
      <c r="ALR487" s="1"/>
      <c r="ALS487" s="1"/>
      <c r="ALT487" s="1"/>
      <c r="ALU487" s="1"/>
      <c r="ALV487" s="1"/>
      <c r="ALW487" s="1"/>
      <c r="ALX487" s="1"/>
      <c r="ALY487" s="1"/>
      <c r="ALZ487" s="1"/>
      <c r="AMA487" s="1"/>
      <c r="AMB487" s="1"/>
      <c r="AMC487" s="1"/>
      <c r="AMD487" s="1"/>
      <c r="AME487" s="1"/>
      <c r="AMF487" s="1"/>
      <c r="AMG487" s="1"/>
      <c r="AMH487" s="1"/>
      <c r="AMI487" s="1"/>
      <c r="AMJ487" s="1"/>
    </row>
    <row r="488" spans="1:1024" s="22" customForma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c r="KB488" s="1"/>
      <c r="KC488" s="1"/>
      <c r="KD488" s="1"/>
      <c r="KE488" s="1"/>
      <c r="KF488" s="1"/>
      <c r="KG488" s="1"/>
      <c r="KH488" s="1"/>
      <c r="KI488" s="1"/>
      <c r="KJ488" s="1"/>
      <c r="KK488" s="1"/>
      <c r="KL488" s="1"/>
      <c r="KM488" s="1"/>
      <c r="KN488" s="1"/>
      <c r="KO488" s="1"/>
      <c r="KP488" s="1"/>
      <c r="KQ488" s="1"/>
      <c r="KR488" s="1"/>
      <c r="KS488" s="1"/>
      <c r="KT488" s="1"/>
      <c r="KU488" s="1"/>
      <c r="KV488" s="1"/>
      <c r="KW488" s="1"/>
      <c r="KX488" s="1"/>
      <c r="KY488" s="1"/>
      <c r="KZ488" s="1"/>
      <c r="LA488" s="1"/>
      <c r="LB488" s="1"/>
      <c r="LC488" s="1"/>
      <c r="LD488" s="1"/>
      <c r="LE488" s="1"/>
      <c r="LF488" s="1"/>
      <c r="LG488" s="1"/>
      <c r="LH488" s="1"/>
      <c r="LI488" s="1"/>
      <c r="LJ488" s="1"/>
      <c r="LK488" s="1"/>
      <c r="LL488" s="1"/>
      <c r="LM488" s="1"/>
      <c r="LN488" s="1"/>
      <c r="LO488" s="1"/>
      <c r="LP488" s="1"/>
      <c r="LQ488" s="1"/>
      <c r="LR488" s="1"/>
      <c r="LS488" s="1"/>
      <c r="LT488" s="1"/>
      <c r="LU488" s="1"/>
      <c r="LV488" s="1"/>
      <c r="LW488" s="1"/>
      <c r="LX488" s="1"/>
      <c r="LY488" s="1"/>
      <c r="LZ488" s="1"/>
      <c r="MA488" s="1"/>
      <c r="MB488" s="1"/>
      <c r="MC488" s="1"/>
      <c r="MD488" s="1"/>
      <c r="ME488" s="1"/>
      <c r="MF488" s="1"/>
      <c r="MG488" s="1"/>
      <c r="MH488" s="1"/>
      <c r="MI488" s="1"/>
      <c r="MJ488" s="1"/>
      <c r="MK488" s="1"/>
      <c r="ML488" s="1"/>
      <c r="MM488" s="1"/>
      <c r="MN488" s="1"/>
      <c r="MO488" s="1"/>
      <c r="MP488" s="1"/>
      <c r="MQ488" s="1"/>
      <c r="MR488" s="1"/>
      <c r="MS488" s="1"/>
      <c r="MT488" s="1"/>
      <c r="MU488" s="1"/>
      <c r="MV488" s="1"/>
      <c r="MW488" s="1"/>
      <c r="MX488" s="1"/>
      <c r="MY488" s="1"/>
      <c r="MZ488" s="1"/>
      <c r="NA488" s="1"/>
      <c r="NB488" s="1"/>
      <c r="NC488" s="1"/>
      <c r="ND488" s="1"/>
      <c r="NE488" s="1"/>
      <c r="NF488" s="1"/>
      <c r="NG488" s="1"/>
      <c r="NH488" s="1"/>
      <c r="NI488" s="1"/>
      <c r="NJ488" s="1"/>
      <c r="NK488" s="1"/>
      <c r="NL488" s="1"/>
      <c r="NM488" s="1"/>
      <c r="NN488" s="1"/>
      <c r="NO488" s="1"/>
      <c r="NP488" s="1"/>
      <c r="NQ488" s="1"/>
      <c r="NR488" s="1"/>
      <c r="NS488" s="1"/>
      <c r="NT488" s="1"/>
      <c r="NU488" s="1"/>
      <c r="NV488" s="1"/>
      <c r="NW488" s="1"/>
      <c r="NX488" s="1"/>
      <c r="NY488" s="1"/>
      <c r="NZ488" s="1"/>
      <c r="OA488" s="1"/>
      <c r="OB488" s="1"/>
      <c r="OC488" s="1"/>
      <c r="OD488" s="1"/>
      <c r="OE488" s="1"/>
      <c r="OF488" s="1"/>
      <c r="OG488" s="1"/>
      <c r="OH488" s="1"/>
      <c r="OI488" s="1"/>
      <c r="OJ488" s="1"/>
      <c r="OK488" s="1"/>
      <c r="OL488" s="1"/>
      <c r="OM488" s="1"/>
      <c r="ON488" s="1"/>
      <c r="OO488" s="1"/>
      <c r="OP488" s="1"/>
      <c r="OQ488" s="1"/>
      <c r="OR488" s="1"/>
      <c r="OS488" s="1"/>
      <c r="OT488" s="1"/>
      <c r="OU488" s="1"/>
      <c r="OV488" s="1"/>
      <c r="OW488" s="1"/>
      <c r="OX488" s="1"/>
      <c r="OY488" s="1"/>
      <c r="OZ488" s="1"/>
      <c r="PA488" s="1"/>
      <c r="PB488" s="1"/>
      <c r="PC488" s="1"/>
      <c r="PD488" s="1"/>
      <c r="PE488" s="1"/>
      <c r="PF488" s="1"/>
      <c r="PG488" s="1"/>
      <c r="PH488" s="1"/>
      <c r="PI488" s="1"/>
      <c r="PJ488" s="1"/>
      <c r="PK488" s="1"/>
      <c r="PL488" s="1"/>
      <c r="PM488" s="1"/>
      <c r="PN488" s="1"/>
      <c r="PO488" s="1"/>
      <c r="PP488" s="1"/>
      <c r="PQ488" s="1"/>
      <c r="PR488" s="1"/>
      <c r="PS488" s="1"/>
      <c r="PT488" s="1"/>
      <c r="PU488" s="1"/>
      <c r="PV488" s="1"/>
      <c r="PW488" s="1"/>
      <c r="PX488" s="1"/>
      <c r="PY488" s="1"/>
      <c r="PZ488" s="1"/>
      <c r="QA488" s="1"/>
      <c r="QB488" s="1"/>
      <c r="QC488" s="1"/>
      <c r="QD488" s="1"/>
      <c r="QE488" s="1"/>
      <c r="QF488" s="1"/>
      <c r="QG488" s="1"/>
      <c r="QH488" s="1"/>
      <c r="QI488" s="1"/>
      <c r="QJ488" s="1"/>
      <c r="QK488" s="1"/>
      <c r="QL488" s="1"/>
      <c r="QM488" s="1"/>
      <c r="QN488" s="1"/>
      <c r="QO488" s="1"/>
      <c r="QP488" s="1"/>
      <c r="QQ488" s="1"/>
      <c r="QR488" s="1"/>
      <c r="QS488" s="1"/>
      <c r="QT488" s="1"/>
      <c r="QU488" s="1"/>
      <c r="QV488" s="1"/>
      <c r="QW488" s="1"/>
      <c r="QX488" s="1"/>
      <c r="QY488" s="1"/>
      <c r="QZ488" s="1"/>
      <c r="RA488" s="1"/>
      <c r="RB488" s="1"/>
      <c r="RC488" s="1"/>
      <c r="RD488" s="1"/>
      <c r="RE488" s="1"/>
      <c r="RF488" s="1"/>
      <c r="RG488" s="1"/>
      <c r="RH488" s="1"/>
      <c r="RI488" s="1"/>
      <c r="RJ488" s="1"/>
      <c r="RK488" s="1"/>
      <c r="RL488" s="1"/>
      <c r="RM488" s="1"/>
      <c r="RN488" s="1"/>
      <c r="RO488" s="1"/>
      <c r="RP488" s="1"/>
      <c r="RQ488" s="1"/>
      <c r="RR488" s="1"/>
      <c r="RS488" s="1"/>
      <c r="RT488" s="1"/>
      <c r="RU488" s="1"/>
      <c r="RV488" s="1"/>
      <c r="RW488" s="1"/>
      <c r="RX488" s="1"/>
      <c r="RY488" s="1"/>
      <c r="RZ488" s="1"/>
      <c r="SA488" s="1"/>
      <c r="SB488" s="1"/>
      <c r="SC488" s="1"/>
      <c r="SD488" s="1"/>
      <c r="SE488" s="1"/>
      <c r="SF488" s="1"/>
      <c r="SG488" s="1"/>
      <c r="SH488" s="1"/>
      <c r="SI488" s="1"/>
      <c r="SJ488" s="1"/>
      <c r="SK488" s="1"/>
      <c r="SL488" s="1"/>
      <c r="SM488" s="1"/>
      <c r="SN488" s="1"/>
      <c r="SO488" s="1"/>
      <c r="SP488" s="1"/>
      <c r="SQ488" s="1"/>
      <c r="SR488" s="1"/>
      <c r="SS488" s="1"/>
      <c r="ST488" s="1"/>
      <c r="SU488" s="1"/>
      <c r="SV488" s="1"/>
      <c r="SW488" s="1"/>
      <c r="SX488" s="1"/>
      <c r="SY488" s="1"/>
      <c r="SZ488" s="1"/>
      <c r="TA488" s="1"/>
      <c r="TB488" s="1"/>
      <c r="TC488" s="1"/>
      <c r="TD488" s="1"/>
      <c r="TE488" s="1"/>
      <c r="TF488" s="1"/>
      <c r="TG488" s="1"/>
      <c r="TH488" s="1"/>
      <c r="TI488" s="1"/>
      <c r="TJ488" s="1"/>
      <c r="TK488" s="1"/>
      <c r="TL488" s="1"/>
      <c r="TM488" s="1"/>
      <c r="TN488" s="1"/>
      <c r="TO488" s="1"/>
      <c r="TP488" s="1"/>
      <c r="TQ488" s="1"/>
      <c r="TR488" s="1"/>
      <c r="TS488" s="1"/>
      <c r="TT488" s="1"/>
      <c r="TU488" s="1"/>
      <c r="TV488" s="1"/>
      <c r="TW488" s="1"/>
      <c r="TX488" s="1"/>
      <c r="TY488" s="1"/>
      <c r="TZ488" s="1"/>
      <c r="UA488" s="1"/>
      <c r="UB488" s="1"/>
      <c r="UC488" s="1"/>
      <c r="UD488" s="1"/>
      <c r="UE488" s="1"/>
      <c r="UF488" s="1"/>
      <c r="UG488" s="1"/>
      <c r="UH488" s="1"/>
      <c r="UI488" s="1"/>
      <c r="UJ488" s="1"/>
      <c r="UK488" s="1"/>
      <c r="UL488" s="1"/>
      <c r="UM488" s="1"/>
      <c r="UN488" s="1"/>
      <c r="UO488" s="1"/>
      <c r="UP488" s="1"/>
      <c r="UQ488" s="1"/>
      <c r="UR488" s="1"/>
      <c r="US488" s="1"/>
      <c r="UT488" s="1"/>
      <c r="UU488" s="1"/>
      <c r="UV488" s="1"/>
      <c r="UW488" s="1"/>
      <c r="UX488" s="1"/>
      <c r="UY488" s="1"/>
      <c r="UZ488" s="1"/>
      <c r="VA488" s="1"/>
      <c r="VB488" s="1"/>
      <c r="VC488" s="1"/>
      <c r="VD488" s="1"/>
      <c r="VE488" s="1"/>
      <c r="VF488" s="1"/>
      <c r="VG488" s="1"/>
      <c r="VH488" s="1"/>
      <c r="VI488" s="1"/>
      <c r="VJ488" s="1"/>
      <c r="VK488" s="1"/>
      <c r="VL488" s="1"/>
      <c r="VM488" s="1"/>
      <c r="VN488" s="1"/>
      <c r="VO488" s="1"/>
      <c r="VP488" s="1"/>
      <c r="VQ488" s="1"/>
      <c r="VR488" s="1"/>
      <c r="VS488" s="1"/>
      <c r="VT488" s="1"/>
      <c r="VU488" s="1"/>
      <c r="VV488" s="1"/>
      <c r="VW488" s="1"/>
      <c r="VX488" s="1"/>
      <c r="VY488" s="1"/>
      <c r="VZ488" s="1"/>
      <c r="WA488" s="1"/>
      <c r="WB488" s="1"/>
      <c r="WC488" s="1"/>
      <c r="WD488" s="1"/>
      <c r="WE488" s="1"/>
      <c r="WF488" s="1"/>
      <c r="WG488" s="1"/>
      <c r="WH488" s="1"/>
      <c r="WI488" s="1"/>
      <c r="WJ488" s="1"/>
      <c r="WK488" s="1"/>
      <c r="WL488" s="1"/>
      <c r="WM488" s="1"/>
      <c r="WN488" s="1"/>
      <c r="WO488" s="1"/>
      <c r="WP488" s="1"/>
      <c r="WQ488" s="1"/>
      <c r="WR488" s="1"/>
      <c r="WS488" s="1"/>
      <c r="WT488" s="1"/>
      <c r="WU488" s="1"/>
      <c r="WV488" s="1"/>
      <c r="WW488" s="1"/>
      <c r="WX488" s="1"/>
      <c r="WY488" s="1"/>
      <c r="WZ488" s="1"/>
      <c r="XA488" s="1"/>
      <c r="XB488" s="1"/>
      <c r="XC488" s="1"/>
      <c r="XD488" s="1"/>
      <c r="XE488" s="1"/>
      <c r="XF488" s="1"/>
      <c r="XG488" s="1"/>
      <c r="XH488" s="1"/>
      <c r="XI488" s="1"/>
      <c r="XJ488" s="1"/>
      <c r="XK488" s="1"/>
      <c r="XL488" s="1"/>
      <c r="XM488" s="1"/>
      <c r="XN488" s="1"/>
      <c r="XO488" s="1"/>
      <c r="XP488" s="1"/>
      <c r="XQ488" s="1"/>
      <c r="XR488" s="1"/>
      <c r="XS488" s="1"/>
      <c r="XT488" s="1"/>
      <c r="XU488" s="1"/>
      <c r="XV488" s="1"/>
      <c r="XW488" s="1"/>
      <c r="XX488" s="1"/>
      <c r="XY488" s="1"/>
      <c r="XZ488" s="1"/>
      <c r="YA488" s="1"/>
      <c r="YB488" s="1"/>
      <c r="YC488" s="1"/>
      <c r="YD488" s="1"/>
      <c r="YE488" s="1"/>
      <c r="YF488" s="1"/>
      <c r="YG488" s="1"/>
      <c r="YH488" s="1"/>
      <c r="YI488" s="1"/>
      <c r="YJ488" s="1"/>
      <c r="YK488" s="1"/>
      <c r="YL488" s="1"/>
      <c r="YM488" s="1"/>
      <c r="YN488" s="1"/>
      <c r="YO488" s="1"/>
      <c r="YP488" s="1"/>
      <c r="YQ488" s="1"/>
      <c r="YR488" s="1"/>
      <c r="YS488" s="1"/>
      <c r="YT488" s="1"/>
      <c r="YU488" s="1"/>
      <c r="YV488" s="1"/>
      <c r="YW488" s="1"/>
      <c r="YX488" s="1"/>
      <c r="YY488" s="1"/>
      <c r="YZ488" s="1"/>
      <c r="ZA488" s="1"/>
      <c r="ZB488" s="1"/>
      <c r="ZC488" s="1"/>
      <c r="ZD488" s="1"/>
      <c r="ZE488" s="1"/>
      <c r="ZF488" s="1"/>
      <c r="ZG488" s="1"/>
      <c r="ZH488" s="1"/>
      <c r="ZI488" s="1"/>
      <c r="ZJ488" s="1"/>
      <c r="ZK488" s="1"/>
      <c r="ZL488" s="1"/>
      <c r="ZM488" s="1"/>
      <c r="ZN488" s="1"/>
      <c r="ZO488" s="1"/>
      <c r="ZP488" s="1"/>
      <c r="ZQ488" s="1"/>
      <c r="ZR488" s="1"/>
      <c r="ZS488" s="1"/>
      <c r="ZT488" s="1"/>
      <c r="ZU488" s="1"/>
      <c r="ZV488" s="1"/>
      <c r="ZW488" s="1"/>
      <c r="ZX488" s="1"/>
      <c r="ZY488" s="1"/>
      <c r="ZZ488" s="1"/>
      <c r="AAA488" s="1"/>
      <c r="AAB488" s="1"/>
      <c r="AAC488" s="1"/>
      <c r="AAD488" s="1"/>
      <c r="AAE488" s="1"/>
      <c r="AAF488" s="1"/>
      <c r="AAG488" s="1"/>
      <c r="AAH488" s="1"/>
      <c r="AAI488" s="1"/>
      <c r="AAJ488" s="1"/>
      <c r="AAK488" s="1"/>
      <c r="AAL488" s="1"/>
      <c r="AAM488" s="1"/>
      <c r="AAN488" s="1"/>
      <c r="AAO488" s="1"/>
      <c r="AAP488" s="1"/>
      <c r="AAQ488" s="1"/>
      <c r="AAR488" s="1"/>
      <c r="AAS488" s="1"/>
      <c r="AAT488" s="1"/>
      <c r="AAU488" s="1"/>
      <c r="AAV488" s="1"/>
      <c r="AAW488" s="1"/>
      <c r="AAX488" s="1"/>
      <c r="AAY488" s="1"/>
      <c r="AAZ488" s="1"/>
      <c r="ABA488" s="1"/>
      <c r="ABB488" s="1"/>
      <c r="ABC488" s="1"/>
      <c r="ABD488" s="1"/>
      <c r="ABE488" s="1"/>
      <c r="ABF488" s="1"/>
      <c r="ABG488" s="1"/>
      <c r="ABH488" s="1"/>
      <c r="ABI488" s="1"/>
      <c r="ABJ488" s="1"/>
      <c r="ABK488" s="1"/>
      <c r="ABL488" s="1"/>
      <c r="ABM488" s="1"/>
      <c r="ABN488" s="1"/>
      <c r="ABO488" s="1"/>
      <c r="ABP488" s="1"/>
      <c r="ABQ488" s="1"/>
      <c r="ABR488" s="1"/>
      <c r="ABS488" s="1"/>
      <c r="ABT488" s="1"/>
      <c r="ABU488" s="1"/>
      <c r="ABV488" s="1"/>
      <c r="ABW488" s="1"/>
      <c r="ABX488" s="1"/>
      <c r="ABY488" s="1"/>
      <c r="ABZ488" s="1"/>
      <c r="ACA488" s="1"/>
      <c r="ACB488" s="1"/>
      <c r="ACC488" s="1"/>
      <c r="ACD488" s="1"/>
      <c r="ACE488" s="1"/>
      <c r="ACF488" s="1"/>
      <c r="ACG488" s="1"/>
      <c r="ACH488" s="1"/>
      <c r="ACI488" s="1"/>
      <c r="ACJ488" s="1"/>
      <c r="ACK488" s="1"/>
      <c r="ACL488" s="1"/>
      <c r="ACM488" s="1"/>
      <c r="ACN488" s="1"/>
      <c r="ACO488" s="1"/>
      <c r="ACP488" s="1"/>
      <c r="ACQ488" s="1"/>
      <c r="ACR488" s="1"/>
      <c r="ACS488" s="1"/>
      <c r="ACT488" s="1"/>
      <c r="ACU488" s="1"/>
      <c r="ACV488" s="1"/>
      <c r="ACW488" s="1"/>
      <c r="ACX488" s="1"/>
      <c r="ACY488" s="1"/>
      <c r="ACZ488" s="1"/>
      <c r="ADA488" s="1"/>
      <c r="ADB488" s="1"/>
      <c r="ADC488" s="1"/>
      <c r="ADD488" s="1"/>
      <c r="ADE488" s="1"/>
      <c r="ADF488" s="1"/>
      <c r="ADG488" s="1"/>
      <c r="ADH488" s="1"/>
      <c r="ADI488" s="1"/>
      <c r="ADJ488" s="1"/>
      <c r="ADK488" s="1"/>
      <c r="ADL488" s="1"/>
      <c r="ADM488" s="1"/>
      <c r="ADN488" s="1"/>
      <c r="ADO488" s="1"/>
      <c r="ADP488" s="1"/>
      <c r="ADQ488" s="1"/>
      <c r="ADR488" s="1"/>
      <c r="ADS488" s="1"/>
      <c r="ADT488" s="1"/>
      <c r="ADU488" s="1"/>
      <c r="ADV488" s="1"/>
      <c r="ADW488" s="1"/>
      <c r="ADX488" s="1"/>
      <c r="ADY488" s="1"/>
      <c r="ADZ488" s="1"/>
      <c r="AEA488" s="1"/>
      <c r="AEB488" s="1"/>
      <c r="AEC488" s="1"/>
      <c r="AED488" s="1"/>
      <c r="AEE488" s="1"/>
      <c r="AEF488" s="1"/>
      <c r="AEG488" s="1"/>
      <c r="AEH488" s="1"/>
      <c r="AEI488" s="1"/>
      <c r="AEJ488" s="1"/>
      <c r="AEK488" s="1"/>
      <c r="AEL488" s="1"/>
      <c r="AEM488" s="1"/>
      <c r="AEN488" s="1"/>
      <c r="AEO488" s="1"/>
      <c r="AEP488" s="1"/>
      <c r="AEQ488" s="1"/>
      <c r="AER488" s="1"/>
      <c r="AES488" s="1"/>
      <c r="AET488" s="1"/>
      <c r="AEU488" s="1"/>
      <c r="AEV488" s="1"/>
      <c r="AEW488" s="1"/>
      <c r="AEX488" s="1"/>
      <c r="AEY488" s="1"/>
      <c r="AEZ488" s="1"/>
      <c r="AFA488" s="1"/>
      <c r="AFB488" s="1"/>
      <c r="AFC488" s="1"/>
      <c r="AFD488" s="1"/>
      <c r="AFE488" s="1"/>
      <c r="AFF488" s="1"/>
      <c r="AFG488" s="1"/>
      <c r="AFH488" s="1"/>
      <c r="AFI488" s="1"/>
      <c r="AFJ488" s="1"/>
      <c r="AFK488" s="1"/>
      <c r="AFL488" s="1"/>
      <c r="AFM488" s="1"/>
      <c r="AFN488" s="1"/>
      <c r="AFO488" s="1"/>
      <c r="AFP488" s="1"/>
      <c r="AFQ488" s="1"/>
      <c r="AFR488" s="1"/>
      <c r="AFS488" s="1"/>
      <c r="AFT488" s="1"/>
      <c r="AFU488" s="1"/>
      <c r="AFV488" s="1"/>
      <c r="AFW488" s="1"/>
      <c r="AFX488" s="1"/>
      <c r="AFY488" s="1"/>
      <c r="AFZ488" s="1"/>
      <c r="AGA488" s="1"/>
      <c r="AGB488" s="1"/>
      <c r="AGC488" s="1"/>
      <c r="AGD488" s="1"/>
      <c r="AGE488" s="1"/>
      <c r="AGF488" s="1"/>
      <c r="AGG488" s="1"/>
      <c r="AGH488" s="1"/>
      <c r="AGI488" s="1"/>
      <c r="AGJ488" s="1"/>
      <c r="AGK488" s="1"/>
      <c r="AGL488" s="1"/>
      <c r="AGM488" s="1"/>
      <c r="AGN488" s="1"/>
      <c r="AGO488" s="1"/>
      <c r="AGP488" s="1"/>
      <c r="AGQ488" s="1"/>
      <c r="AGR488" s="1"/>
      <c r="AGS488" s="1"/>
      <c r="AGT488" s="1"/>
      <c r="AGU488" s="1"/>
      <c r="AGV488" s="1"/>
      <c r="AGW488" s="1"/>
      <c r="AGX488" s="1"/>
      <c r="AGY488" s="1"/>
      <c r="AGZ488" s="1"/>
      <c r="AHA488" s="1"/>
      <c r="AHB488" s="1"/>
      <c r="AHC488" s="1"/>
      <c r="AHD488" s="1"/>
      <c r="AHE488" s="1"/>
      <c r="AHF488" s="1"/>
      <c r="AHG488" s="1"/>
      <c r="AHH488" s="1"/>
      <c r="AHI488" s="1"/>
      <c r="AHJ488" s="1"/>
      <c r="AHK488" s="1"/>
      <c r="AHL488" s="1"/>
      <c r="AHM488" s="1"/>
      <c r="AHN488" s="1"/>
      <c r="AHO488" s="1"/>
      <c r="AHP488" s="1"/>
      <c r="AHQ488" s="1"/>
      <c r="AHR488" s="1"/>
      <c r="AHS488" s="1"/>
      <c r="AHT488" s="1"/>
      <c r="AHU488" s="1"/>
      <c r="AHV488" s="1"/>
      <c r="AHW488" s="1"/>
      <c r="AHX488" s="1"/>
      <c r="AHY488" s="1"/>
      <c r="AHZ488" s="1"/>
      <c r="AIA488" s="1"/>
      <c r="AIB488" s="1"/>
      <c r="AIC488" s="1"/>
      <c r="AID488" s="1"/>
      <c r="AIE488" s="1"/>
      <c r="AIF488" s="1"/>
      <c r="AIG488" s="1"/>
      <c r="AIH488" s="1"/>
      <c r="AII488" s="1"/>
      <c r="AIJ488" s="1"/>
      <c r="AIK488" s="1"/>
      <c r="AIL488" s="1"/>
      <c r="AIM488" s="1"/>
      <c r="AIN488" s="1"/>
      <c r="AIO488" s="1"/>
      <c r="AIP488" s="1"/>
      <c r="AIQ488" s="1"/>
      <c r="AIR488" s="1"/>
      <c r="AIS488" s="1"/>
      <c r="AIT488" s="1"/>
      <c r="AIU488" s="1"/>
      <c r="AIV488" s="1"/>
      <c r="AIW488" s="1"/>
      <c r="AIX488" s="1"/>
      <c r="AIY488" s="1"/>
      <c r="AIZ488" s="1"/>
      <c r="AJA488" s="1"/>
      <c r="AJB488" s="1"/>
      <c r="AJC488" s="1"/>
      <c r="AJD488" s="1"/>
      <c r="AJE488" s="1"/>
      <c r="AJF488" s="1"/>
      <c r="AJG488" s="1"/>
      <c r="AJH488" s="1"/>
      <c r="AJI488" s="1"/>
      <c r="AJJ488" s="1"/>
      <c r="AJK488" s="1"/>
      <c r="AJL488" s="1"/>
      <c r="AJM488" s="1"/>
      <c r="AJN488" s="1"/>
      <c r="AJO488" s="1"/>
      <c r="AJP488" s="1"/>
      <c r="AJQ488" s="1"/>
      <c r="AJR488" s="1"/>
      <c r="AJS488" s="1"/>
      <c r="AJT488" s="1"/>
      <c r="AJU488" s="1"/>
      <c r="AJV488" s="1"/>
      <c r="AJW488" s="1"/>
      <c r="AJX488" s="1"/>
      <c r="AJY488" s="1"/>
      <c r="AJZ488" s="1"/>
      <c r="AKA488" s="1"/>
      <c r="AKB488" s="1"/>
      <c r="AKC488" s="1"/>
      <c r="AKD488" s="1"/>
      <c r="AKE488" s="1"/>
      <c r="AKF488" s="1"/>
      <c r="AKG488" s="1"/>
      <c r="AKH488" s="1"/>
      <c r="AKI488" s="1"/>
      <c r="AKJ488" s="1"/>
      <c r="AKK488" s="1"/>
      <c r="AKL488" s="1"/>
      <c r="AKM488" s="1"/>
      <c r="AKN488" s="1"/>
      <c r="AKO488" s="1"/>
      <c r="AKP488" s="1"/>
      <c r="AKQ488" s="1"/>
      <c r="AKR488" s="1"/>
      <c r="AKS488" s="1"/>
      <c r="AKT488" s="1"/>
      <c r="AKU488" s="1"/>
      <c r="AKV488" s="1"/>
      <c r="AKW488" s="1"/>
      <c r="AKX488" s="1"/>
      <c r="AKY488" s="1"/>
      <c r="AKZ488" s="1"/>
      <c r="ALA488" s="1"/>
      <c r="ALB488" s="1"/>
      <c r="ALC488" s="1"/>
      <c r="ALD488" s="1"/>
      <c r="ALE488" s="1"/>
      <c r="ALF488" s="1"/>
      <c r="ALG488" s="1"/>
      <c r="ALH488" s="1"/>
      <c r="ALI488" s="1"/>
      <c r="ALJ488" s="1"/>
      <c r="ALK488" s="1"/>
      <c r="ALL488" s="1"/>
      <c r="ALM488" s="1"/>
      <c r="ALN488" s="1"/>
      <c r="ALO488" s="1"/>
      <c r="ALP488" s="1"/>
      <c r="ALQ488" s="1"/>
      <c r="ALR488" s="1"/>
      <c r="ALS488" s="1"/>
      <c r="ALT488" s="1"/>
      <c r="ALU488" s="1"/>
      <c r="ALV488" s="1"/>
      <c r="ALW488" s="1"/>
      <c r="ALX488" s="1"/>
      <c r="ALY488" s="1"/>
      <c r="ALZ488" s="1"/>
      <c r="AMA488" s="1"/>
      <c r="AMB488" s="1"/>
      <c r="AMC488" s="1"/>
      <c r="AMD488" s="1"/>
      <c r="AME488" s="1"/>
      <c r="AMF488" s="1"/>
      <c r="AMG488" s="1"/>
      <c r="AMH488" s="1"/>
      <c r="AMI488" s="1"/>
      <c r="AMJ488" s="1"/>
    </row>
    <row r="489" spans="1:1024" s="2" customFormat="1">
      <c r="A489" s="2" t="s">
        <v>1087</v>
      </c>
    </row>
    <row r="490" spans="1:1024">
      <c r="A490" s="1" t="s">
        <v>1088</v>
      </c>
      <c r="B490" s="1" t="s">
        <v>1089</v>
      </c>
      <c r="C490" s="1" t="s">
        <v>1090</v>
      </c>
      <c r="D490" s="1" t="s">
        <v>13</v>
      </c>
      <c r="E490" s="1" t="s">
        <v>1091</v>
      </c>
      <c r="F490" s="1" t="s">
        <v>12</v>
      </c>
      <c r="G490" s="1" t="s">
        <v>1092</v>
      </c>
    </row>
    <row r="491" spans="1:1024">
      <c r="A491" s="1" t="s">
        <v>1093</v>
      </c>
      <c r="B491" s="1" t="s">
        <v>1094</v>
      </c>
      <c r="C491" s="1" t="s">
        <v>1090</v>
      </c>
      <c r="D491" s="1" t="s">
        <v>13</v>
      </c>
      <c r="E491" s="1" t="s">
        <v>1095</v>
      </c>
      <c r="F491" s="1" t="s">
        <v>12</v>
      </c>
      <c r="G491" s="1" t="s">
        <v>1096</v>
      </c>
    </row>
    <row r="492" spans="1:1024">
      <c r="A492" s="1" t="s">
        <v>1097</v>
      </c>
      <c r="B492" s="1" t="s">
        <v>1098</v>
      </c>
      <c r="C492" s="1" t="s">
        <v>1090</v>
      </c>
      <c r="D492" s="1" t="s">
        <v>13</v>
      </c>
      <c r="E492" s="1" t="s">
        <v>1099</v>
      </c>
      <c r="F492" s="1" t="s">
        <v>12</v>
      </c>
      <c r="G492" s="1" t="s">
        <v>1100</v>
      </c>
    </row>
    <row r="493" spans="1:1024">
      <c r="A493" s="1" t="s">
        <v>1101</v>
      </c>
      <c r="B493" s="1" t="s">
        <v>1102</v>
      </c>
      <c r="C493" s="1" t="s">
        <v>1090</v>
      </c>
      <c r="D493" s="1" t="s">
        <v>13</v>
      </c>
      <c r="E493" s="1" t="s">
        <v>1103</v>
      </c>
      <c r="F493" s="1" t="s">
        <v>12</v>
      </c>
      <c r="G493" s="1" t="s">
        <v>1104</v>
      </c>
    </row>
    <row r="494" spans="1:1024">
      <c r="A494" s="1" t="s">
        <v>1105</v>
      </c>
      <c r="B494" s="1" t="s">
        <v>1106</v>
      </c>
      <c r="C494" s="1" t="s">
        <v>1090</v>
      </c>
      <c r="D494" s="1" t="s">
        <v>13</v>
      </c>
      <c r="E494" s="1" t="s">
        <v>1107</v>
      </c>
      <c r="F494" s="1" t="s">
        <v>12</v>
      </c>
      <c r="G494" s="1" t="s">
        <v>1108</v>
      </c>
    </row>
    <row r="495" spans="1:1024">
      <c r="A495" s="1" t="s">
        <v>1109</v>
      </c>
      <c r="B495" s="1" t="s">
        <v>1110</v>
      </c>
      <c r="C495" s="1" t="s">
        <v>1090</v>
      </c>
      <c r="D495" s="1" t="s">
        <v>13</v>
      </c>
      <c r="E495" s="1" t="s">
        <v>1111</v>
      </c>
      <c r="F495" s="1" t="s">
        <v>12</v>
      </c>
      <c r="G495" s="1" t="s">
        <v>1108</v>
      </c>
    </row>
    <row r="496" spans="1:1024" s="2" customFormat="1">
      <c r="A496" s="1"/>
      <c r="B496" s="1"/>
      <c r="C496" s="1"/>
      <c r="D496" s="1"/>
      <c r="E496" s="1"/>
      <c r="F496" s="1"/>
      <c r="G496" s="1"/>
      <c r="H496" s="1"/>
      <c r="I496" s="1"/>
      <c r="J496" s="1"/>
      <c r="K496" s="1"/>
      <c r="L496" s="1"/>
      <c r="M496" s="1"/>
      <c r="N496" s="1"/>
      <c r="O496" s="1"/>
      <c r="P496" s="1"/>
      <c r="Q496" s="1"/>
      <c r="R496" s="1"/>
      <c r="S496" s="1"/>
      <c r="T496" s="1"/>
    </row>
    <row r="497" spans="1:20">
      <c r="A497" s="2" t="s">
        <v>1112</v>
      </c>
      <c r="B497" s="2"/>
      <c r="C497" s="2"/>
      <c r="D497" s="2"/>
      <c r="E497" s="2"/>
      <c r="F497" s="2"/>
      <c r="G497" s="2"/>
      <c r="H497" s="2"/>
      <c r="I497" s="2"/>
      <c r="J497" s="2"/>
      <c r="K497" s="2"/>
      <c r="L497" s="2"/>
      <c r="M497" s="2"/>
      <c r="N497" s="2"/>
      <c r="O497" s="2"/>
      <c r="P497" s="2"/>
      <c r="Q497" s="2"/>
      <c r="R497" s="2"/>
      <c r="S497" s="2"/>
      <c r="T497" s="2"/>
    </row>
    <row r="498" spans="1:20">
      <c r="A498" s="1" t="s">
        <v>1113</v>
      </c>
      <c r="B498" s="1" t="s">
        <v>1114</v>
      </c>
      <c r="C498" s="1" t="s">
        <v>1090</v>
      </c>
      <c r="D498" s="1" t="s">
        <v>10</v>
      </c>
      <c r="E498" s="1" t="s">
        <v>1115</v>
      </c>
      <c r="F498" s="1" t="s">
        <v>12</v>
      </c>
      <c r="G498" s="1" t="s">
        <v>1116</v>
      </c>
    </row>
    <row r="499" spans="1:20">
      <c r="A499" s="1" t="s">
        <v>1117</v>
      </c>
      <c r="B499" s="1" t="s">
        <v>1118</v>
      </c>
      <c r="C499" s="1" t="s">
        <v>1090</v>
      </c>
      <c r="D499" s="1" t="s">
        <v>13</v>
      </c>
      <c r="E499" s="1" t="s">
        <v>1119</v>
      </c>
      <c r="F499" s="1" t="s">
        <v>12</v>
      </c>
      <c r="G499" s="1" t="s">
        <v>1096</v>
      </c>
    </row>
    <row r="500" spans="1:20">
      <c r="A500" s="1" t="s">
        <v>1120</v>
      </c>
      <c r="B500" s="1" t="s">
        <v>1121</v>
      </c>
      <c r="C500" s="1" t="s">
        <v>1090</v>
      </c>
      <c r="D500" s="1" t="s">
        <v>13</v>
      </c>
      <c r="E500" s="1" t="s">
        <v>1122</v>
      </c>
      <c r="F500" s="1" t="s">
        <v>12</v>
      </c>
      <c r="G500" s="1" t="s">
        <v>1100</v>
      </c>
    </row>
    <row r="501" spans="1:20">
      <c r="A501" s="1" t="s">
        <v>1123</v>
      </c>
      <c r="B501" s="1" t="s">
        <v>1124</v>
      </c>
      <c r="C501" s="1" t="s">
        <v>1090</v>
      </c>
      <c r="D501" s="1" t="s">
        <v>13</v>
      </c>
      <c r="E501" s="1" t="s">
        <v>1125</v>
      </c>
      <c r="F501" s="1" t="s">
        <v>12</v>
      </c>
      <c r="G501" s="1" t="s">
        <v>1104</v>
      </c>
    </row>
    <row r="502" spans="1:20">
      <c r="A502" s="1" t="s">
        <v>1126</v>
      </c>
      <c r="B502" s="1" t="s">
        <v>1127</v>
      </c>
      <c r="C502" s="1" t="s">
        <v>1090</v>
      </c>
      <c r="D502" s="1" t="s">
        <v>13</v>
      </c>
      <c r="E502" s="1" t="s">
        <v>9716</v>
      </c>
      <c r="F502" s="1" t="s">
        <v>12</v>
      </c>
      <c r="G502" s="1" t="s">
        <v>1108</v>
      </c>
    </row>
    <row r="503" spans="1:20">
      <c r="A503" s="1" t="s">
        <v>1128</v>
      </c>
      <c r="B503" s="1" t="s">
        <v>1129</v>
      </c>
      <c r="C503" s="1" t="s">
        <v>1090</v>
      </c>
      <c r="D503" s="1" t="s">
        <v>13</v>
      </c>
      <c r="E503" s="1" t="s">
        <v>9717</v>
      </c>
      <c r="F503" s="1" t="s">
        <v>12</v>
      </c>
      <c r="G503" s="1" t="s">
        <v>1108</v>
      </c>
    </row>
    <row r="504" spans="1:20" s="2" customFormat="1">
      <c r="A504" s="1"/>
      <c r="B504" s="1"/>
      <c r="C504" s="1"/>
      <c r="D504" s="1"/>
      <c r="E504" s="1"/>
      <c r="F504" s="1"/>
      <c r="G504" s="1"/>
      <c r="H504" s="1"/>
      <c r="I504" s="1"/>
      <c r="J504" s="1"/>
      <c r="K504" s="1"/>
      <c r="L504" s="1"/>
      <c r="M504" s="1"/>
      <c r="N504" s="1"/>
      <c r="O504" s="1"/>
      <c r="P504" s="1"/>
      <c r="Q504" s="1"/>
      <c r="R504" s="1"/>
      <c r="S504" s="1"/>
      <c r="T504" s="1"/>
    </row>
    <row r="505" spans="1:20">
      <c r="A505" s="2" t="s">
        <v>1130</v>
      </c>
      <c r="B505" s="2"/>
      <c r="C505" s="2"/>
      <c r="D505" s="2"/>
      <c r="E505" s="2"/>
      <c r="F505" s="2"/>
      <c r="G505" s="2"/>
      <c r="H505" s="2"/>
      <c r="I505" s="2"/>
      <c r="J505" s="2"/>
      <c r="K505" s="2"/>
      <c r="L505" s="2"/>
      <c r="M505" s="2"/>
      <c r="N505" s="2"/>
      <c r="O505" s="2"/>
      <c r="P505" s="2"/>
      <c r="Q505" s="2"/>
      <c r="R505" s="2"/>
      <c r="S505" s="2"/>
      <c r="T505" s="2"/>
    </row>
    <row r="506" spans="1:20">
      <c r="A506" s="1" t="s">
        <v>1131</v>
      </c>
      <c r="B506" s="1" t="s">
        <v>1132</v>
      </c>
      <c r="C506" s="1" t="s">
        <v>1090</v>
      </c>
      <c r="D506" s="1" t="s">
        <v>10</v>
      </c>
      <c r="E506" s="1" t="s">
        <v>1133</v>
      </c>
      <c r="F506" s="1" t="s">
        <v>12</v>
      </c>
    </row>
    <row r="507" spans="1:20">
      <c r="A507" s="1" t="s">
        <v>1134</v>
      </c>
      <c r="B507" s="1" t="s">
        <v>1135</v>
      </c>
      <c r="C507" s="1" t="s">
        <v>1090</v>
      </c>
      <c r="D507" s="1" t="s">
        <v>13</v>
      </c>
      <c r="E507" s="1" t="s">
        <v>1136</v>
      </c>
      <c r="F507" s="1" t="s">
        <v>12</v>
      </c>
    </row>
    <row r="508" spans="1:20">
      <c r="A508" s="1" t="s">
        <v>1137</v>
      </c>
      <c r="B508" s="1" t="s">
        <v>1138</v>
      </c>
      <c r="C508" s="1" t="s">
        <v>1090</v>
      </c>
      <c r="D508" s="1" t="s">
        <v>13</v>
      </c>
      <c r="E508" s="1" t="s">
        <v>1139</v>
      </c>
      <c r="F508" s="1" t="s">
        <v>12</v>
      </c>
    </row>
    <row r="509" spans="1:20">
      <c r="A509" s="1" t="s">
        <v>1140</v>
      </c>
      <c r="B509" s="1" t="s">
        <v>1141</v>
      </c>
      <c r="C509" s="1" t="s">
        <v>1090</v>
      </c>
      <c r="D509" s="1" t="s">
        <v>13</v>
      </c>
      <c r="E509" s="1" t="s">
        <v>1142</v>
      </c>
      <c r="F509" s="1" t="s">
        <v>12</v>
      </c>
    </row>
    <row r="510" spans="1:20">
      <c r="A510" s="1" t="s">
        <v>1143</v>
      </c>
      <c r="B510" s="1" t="s">
        <v>1144</v>
      </c>
      <c r="C510" s="1" t="s">
        <v>1090</v>
      </c>
      <c r="D510" s="1" t="s">
        <v>13</v>
      </c>
      <c r="E510" s="1" t="s">
        <v>1145</v>
      </c>
      <c r="F510" s="1" t="s">
        <v>12</v>
      </c>
    </row>
    <row r="511" spans="1:20">
      <c r="A511" s="1" t="s">
        <v>1146</v>
      </c>
      <c r="B511" s="1" t="s">
        <v>1147</v>
      </c>
      <c r="C511" s="1" t="s">
        <v>1090</v>
      </c>
      <c r="D511" s="1" t="s">
        <v>13</v>
      </c>
      <c r="E511" s="1" t="s">
        <v>1148</v>
      </c>
      <c r="F511" s="1" t="s">
        <v>12</v>
      </c>
    </row>
    <row r="513" spans="1:1024" s="2" customFormat="1">
      <c r="A513" s="2" t="s">
        <v>1149</v>
      </c>
    </row>
    <row r="514" spans="1:1024">
      <c r="A514" s="1" t="s">
        <v>1150</v>
      </c>
      <c r="B514" s="1" t="s">
        <v>1151</v>
      </c>
      <c r="C514" s="1" t="s">
        <v>1090</v>
      </c>
      <c r="D514" s="1" t="s">
        <v>13</v>
      </c>
      <c r="E514" s="1" t="s">
        <v>1152</v>
      </c>
      <c r="F514" s="1" t="s">
        <v>12</v>
      </c>
    </row>
    <row r="515" spans="1:1024">
      <c r="A515" s="1" t="s">
        <v>1153</v>
      </c>
      <c r="B515" s="1" t="s">
        <v>1154</v>
      </c>
      <c r="C515" s="1" t="s">
        <v>1090</v>
      </c>
      <c r="D515" s="1" t="s">
        <v>13</v>
      </c>
      <c r="E515" s="1" t="s">
        <v>1155</v>
      </c>
      <c r="F515" s="1" t="s">
        <v>12</v>
      </c>
    </row>
    <row r="516" spans="1:1024">
      <c r="A516" s="1" t="s">
        <v>1156</v>
      </c>
      <c r="B516" s="1" t="s">
        <v>1157</v>
      </c>
      <c r="C516" s="1" t="s">
        <v>1090</v>
      </c>
      <c r="D516" s="1" t="s">
        <v>13</v>
      </c>
      <c r="E516" s="1" t="s">
        <v>1158</v>
      </c>
      <c r="F516" s="1" t="s">
        <v>12</v>
      </c>
    </row>
    <row r="517" spans="1:1024">
      <c r="A517" s="1" t="s">
        <v>1159</v>
      </c>
      <c r="B517" s="1" t="s">
        <v>1160</v>
      </c>
      <c r="C517" s="1" t="s">
        <v>1090</v>
      </c>
      <c r="D517" s="1" t="s">
        <v>288</v>
      </c>
      <c r="E517" s="1" t="s">
        <v>1161</v>
      </c>
      <c r="F517" s="1" t="s">
        <v>12</v>
      </c>
    </row>
    <row r="518" spans="1:1024">
      <c r="A518" s="1" t="s">
        <v>1162</v>
      </c>
      <c r="B518" s="1" t="s">
        <v>1163</v>
      </c>
      <c r="C518" s="1" t="s">
        <v>1090</v>
      </c>
      <c r="D518" s="1" t="s">
        <v>288</v>
      </c>
      <c r="E518" s="1" t="s">
        <v>1164</v>
      </c>
      <c r="F518" s="1" t="s">
        <v>12</v>
      </c>
    </row>
    <row r="519" spans="1:1024">
      <c r="A519" s="1" t="s">
        <v>1165</v>
      </c>
      <c r="B519" s="1" t="s">
        <v>1166</v>
      </c>
      <c r="C519" s="1" t="s">
        <v>1090</v>
      </c>
      <c r="D519" s="1" t="s">
        <v>288</v>
      </c>
      <c r="E519" s="1" t="s">
        <v>1167</v>
      </c>
      <c r="F519" s="1" t="s">
        <v>12</v>
      </c>
    </row>
    <row r="520" spans="1:1024">
      <c r="A520" s="1" t="s">
        <v>1168</v>
      </c>
      <c r="B520" s="1" t="s">
        <v>1169</v>
      </c>
      <c r="C520" s="1" t="s">
        <v>1090</v>
      </c>
      <c r="D520" s="1" t="s">
        <v>13</v>
      </c>
      <c r="E520" s="1" t="s">
        <v>1170</v>
      </c>
      <c r="F520" s="1" t="s">
        <v>12</v>
      </c>
    </row>
    <row r="522" spans="1:1024" s="2" customFormat="1">
      <c r="A522" s="2" t="s">
        <v>9315</v>
      </c>
    </row>
    <row r="523" spans="1:1024" s="22" customFormat="1">
      <c r="A523" s="1" t="s">
        <v>9294</v>
      </c>
      <c r="B523" s="1" t="s">
        <v>9302</v>
      </c>
      <c r="C523" s="1" t="s">
        <v>1090</v>
      </c>
      <c r="D523" s="1" t="s">
        <v>13</v>
      </c>
      <c r="E523" s="1" t="s">
        <v>9308</v>
      </c>
      <c r="F523" s="1" t="s">
        <v>12</v>
      </c>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c r="KB523" s="1"/>
      <c r="KC523" s="1"/>
      <c r="KD523" s="1"/>
      <c r="KE523" s="1"/>
      <c r="KF523" s="1"/>
      <c r="KG523" s="1"/>
      <c r="KH523" s="1"/>
      <c r="KI523" s="1"/>
      <c r="KJ523" s="1"/>
      <c r="KK523" s="1"/>
      <c r="KL523" s="1"/>
      <c r="KM523" s="1"/>
      <c r="KN523" s="1"/>
      <c r="KO523" s="1"/>
      <c r="KP523" s="1"/>
      <c r="KQ523" s="1"/>
      <c r="KR523" s="1"/>
      <c r="KS523" s="1"/>
      <c r="KT523" s="1"/>
      <c r="KU523" s="1"/>
      <c r="KV523" s="1"/>
      <c r="KW523" s="1"/>
      <c r="KX523" s="1"/>
      <c r="KY523" s="1"/>
      <c r="KZ523" s="1"/>
      <c r="LA523" s="1"/>
      <c r="LB523" s="1"/>
      <c r="LC523" s="1"/>
      <c r="LD523" s="1"/>
      <c r="LE523" s="1"/>
      <c r="LF523" s="1"/>
      <c r="LG523" s="1"/>
      <c r="LH523" s="1"/>
      <c r="LI523" s="1"/>
      <c r="LJ523" s="1"/>
      <c r="LK523" s="1"/>
      <c r="LL523" s="1"/>
      <c r="LM523" s="1"/>
      <c r="LN523" s="1"/>
      <c r="LO523" s="1"/>
      <c r="LP523" s="1"/>
      <c r="LQ523" s="1"/>
      <c r="LR523" s="1"/>
      <c r="LS523" s="1"/>
      <c r="LT523" s="1"/>
      <c r="LU523" s="1"/>
      <c r="LV523" s="1"/>
      <c r="LW523" s="1"/>
      <c r="LX523" s="1"/>
      <c r="LY523" s="1"/>
      <c r="LZ523" s="1"/>
      <c r="MA523" s="1"/>
      <c r="MB523" s="1"/>
      <c r="MC523" s="1"/>
      <c r="MD523" s="1"/>
      <c r="ME523" s="1"/>
      <c r="MF523" s="1"/>
      <c r="MG523" s="1"/>
      <c r="MH523" s="1"/>
      <c r="MI523" s="1"/>
      <c r="MJ523" s="1"/>
      <c r="MK523" s="1"/>
      <c r="ML523" s="1"/>
      <c r="MM523" s="1"/>
      <c r="MN523" s="1"/>
      <c r="MO523" s="1"/>
      <c r="MP523" s="1"/>
      <c r="MQ523" s="1"/>
      <c r="MR523" s="1"/>
      <c r="MS523" s="1"/>
      <c r="MT523" s="1"/>
      <c r="MU523" s="1"/>
      <c r="MV523" s="1"/>
      <c r="MW523" s="1"/>
      <c r="MX523" s="1"/>
      <c r="MY523" s="1"/>
      <c r="MZ523" s="1"/>
      <c r="NA523" s="1"/>
      <c r="NB523" s="1"/>
      <c r="NC523" s="1"/>
      <c r="ND523" s="1"/>
      <c r="NE523" s="1"/>
      <c r="NF523" s="1"/>
      <c r="NG523" s="1"/>
      <c r="NH523" s="1"/>
      <c r="NI523" s="1"/>
      <c r="NJ523" s="1"/>
      <c r="NK523" s="1"/>
      <c r="NL523" s="1"/>
      <c r="NM523" s="1"/>
      <c r="NN523" s="1"/>
      <c r="NO523" s="1"/>
      <c r="NP523" s="1"/>
      <c r="NQ523" s="1"/>
      <c r="NR523" s="1"/>
      <c r="NS523" s="1"/>
      <c r="NT523" s="1"/>
      <c r="NU523" s="1"/>
      <c r="NV523" s="1"/>
      <c r="NW523" s="1"/>
      <c r="NX523" s="1"/>
      <c r="NY523" s="1"/>
      <c r="NZ523" s="1"/>
      <c r="OA523" s="1"/>
      <c r="OB523" s="1"/>
      <c r="OC523" s="1"/>
      <c r="OD523" s="1"/>
      <c r="OE523" s="1"/>
      <c r="OF523" s="1"/>
      <c r="OG523" s="1"/>
      <c r="OH523" s="1"/>
      <c r="OI523" s="1"/>
      <c r="OJ523" s="1"/>
      <c r="OK523" s="1"/>
      <c r="OL523" s="1"/>
      <c r="OM523" s="1"/>
      <c r="ON523" s="1"/>
      <c r="OO523" s="1"/>
      <c r="OP523" s="1"/>
      <c r="OQ523" s="1"/>
      <c r="OR523" s="1"/>
      <c r="OS523" s="1"/>
      <c r="OT523" s="1"/>
      <c r="OU523" s="1"/>
      <c r="OV523" s="1"/>
      <c r="OW523" s="1"/>
      <c r="OX523" s="1"/>
      <c r="OY523" s="1"/>
      <c r="OZ523" s="1"/>
      <c r="PA523" s="1"/>
      <c r="PB523" s="1"/>
      <c r="PC523" s="1"/>
      <c r="PD523" s="1"/>
      <c r="PE523" s="1"/>
      <c r="PF523" s="1"/>
      <c r="PG523" s="1"/>
      <c r="PH523" s="1"/>
      <c r="PI523" s="1"/>
      <c r="PJ523" s="1"/>
      <c r="PK523" s="1"/>
      <c r="PL523" s="1"/>
      <c r="PM523" s="1"/>
      <c r="PN523" s="1"/>
      <c r="PO523" s="1"/>
      <c r="PP523" s="1"/>
      <c r="PQ523" s="1"/>
      <c r="PR523" s="1"/>
      <c r="PS523" s="1"/>
      <c r="PT523" s="1"/>
      <c r="PU523" s="1"/>
      <c r="PV523" s="1"/>
      <c r="PW523" s="1"/>
      <c r="PX523" s="1"/>
      <c r="PY523" s="1"/>
      <c r="PZ523" s="1"/>
      <c r="QA523" s="1"/>
      <c r="QB523" s="1"/>
      <c r="QC523" s="1"/>
      <c r="QD523" s="1"/>
      <c r="QE523" s="1"/>
      <c r="QF523" s="1"/>
      <c r="QG523" s="1"/>
      <c r="QH523" s="1"/>
      <c r="QI523" s="1"/>
      <c r="QJ523" s="1"/>
      <c r="QK523" s="1"/>
      <c r="QL523" s="1"/>
      <c r="QM523" s="1"/>
      <c r="QN523" s="1"/>
      <c r="QO523" s="1"/>
      <c r="QP523" s="1"/>
      <c r="QQ523" s="1"/>
      <c r="QR523" s="1"/>
      <c r="QS523" s="1"/>
      <c r="QT523" s="1"/>
      <c r="QU523" s="1"/>
      <c r="QV523" s="1"/>
      <c r="QW523" s="1"/>
      <c r="QX523" s="1"/>
      <c r="QY523" s="1"/>
      <c r="QZ523" s="1"/>
      <c r="RA523" s="1"/>
      <c r="RB523" s="1"/>
      <c r="RC523" s="1"/>
      <c r="RD523" s="1"/>
      <c r="RE523" s="1"/>
      <c r="RF523" s="1"/>
      <c r="RG523" s="1"/>
      <c r="RH523" s="1"/>
      <c r="RI523" s="1"/>
      <c r="RJ523" s="1"/>
      <c r="RK523" s="1"/>
      <c r="RL523" s="1"/>
      <c r="RM523" s="1"/>
      <c r="RN523" s="1"/>
      <c r="RO523" s="1"/>
      <c r="RP523" s="1"/>
      <c r="RQ523" s="1"/>
      <c r="RR523" s="1"/>
      <c r="RS523" s="1"/>
      <c r="RT523" s="1"/>
      <c r="RU523" s="1"/>
      <c r="RV523" s="1"/>
      <c r="RW523" s="1"/>
      <c r="RX523" s="1"/>
      <c r="RY523" s="1"/>
      <c r="RZ523" s="1"/>
      <c r="SA523" s="1"/>
      <c r="SB523" s="1"/>
      <c r="SC523" s="1"/>
      <c r="SD523" s="1"/>
      <c r="SE523" s="1"/>
      <c r="SF523" s="1"/>
      <c r="SG523" s="1"/>
      <c r="SH523" s="1"/>
      <c r="SI523" s="1"/>
      <c r="SJ523" s="1"/>
      <c r="SK523" s="1"/>
      <c r="SL523" s="1"/>
      <c r="SM523" s="1"/>
      <c r="SN523" s="1"/>
      <c r="SO523" s="1"/>
      <c r="SP523" s="1"/>
      <c r="SQ523" s="1"/>
      <c r="SR523" s="1"/>
      <c r="SS523" s="1"/>
      <c r="ST523" s="1"/>
      <c r="SU523" s="1"/>
      <c r="SV523" s="1"/>
      <c r="SW523" s="1"/>
      <c r="SX523" s="1"/>
      <c r="SY523" s="1"/>
      <c r="SZ523" s="1"/>
      <c r="TA523" s="1"/>
      <c r="TB523" s="1"/>
      <c r="TC523" s="1"/>
      <c r="TD523" s="1"/>
      <c r="TE523" s="1"/>
      <c r="TF523" s="1"/>
      <c r="TG523" s="1"/>
      <c r="TH523" s="1"/>
      <c r="TI523" s="1"/>
      <c r="TJ523" s="1"/>
      <c r="TK523" s="1"/>
      <c r="TL523" s="1"/>
      <c r="TM523" s="1"/>
      <c r="TN523" s="1"/>
      <c r="TO523" s="1"/>
      <c r="TP523" s="1"/>
      <c r="TQ523" s="1"/>
      <c r="TR523" s="1"/>
      <c r="TS523" s="1"/>
      <c r="TT523" s="1"/>
      <c r="TU523" s="1"/>
      <c r="TV523" s="1"/>
      <c r="TW523" s="1"/>
      <c r="TX523" s="1"/>
      <c r="TY523" s="1"/>
      <c r="TZ523" s="1"/>
      <c r="UA523" s="1"/>
      <c r="UB523" s="1"/>
      <c r="UC523" s="1"/>
      <c r="UD523" s="1"/>
      <c r="UE523" s="1"/>
      <c r="UF523" s="1"/>
      <c r="UG523" s="1"/>
      <c r="UH523" s="1"/>
      <c r="UI523" s="1"/>
      <c r="UJ523" s="1"/>
      <c r="UK523" s="1"/>
      <c r="UL523" s="1"/>
      <c r="UM523" s="1"/>
      <c r="UN523" s="1"/>
      <c r="UO523" s="1"/>
      <c r="UP523" s="1"/>
      <c r="UQ523" s="1"/>
      <c r="UR523" s="1"/>
      <c r="US523" s="1"/>
      <c r="UT523" s="1"/>
      <c r="UU523" s="1"/>
      <c r="UV523" s="1"/>
      <c r="UW523" s="1"/>
      <c r="UX523" s="1"/>
      <c r="UY523" s="1"/>
      <c r="UZ523" s="1"/>
      <c r="VA523" s="1"/>
      <c r="VB523" s="1"/>
      <c r="VC523" s="1"/>
      <c r="VD523" s="1"/>
      <c r="VE523" s="1"/>
      <c r="VF523" s="1"/>
      <c r="VG523" s="1"/>
      <c r="VH523" s="1"/>
      <c r="VI523" s="1"/>
      <c r="VJ523" s="1"/>
      <c r="VK523" s="1"/>
      <c r="VL523" s="1"/>
      <c r="VM523" s="1"/>
      <c r="VN523" s="1"/>
      <c r="VO523" s="1"/>
      <c r="VP523" s="1"/>
      <c r="VQ523" s="1"/>
      <c r="VR523" s="1"/>
      <c r="VS523" s="1"/>
      <c r="VT523" s="1"/>
      <c r="VU523" s="1"/>
      <c r="VV523" s="1"/>
      <c r="VW523" s="1"/>
      <c r="VX523" s="1"/>
      <c r="VY523" s="1"/>
      <c r="VZ523" s="1"/>
      <c r="WA523" s="1"/>
      <c r="WB523" s="1"/>
      <c r="WC523" s="1"/>
      <c r="WD523" s="1"/>
      <c r="WE523" s="1"/>
      <c r="WF523" s="1"/>
      <c r="WG523" s="1"/>
      <c r="WH523" s="1"/>
      <c r="WI523" s="1"/>
      <c r="WJ523" s="1"/>
      <c r="WK523" s="1"/>
      <c r="WL523" s="1"/>
      <c r="WM523" s="1"/>
      <c r="WN523" s="1"/>
      <c r="WO523" s="1"/>
      <c r="WP523" s="1"/>
      <c r="WQ523" s="1"/>
      <c r="WR523" s="1"/>
      <c r="WS523" s="1"/>
      <c r="WT523" s="1"/>
      <c r="WU523" s="1"/>
      <c r="WV523" s="1"/>
      <c r="WW523" s="1"/>
      <c r="WX523" s="1"/>
      <c r="WY523" s="1"/>
      <c r="WZ523" s="1"/>
      <c r="XA523" s="1"/>
      <c r="XB523" s="1"/>
      <c r="XC523" s="1"/>
      <c r="XD523" s="1"/>
      <c r="XE523" s="1"/>
      <c r="XF523" s="1"/>
      <c r="XG523" s="1"/>
      <c r="XH523" s="1"/>
      <c r="XI523" s="1"/>
      <c r="XJ523" s="1"/>
      <c r="XK523" s="1"/>
      <c r="XL523" s="1"/>
      <c r="XM523" s="1"/>
      <c r="XN523" s="1"/>
      <c r="XO523" s="1"/>
      <c r="XP523" s="1"/>
      <c r="XQ523" s="1"/>
      <c r="XR523" s="1"/>
      <c r="XS523" s="1"/>
      <c r="XT523" s="1"/>
      <c r="XU523" s="1"/>
      <c r="XV523" s="1"/>
      <c r="XW523" s="1"/>
      <c r="XX523" s="1"/>
      <c r="XY523" s="1"/>
      <c r="XZ523" s="1"/>
      <c r="YA523" s="1"/>
      <c r="YB523" s="1"/>
      <c r="YC523" s="1"/>
      <c r="YD523" s="1"/>
      <c r="YE523" s="1"/>
      <c r="YF523" s="1"/>
      <c r="YG523" s="1"/>
      <c r="YH523" s="1"/>
      <c r="YI523" s="1"/>
      <c r="YJ523" s="1"/>
      <c r="YK523" s="1"/>
      <c r="YL523" s="1"/>
      <c r="YM523" s="1"/>
      <c r="YN523" s="1"/>
      <c r="YO523" s="1"/>
      <c r="YP523" s="1"/>
      <c r="YQ523" s="1"/>
      <c r="YR523" s="1"/>
      <c r="YS523" s="1"/>
      <c r="YT523" s="1"/>
      <c r="YU523" s="1"/>
      <c r="YV523" s="1"/>
      <c r="YW523" s="1"/>
      <c r="YX523" s="1"/>
      <c r="YY523" s="1"/>
      <c r="YZ523" s="1"/>
      <c r="ZA523" s="1"/>
      <c r="ZB523" s="1"/>
      <c r="ZC523" s="1"/>
      <c r="ZD523" s="1"/>
      <c r="ZE523" s="1"/>
      <c r="ZF523" s="1"/>
      <c r="ZG523" s="1"/>
      <c r="ZH523" s="1"/>
      <c r="ZI523" s="1"/>
      <c r="ZJ523" s="1"/>
      <c r="ZK523" s="1"/>
      <c r="ZL523" s="1"/>
      <c r="ZM523" s="1"/>
      <c r="ZN523" s="1"/>
      <c r="ZO523" s="1"/>
      <c r="ZP523" s="1"/>
      <c r="ZQ523" s="1"/>
      <c r="ZR523" s="1"/>
      <c r="ZS523" s="1"/>
      <c r="ZT523" s="1"/>
      <c r="ZU523" s="1"/>
      <c r="ZV523" s="1"/>
      <c r="ZW523" s="1"/>
      <c r="ZX523" s="1"/>
      <c r="ZY523" s="1"/>
      <c r="ZZ523" s="1"/>
      <c r="AAA523" s="1"/>
      <c r="AAB523" s="1"/>
      <c r="AAC523" s="1"/>
      <c r="AAD523" s="1"/>
      <c r="AAE523" s="1"/>
      <c r="AAF523" s="1"/>
      <c r="AAG523" s="1"/>
      <c r="AAH523" s="1"/>
      <c r="AAI523" s="1"/>
      <c r="AAJ523" s="1"/>
      <c r="AAK523" s="1"/>
      <c r="AAL523" s="1"/>
      <c r="AAM523" s="1"/>
      <c r="AAN523" s="1"/>
      <c r="AAO523" s="1"/>
      <c r="AAP523" s="1"/>
      <c r="AAQ523" s="1"/>
      <c r="AAR523" s="1"/>
      <c r="AAS523" s="1"/>
      <c r="AAT523" s="1"/>
      <c r="AAU523" s="1"/>
      <c r="AAV523" s="1"/>
      <c r="AAW523" s="1"/>
      <c r="AAX523" s="1"/>
      <c r="AAY523" s="1"/>
      <c r="AAZ523" s="1"/>
      <c r="ABA523" s="1"/>
      <c r="ABB523" s="1"/>
      <c r="ABC523" s="1"/>
      <c r="ABD523" s="1"/>
      <c r="ABE523" s="1"/>
      <c r="ABF523" s="1"/>
      <c r="ABG523" s="1"/>
      <c r="ABH523" s="1"/>
      <c r="ABI523" s="1"/>
      <c r="ABJ523" s="1"/>
      <c r="ABK523" s="1"/>
      <c r="ABL523" s="1"/>
      <c r="ABM523" s="1"/>
      <c r="ABN523" s="1"/>
      <c r="ABO523" s="1"/>
      <c r="ABP523" s="1"/>
      <c r="ABQ523" s="1"/>
      <c r="ABR523" s="1"/>
      <c r="ABS523" s="1"/>
      <c r="ABT523" s="1"/>
      <c r="ABU523" s="1"/>
      <c r="ABV523" s="1"/>
      <c r="ABW523" s="1"/>
      <c r="ABX523" s="1"/>
      <c r="ABY523" s="1"/>
      <c r="ABZ523" s="1"/>
      <c r="ACA523" s="1"/>
      <c r="ACB523" s="1"/>
      <c r="ACC523" s="1"/>
      <c r="ACD523" s="1"/>
      <c r="ACE523" s="1"/>
      <c r="ACF523" s="1"/>
      <c r="ACG523" s="1"/>
      <c r="ACH523" s="1"/>
      <c r="ACI523" s="1"/>
      <c r="ACJ523" s="1"/>
      <c r="ACK523" s="1"/>
      <c r="ACL523" s="1"/>
      <c r="ACM523" s="1"/>
      <c r="ACN523" s="1"/>
      <c r="ACO523" s="1"/>
      <c r="ACP523" s="1"/>
      <c r="ACQ523" s="1"/>
      <c r="ACR523" s="1"/>
      <c r="ACS523" s="1"/>
      <c r="ACT523" s="1"/>
      <c r="ACU523" s="1"/>
      <c r="ACV523" s="1"/>
      <c r="ACW523" s="1"/>
      <c r="ACX523" s="1"/>
      <c r="ACY523" s="1"/>
      <c r="ACZ523" s="1"/>
      <c r="ADA523" s="1"/>
      <c r="ADB523" s="1"/>
      <c r="ADC523" s="1"/>
      <c r="ADD523" s="1"/>
      <c r="ADE523" s="1"/>
      <c r="ADF523" s="1"/>
      <c r="ADG523" s="1"/>
      <c r="ADH523" s="1"/>
      <c r="ADI523" s="1"/>
      <c r="ADJ523" s="1"/>
      <c r="ADK523" s="1"/>
      <c r="ADL523" s="1"/>
      <c r="ADM523" s="1"/>
      <c r="ADN523" s="1"/>
      <c r="ADO523" s="1"/>
      <c r="ADP523" s="1"/>
      <c r="ADQ523" s="1"/>
      <c r="ADR523" s="1"/>
      <c r="ADS523" s="1"/>
      <c r="ADT523" s="1"/>
      <c r="ADU523" s="1"/>
      <c r="ADV523" s="1"/>
      <c r="ADW523" s="1"/>
      <c r="ADX523" s="1"/>
      <c r="ADY523" s="1"/>
      <c r="ADZ523" s="1"/>
      <c r="AEA523" s="1"/>
      <c r="AEB523" s="1"/>
      <c r="AEC523" s="1"/>
      <c r="AED523" s="1"/>
      <c r="AEE523" s="1"/>
      <c r="AEF523" s="1"/>
      <c r="AEG523" s="1"/>
      <c r="AEH523" s="1"/>
      <c r="AEI523" s="1"/>
      <c r="AEJ523" s="1"/>
      <c r="AEK523" s="1"/>
      <c r="AEL523" s="1"/>
      <c r="AEM523" s="1"/>
      <c r="AEN523" s="1"/>
      <c r="AEO523" s="1"/>
      <c r="AEP523" s="1"/>
      <c r="AEQ523" s="1"/>
      <c r="AER523" s="1"/>
      <c r="AES523" s="1"/>
      <c r="AET523" s="1"/>
      <c r="AEU523" s="1"/>
      <c r="AEV523" s="1"/>
      <c r="AEW523" s="1"/>
      <c r="AEX523" s="1"/>
      <c r="AEY523" s="1"/>
      <c r="AEZ523" s="1"/>
      <c r="AFA523" s="1"/>
      <c r="AFB523" s="1"/>
      <c r="AFC523" s="1"/>
      <c r="AFD523" s="1"/>
      <c r="AFE523" s="1"/>
      <c r="AFF523" s="1"/>
      <c r="AFG523" s="1"/>
      <c r="AFH523" s="1"/>
      <c r="AFI523" s="1"/>
      <c r="AFJ523" s="1"/>
      <c r="AFK523" s="1"/>
      <c r="AFL523" s="1"/>
      <c r="AFM523" s="1"/>
      <c r="AFN523" s="1"/>
      <c r="AFO523" s="1"/>
      <c r="AFP523" s="1"/>
      <c r="AFQ523" s="1"/>
      <c r="AFR523" s="1"/>
      <c r="AFS523" s="1"/>
      <c r="AFT523" s="1"/>
      <c r="AFU523" s="1"/>
      <c r="AFV523" s="1"/>
      <c r="AFW523" s="1"/>
      <c r="AFX523" s="1"/>
      <c r="AFY523" s="1"/>
      <c r="AFZ523" s="1"/>
      <c r="AGA523" s="1"/>
      <c r="AGB523" s="1"/>
      <c r="AGC523" s="1"/>
      <c r="AGD523" s="1"/>
      <c r="AGE523" s="1"/>
      <c r="AGF523" s="1"/>
      <c r="AGG523" s="1"/>
      <c r="AGH523" s="1"/>
      <c r="AGI523" s="1"/>
      <c r="AGJ523" s="1"/>
      <c r="AGK523" s="1"/>
      <c r="AGL523" s="1"/>
      <c r="AGM523" s="1"/>
      <c r="AGN523" s="1"/>
      <c r="AGO523" s="1"/>
      <c r="AGP523" s="1"/>
      <c r="AGQ523" s="1"/>
      <c r="AGR523" s="1"/>
      <c r="AGS523" s="1"/>
      <c r="AGT523" s="1"/>
      <c r="AGU523" s="1"/>
      <c r="AGV523" s="1"/>
      <c r="AGW523" s="1"/>
      <c r="AGX523" s="1"/>
      <c r="AGY523" s="1"/>
      <c r="AGZ523" s="1"/>
      <c r="AHA523" s="1"/>
      <c r="AHB523" s="1"/>
      <c r="AHC523" s="1"/>
      <c r="AHD523" s="1"/>
      <c r="AHE523" s="1"/>
      <c r="AHF523" s="1"/>
      <c r="AHG523" s="1"/>
      <c r="AHH523" s="1"/>
      <c r="AHI523" s="1"/>
      <c r="AHJ523" s="1"/>
      <c r="AHK523" s="1"/>
      <c r="AHL523" s="1"/>
      <c r="AHM523" s="1"/>
      <c r="AHN523" s="1"/>
      <c r="AHO523" s="1"/>
      <c r="AHP523" s="1"/>
      <c r="AHQ523" s="1"/>
      <c r="AHR523" s="1"/>
      <c r="AHS523" s="1"/>
      <c r="AHT523" s="1"/>
      <c r="AHU523" s="1"/>
      <c r="AHV523" s="1"/>
      <c r="AHW523" s="1"/>
      <c r="AHX523" s="1"/>
      <c r="AHY523" s="1"/>
      <c r="AHZ523" s="1"/>
      <c r="AIA523" s="1"/>
      <c r="AIB523" s="1"/>
      <c r="AIC523" s="1"/>
      <c r="AID523" s="1"/>
      <c r="AIE523" s="1"/>
      <c r="AIF523" s="1"/>
      <c r="AIG523" s="1"/>
      <c r="AIH523" s="1"/>
      <c r="AII523" s="1"/>
      <c r="AIJ523" s="1"/>
      <c r="AIK523" s="1"/>
      <c r="AIL523" s="1"/>
      <c r="AIM523" s="1"/>
      <c r="AIN523" s="1"/>
      <c r="AIO523" s="1"/>
      <c r="AIP523" s="1"/>
      <c r="AIQ523" s="1"/>
      <c r="AIR523" s="1"/>
      <c r="AIS523" s="1"/>
      <c r="AIT523" s="1"/>
      <c r="AIU523" s="1"/>
      <c r="AIV523" s="1"/>
      <c r="AIW523" s="1"/>
      <c r="AIX523" s="1"/>
      <c r="AIY523" s="1"/>
      <c r="AIZ523" s="1"/>
      <c r="AJA523" s="1"/>
      <c r="AJB523" s="1"/>
      <c r="AJC523" s="1"/>
      <c r="AJD523" s="1"/>
      <c r="AJE523" s="1"/>
      <c r="AJF523" s="1"/>
      <c r="AJG523" s="1"/>
      <c r="AJH523" s="1"/>
      <c r="AJI523" s="1"/>
      <c r="AJJ523" s="1"/>
      <c r="AJK523" s="1"/>
      <c r="AJL523" s="1"/>
      <c r="AJM523" s="1"/>
      <c r="AJN523" s="1"/>
      <c r="AJO523" s="1"/>
      <c r="AJP523" s="1"/>
      <c r="AJQ523" s="1"/>
      <c r="AJR523" s="1"/>
      <c r="AJS523" s="1"/>
      <c r="AJT523" s="1"/>
      <c r="AJU523" s="1"/>
      <c r="AJV523" s="1"/>
      <c r="AJW523" s="1"/>
      <c r="AJX523" s="1"/>
      <c r="AJY523" s="1"/>
      <c r="AJZ523" s="1"/>
      <c r="AKA523" s="1"/>
      <c r="AKB523" s="1"/>
      <c r="AKC523" s="1"/>
      <c r="AKD523" s="1"/>
      <c r="AKE523" s="1"/>
      <c r="AKF523" s="1"/>
      <c r="AKG523" s="1"/>
      <c r="AKH523" s="1"/>
      <c r="AKI523" s="1"/>
      <c r="AKJ523" s="1"/>
      <c r="AKK523" s="1"/>
      <c r="AKL523" s="1"/>
      <c r="AKM523" s="1"/>
      <c r="AKN523" s="1"/>
      <c r="AKO523" s="1"/>
      <c r="AKP523" s="1"/>
      <c r="AKQ523" s="1"/>
      <c r="AKR523" s="1"/>
      <c r="AKS523" s="1"/>
      <c r="AKT523" s="1"/>
      <c r="AKU523" s="1"/>
      <c r="AKV523" s="1"/>
      <c r="AKW523" s="1"/>
      <c r="AKX523" s="1"/>
      <c r="AKY523" s="1"/>
      <c r="AKZ523" s="1"/>
      <c r="ALA523" s="1"/>
      <c r="ALB523" s="1"/>
      <c r="ALC523" s="1"/>
      <c r="ALD523" s="1"/>
      <c r="ALE523" s="1"/>
      <c r="ALF523" s="1"/>
      <c r="ALG523" s="1"/>
      <c r="ALH523" s="1"/>
      <c r="ALI523" s="1"/>
      <c r="ALJ523" s="1"/>
      <c r="ALK523" s="1"/>
      <c r="ALL523" s="1"/>
      <c r="ALM523" s="1"/>
      <c r="ALN523" s="1"/>
      <c r="ALO523" s="1"/>
      <c r="ALP523" s="1"/>
      <c r="ALQ523" s="1"/>
      <c r="ALR523" s="1"/>
      <c r="ALS523" s="1"/>
      <c r="ALT523" s="1"/>
      <c r="ALU523" s="1"/>
      <c r="ALV523" s="1"/>
      <c r="ALW523" s="1"/>
      <c r="ALX523" s="1"/>
      <c r="ALY523" s="1"/>
      <c r="ALZ523" s="1"/>
      <c r="AMA523" s="1"/>
      <c r="AMB523" s="1"/>
      <c r="AMC523" s="1"/>
      <c r="AMD523" s="1"/>
      <c r="AME523" s="1"/>
      <c r="AMF523" s="1"/>
      <c r="AMG523" s="1"/>
      <c r="AMH523" s="1"/>
      <c r="AMI523" s="1"/>
      <c r="AMJ523" s="1"/>
    </row>
    <row r="524" spans="1:1024" s="22" customFormat="1">
      <c r="A524" s="1" t="s">
        <v>9295</v>
      </c>
      <c r="B524" s="1" t="s">
        <v>9303</v>
      </c>
      <c r="C524" s="1" t="s">
        <v>1090</v>
      </c>
      <c r="D524" s="1" t="s">
        <v>13</v>
      </c>
      <c r="E524" s="1" t="s">
        <v>9309</v>
      </c>
      <c r="F524" s="1" t="s">
        <v>12</v>
      </c>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c r="KB524" s="1"/>
      <c r="KC524" s="1"/>
      <c r="KD524" s="1"/>
      <c r="KE524" s="1"/>
      <c r="KF524" s="1"/>
      <c r="KG524" s="1"/>
      <c r="KH524" s="1"/>
      <c r="KI524" s="1"/>
      <c r="KJ524" s="1"/>
      <c r="KK524" s="1"/>
      <c r="KL524" s="1"/>
      <c r="KM524" s="1"/>
      <c r="KN524" s="1"/>
      <c r="KO524" s="1"/>
      <c r="KP524" s="1"/>
      <c r="KQ524" s="1"/>
      <c r="KR524" s="1"/>
      <c r="KS524" s="1"/>
      <c r="KT524" s="1"/>
      <c r="KU524" s="1"/>
      <c r="KV524" s="1"/>
      <c r="KW524" s="1"/>
      <c r="KX524" s="1"/>
      <c r="KY524" s="1"/>
      <c r="KZ524" s="1"/>
      <c r="LA524" s="1"/>
      <c r="LB524" s="1"/>
      <c r="LC524" s="1"/>
      <c r="LD524" s="1"/>
      <c r="LE524" s="1"/>
      <c r="LF524" s="1"/>
      <c r="LG524" s="1"/>
      <c r="LH524" s="1"/>
      <c r="LI524" s="1"/>
      <c r="LJ524" s="1"/>
      <c r="LK524" s="1"/>
      <c r="LL524" s="1"/>
      <c r="LM524" s="1"/>
      <c r="LN524" s="1"/>
      <c r="LO524" s="1"/>
      <c r="LP524" s="1"/>
      <c r="LQ524" s="1"/>
      <c r="LR524" s="1"/>
      <c r="LS524" s="1"/>
      <c r="LT524" s="1"/>
      <c r="LU524" s="1"/>
      <c r="LV524" s="1"/>
      <c r="LW524" s="1"/>
      <c r="LX524" s="1"/>
      <c r="LY524" s="1"/>
      <c r="LZ524" s="1"/>
      <c r="MA524" s="1"/>
      <c r="MB524" s="1"/>
      <c r="MC524" s="1"/>
      <c r="MD524" s="1"/>
      <c r="ME524" s="1"/>
      <c r="MF524" s="1"/>
      <c r="MG524" s="1"/>
      <c r="MH524" s="1"/>
      <c r="MI524" s="1"/>
      <c r="MJ524" s="1"/>
      <c r="MK524" s="1"/>
      <c r="ML524" s="1"/>
      <c r="MM524" s="1"/>
      <c r="MN524" s="1"/>
      <c r="MO524" s="1"/>
      <c r="MP524" s="1"/>
      <c r="MQ524" s="1"/>
      <c r="MR524" s="1"/>
      <c r="MS524" s="1"/>
      <c r="MT524" s="1"/>
      <c r="MU524" s="1"/>
      <c r="MV524" s="1"/>
      <c r="MW524" s="1"/>
      <c r="MX524" s="1"/>
      <c r="MY524" s="1"/>
      <c r="MZ524" s="1"/>
      <c r="NA524" s="1"/>
      <c r="NB524" s="1"/>
      <c r="NC524" s="1"/>
      <c r="ND524" s="1"/>
      <c r="NE524" s="1"/>
      <c r="NF524" s="1"/>
      <c r="NG524" s="1"/>
      <c r="NH524" s="1"/>
      <c r="NI524" s="1"/>
      <c r="NJ524" s="1"/>
      <c r="NK524" s="1"/>
      <c r="NL524" s="1"/>
      <c r="NM524" s="1"/>
      <c r="NN524" s="1"/>
      <c r="NO524" s="1"/>
      <c r="NP524" s="1"/>
      <c r="NQ524" s="1"/>
      <c r="NR524" s="1"/>
      <c r="NS524" s="1"/>
      <c r="NT524" s="1"/>
      <c r="NU524" s="1"/>
      <c r="NV524" s="1"/>
      <c r="NW524" s="1"/>
      <c r="NX524" s="1"/>
      <c r="NY524" s="1"/>
      <c r="NZ524" s="1"/>
      <c r="OA524" s="1"/>
      <c r="OB524" s="1"/>
      <c r="OC524" s="1"/>
      <c r="OD524" s="1"/>
      <c r="OE524" s="1"/>
      <c r="OF524" s="1"/>
      <c r="OG524" s="1"/>
      <c r="OH524" s="1"/>
      <c r="OI524" s="1"/>
      <c r="OJ524" s="1"/>
      <c r="OK524" s="1"/>
      <c r="OL524" s="1"/>
      <c r="OM524" s="1"/>
      <c r="ON524" s="1"/>
      <c r="OO524" s="1"/>
      <c r="OP524" s="1"/>
      <c r="OQ524" s="1"/>
      <c r="OR524" s="1"/>
      <c r="OS524" s="1"/>
      <c r="OT524" s="1"/>
      <c r="OU524" s="1"/>
      <c r="OV524" s="1"/>
      <c r="OW524" s="1"/>
      <c r="OX524" s="1"/>
      <c r="OY524" s="1"/>
      <c r="OZ524" s="1"/>
      <c r="PA524" s="1"/>
      <c r="PB524" s="1"/>
      <c r="PC524" s="1"/>
      <c r="PD524" s="1"/>
      <c r="PE524" s="1"/>
      <c r="PF524" s="1"/>
      <c r="PG524" s="1"/>
      <c r="PH524" s="1"/>
      <c r="PI524" s="1"/>
      <c r="PJ524" s="1"/>
      <c r="PK524" s="1"/>
      <c r="PL524" s="1"/>
      <c r="PM524" s="1"/>
      <c r="PN524" s="1"/>
      <c r="PO524" s="1"/>
      <c r="PP524" s="1"/>
      <c r="PQ524" s="1"/>
      <c r="PR524" s="1"/>
      <c r="PS524" s="1"/>
      <c r="PT524" s="1"/>
      <c r="PU524" s="1"/>
      <c r="PV524" s="1"/>
      <c r="PW524" s="1"/>
      <c r="PX524" s="1"/>
      <c r="PY524" s="1"/>
      <c r="PZ524" s="1"/>
      <c r="QA524" s="1"/>
      <c r="QB524" s="1"/>
      <c r="QC524" s="1"/>
      <c r="QD524" s="1"/>
      <c r="QE524" s="1"/>
      <c r="QF524" s="1"/>
      <c r="QG524" s="1"/>
      <c r="QH524" s="1"/>
      <c r="QI524" s="1"/>
      <c r="QJ524" s="1"/>
      <c r="QK524" s="1"/>
      <c r="QL524" s="1"/>
      <c r="QM524" s="1"/>
      <c r="QN524" s="1"/>
      <c r="QO524" s="1"/>
      <c r="QP524" s="1"/>
      <c r="QQ524" s="1"/>
      <c r="QR524" s="1"/>
      <c r="QS524" s="1"/>
      <c r="QT524" s="1"/>
      <c r="QU524" s="1"/>
      <c r="QV524" s="1"/>
      <c r="QW524" s="1"/>
      <c r="QX524" s="1"/>
      <c r="QY524" s="1"/>
      <c r="QZ524" s="1"/>
      <c r="RA524" s="1"/>
      <c r="RB524" s="1"/>
      <c r="RC524" s="1"/>
      <c r="RD524" s="1"/>
      <c r="RE524" s="1"/>
      <c r="RF524" s="1"/>
      <c r="RG524" s="1"/>
      <c r="RH524" s="1"/>
      <c r="RI524" s="1"/>
      <c r="RJ524" s="1"/>
      <c r="RK524" s="1"/>
      <c r="RL524" s="1"/>
      <c r="RM524" s="1"/>
      <c r="RN524" s="1"/>
      <c r="RO524" s="1"/>
      <c r="RP524" s="1"/>
      <c r="RQ524" s="1"/>
      <c r="RR524" s="1"/>
      <c r="RS524" s="1"/>
      <c r="RT524" s="1"/>
      <c r="RU524" s="1"/>
      <c r="RV524" s="1"/>
      <c r="RW524" s="1"/>
      <c r="RX524" s="1"/>
      <c r="RY524" s="1"/>
      <c r="RZ524" s="1"/>
      <c r="SA524" s="1"/>
      <c r="SB524" s="1"/>
      <c r="SC524" s="1"/>
      <c r="SD524" s="1"/>
      <c r="SE524" s="1"/>
      <c r="SF524" s="1"/>
      <c r="SG524" s="1"/>
      <c r="SH524" s="1"/>
      <c r="SI524" s="1"/>
      <c r="SJ524" s="1"/>
      <c r="SK524" s="1"/>
      <c r="SL524" s="1"/>
      <c r="SM524" s="1"/>
      <c r="SN524" s="1"/>
      <c r="SO524" s="1"/>
      <c r="SP524" s="1"/>
      <c r="SQ524" s="1"/>
      <c r="SR524" s="1"/>
      <c r="SS524" s="1"/>
      <c r="ST524" s="1"/>
      <c r="SU524" s="1"/>
      <c r="SV524" s="1"/>
      <c r="SW524" s="1"/>
      <c r="SX524" s="1"/>
      <c r="SY524" s="1"/>
      <c r="SZ524" s="1"/>
      <c r="TA524" s="1"/>
      <c r="TB524" s="1"/>
      <c r="TC524" s="1"/>
      <c r="TD524" s="1"/>
      <c r="TE524" s="1"/>
      <c r="TF524" s="1"/>
      <c r="TG524" s="1"/>
      <c r="TH524" s="1"/>
      <c r="TI524" s="1"/>
      <c r="TJ524" s="1"/>
      <c r="TK524" s="1"/>
      <c r="TL524" s="1"/>
      <c r="TM524" s="1"/>
      <c r="TN524" s="1"/>
      <c r="TO524" s="1"/>
      <c r="TP524" s="1"/>
      <c r="TQ524" s="1"/>
      <c r="TR524" s="1"/>
      <c r="TS524" s="1"/>
      <c r="TT524" s="1"/>
      <c r="TU524" s="1"/>
      <c r="TV524" s="1"/>
      <c r="TW524" s="1"/>
      <c r="TX524" s="1"/>
      <c r="TY524" s="1"/>
      <c r="TZ524" s="1"/>
      <c r="UA524" s="1"/>
      <c r="UB524" s="1"/>
      <c r="UC524" s="1"/>
      <c r="UD524" s="1"/>
      <c r="UE524" s="1"/>
      <c r="UF524" s="1"/>
      <c r="UG524" s="1"/>
      <c r="UH524" s="1"/>
      <c r="UI524" s="1"/>
      <c r="UJ524" s="1"/>
      <c r="UK524" s="1"/>
      <c r="UL524" s="1"/>
      <c r="UM524" s="1"/>
      <c r="UN524" s="1"/>
      <c r="UO524" s="1"/>
      <c r="UP524" s="1"/>
      <c r="UQ524" s="1"/>
      <c r="UR524" s="1"/>
      <c r="US524" s="1"/>
      <c r="UT524" s="1"/>
      <c r="UU524" s="1"/>
      <c r="UV524" s="1"/>
      <c r="UW524" s="1"/>
      <c r="UX524" s="1"/>
      <c r="UY524" s="1"/>
      <c r="UZ524" s="1"/>
      <c r="VA524" s="1"/>
      <c r="VB524" s="1"/>
      <c r="VC524" s="1"/>
      <c r="VD524" s="1"/>
      <c r="VE524" s="1"/>
      <c r="VF524" s="1"/>
      <c r="VG524" s="1"/>
      <c r="VH524" s="1"/>
      <c r="VI524" s="1"/>
      <c r="VJ524" s="1"/>
      <c r="VK524" s="1"/>
      <c r="VL524" s="1"/>
      <c r="VM524" s="1"/>
      <c r="VN524" s="1"/>
      <c r="VO524" s="1"/>
      <c r="VP524" s="1"/>
      <c r="VQ524" s="1"/>
      <c r="VR524" s="1"/>
      <c r="VS524" s="1"/>
      <c r="VT524" s="1"/>
      <c r="VU524" s="1"/>
      <c r="VV524" s="1"/>
      <c r="VW524" s="1"/>
      <c r="VX524" s="1"/>
      <c r="VY524" s="1"/>
      <c r="VZ524" s="1"/>
      <c r="WA524" s="1"/>
      <c r="WB524" s="1"/>
      <c r="WC524" s="1"/>
      <c r="WD524" s="1"/>
      <c r="WE524" s="1"/>
      <c r="WF524" s="1"/>
      <c r="WG524" s="1"/>
      <c r="WH524" s="1"/>
      <c r="WI524" s="1"/>
      <c r="WJ524" s="1"/>
      <c r="WK524" s="1"/>
      <c r="WL524" s="1"/>
      <c r="WM524" s="1"/>
      <c r="WN524" s="1"/>
      <c r="WO524" s="1"/>
      <c r="WP524" s="1"/>
      <c r="WQ524" s="1"/>
      <c r="WR524" s="1"/>
      <c r="WS524" s="1"/>
      <c r="WT524" s="1"/>
      <c r="WU524" s="1"/>
      <c r="WV524" s="1"/>
      <c r="WW524" s="1"/>
      <c r="WX524" s="1"/>
      <c r="WY524" s="1"/>
      <c r="WZ524" s="1"/>
      <c r="XA524" s="1"/>
      <c r="XB524" s="1"/>
      <c r="XC524" s="1"/>
      <c r="XD524" s="1"/>
      <c r="XE524" s="1"/>
      <c r="XF524" s="1"/>
      <c r="XG524" s="1"/>
      <c r="XH524" s="1"/>
      <c r="XI524" s="1"/>
      <c r="XJ524" s="1"/>
      <c r="XK524" s="1"/>
      <c r="XL524" s="1"/>
      <c r="XM524" s="1"/>
      <c r="XN524" s="1"/>
      <c r="XO524" s="1"/>
      <c r="XP524" s="1"/>
      <c r="XQ524" s="1"/>
      <c r="XR524" s="1"/>
      <c r="XS524" s="1"/>
      <c r="XT524" s="1"/>
      <c r="XU524" s="1"/>
      <c r="XV524" s="1"/>
      <c r="XW524" s="1"/>
      <c r="XX524" s="1"/>
      <c r="XY524" s="1"/>
      <c r="XZ524" s="1"/>
      <c r="YA524" s="1"/>
      <c r="YB524" s="1"/>
      <c r="YC524" s="1"/>
      <c r="YD524" s="1"/>
      <c r="YE524" s="1"/>
      <c r="YF524" s="1"/>
      <c r="YG524" s="1"/>
      <c r="YH524" s="1"/>
      <c r="YI524" s="1"/>
      <c r="YJ524" s="1"/>
      <c r="YK524" s="1"/>
      <c r="YL524" s="1"/>
      <c r="YM524" s="1"/>
      <c r="YN524" s="1"/>
      <c r="YO524" s="1"/>
      <c r="YP524" s="1"/>
      <c r="YQ524" s="1"/>
      <c r="YR524" s="1"/>
      <c r="YS524" s="1"/>
      <c r="YT524" s="1"/>
      <c r="YU524" s="1"/>
      <c r="YV524" s="1"/>
      <c r="YW524" s="1"/>
      <c r="YX524" s="1"/>
      <c r="YY524" s="1"/>
      <c r="YZ524" s="1"/>
      <c r="ZA524" s="1"/>
      <c r="ZB524" s="1"/>
      <c r="ZC524" s="1"/>
      <c r="ZD524" s="1"/>
      <c r="ZE524" s="1"/>
      <c r="ZF524" s="1"/>
      <c r="ZG524" s="1"/>
      <c r="ZH524" s="1"/>
      <c r="ZI524" s="1"/>
      <c r="ZJ524" s="1"/>
      <c r="ZK524" s="1"/>
      <c r="ZL524" s="1"/>
      <c r="ZM524" s="1"/>
      <c r="ZN524" s="1"/>
      <c r="ZO524" s="1"/>
      <c r="ZP524" s="1"/>
      <c r="ZQ524" s="1"/>
      <c r="ZR524" s="1"/>
      <c r="ZS524" s="1"/>
      <c r="ZT524" s="1"/>
      <c r="ZU524" s="1"/>
      <c r="ZV524" s="1"/>
      <c r="ZW524" s="1"/>
      <c r="ZX524" s="1"/>
      <c r="ZY524" s="1"/>
      <c r="ZZ524" s="1"/>
      <c r="AAA524" s="1"/>
      <c r="AAB524" s="1"/>
      <c r="AAC524" s="1"/>
      <c r="AAD524" s="1"/>
      <c r="AAE524" s="1"/>
      <c r="AAF524" s="1"/>
      <c r="AAG524" s="1"/>
      <c r="AAH524" s="1"/>
      <c r="AAI524" s="1"/>
      <c r="AAJ524" s="1"/>
      <c r="AAK524" s="1"/>
      <c r="AAL524" s="1"/>
      <c r="AAM524" s="1"/>
      <c r="AAN524" s="1"/>
      <c r="AAO524" s="1"/>
      <c r="AAP524" s="1"/>
      <c r="AAQ524" s="1"/>
      <c r="AAR524" s="1"/>
      <c r="AAS524" s="1"/>
      <c r="AAT524" s="1"/>
      <c r="AAU524" s="1"/>
      <c r="AAV524" s="1"/>
      <c r="AAW524" s="1"/>
      <c r="AAX524" s="1"/>
      <c r="AAY524" s="1"/>
      <c r="AAZ524" s="1"/>
      <c r="ABA524" s="1"/>
      <c r="ABB524" s="1"/>
      <c r="ABC524" s="1"/>
      <c r="ABD524" s="1"/>
      <c r="ABE524" s="1"/>
      <c r="ABF524" s="1"/>
      <c r="ABG524" s="1"/>
      <c r="ABH524" s="1"/>
      <c r="ABI524" s="1"/>
      <c r="ABJ524" s="1"/>
      <c r="ABK524" s="1"/>
      <c r="ABL524" s="1"/>
      <c r="ABM524" s="1"/>
      <c r="ABN524" s="1"/>
      <c r="ABO524" s="1"/>
      <c r="ABP524" s="1"/>
      <c r="ABQ524" s="1"/>
      <c r="ABR524" s="1"/>
      <c r="ABS524" s="1"/>
      <c r="ABT524" s="1"/>
      <c r="ABU524" s="1"/>
      <c r="ABV524" s="1"/>
      <c r="ABW524" s="1"/>
      <c r="ABX524" s="1"/>
      <c r="ABY524" s="1"/>
      <c r="ABZ524" s="1"/>
      <c r="ACA524" s="1"/>
      <c r="ACB524" s="1"/>
      <c r="ACC524" s="1"/>
      <c r="ACD524" s="1"/>
      <c r="ACE524" s="1"/>
      <c r="ACF524" s="1"/>
      <c r="ACG524" s="1"/>
      <c r="ACH524" s="1"/>
      <c r="ACI524" s="1"/>
      <c r="ACJ524" s="1"/>
      <c r="ACK524" s="1"/>
      <c r="ACL524" s="1"/>
      <c r="ACM524" s="1"/>
      <c r="ACN524" s="1"/>
      <c r="ACO524" s="1"/>
      <c r="ACP524" s="1"/>
      <c r="ACQ524" s="1"/>
      <c r="ACR524" s="1"/>
      <c r="ACS524" s="1"/>
      <c r="ACT524" s="1"/>
      <c r="ACU524" s="1"/>
      <c r="ACV524" s="1"/>
      <c r="ACW524" s="1"/>
      <c r="ACX524" s="1"/>
      <c r="ACY524" s="1"/>
      <c r="ACZ524" s="1"/>
      <c r="ADA524" s="1"/>
      <c r="ADB524" s="1"/>
      <c r="ADC524" s="1"/>
      <c r="ADD524" s="1"/>
      <c r="ADE524" s="1"/>
      <c r="ADF524" s="1"/>
      <c r="ADG524" s="1"/>
      <c r="ADH524" s="1"/>
      <c r="ADI524" s="1"/>
      <c r="ADJ524" s="1"/>
      <c r="ADK524" s="1"/>
      <c r="ADL524" s="1"/>
      <c r="ADM524" s="1"/>
      <c r="ADN524" s="1"/>
      <c r="ADO524" s="1"/>
      <c r="ADP524" s="1"/>
      <c r="ADQ524" s="1"/>
      <c r="ADR524" s="1"/>
      <c r="ADS524" s="1"/>
      <c r="ADT524" s="1"/>
      <c r="ADU524" s="1"/>
      <c r="ADV524" s="1"/>
      <c r="ADW524" s="1"/>
      <c r="ADX524" s="1"/>
      <c r="ADY524" s="1"/>
      <c r="ADZ524" s="1"/>
      <c r="AEA524" s="1"/>
      <c r="AEB524" s="1"/>
      <c r="AEC524" s="1"/>
      <c r="AED524" s="1"/>
      <c r="AEE524" s="1"/>
      <c r="AEF524" s="1"/>
      <c r="AEG524" s="1"/>
      <c r="AEH524" s="1"/>
      <c r="AEI524" s="1"/>
      <c r="AEJ524" s="1"/>
      <c r="AEK524" s="1"/>
      <c r="AEL524" s="1"/>
      <c r="AEM524" s="1"/>
      <c r="AEN524" s="1"/>
      <c r="AEO524" s="1"/>
      <c r="AEP524" s="1"/>
      <c r="AEQ524" s="1"/>
      <c r="AER524" s="1"/>
      <c r="AES524" s="1"/>
      <c r="AET524" s="1"/>
      <c r="AEU524" s="1"/>
      <c r="AEV524" s="1"/>
      <c r="AEW524" s="1"/>
      <c r="AEX524" s="1"/>
      <c r="AEY524" s="1"/>
      <c r="AEZ524" s="1"/>
      <c r="AFA524" s="1"/>
      <c r="AFB524" s="1"/>
      <c r="AFC524" s="1"/>
      <c r="AFD524" s="1"/>
      <c r="AFE524" s="1"/>
      <c r="AFF524" s="1"/>
      <c r="AFG524" s="1"/>
      <c r="AFH524" s="1"/>
      <c r="AFI524" s="1"/>
      <c r="AFJ524" s="1"/>
      <c r="AFK524" s="1"/>
      <c r="AFL524" s="1"/>
      <c r="AFM524" s="1"/>
      <c r="AFN524" s="1"/>
      <c r="AFO524" s="1"/>
      <c r="AFP524" s="1"/>
      <c r="AFQ524" s="1"/>
      <c r="AFR524" s="1"/>
      <c r="AFS524" s="1"/>
      <c r="AFT524" s="1"/>
      <c r="AFU524" s="1"/>
      <c r="AFV524" s="1"/>
      <c r="AFW524" s="1"/>
      <c r="AFX524" s="1"/>
      <c r="AFY524" s="1"/>
      <c r="AFZ524" s="1"/>
      <c r="AGA524" s="1"/>
      <c r="AGB524" s="1"/>
      <c r="AGC524" s="1"/>
      <c r="AGD524" s="1"/>
      <c r="AGE524" s="1"/>
      <c r="AGF524" s="1"/>
      <c r="AGG524" s="1"/>
      <c r="AGH524" s="1"/>
      <c r="AGI524" s="1"/>
      <c r="AGJ524" s="1"/>
      <c r="AGK524" s="1"/>
      <c r="AGL524" s="1"/>
      <c r="AGM524" s="1"/>
      <c r="AGN524" s="1"/>
      <c r="AGO524" s="1"/>
      <c r="AGP524" s="1"/>
      <c r="AGQ524" s="1"/>
      <c r="AGR524" s="1"/>
      <c r="AGS524" s="1"/>
      <c r="AGT524" s="1"/>
      <c r="AGU524" s="1"/>
      <c r="AGV524" s="1"/>
      <c r="AGW524" s="1"/>
      <c r="AGX524" s="1"/>
      <c r="AGY524" s="1"/>
      <c r="AGZ524" s="1"/>
      <c r="AHA524" s="1"/>
      <c r="AHB524" s="1"/>
      <c r="AHC524" s="1"/>
      <c r="AHD524" s="1"/>
      <c r="AHE524" s="1"/>
      <c r="AHF524" s="1"/>
      <c r="AHG524" s="1"/>
      <c r="AHH524" s="1"/>
      <c r="AHI524" s="1"/>
      <c r="AHJ524" s="1"/>
      <c r="AHK524" s="1"/>
      <c r="AHL524" s="1"/>
      <c r="AHM524" s="1"/>
      <c r="AHN524" s="1"/>
      <c r="AHO524" s="1"/>
      <c r="AHP524" s="1"/>
      <c r="AHQ524" s="1"/>
      <c r="AHR524" s="1"/>
      <c r="AHS524" s="1"/>
      <c r="AHT524" s="1"/>
      <c r="AHU524" s="1"/>
      <c r="AHV524" s="1"/>
      <c r="AHW524" s="1"/>
      <c r="AHX524" s="1"/>
      <c r="AHY524" s="1"/>
      <c r="AHZ524" s="1"/>
      <c r="AIA524" s="1"/>
      <c r="AIB524" s="1"/>
      <c r="AIC524" s="1"/>
      <c r="AID524" s="1"/>
      <c r="AIE524" s="1"/>
      <c r="AIF524" s="1"/>
      <c r="AIG524" s="1"/>
      <c r="AIH524" s="1"/>
      <c r="AII524" s="1"/>
      <c r="AIJ524" s="1"/>
      <c r="AIK524" s="1"/>
      <c r="AIL524" s="1"/>
      <c r="AIM524" s="1"/>
      <c r="AIN524" s="1"/>
      <c r="AIO524" s="1"/>
      <c r="AIP524" s="1"/>
      <c r="AIQ524" s="1"/>
      <c r="AIR524" s="1"/>
      <c r="AIS524" s="1"/>
      <c r="AIT524" s="1"/>
      <c r="AIU524" s="1"/>
      <c r="AIV524" s="1"/>
      <c r="AIW524" s="1"/>
      <c r="AIX524" s="1"/>
      <c r="AIY524" s="1"/>
      <c r="AIZ524" s="1"/>
      <c r="AJA524" s="1"/>
      <c r="AJB524" s="1"/>
      <c r="AJC524" s="1"/>
      <c r="AJD524" s="1"/>
      <c r="AJE524" s="1"/>
      <c r="AJF524" s="1"/>
      <c r="AJG524" s="1"/>
      <c r="AJH524" s="1"/>
      <c r="AJI524" s="1"/>
      <c r="AJJ524" s="1"/>
      <c r="AJK524" s="1"/>
      <c r="AJL524" s="1"/>
      <c r="AJM524" s="1"/>
      <c r="AJN524" s="1"/>
      <c r="AJO524" s="1"/>
      <c r="AJP524" s="1"/>
      <c r="AJQ524" s="1"/>
      <c r="AJR524" s="1"/>
      <c r="AJS524" s="1"/>
      <c r="AJT524" s="1"/>
      <c r="AJU524" s="1"/>
      <c r="AJV524" s="1"/>
      <c r="AJW524" s="1"/>
      <c r="AJX524" s="1"/>
      <c r="AJY524" s="1"/>
      <c r="AJZ524" s="1"/>
      <c r="AKA524" s="1"/>
      <c r="AKB524" s="1"/>
      <c r="AKC524" s="1"/>
      <c r="AKD524" s="1"/>
      <c r="AKE524" s="1"/>
      <c r="AKF524" s="1"/>
      <c r="AKG524" s="1"/>
      <c r="AKH524" s="1"/>
      <c r="AKI524" s="1"/>
      <c r="AKJ524" s="1"/>
      <c r="AKK524" s="1"/>
      <c r="AKL524" s="1"/>
      <c r="AKM524" s="1"/>
      <c r="AKN524" s="1"/>
      <c r="AKO524" s="1"/>
      <c r="AKP524" s="1"/>
      <c r="AKQ524" s="1"/>
      <c r="AKR524" s="1"/>
      <c r="AKS524" s="1"/>
      <c r="AKT524" s="1"/>
      <c r="AKU524" s="1"/>
      <c r="AKV524" s="1"/>
      <c r="AKW524" s="1"/>
      <c r="AKX524" s="1"/>
      <c r="AKY524" s="1"/>
      <c r="AKZ524" s="1"/>
      <c r="ALA524" s="1"/>
      <c r="ALB524" s="1"/>
      <c r="ALC524" s="1"/>
      <c r="ALD524" s="1"/>
      <c r="ALE524" s="1"/>
      <c r="ALF524" s="1"/>
      <c r="ALG524" s="1"/>
      <c r="ALH524" s="1"/>
      <c r="ALI524" s="1"/>
      <c r="ALJ524" s="1"/>
      <c r="ALK524" s="1"/>
      <c r="ALL524" s="1"/>
      <c r="ALM524" s="1"/>
      <c r="ALN524" s="1"/>
      <c r="ALO524" s="1"/>
      <c r="ALP524" s="1"/>
      <c r="ALQ524" s="1"/>
      <c r="ALR524" s="1"/>
      <c r="ALS524" s="1"/>
      <c r="ALT524" s="1"/>
      <c r="ALU524" s="1"/>
      <c r="ALV524" s="1"/>
      <c r="ALW524" s="1"/>
      <c r="ALX524" s="1"/>
      <c r="ALY524" s="1"/>
      <c r="ALZ524" s="1"/>
      <c r="AMA524" s="1"/>
      <c r="AMB524" s="1"/>
      <c r="AMC524" s="1"/>
      <c r="AMD524" s="1"/>
      <c r="AME524" s="1"/>
      <c r="AMF524" s="1"/>
      <c r="AMG524" s="1"/>
      <c r="AMH524" s="1"/>
      <c r="AMI524" s="1"/>
      <c r="AMJ524" s="1"/>
    </row>
    <row r="525" spans="1:1024" s="22" customFormat="1">
      <c r="A525" s="1" t="s">
        <v>9296</v>
      </c>
      <c r="B525" s="1" t="s">
        <v>9304</v>
      </c>
      <c r="C525" s="1" t="s">
        <v>1090</v>
      </c>
      <c r="D525" s="1" t="s">
        <v>13</v>
      </c>
      <c r="E525" s="1" t="s">
        <v>9310</v>
      </c>
      <c r="F525" s="1" t="s">
        <v>12</v>
      </c>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c r="KB525" s="1"/>
      <c r="KC525" s="1"/>
      <c r="KD525" s="1"/>
      <c r="KE525" s="1"/>
      <c r="KF525" s="1"/>
      <c r="KG525" s="1"/>
      <c r="KH525" s="1"/>
      <c r="KI525" s="1"/>
      <c r="KJ525" s="1"/>
      <c r="KK525" s="1"/>
      <c r="KL525" s="1"/>
      <c r="KM525" s="1"/>
      <c r="KN525" s="1"/>
      <c r="KO525" s="1"/>
      <c r="KP525" s="1"/>
      <c r="KQ525" s="1"/>
      <c r="KR525" s="1"/>
      <c r="KS525" s="1"/>
      <c r="KT525" s="1"/>
      <c r="KU525" s="1"/>
      <c r="KV525" s="1"/>
      <c r="KW525" s="1"/>
      <c r="KX525" s="1"/>
      <c r="KY525" s="1"/>
      <c r="KZ525" s="1"/>
      <c r="LA525" s="1"/>
      <c r="LB525" s="1"/>
      <c r="LC525" s="1"/>
      <c r="LD525" s="1"/>
      <c r="LE525" s="1"/>
      <c r="LF525" s="1"/>
      <c r="LG525" s="1"/>
      <c r="LH525" s="1"/>
      <c r="LI525" s="1"/>
      <c r="LJ525" s="1"/>
      <c r="LK525" s="1"/>
      <c r="LL525" s="1"/>
      <c r="LM525" s="1"/>
      <c r="LN525" s="1"/>
      <c r="LO525" s="1"/>
      <c r="LP525" s="1"/>
      <c r="LQ525" s="1"/>
      <c r="LR525" s="1"/>
      <c r="LS525" s="1"/>
      <c r="LT525" s="1"/>
      <c r="LU525" s="1"/>
      <c r="LV525" s="1"/>
      <c r="LW525" s="1"/>
      <c r="LX525" s="1"/>
      <c r="LY525" s="1"/>
      <c r="LZ525" s="1"/>
      <c r="MA525" s="1"/>
      <c r="MB525" s="1"/>
      <c r="MC525" s="1"/>
      <c r="MD525" s="1"/>
      <c r="ME525" s="1"/>
      <c r="MF525" s="1"/>
      <c r="MG525" s="1"/>
      <c r="MH525" s="1"/>
      <c r="MI525" s="1"/>
      <c r="MJ525" s="1"/>
      <c r="MK525" s="1"/>
      <c r="ML525" s="1"/>
      <c r="MM525" s="1"/>
      <c r="MN525" s="1"/>
      <c r="MO525" s="1"/>
      <c r="MP525" s="1"/>
      <c r="MQ525" s="1"/>
      <c r="MR525" s="1"/>
      <c r="MS525" s="1"/>
      <c r="MT525" s="1"/>
      <c r="MU525" s="1"/>
      <c r="MV525" s="1"/>
      <c r="MW525" s="1"/>
      <c r="MX525" s="1"/>
      <c r="MY525" s="1"/>
      <c r="MZ525" s="1"/>
      <c r="NA525" s="1"/>
      <c r="NB525" s="1"/>
      <c r="NC525" s="1"/>
      <c r="ND525" s="1"/>
      <c r="NE525" s="1"/>
      <c r="NF525" s="1"/>
      <c r="NG525" s="1"/>
      <c r="NH525" s="1"/>
      <c r="NI525" s="1"/>
      <c r="NJ525" s="1"/>
      <c r="NK525" s="1"/>
      <c r="NL525" s="1"/>
      <c r="NM525" s="1"/>
      <c r="NN525" s="1"/>
      <c r="NO525" s="1"/>
      <c r="NP525" s="1"/>
      <c r="NQ525" s="1"/>
      <c r="NR525" s="1"/>
      <c r="NS525" s="1"/>
      <c r="NT525" s="1"/>
      <c r="NU525" s="1"/>
      <c r="NV525" s="1"/>
      <c r="NW525" s="1"/>
      <c r="NX525" s="1"/>
      <c r="NY525" s="1"/>
      <c r="NZ525" s="1"/>
      <c r="OA525" s="1"/>
      <c r="OB525" s="1"/>
      <c r="OC525" s="1"/>
      <c r="OD525" s="1"/>
      <c r="OE525" s="1"/>
      <c r="OF525" s="1"/>
      <c r="OG525" s="1"/>
      <c r="OH525" s="1"/>
      <c r="OI525" s="1"/>
      <c r="OJ525" s="1"/>
      <c r="OK525" s="1"/>
      <c r="OL525" s="1"/>
      <c r="OM525" s="1"/>
      <c r="ON525" s="1"/>
      <c r="OO525" s="1"/>
      <c r="OP525" s="1"/>
      <c r="OQ525" s="1"/>
      <c r="OR525" s="1"/>
      <c r="OS525" s="1"/>
      <c r="OT525" s="1"/>
      <c r="OU525" s="1"/>
      <c r="OV525" s="1"/>
      <c r="OW525" s="1"/>
      <c r="OX525" s="1"/>
      <c r="OY525" s="1"/>
      <c r="OZ525" s="1"/>
      <c r="PA525" s="1"/>
      <c r="PB525" s="1"/>
      <c r="PC525" s="1"/>
      <c r="PD525" s="1"/>
      <c r="PE525" s="1"/>
      <c r="PF525" s="1"/>
      <c r="PG525" s="1"/>
      <c r="PH525" s="1"/>
      <c r="PI525" s="1"/>
      <c r="PJ525" s="1"/>
      <c r="PK525" s="1"/>
      <c r="PL525" s="1"/>
      <c r="PM525" s="1"/>
      <c r="PN525" s="1"/>
      <c r="PO525" s="1"/>
      <c r="PP525" s="1"/>
      <c r="PQ525" s="1"/>
      <c r="PR525" s="1"/>
      <c r="PS525" s="1"/>
      <c r="PT525" s="1"/>
      <c r="PU525" s="1"/>
      <c r="PV525" s="1"/>
      <c r="PW525" s="1"/>
      <c r="PX525" s="1"/>
      <c r="PY525" s="1"/>
      <c r="PZ525" s="1"/>
      <c r="QA525" s="1"/>
      <c r="QB525" s="1"/>
      <c r="QC525" s="1"/>
      <c r="QD525" s="1"/>
      <c r="QE525" s="1"/>
      <c r="QF525" s="1"/>
      <c r="QG525" s="1"/>
      <c r="QH525" s="1"/>
      <c r="QI525" s="1"/>
      <c r="QJ525" s="1"/>
      <c r="QK525" s="1"/>
      <c r="QL525" s="1"/>
      <c r="QM525" s="1"/>
      <c r="QN525" s="1"/>
      <c r="QO525" s="1"/>
      <c r="QP525" s="1"/>
      <c r="QQ525" s="1"/>
      <c r="QR525" s="1"/>
      <c r="QS525" s="1"/>
      <c r="QT525" s="1"/>
      <c r="QU525" s="1"/>
      <c r="QV525" s="1"/>
      <c r="QW525" s="1"/>
      <c r="QX525" s="1"/>
      <c r="QY525" s="1"/>
      <c r="QZ525" s="1"/>
      <c r="RA525" s="1"/>
      <c r="RB525" s="1"/>
      <c r="RC525" s="1"/>
      <c r="RD525" s="1"/>
      <c r="RE525" s="1"/>
      <c r="RF525" s="1"/>
      <c r="RG525" s="1"/>
      <c r="RH525" s="1"/>
      <c r="RI525" s="1"/>
      <c r="RJ525" s="1"/>
      <c r="RK525" s="1"/>
      <c r="RL525" s="1"/>
      <c r="RM525" s="1"/>
      <c r="RN525" s="1"/>
      <c r="RO525" s="1"/>
      <c r="RP525" s="1"/>
      <c r="RQ525" s="1"/>
      <c r="RR525" s="1"/>
      <c r="RS525" s="1"/>
      <c r="RT525" s="1"/>
      <c r="RU525" s="1"/>
      <c r="RV525" s="1"/>
      <c r="RW525" s="1"/>
      <c r="RX525" s="1"/>
      <c r="RY525" s="1"/>
      <c r="RZ525" s="1"/>
      <c r="SA525" s="1"/>
      <c r="SB525" s="1"/>
      <c r="SC525" s="1"/>
      <c r="SD525" s="1"/>
      <c r="SE525" s="1"/>
      <c r="SF525" s="1"/>
      <c r="SG525" s="1"/>
      <c r="SH525" s="1"/>
      <c r="SI525" s="1"/>
      <c r="SJ525" s="1"/>
      <c r="SK525" s="1"/>
      <c r="SL525" s="1"/>
      <c r="SM525" s="1"/>
      <c r="SN525" s="1"/>
      <c r="SO525" s="1"/>
      <c r="SP525" s="1"/>
      <c r="SQ525" s="1"/>
      <c r="SR525" s="1"/>
      <c r="SS525" s="1"/>
      <c r="ST525" s="1"/>
      <c r="SU525" s="1"/>
      <c r="SV525" s="1"/>
      <c r="SW525" s="1"/>
      <c r="SX525" s="1"/>
      <c r="SY525" s="1"/>
      <c r="SZ525" s="1"/>
      <c r="TA525" s="1"/>
      <c r="TB525" s="1"/>
      <c r="TC525" s="1"/>
      <c r="TD525" s="1"/>
      <c r="TE525" s="1"/>
      <c r="TF525" s="1"/>
      <c r="TG525" s="1"/>
      <c r="TH525" s="1"/>
      <c r="TI525" s="1"/>
      <c r="TJ525" s="1"/>
      <c r="TK525" s="1"/>
      <c r="TL525" s="1"/>
      <c r="TM525" s="1"/>
      <c r="TN525" s="1"/>
      <c r="TO525" s="1"/>
      <c r="TP525" s="1"/>
      <c r="TQ525" s="1"/>
      <c r="TR525" s="1"/>
      <c r="TS525" s="1"/>
      <c r="TT525" s="1"/>
      <c r="TU525" s="1"/>
      <c r="TV525" s="1"/>
      <c r="TW525" s="1"/>
      <c r="TX525" s="1"/>
      <c r="TY525" s="1"/>
      <c r="TZ525" s="1"/>
      <c r="UA525" s="1"/>
      <c r="UB525" s="1"/>
      <c r="UC525" s="1"/>
      <c r="UD525" s="1"/>
      <c r="UE525" s="1"/>
      <c r="UF525" s="1"/>
      <c r="UG525" s="1"/>
      <c r="UH525" s="1"/>
      <c r="UI525" s="1"/>
      <c r="UJ525" s="1"/>
      <c r="UK525" s="1"/>
      <c r="UL525" s="1"/>
      <c r="UM525" s="1"/>
      <c r="UN525" s="1"/>
      <c r="UO525" s="1"/>
      <c r="UP525" s="1"/>
      <c r="UQ525" s="1"/>
      <c r="UR525" s="1"/>
      <c r="US525" s="1"/>
      <c r="UT525" s="1"/>
      <c r="UU525" s="1"/>
      <c r="UV525" s="1"/>
      <c r="UW525" s="1"/>
      <c r="UX525" s="1"/>
      <c r="UY525" s="1"/>
      <c r="UZ525" s="1"/>
      <c r="VA525" s="1"/>
      <c r="VB525" s="1"/>
      <c r="VC525" s="1"/>
      <c r="VD525" s="1"/>
      <c r="VE525" s="1"/>
      <c r="VF525" s="1"/>
      <c r="VG525" s="1"/>
      <c r="VH525" s="1"/>
      <c r="VI525" s="1"/>
      <c r="VJ525" s="1"/>
      <c r="VK525" s="1"/>
      <c r="VL525" s="1"/>
      <c r="VM525" s="1"/>
      <c r="VN525" s="1"/>
      <c r="VO525" s="1"/>
      <c r="VP525" s="1"/>
      <c r="VQ525" s="1"/>
      <c r="VR525" s="1"/>
      <c r="VS525" s="1"/>
      <c r="VT525" s="1"/>
      <c r="VU525" s="1"/>
      <c r="VV525" s="1"/>
      <c r="VW525" s="1"/>
      <c r="VX525" s="1"/>
      <c r="VY525" s="1"/>
      <c r="VZ525" s="1"/>
      <c r="WA525" s="1"/>
      <c r="WB525" s="1"/>
      <c r="WC525" s="1"/>
      <c r="WD525" s="1"/>
      <c r="WE525" s="1"/>
      <c r="WF525" s="1"/>
      <c r="WG525" s="1"/>
      <c r="WH525" s="1"/>
      <c r="WI525" s="1"/>
      <c r="WJ525" s="1"/>
      <c r="WK525" s="1"/>
      <c r="WL525" s="1"/>
      <c r="WM525" s="1"/>
      <c r="WN525" s="1"/>
      <c r="WO525" s="1"/>
      <c r="WP525" s="1"/>
      <c r="WQ525" s="1"/>
      <c r="WR525" s="1"/>
      <c r="WS525" s="1"/>
      <c r="WT525" s="1"/>
      <c r="WU525" s="1"/>
      <c r="WV525" s="1"/>
      <c r="WW525" s="1"/>
      <c r="WX525" s="1"/>
      <c r="WY525" s="1"/>
      <c r="WZ525" s="1"/>
      <c r="XA525" s="1"/>
      <c r="XB525" s="1"/>
      <c r="XC525" s="1"/>
      <c r="XD525" s="1"/>
      <c r="XE525" s="1"/>
      <c r="XF525" s="1"/>
      <c r="XG525" s="1"/>
      <c r="XH525" s="1"/>
      <c r="XI525" s="1"/>
      <c r="XJ525" s="1"/>
      <c r="XK525" s="1"/>
      <c r="XL525" s="1"/>
      <c r="XM525" s="1"/>
      <c r="XN525" s="1"/>
      <c r="XO525" s="1"/>
      <c r="XP525" s="1"/>
      <c r="XQ525" s="1"/>
      <c r="XR525" s="1"/>
      <c r="XS525" s="1"/>
      <c r="XT525" s="1"/>
      <c r="XU525" s="1"/>
      <c r="XV525" s="1"/>
      <c r="XW525" s="1"/>
      <c r="XX525" s="1"/>
      <c r="XY525" s="1"/>
      <c r="XZ525" s="1"/>
      <c r="YA525" s="1"/>
      <c r="YB525" s="1"/>
      <c r="YC525" s="1"/>
      <c r="YD525" s="1"/>
      <c r="YE525" s="1"/>
      <c r="YF525" s="1"/>
      <c r="YG525" s="1"/>
      <c r="YH525" s="1"/>
      <c r="YI525" s="1"/>
      <c r="YJ525" s="1"/>
      <c r="YK525" s="1"/>
      <c r="YL525" s="1"/>
      <c r="YM525" s="1"/>
      <c r="YN525" s="1"/>
      <c r="YO525" s="1"/>
      <c r="YP525" s="1"/>
      <c r="YQ525" s="1"/>
      <c r="YR525" s="1"/>
      <c r="YS525" s="1"/>
      <c r="YT525" s="1"/>
      <c r="YU525" s="1"/>
      <c r="YV525" s="1"/>
      <c r="YW525" s="1"/>
      <c r="YX525" s="1"/>
      <c r="YY525" s="1"/>
      <c r="YZ525" s="1"/>
      <c r="ZA525" s="1"/>
      <c r="ZB525" s="1"/>
      <c r="ZC525" s="1"/>
      <c r="ZD525" s="1"/>
      <c r="ZE525" s="1"/>
      <c r="ZF525" s="1"/>
      <c r="ZG525" s="1"/>
      <c r="ZH525" s="1"/>
      <c r="ZI525" s="1"/>
      <c r="ZJ525" s="1"/>
      <c r="ZK525" s="1"/>
      <c r="ZL525" s="1"/>
      <c r="ZM525" s="1"/>
      <c r="ZN525" s="1"/>
      <c r="ZO525" s="1"/>
      <c r="ZP525" s="1"/>
      <c r="ZQ525" s="1"/>
      <c r="ZR525" s="1"/>
      <c r="ZS525" s="1"/>
      <c r="ZT525" s="1"/>
      <c r="ZU525" s="1"/>
      <c r="ZV525" s="1"/>
      <c r="ZW525" s="1"/>
      <c r="ZX525" s="1"/>
      <c r="ZY525" s="1"/>
      <c r="ZZ525" s="1"/>
      <c r="AAA525" s="1"/>
      <c r="AAB525" s="1"/>
      <c r="AAC525" s="1"/>
      <c r="AAD525" s="1"/>
      <c r="AAE525" s="1"/>
      <c r="AAF525" s="1"/>
      <c r="AAG525" s="1"/>
      <c r="AAH525" s="1"/>
      <c r="AAI525" s="1"/>
      <c r="AAJ525" s="1"/>
      <c r="AAK525" s="1"/>
      <c r="AAL525" s="1"/>
      <c r="AAM525" s="1"/>
      <c r="AAN525" s="1"/>
      <c r="AAO525" s="1"/>
      <c r="AAP525" s="1"/>
      <c r="AAQ525" s="1"/>
      <c r="AAR525" s="1"/>
      <c r="AAS525" s="1"/>
      <c r="AAT525" s="1"/>
      <c r="AAU525" s="1"/>
      <c r="AAV525" s="1"/>
      <c r="AAW525" s="1"/>
      <c r="AAX525" s="1"/>
      <c r="AAY525" s="1"/>
      <c r="AAZ525" s="1"/>
      <c r="ABA525" s="1"/>
      <c r="ABB525" s="1"/>
      <c r="ABC525" s="1"/>
      <c r="ABD525" s="1"/>
      <c r="ABE525" s="1"/>
      <c r="ABF525" s="1"/>
      <c r="ABG525" s="1"/>
      <c r="ABH525" s="1"/>
      <c r="ABI525" s="1"/>
      <c r="ABJ525" s="1"/>
      <c r="ABK525" s="1"/>
      <c r="ABL525" s="1"/>
      <c r="ABM525" s="1"/>
      <c r="ABN525" s="1"/>
      <c r="ABO525" s="1"/>
      <c r="ABP525" s="1"/>
      <c r="ABQ525" s="1"/>
      <c r="ABR525" s="1"/>
      <c r="ABS525" s="1"/>
      <c r="ABT525" s="1"/>
      <c r="ABU525" s="1"/>
      <c r="ABV525" s="1"/>
      <c r="ABW525" s="1"/>
      <c r="ABX525" s="1"/>
      <c r="ABY525" s="1"/>
      <c r="ABZ525" s="1"/>
      <c r="ACA525" s="1"/>
      <c r="ACB525" s="1"/>
      <c r="ACC525" s="1"/>
      <c r="ACD525" s="1"/>
      <c r="ACE525" s="1"/>
      <c r="ACF525" s="1"/>
      <c r="ACG525" s="1"/>
      <c r="ACH525" s="1"/>
      <c r="ACI525" s="1"/>
      <c r="ACJ525" s="1"/>
      <c r="ACK525" s="1"/>
      <c r="ACL525" s="1"/>
      <c r="ACM525" s="1"/>
      <c r="ACN525" s="1"/>
      <c r="ACO525" s="1"/>
      <c r="ACP525" s="1"/>
      <c r="ACQ525" s="1"/>
      <c r="ACR525" s="1"/>
      <c r="ACS525" s="1"/>
      <c r="ACT525" s="1"/>
      <c r="ACU525" s="1"/>
      <c r="ACV525" s="1"/>
      <c r="ACW525" s="1"/>
      <c r="ACX525" s="1"/>
      <c r="ACY525" s="1"/>
      <c r="ACZ525" s="1"/>
      <c r="ADA525" s="1"/>
      <c r="ADB525" s="1"/>
      <c r="ADC525" s="1"/>
      <c r="ADD525" s="1"/>
      <c r="ADE525" s="1"/>
      <c r="ADF525" s="1"/>
      <c r="ADG525" s="1"/>
      <c r="ADH525" s="1"/>
      <c r="ADI525" s="1"/>
      <c r="ADJ525" s="1"/>
      <c r="ADK525" s="1"/>
      <c r="ADL525" s="1"/>
      <c r="ADM525" s="1"/>
      <c r="ADN525" s="1"/>
      <c r="ADO525" s="1"/>
      <c r="ADP525" s="1"/>
      <c r="ADQ525" s="1"/>
      <c r="ADR525" s="1"/>
      <c r="ADS525" s="1"/>
      <c r="ADT525" s="1"/>
      <c r="ADU525" s="1"/>
      <c r="ADV525" s="1"/>
      <c r="ADW525" s="1"/>
      <c r="ADX525" s="1"/>
      <c r="ADY525" s="1"/>
      <c r="ADZ525" s="1"/>
      <c r="AEA525" s="1"/>
      <c r="AEB525" s="1"/>
      <c r="AEC525" s="1"/>
      <c r="AED525" s="1"/>
      <c r="AEE525" s="1"/>
      <c r="AEF525" s="1"/>
      <c r="AEG525" s="1"/>
      <c r="AEH525" s="1"/>
      <c r="AEI525" s="1"/>
      <c r="AEJ525" s="1"/>
      <c r="AEK525" s="1"/>
      <c r="AEL525" s="1"/>
      <c r="AEM525" s="1"/>
      <c r="AEN525" s="1"/>
      <c r="AEO525" s="1"/>
      <c r="AEP525" s="1"/>
      <c r="AEQ525" s="1"/>
      <c r="AER525" s="1"/>
      <c r="AES525" s="1"/>
      <c r="AET525" s="1"/>
      <c r="AEU525" s="1"/>
      <c r="AEV525" s="1"/>
      <c r="AEW525" s="1"/>
      <c r="AEX525" s="1"/>
      <c r="AEY525" s="1"/>
      <c r="AEZ525" s="1"/>
      <c r="AFA525" s="1"/>
      <c r="AFB525" s="1"/>
      <c r="AFC525" s="1"/>
      <c r="AFD525" s="1"/>
      <c r="AFE525" s="1"/>
      <c r="AFF525" s="1"/>
      <c r="AFG525" s="1"/>
      <c r="AFH525" s="1"/>
      <c r="AFI525" s="1"/>
      <c r="AFJ525" s="1"/>
      <c r="AFK525" s="1"/>
      <c r="AFL525" s="1"/>
      <c r="AFM525" s="1"/>
      <c r="AFN525" s="1"/>
      <c r="AFO525" s="1"/>
      <c r="AFP525" s="1"/>
      <c r="AFQ525" s="1"/>
      <c r="AFR525" s="1"/>
      <c r="AFS525" s="1"/>
      <c r="AFT525" s="1"/>
      <c r="AFU525" s="1"/>
      <c r="AFV525" s="1"/>
      <c r="AFW525" s="1"/>
      <c r="AFX525" s="1"/>
      <c r="AFY525" s="1"/>
      <c r="AFZ525" s="1"/>
      <c r="AGA525" s="1"/>
      <c r="AGB525" s="1"/>
      <c r="AGC525" s="1"/>
      <c r="AGD525" s="1"/>
      <c r="AGE525" s="1"/>
      <c r="AGF525" s="1"/>
      <c r="AGG525" s="1"/>
      <c r="AGH525" s="1"/>
      <c r="AGI525" s="1"/>
      <c r="AGJ525" s="1"/>
      <c r="AGK525" s="1"/>
      <c r="AGL525" s="1"/>
      <c r="AGM525" s="1"/>
      <c r="AGN525" s="1"/>
      <c r="AGO525" s="1"/>
      <c r="AGP525" s="1"/>
      <c r="AGQ525" s="1"/>
      <c r="AGR525" s="1"/>
      <c r="AGS525" s="1"/>
      <c r="AGT525" s="1"/>
      <c r="AGU525" s="1"/>
      <c r="AGV525" s="1"/>
      <c r="AGW525" s="1"/>
      <c r="AGX525" s="1"/>
      <c r="AGY525" s="1"/>
      <c r="AGZ525" s="1"/>
      <c r="AHA525" s="1"/>
      <c r="AHB525" s="1"/>
      <c r="AHC525" s="1"/>
      <c r="AHD525" s="1"/>
      <c r="AHE525" s="1"/>
      <c r="AHF525" s="1"/>
      <c r="AHG525" s="1"/>
      <c r="AHH525" s="1"/>
      <c r="AHI525" s="1"/>
      <c r="AHJ525" s="1"/>
      <c r="AHK525" s="1"/>
      <c r="AHL525" s="1"/>
      <c r="AHM525" s="1"/>
      <c r="AHN525" s="1"/>
      <c r="AHO525" s="1"/>
      <c r="AHP525" s="1"/>
      <c r="AHQ525" s="1"/>
      <c r="AHR525" s="1"/>
      <c r="AHS525" s="1"/>
      <c r="AHT525" s="1"/>
      <c r="AHU525" s="1"/>
      <c r="AHV525" s="1"/>
      <c r="AHW525" s="1"/>
      <c r="AHX525" s="1"/>
      <c r="AHY525" s="1"/>
      <c r="AHZ525" s="1"/>
      <c r="AIA525" s="1"/>
      <c r="AIB525" s="1"/>
      <c r="AIC525" s="1"/>
      <c r="AID525" s="1"/>
      <c r="AIE525" s="1"/>
      <c r="AIF525" s="1"/>
      <c r="AIG525" s="1"/>
      <c r="AIH525" s="1"/>
      <c r="AII525" s="1"/>
      <c r="AIJ525" s="1"/>
      <c r="AIK525" s="1"/>
      <c r="AIL525" s="1"/>
      <c r="AIM525" s="1"/>
      <c r="AIN525" s="1"/>
      <c r="AIO525" s="1"/>
      <c r="AIP525" s="1"/>
      <c r="AIQ525" s="1"/>
      <c r="AIR525" s="1"/>
      <c r="AIS525" s="1"/>
      <c r="AIT525" s="1"/>
      <c r="AIU525" s="1"/>
      <c r="AIV525" s="1"/>
      <c r="AIW525" s="1"/>
      <c r="AIX525" s="1"/>
      <c r="AIY525" s="1"/>
      <c r="AIZ525" s="1"/>
      <c r="AJA525" s="1"/>
      <c r="AJB525" s="1"/>
      <c r="AJC525" s="1"/>
      <c r="AJD525" s="1"/>
      <c r="AJE525" s="1"/>
      <c r="AJF525" s="1"/>
      <c r="AJG525" s="1"/>
      <c r="AJH525" s="1"/>
      <c r="AJI525" s="1"/>
      <c r="AJJ525" s="1"/>
      <c r="AJK525" s="1"/>
      <c r="AJL525" s="1"/>
      <c r="AJM525" s="1"/>
      <c r="AJN525" s="1"/>
      <c r="AJO525" s="1"/>
      <c r="AJP525" s="1"/>
      <c r="AJQ525" s="1"/>
      <c r="AJR525" s="1"/>
      <c r="AJS525" s="1"/>
      <c r="AJT525" s="1"/>
      <c r="AJU525" s="1"/>
      <c r="AJV525" s="1"/>
      <c r="AJW525" s="1"/>
      <c r="AJX525" s="1"/>
      <c r="AJY525" s="1"/>
      <c r="AJZ525" s="1"/>
      <c r="AKA525" s="1"/>
      <c r="AKB525" s="1"/>
      <c r="AKC525" s="1"/>
      <c r="AKD525" s="1"/>
      <c r="AKE525" s="1"/>
      <c r="AKF525" s="1"/>
      <c r="AKG525" s="1"/>
      <c r="AKH525" s="1"/>
      <c r="AKI525" s="1"/>
      <c r="AKJ525" s="1"/>
      <c r="AKK525" s="1"/>
      <c r="AKL525" s="1"/>
      <c r="AKM525" s="1"/>
      <c r="AKN525" s="1"/>
      <c r="AKO525" s="1"/>
      <c r="AKP525" s="1"/>
      <c r="AKQ525" s="1"/>
      <c r="AKR525" s="1"/>
      <c r="AKS525" s="1"/>
      <c r="AKT525" s="1"/>
      <c r="AKU525" s="1"/>
      <c r="AKV525" s="1"/>
      <c r="AKW525" s="1"/>
      <c r="AKX525" s="1"/>
      <c r="AKY525" s="1"/>
      <c r="AKZ525" s="1"/>
      <c r="ALA525" s="1"/>
      <c r="ALB525" s="1"/>
      <c r="ALC525" s="1"/>
      <c r="ALD525" s="1"/>
      <c r="ALE525" s="1"/>
      <c r="ALF525" s="1"/>
      <c r="ALG525" s="1"/>
      <c r="ALH525" s="1"/>
      <c r="ALI525" s="1"/>
      <c r="ALJ525" s="1"/>
      <c r="ALK525" s="1"/>
      <c r="ALL525" s="1"/>
      <c r="ALM525" s="1"/>
      <c r="ALN525" s="1"/>
      <c r="ALO525" s="1"/>
      <c r="ALP525" s="1"/>
      <c r="ALQ525" s="1"/>
      <c r="ALR525" s="1"/>
      <c r="ALS525" s="1"/>
      <c r="ALT525" s="1"/>
      <c r="ALU525" s="1"/>
      <c r="ALV525" s="1"/>
      <c r="ALW525" s="1"/>
      <c r="ALX525" s="1"/>
      <c r="ALY525" s="1"/>
      <c r="ALZ525" s="1"/>
      <c r="AMA525" s="1"/>
      <c r="AMB525" s="1"/>
      <c r="AMC525" s="1"/>
      <c r="AMD525" s="1"/>
      <c r="AME525" s="1"/>
      <c r="AMF525" s="1"/>
      <c r="AMG525" s="1"/>
      <c r="AMH525" s="1"/>
      <c r="AMI525" s="1"/>
      <c r="AMJ525" s="1"/>
    </row>
    <row r="526" spans="1:1024" s="22" customFormat="1">
      <c r="A526" s="1" t="s">
        <v>9297</v>
      </c>
      <c r="B526" s="1" t="s">
        <v>9305</v>
      </c>
      <c r="C526" s="1" t="s">
        <v>1090</v>
      </c>
      <c r="D526" s="1" t="s">
        <v>288</v>
      </c>
      <c r="E526" s="1" t="s">
        <v>9311</v>
      </c>
      <c r="F526" s="1" t="s">
        <v>12</v>
      </c>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c r="KB526" s="1"/>
      <c r="KC526" s="1"/>
      <c r="KD526" s="1"/>
      <c r="KE526" s="1"/>
      <c r="KF526" s="1"/>
      <c r="KG526" s="1"/>
      <c r="KH526" s="1"/>
      <c r="KI526" s="1"/>
      <c r="KJ526" s="1"/>
      <c r="KK526" s="1"/>
      <c r="KL526" s="1"/>
      <c r="KM526" s="1"/>
      <c r="KN526" s="1"/>
      <c r="KO526" s="1"/>
      <c r="KP526" s="1"/>
      <c r="KQ526" s="1"/>
      <c r="KR526" s="1"/>
      <c r="KS526" s="1"/>
      <c r="KT526" s="1"/>
      <c r="KU526" s="1"/>
      <c r="KV526" s="1"/>
      <c r="KW526" s="1"/>
      <c r="KX526" s="1"/>
      <c r="KY526" s="1"/>
      <c r="KZ526" s="1"/>
      <c r="LA526" s="1"/>
      <c r="LB526" s="1"/>
      <c r="LC526" s="1"/>
      <c r="LD526" s="1"/>
      <c r="LE526" s="1"/>
      <c r="LF526" s="1"/>
      <c r="LG526" s="1"/>
      <c r="LH526" s="1"/>
      <c r="LI526" s="1"/>
      <c r="LJ526" s="1"/>
      <c r="LK526" s="1"/>
      <c r="LL526" s="1"/>
      <c r="LM526" s="1"/>
      <c r="LN526" s="1"/>
      <c r="LO526" s="1"/>
      <c r="LP526" s="1"/>
      <c r="LQ526" s="1"/>
      <c r="LR526" s="1"/>
      <c r="LS526" s="1"/>
      <c r="LT526" s="1"/>
      <c r="LU526" s="1"/>
      <c r="LV526" s="1"/>
      <c r="LW526" s="1"/>
      <c r="LX526" s="1"/>
      <c r="LY526" s="1"/>
      <c r="LZ526" s="1"/>
      <c r="MA526" s="1"/>
      <c r="MB526" s="1"/>
      <c r="MC526" s="1"/>
      <c r="MD526" s="1"/>
      <c r="ME526" s="1"/>
      <c r="MF526" s="1"/>
      <c r="MG526" s="1"/>
      <c r="MH526" s="1"/>
      <c r="MI526" s="1"/>
      <c r="MJ526" s="1"/>
      <c r="MK526" s="1"/>
      <c r="ML526" s="1"/>
      <c r="MM526" s="1"/>
      <c r="MN526" s="1"/>
      <c r="MO526" s="1"/>
      <c r="MP526" s="1"/>
      <c r="MQ526" s="1"/>
      <c r="MR526" s="1"/>
      <c r="MS526" s="1"/>
      <c r="MT526" s="1"/>
      <c r="MU526" s="1"/>
      <c r="MV526" s="1"/>
      <c r="MW526" s="1"/>
      <c r="MX526" s="1"/>
      <c r="MY526" s="1"/>
      <c r="MZ526" s="1"/>
      <c r="NA526" s="1"/>
      <c r="NB526" s="1"/>
      <c r="NC526" s="1"/>
      <c r="ND526" s="1"/>
      <c r="NE526" s="1"/>
      <c r="NF526" s="1"/>
      <c r="NG526" s="1"/>
      <c r="NH526" s="1"/>
      <c r="NI526" s="1"/>
      <c r="NJ526" s="1"/>
      <c r="NK526" s="1"/>
      <c r="NL526" s="1"/>
      <c r="NM526" s="1"/>
      <c r="NN526" s="1"/>
      <c r="NO526" s="1"/>
      <c r="NP526" s="1"/>
      <c r="NQ526" s="1"/>
      <c r="NR526" s="1"/>
      <c r="NS526" s="1"/>
      <c r="NT526" s="1"/>
      <c r="NU526" s="1"/>
      <c r="NV526" s="1"/>
      <c r="NW526" s="1"/>
      <c r="NX526" s="1"/>
      <c r="NY526" s="1"/>
      <c r="NZ526" s="1"/>
      <c r="OA526" s="1"/>
      <c r="OB526" s="1"/>
      <c r="OC526" s="1"/>
      <c r="OD526" s="1"/>
      <c r="OE526" s="1"/>
      <c r="OF526" s="1"/>
      <c r="OG526" s="1"/>
      <c r="OH526" s="1"/>
      <c r="OI526" s="1"/>
      <c r="OJ526" s="1"/>
      <c r="OK526" s="1"/>
      <c r="OL526" s="1"/>
      <c r="OM526" s="1"/>
      <c r="ON526" s="1"/>
      <c r="OO526" s="1"/>
      <c r="OP526" s="1"/>
      <c r="OQ526" s="1"/>
      <c r="OR526" s="1"/>
      <c r="OS526" s="1"/>
      <c r="OT526" s="1"/>
      <c r="OU526" s="1"/>
      <c r="OV526" s="1"/>
      <c r="OW526" s="1"/>
      <c r="OX526" s="1"/>
      <c r="OY526" s="1"/>
      <c r="OZ526" s="1"/>
      <c r="PA526" s="1"/>
      <c r="PB526" s="1"/>
      <c r="PC526" s="1"/>
      <c r="PD526" s="1"/>
      <c r="PE526" s="1"/>
      <c r="PF526" s="1"/>
      <c r="PG526" s="1"/>
      <c r="PH526" s="1"/>
      <c r="PI526" s="1"/>
      <c r="PJ526" s="1"/>
      <c r="PK526" s="1"/>
      <c r="PL526" s="1"/>
      <c r="PM526" s="1"/>
      <c r="PN526" s="1"/>
      <c r="PO526" s="1"/>
      <c r="PP526" s="1"/>
      <c r="PQ526" s="1"/>
      <c r="PR526" s="1"/>
      <c r="PS526" s="1"/>
      <c r="PT526" s="1"/>
      <c r="PU526" s="1"/>
      <c r="PV526" s="1"/>
      <c r="PW526" s="1"/>
      <c r="PX526" s="1"/>
      <c r="PY526" s="1"/>
      <c r="PZ526" s="1"/>
      <c r="QA526" s="1"/>
      <c r="QB526" s="1"/>
      <c r="QC526" s="1"/>
      <c r="QD526" s="1"/>
      <c r="QE526" s="1"/>
      <c r="QF526" s="1"/>
      <c r="QG526" s="1"/>
      <c r="QH526" s="1"/>
      <c r="QI526" s="1"/>
      <c r="QJ526" s="1"/>
      <c r="QK526" s="1"/>
      <c r="QL526" s="1"/>
      <c r="QM526" s="1"/>
      <c r="QN526" s="1"/>
      <c r="QO526" s="1"/>
      <c r="QP526" s="1"/>
      <c r="QQ526" s="1"/>
      <c r="QR526" s="1"/>
      <c r="QS526" s="1"/>
      <c r="QT526" s="1"/>
      <c r="QU526" s="1"/>
      <c r="QV526" s="1"/>
      <c r="QW526" s="1"/>
      <c r="QX526" s="1"/>
      <c r="QY526" s="1"/>
      <c r="QZ526" s="1"/>
      <c r="RA526" s="1"/>
      <c r="RB526" s="1"/>
      <c r="RC526" s="1"/>
      <c r="RD526" s="1"/>
      <c r="RE526" s="1"/>
      <c r="RF526" s="1"/>
      <c r="RG526" s="1"/>
      <c r="RH526" s="1"/>
      <c r="RI526" s="1"/>
      <c r="RJ526" s="1"/>
      <c r="RK526" s="1"/>
      <c r="RL526" s="1"/>
      <c r="RM526" s="1"/>
      <c r="RN526" s="1"/>
      <c r="RO526" s="1"/>
      <c r="RP526" s="1"/>
      <c r="RQ526" s="1"/>
      <c r="RR526" s="1"/>
      <c r="RS526" s="1"/>
      <c r="RT526" s="1"/>
      <c r="RU526" s="1"/>
      <c r="RV526" s="1"/>
      <c r="RW526" s="1"/>
      <c r="RX526" s="1"/>
      <c r="RY526" s="1"/>
      <c r="RZ526" s="1"/>
      <c r="SA526" s="1"/>
      <c r="SB526" s="1"/>
      <c r="SC526" s="1"/>
      <c r="SD526" s="1"/>
      <c r="SE526" s="1"/>
      <c r="SF526" s="1"/>
      <c r="SG526" s="1"/>
      <c r="SH526" s="1"/>
      <c r="SI526" s="1"/>
      <c r="SJ526" s="1"/>
      <c r="SK526" s="1"/>
      <c r="SL526" s="1"/>
      <c r="SM526" s="1"/>
      <c r="SN526" s="1"/>
      <c r="SO526" s="1"/>
      <c r="SP526" s="1"/>
      <c r="SQ526" s="1"/>
      <c r="SR526" s="1"/>
      <c r="SS526" s="1"/>
      <c r="ST526" s="1"/>
      <c r="SU526" s="1"/>
      <c r="SV526" s="1"/>
      <c r="SW526" s="1"/>
      <c r="SX526" s="1"/>
      <c r="SY526" s="1"/>
      <c r="SZ526" s="1"/>
      <c r="TA526" s="1"/>
      <c r="TB526" s="1"/>
      <c r="TC526" s="1"/>
      <c r="TD526" s="1"/>
      <c r="TE526" s="1"/>
      <c r="TF526" s="1"/>
      <c r="TG526" s="1"/>
      <c r="TH526" s="1"/>
      <c r="TI526" s="1"/>
      <c r="TJ526" s="1"/>
      <c r="TK526" s="1"/>
      <c r="TL526" s="1"/>
      <c r="TM526" s="1"/>
      <c r="TN526" s="1"/>
      <c r="TO526" s="1"/>
      <c r="TP526" s="1"/>
      <c r="TQ526" s="1"/>
      <c r="TR526" s="1"/>
      <c r="TS526" s="1"/>
      <c r="TT526" s="1"/>
      <c r="TU526" s="1"/>
      <c r="TV526" s="1"/>
      <c r="TW526" s="1"/>
      <c r="TX526" s="1"/>
      <c r="TY526" s="1"/>
      <c r="TZ526" s="1"/>
      <c r="UA526" s="1"/>
      <c r="UB526" s="1"/>
      <c r="UC526" s="1"/>
      <c r="UD526" s="1"/>
      <c r="UE526" s="1"/>
      <c r="UF526" s="1"/>
      <c r="UG526" s="1"/>
      <c r="UH526" s="1"/>
      <c r="UI526" s="1"/>
      <c r="UJ526" s="1"/>
      <c r="UK526" s="1"/>
      <c r="UL526" s="1"/>
      <c r="UM526" s="1"/>
      <c r="UN526" s="1"/>
      <c r="UO526" s="1"/>
      <c r="UP526" s="1"/>
      <c r="UQ526" s="1"/>
      <c r="UR526" s="1"/>
      <c r="US526" s="1"/>
      <c r="UT526" s="1"/>
      <c r="UU526" s="1"/>
      <c r="UV526" s="1"/>
      <c r="UW526" s="1"/>
      <c r="UX526" s="1"/>
      <c r="UY526" s="1"/>
      <c r="UZ526" s="1"/>
      <c r="VA526" s="1"/>
      <c r="VB526" s="1"/>
      <c r="VC526" s="1"/>
      <c r="VD526" s="1"/>
      <c r="VE526" s="1"/>
      <c r="VF526" s="1"/>
      <c r="VG526" s="1"/>
      <c r="VH526" s="1"/>
      <c r="VI526" s="1"/>
      <c r="VJ526" s="1"/>
      <c r="VK526" s="1"/>
      <c r="VL526" s="1"/>
      <c r="VM526" s="1"/>
      <c r="VN526" s="1"/>
      <c r="VO526" s="1"/>
      <c r="VP526" s="1"/>
      <c r="VQ526" s="1"/>
      <c r="VR526" s="1"/>
      <c r="VS526" s="1"/>
      <c r="VT526" s="1"/>
      <c r="VU526" s="1"/>
      <c r="VV526" s="1"/>
      <c r="VW526" s="1"/>
      <c r="VX526" s="1"/>
      <c r="VY526" s="1"/>
      <c r="VZ526" s="1"/>
      <c r="WA526" s="1"/>
      <c r="WB526" s="1"/>
      <c r="WC526" s="1"/>
      <c r="WD526" s="1"/>
      <c r="WE526" s="1"/>
      <c r="WF526" s="1"/>
      <c r="WG526" s="1"/>
      <c r="WH526" s="1"/>
      <c r="WI526" s="1"/>
      <c r="WJ526" s="1"/>
      <c r="WK526" s="1"/>
      <c r="WL526" s="1"/>
      <c r="WM526" s="1"/>
      <c r="WN526" s="1"/>
      <c r="WO526" s="1"/>
      <c r="WP526" s="1"/>
      <c r="WQ526" s="1"/>
      <c r="WR526" s="1"/>
      <c r="WS526" s="1"/>
      <c r="WT526" s="1"/>
      <c r="WU526" s="1"/>
      <c r="WV526" s="1"/>
      <c r="WW526" s="1"/>
      <c r="WX526" s="1"/>
      <c r="WY526" s="1"/>
      <c r="WZ526" s="1"/>
      <c r="XA526" s="1"/>
      <c r="XB526" s="1"/>
      <c r="XC526" s="1"/>
      <c r="XD526" s="1"/>
      <c r="XE526" s="1"/>
      <c r="XF526" s="1"/>
      <c r="XG526" s="1"/>
      <c r="XH526" s="1"/>
      <c r="XI526" s="1"/>
      <c r="XJ526" s="1"/>
      <c r="XK526" s="1"/>
      <c r="XL526" s="1"/>
      <c r="XM526" s="1"/>
      <c r="XN526" s="1"/>
      <c r="XO526" s="1"/>
      <c r="XP526" s="1"/>
      <c r="XQ526" s="1"/>
      <c r="XR526" s="1"/>
      <c r="XS526" s="1"/>
      <c r="XT526" s="1"/>
      <c r="XU526" s="1"/>
      <c r="XV526" s="1"/>
      <c r="XW526" s="1"/>
      <c r="XX526" s="1"/>
      <c r="XY526" s="1"/>
      <c r="XZ526" s="1"/>
      <c r="YA526" s="1"/>
      <c r="YB526" s="1"/>
      <c r="YC526" s="1"/>
      <c r="YD526" s="1"/>
      <c r="YE526" s="1"/>
      <c r="YF526" s="1"/>
      <c r="YG526" s="1"/>
      <c r="YH526" s="1"/>
      <c r="YI526" s="1"/>
      <c r="YJ526" s="1"/>
      <c r="YK526" s="1"/>
      <c r="YL526" s="1"/>
      <c r="YM526" s="1"/>
      <c r="YN526" s="1"/>
      <c r="YO526" s="1"/>
      <c r="YP526" s="1"/>
      <c r="YQ526" s="1"/>
      <c r="YR526" s="1"/>
      <c r="YS526" s="1"/>
      <c r="YT526" s="1"/>
      <c r="YU526" s="1"/>
      <c r="YV526" s="1"/>
      <c r="YW526" s="1"/>
      <c r="YX526" s="1"/>
      <c r="YY526" s="1"/>
      <c r="YZ526" s="1"/>
      <c r="ZA526" s="1"/>
      <c r="ZB526" s="1"/>
      <c r="ZC526" s="1"/>
      <c r="ZD526" s="1"/>
      <c r="ZE526" s="1"/>
      <c r="ZF526" s="1"/>
      <c r="ZG526" s="1"/>
      <c r="ZH526" s="1"/>
      <c r="ZI526" s="1"/>
      <c r="ZJ526" s="1"/>
      <c r="ZK526" s="1"/>
      <c r="ZL526" s="1"/>
      <c r="ZM526" s="1"/>
      <c r="ZN526" s="1"/>
      <c r="ZO526" s="1"/>
      <c r="ZP526" s="1"/>
      <c r="ZQ526" s="1"/>
      <c r="ZR526" s="1"/>
      <c r="ZS526" s="1"/>
      <c r="ZT526" s="1"/>
      <c r="ZU526" s="1"/>
      <c r="ZV526" s="1"/>
      <c r="ZW526" s="1"/>
      <c r="ZX526" s="1"/>
      <c r="ZY526" s="1"/>
      <c r="ZZ526" s="1"/>
      <c r="AAA526" s="1"/>
      <c r="AAB526" s="1"/>
      <c r="AAC526" s="1"/>
      <c r="AAD526" s="1"/>
      <c r="AAE526" s="1"/>
      <c r="AAF526" s="1"/>
      <c r="AAG526" s="1"/>
      <c r="AAH526" s="1"/>
      <c r="AAI526" s="1"/>
      <c r="AAJ526" s="1"/>
      <c r="AAK526" s="1"/>
      <c r="AAL526" s="1"/>
      <c r="AAM526" s="1"/>
      <c r="AAN526" s="1"/>
      <c r="AAO526" s="1"/>
      <c r="AAP526" s="1"/>
      <c r="AAQ526" s="1"/>
      <c r="AAR526" s="1"/>
      <c r="AAS526" s="1"/>
      <c r="AAT526" s="1"/>
      <c r="AAU526" s="1"/>
      <c r="AAV526" s="1"/>
      <c r="AAW526" s="1"/>
      <c r="AAX526" s="1"/>
      <c r="AAY526" s="1"/>
      <c r="AAZ526" s="1"/>
      <c r="ABA526" s="1"/>
      <c r="ABB526" s="1"/>
      <c r="ABC526" s="1"/>
      <c r="ABD526" s="1"/>
      <c r="ABE526" s="1"/>
      <c r="ABF526" s="1"/>
      <c r="ABG526" s="1"/>
      <c r="ABH526" s="1"/>
      <c r="ABI526" s="1"/>
      <c r="ABJ526" s="1"/>
      <c r="ABK526" s="1"/>
      <c r="ABL526" s="1"/>
      <c r="ABM526" s="1"/>
      <c r="ABN526" s="1"/>
      <c r="ABO526" s="1"/>
      <c r="ABP526" s="1"/>
      <c r="ABQ526" s="1"/>
      <c r="ABR526" s="1"/>
      <c r="ABS526" s="1"/>
      <c r="ABT526" s="1"/>
      <c r="ABU526" s="1"/>
      <c r="ABV526" s="1"/>
      <c r="ABW526" s="1"/>
      <c r="ABX526" s="1"/>
      <c r="ABY526" s="1"/>
      <c r="ABZ526" s="1"/>
      <c r="ACA526" s="1"/>
      <c r="ACB526" s="1"/>
      <c r="ACC526" s="1"/>
      <c r="ACD526" s="1"/>
      <c r="ACE526" s="1"/>
      <c r="ACF526" s="1"/>
      <c r="ACG526" s="1"/>
      <c r="ACH526" s="1"/>
      <c r="ACI526" s="1"/>
      <c r="ACJ526" s="1"/>
      <c r="ACK526" s="1"/>
      <c r="ACL526" s="1"/>
      <c r="ACM526" s="1"/>
      <c r="ACN526" s="1"/>
      <c r="ACO526" s="1"/>
      <c r="ACP526" s="1"/>
      <c r="ACQ526" s="1"/>
      <c r="ACR526" s="1"/>
      <c r="ACS526" s="1"/>
      <c r="ACT526" s="1"/>
      <c r="ACU526" s="1"/>
      <c r="ACV526" s="1"/>
      <c r="ACW526" s="1"/>
      <c r="ACX526" s="1"/>
      <c r="ACY526" s="1"/>
      <c r="ACZ526" s="1"/>
      <c r="ADA526" s="1"/>
      <c r="ADB526" s="1"/>
      <c r="ADC526" s="1"/>
      <c r="ADD526" s="1"/>
      <c r="ADE526" s="1"/>
      <c r="ADF526" s="1"/>
      <c r="ADG526" s="1"/>
      <c r="ADH526" s="1"/>
      <c r="ADI526" s="1"/>
      <c r="ADJ526" s="1"/>
      <c r="ADK526" s="1"/>
      <c r="ADL526" s="1"/>
      <c r="ADM526" s="1"/>
      <c r="ADN526" s="1"/>
      <c r="ADO526" s="1"/>
      <c r="ADP526" s="1"/>
      <c r="ADQ526" s="1"/>
      <c r="ADR526" s="1"/>
      <c r="ADS526" s="1"/>
      <c r="ADT526" s="1"/>
      <c r="ADU526" s="1"/>
      <c r="ADV526" s="1"/>
      <c r="ADW526" s="1"/>
      <c r="ADX526" s="1"/>
      <c r="ADY526" s="1"/>
      <c r="ADZ526" s="1"/>
      <c r="AEA526" s="1"/>
      <c r="AEB526" s="1"/>
      <c r="AEC526" s="1"/>
      <c r="AED526" s="1"/>
      <c r="AEE526" s="1"/>
      <c r="AEF526" s="1"/>
      <c r="AEG526" s="1"/>
      <c r="AEH526" s="1"/>
      <c r="AEI526" s="1"/>
      <c r="AEJ526" s="1"/>
      <c r="AEK526" s="1"/>
      <c r="AEL526" s="1"/>
      <c r="AEM526" s="1"/>
      <c r="AEN526" s="1"/>
      <c r="AEO526" s="1"/>
      <c r="AEP526" s="1"/>
      <c r="AEQ526" s="1"/>
      <c r="AER526" s="1"/>
      <c r="AES526" s="1"/>
      <c r="AET526" s="1"/>
      <c r="AEU526" s="1"/>
      <c r="AEV526" s="1"/>
      <c r="AEW526" s="1"/>
      <c r="AEX526" s="1"/>
      <c r="AEY526" s="1"/>
      <c r="AEZ526" s="1"/>
      <c r="AFA526" s="1"/>
      <c r="AFB526" s="1"/>
      <c r="AFC526" s="1"/>
      <c r="AFD526" s="1"/>
      <c r="AFE526" s="1"/>
      <c r="AFF526" s="1"/>
      <c r="AFG526" s="1"/>
      <c r="AFH526" s="1"/>
      <c r="AFI526" s="1"/>
      <c r="AFJ526" s="1"/>
      <c r="AFK526" s="1"/>
      <c r="AFL526" s="1"/>
      <c r="AFM526" s="1"/>
      <c r="AFN526" s="1"/>
      <c r="AFO526" s="1"/>
      <c r="AFP526" s="1"/>
      <c r="AFQ526" s="1"/>
      <c r="AFR526" s="1"/>
      <c r="AFS526" s="1"/>
      <c r="AFT526" s="1"/>
      <c r="AFU526" s="1"/>
      <c r="AFV526" s="1"/>
      <c r="AFW526" s="1"/>
      <c r="AFX526" s="1"/>
      <c r="AFY526" s="1"/>
      <c r="AFZ526" s="1"/>
      <c r="AGA526" s="1"/>
      <c r="AGB526" s="1"/>
      <c r="AGC526" s="1"/>
      <c r="AGD526" s="1"/>
      <c r="AGE526" s="1"/>
      <c r="AGF526" s="1"/>
      <c r="AGG526" s="1"/>
      <c r="AGH526" s="1"/>
      <c r="AGI526" s="1"/>
      <c r="AGJ526" s="1"/>
      <c r="AGK526" s="1"/>
      <c r="AGL526" s="1"/>
      <c r="AGM526" s="1"/>
      <c r="AGN526" s="1"/>
      <c r="AGO526" s="1"/>
      <c r="AGP526" s="1"/>
      <c r="AGQ526" s="1"/>
      <c r="AGR526" s="1"/>
      <c r="AGS526" s="1"/>
      <c r="AGT526" s="1"/>
      <c r="AGU526" s="1"/>
      <c r="AGV526" s="1"/>
      <c r="AGW526" s="1"/>
      <c r="AGX526" s="1"/>
      <c r="AGY526" s="1"/>
      <c r="AGZ526" s="1"/>
      <c r="AHA526" s="1"/>
      <c r="AHB526" s="1"/>
      <c r="AHC526" s="1"/>
      <c r="AHD526" s="1"/>
      <c r="AHE526" s="1"/>
      <c r="AHF526" s="1"/>
      <c r="AHG526" s="1"/>
      <c r="AHH526" s="1"/>
      <c r="AHI526" s="1"/>
      <c r="AHJ526" s="1"/>
      <c r="AHK526" s="1"/>
      <c r="AHL526" s="1"/>
      <c r="AHM526" s="1"/>
      <c r="AHN526" s="1"/>
      <c r="AHO526" s="1"/>
      <c r="AHP526" s="1"/>
      <c r="AHQ526" s="1"/>
      <c r="AHR526" s="1"/>
      <c r="AHS526" s="1"/>
      <c r="AHT526" s="1"/>
      <c r="AHU526" s="1"/>
      <c r="AHV526" s="1"/>
      <c r="AHW526" s="1"/>
      <c r="AHX526" s="1"/>
      <c r="AHY526" s="1"/>
      <c r="AHZ526" s="1"/>
      <c r="AIA526" s="1"/>
      <c r="AIB526" s="1"/>
      <c r="AIC526" s="1"/>
      <c r="AID526" s="1"/>
      <c r="AIE526" s="1"/>
      <c r="AIF526" s="1"/>
      <c r="AIG526" s="1"/>
      <c r="AIH526" s="1"/>
      <c r="AII526" s="1"/>
      <c r="AIJ526" s="1"/>
      <c r="AIK526" s="1"/>
      <c r="AIL526" s="1"/>
      <c r="AIM526" s="1"/>
      <c r="AIN526" s="1"/>
      <c r="AIO526" s="1"/>
      <c r="AIP526" s="1"/>
      <c r="AIQ526" s="1"/>
      <c r="AIR526" s="1"/>
      <c r="AIS526" s="1"/>
      <c r="AIT526" s="1"/>
      <c r="AIU526" s="1"/>
      <c r="AIV526" s="1"/>
      <c r="AIW526" s="1"/>
      <c r="AIX526" s="1"/>
      <c r="AIY526" s="1"/>
      <c r="AIZ526" s="1"/>
      <c r="AJA526" s="1"/>
      <c r="AJB526" s="1"/>
      <c r="AJC526" s="1"/>
      <c r="AJD526" s="1"/>
      <c r="AJE526" s="1"/>
      <c r="AJF526" s="1"/>
      <c r="AJG526" s="1"/>
      <c r="AJH526" s="1"/>
      <c r="AJI526" s="1"/>
      <c r="AJJ526" s="1"/>
      <c r="AJK526" s="1"/>
      <c r="AJL526" s="1"/>
      <c r="AJM526" s="1"/>
      <c r="AJN526" s="1"/>
      <c r="AJO526" s="1"/>
      <c r="AJP526" s="1"/>
      <c r="AJQ526" s="1"/>
      <c r="AJR526" s="1"/>
      <c r="AJS526" s="1"/>
      <c r="AJT526" s="1"/>
      <c r="AJU526" s="1"/>
      <c r="AJV526" s="1"/>
      <c r="AJW526" s="1"/>
      <c r="AJX526" s="1"/>
      <c r="AJY526" s="1"/>
      <c r="AJZ526" s="1"/>
      <c r="AKA526" s="1"/>
      <c r="AKB526" s="1"/>
      <c r="AKC526" s="1"/>
      <c r="AKD526" s="1"/>
      <c r="AKE526" s="1"/>
      <c r="AKF526" s="1"/>
      <c r="AKG526" s="1"/>
      <c r="AKH526" s="1"/>
      <c r="AKI526" s="1"/>
      <c r="AKJ526" s="1"/>
      <c r="AKK526" s="1"/>
      <c r="AKL526" s="1"/>
      <c r="AKM526" s="1"/>
      <c r="AKN526" s="1"/>
      <c r="AKO526" s="1"/>
      <c r="AKP526" s="1"/>
      <c r="AKQ526" s="1"/>
      <c r="AKR526" s="1"/>
      <c r="AKS526" s="1"/>
      <c r="AKT526" s="1"/>
      <c r="AKU526" s="1"/>
      <c r="AKV526" s="1"/>
      <c r="AKW526" s="1"/>
      <c r="AKX526" s="1"/>
      <c r="AKY526" s="1"/>
      <c r="AKZ526" s="1"/>
      <c r="ALA526" s="1"/>
      <c r="ALB526" s="1"/>
      <c r="ALC526" s="1"/>
      <c r="ALD526" s="1"/>
      <c r="ALE526" s="1"/>
      <c r="ALF526" s="1"/>
      <c r="ALG526" s="1"/>
      <c r="ALH526" s="1"/>
      <c r="ALI526" s="1"/>
      <c r="ALJ526" s="1"/>
      <c r="ALK526" s="1"/>
      <c r="ALL526" s="1"/>
      <c r="ALM526" s="1"/>
      <c r="ALN526" s="1"/>
      <c r="ALO526" s="1"/>
      <c r="ALP526" s="1"/>
      <c r="ALQ526" s="1"/>
      <c r="ALR526" s="1"/>
      <c r="ALS526" s="1"/>
      <c r="ALT526" s="1"/>
      <c r="ALU526" s="1"/>
      <c r="ALV526" s="1"/>
      <c r="ALW526" s="1"/>
      <c r="ALX526" s="1"/>
      <c r="ALY526" s="1"/>
      <c r="ALZ526" s="1"/>
      <c r="AMA526" s="1"/>
      <c r="AMB526" s="1"/>
      <c r="AMC526" s="1"/>
      <c r="AMD526" s="1"/>
      <c r="AME526" s="1"/>
      <c r="AMF526" s="1"/>
      <c r="AMG526" s="1"/>
      <c r="AMH526" s="1"/>
      <c r="AMI526" s="1"/>
      <c r="AMJ526" s="1"/>
    </row>
    <row r="527" spans="1:1024" s="22" customFormat="1">
      <c r="A527" s="1" t="s">
        <v>9298</v>
      </c>
      <c r="B527" s="1" t="s">
        <v>9306</v>
      </c>
      <c r="C527" s="1" t="s">
        <v>1090</v>
      </c>
      <c r="D527" s="1" t="s">
        <v>288</v>
      </c>
      <c r="E527" s="1" t="s">
        <v>9312</v>
      </c>
      <c r="F527" s="1" t="s">
        <v>12</v>
      </c>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c r="KB527" s="1"/>
      <c r="KC527" s="1"/>
      <c r="KD527" s="1"/>
      <c r="KE527" s="1"/>
      <c r="KF527" s="1"/>
      <c r="KG527" s="1"/>
      <c r="KH527" s="1"/>
      <c r="KI527" s="1"/>
      <c r="KJ527" s="1"/>
      <c r="KK527" s="1"/>
      <c r="KL527" s="1"/>
      <c r="KM527" s="1"/>
      <c r="KN527" s="1"/>
      <c r="KO527" s="1"/>
      <c r="KP527" s="1"/>
      <c r="KQ527" s="1"/>
      <c r="KR527" s="1"/>
      <c r="KS527" s="1"/>
      <c r="KT527" s="1"/>
      <c r="KU527" s="1"/>
      <c r="KV527" s="1"/>
      <c r="KW527" s="1"/>
      <c r="KX527" s="1"/>
      <c r="KY527" s="1"/>
      <c r="KZ527" s="1"/>
      <c r="LA527" s="1"/>
      <c r="LB527" s="1"/>
      <c r="LC527" s="1"/>
      <c r="LD527" s="1"/>
      <c r="LE527" s="1"/>
      <c r="LF527" s="1"/>
      <c r="LG527" s="1"/>
      <c r="LH527" s="1"/>
      <c r="LI527" s="1"/>
      <c r="LJ527" s="1"/>
      <c r="LK527" s="1"/>
      <c r="LL527" s="1"/>
      <c r="LM527" s="1"/>
      <c r="LN527" s="1"/>
      <c r="LO527" s="1"/>
      <c r="LP527" s="1"/>
      <c r="LQ527" s="1"/>
      <c r="LR527" s="1"/>
      <c r="LS527" s="1"/>
      <c r="LT527" s="1"/>
      <c r="LU527" s="1"/>
      <c r="LV527" s="1"/>
      <c r="LW527" s="1"/>
      <c r="LX527" s="1"/>
      <c r="LY527" s="1"/>
      <c r="LZ527" s="1"/>
      <c r="MA527" s="1"/>
      <c r="MB527" s="1"/>
      <c r="MC527" s="1"/>
      <c r="MD527" s="1"/>
      <c r="ME527" s="1"/>
      <c r="MF527" s="1"/>
      <c r="MG527" s="1"/>
      <c r="MH527" s="1"/>
      <c r="MI527" s="1"/>
      <c r="MJ527" s="1"/>
      <c r="MK527" s="1"/>
      <c r="ML527" s="1"/>
      <c r="MM527" s="1"/>
      <c r="MN527" s="1"/>
      <c r="MO527" s="1"/>
      <c r="MP527" s="1"/>
      <c r="MQ527" s="1"/>
      <c r="MR527" s="1"/>
      <c r="MS527" s="1"/>
      <c r="MT527" s="1"/>
      <c r="MU527" s="1"/>
      <c r="MV527" s="1"/>
      <c r="MW527" s="1"/>
      <c r="MX527" s="1"/>
      <c r="MY527" s="1"/>
      <c r="MZ527" s="1"/>
      <c r="NA527" s="1"/>
      <c r="NB527" s="1"/>
      <c r="NC527" s="1"/>
      <c r="ND527" s="1"/>
      <c r="NE527" s="1"/>
      <c r="NF527" s="1"/>
      <c r="NG527" s="1"/>
      <c r="NH527" s="1"/>
      <c r="NI527" s="1"/>
      <c r="NJ527" s="1"/>
      <c r="NK527" s="1"/>
      <c r="NL527" s="1"/>
      <c r="NM527" s="1"/>
      <c r="NN527" s="1"/>
      <c r="NO527" s="1"/>
      <c r="NP527" s="1"/>
      <c r="NQ527" s="1"/>
      <c r="NR527" s="1"/>
      <c r="NS527" s="1"/>
      <c r="NT527" s="1"/>
      <c r="NU527" s="1"/>
      <c r="NV527" s="1"/>
      <c r="NW527" s="1"/>
      <c r="NX527" s="1"/>
      <c r="NY527" s="1"/>
      <c r="NZ527" s="1"/>
      <c r="OA527" s="1"/>
      <c r="OB527" s="1"/>
      <c r="OC527" s="1"/>
      <c r="OD527" s="1"/>
      <c r="OE527" s="1"/>
      <c r="OF527" s="1"/>
      <c r="OG527" s="1"/>
      <c r="OH527" s="1"/>
      <c r="OI527" s="1"/>
      <c r="OJ527" s="1"/>
      <c r="OK527" s="1"/>
      <c r="OL527" s="1"/>
      <c r="OM527" s="1"/>
      <c r="ON527" s="1"/>
      <c r="OO527" s="1"/>
      <c r="OP527" s="1"/>
      <c r="OQ527" s="1"/>
      <c r="OR527" s="1"/>
      <c r="OS527" s="1"/>
      <c r="OT527" s="1"/>
      <c r="OU527" s="1"/>
      <c r="OV527" s="1"/>
      <c r="OW527" s="1"/>
      <c r="OX527" s="1"/>
      <c r="OY527" s="1"/>
      <c r="OZ527" s="1"/>
      <c r="PA527" s="1"/>
      <c r="PB527" s="1"/>
      <c r="PC527" s="1"/>
      <c r="PD527" s="1"/>
      <c r="PE527" s="1"/>
      <c r="PF527" s="1"/>
      <c r="PG527" s="1"/>
      <c r="PH527" s="1"/>
      <c r="PI527" s="1"/>
      <c r="PJ527" s="1"/>
      <c r="PK527" s="1"/>
      <c r="PL527" s="1"/>
      <c r="PM527" s="1"/>
      <c r="PN527" s="1"/>
      <c r="PO527" s="1"/>
      <c r="PP527" s="1"/>
      <c r="PQ527" s="1"/>
      <c r="PR527" s="1"/>
      <c r="PS527" s="1"/>
      <c r="PT527" s="1"/>
      <c r="PU527" s="1"/>
      <c r="PV527" s="1"/>
      <c r="PW527" s="1"/>
      <c r="PX527" s="1"/>
      <c r="PY527" s="1"/>
      <c r="PZ527" s="1"/>
      <c r="QA527" s="1"/>
      <c r="QB527" s="1"/>
      <c r="QC527" s="1"/>
      <c r="QD527" s="1"/>
      <c r="QE527" s="1"/>
      <c r="QF527" s="1"/>
      <c r="QG527" s="1"/>
      <c r="QH527" s="1"/>
      <c r="QI527" s="1"/>
      <c r="QJ527" s="1"/>
      <c r="QK527" s="1"/>
      <c r="QL527" s="1"/>
      <c r="QM527" s="1"/>
      <c r="QN527" s="1"/>
      <c r="QO527" s="1"/>
      <c r="QP527" s="1"/>
      <c r="QQ527" s="1"/>
      <c r="QR527" s="1"/>
      <c r="QS527" s="1"/>
      <c r="QT527" s="1"/>
      <c r="QU527" s="1"/>
      <c r="QV527" s="1"/>
      <c r="QW527" s="1"/>
      <c r="QX527" s="1"/>
      <c r="QY527" s="1"/>
      <c r="QZ527" s="1"/>
      <c r="RA527" s="1"/>
      <c r="RB527" s="1"/>
      <c r="RC527" s="1"/>
      <c r="RD527" s="1"/>
      <c r="RE527" s="1"/>
      <c r="RF527" s="1"/>
      <c r="RG527" s="1"/>
      <c r="RH527" s="1"/>
      <c r="RI527" s="1"/>
      <c r="RJ527" s="1"/>
      <c r="RK527" s="1"/>
      <c r="RL527" s="1"/>
      <c r="RM527" s="1"/>
      <c r="RN527" s="1"/>
      <c r="RO527" s="1"/>
      <c r="RP527" s="1"/>
      <c r="RQ527" s="1"/>
      <c r="RR527" s="1"/>
      <c r="RS527" s="1"/>
      <c r="RT527" s="1"/>
      <c r="RU527" s="1"/>
      <c r="RV527" s="1"/>
      <c r="RW527" s="1"/>
      <c r="RX527" s="1"/>
      <c r="RY527" s="1"/>
      <c r="RZ527" s="1"/>
      <c r="SA527" s="1"/>
      <c r="SB527" s="1"/>
      <c r="SC527" s="1"/>
      <c r="SD527" s="1"/>
      <c r="SE527" s="1"/>
      <c r="SF527" s="1"/>
      <c r="SG527" s="1"/>
      <c r="SH527" s="1"/>
      <c r="SI527" s="1"/>
      <c r="SJ527" s="1"/>
      <c r="SK527" s="1"/>
      <c r="SL527" s="1"/>
      <c r="SM527" s="1"/>
      <c r="SN527" s="1"/>
      <c r="SO527" s="1"/>
      <c r="SP527" s="1"/>
      <c r="SQ527" s="1"/>
      <c r="SR527" s="1"/>
      <c r="SS527" s="1"/>
      <c r="ST527" s="1"/>
      <c r="SU527" s="1"/>
      <c r="SV527" s="1"/>
      <c r="SW527" s="1"/>
      <c r="SX527" s="1"/>
      <c r="SY527" s="1"/>
      <c r="SZ527" s="1"/>
      <c r="TA527" s="1"/>
      <c r="TB527" s="1"/>
      <c r="TC527" s="1"/>
      <c r="TD527" s="1"/>
      <c r="TE527" s="1"/>
      <c r="TF527" s="1"/>
      <c r="TG527" s="1"/>
      <c r="TH527" s="1"/>
      <c r="TI527" s="1"/>
      <c r="TJ527" s="1"/>
      <c r="TK527" s="1"/>
      <c r="TL527" s="1"/>
      <c r="TM527" s="1"/>
      <c r="TN527" s="1"/>
      <c r="TO527" s="1"/>
      <c r="TP527" s="1"/>
      <c r="TQ527" s="1"/>
      <c r="TR527" s="1"/>
      <c r="TS527" s="1"/>
      <c r="TT527" s="1"/>
      <c r="TU527" s="1"/>
      <c r="TV527" s="1"/>
      <c r="TW527" s="1"/>
      <c r="TX527" s="1"/>
      <c r="TY527" s="1"/>
      <c r="TZ527" s="1"/>
      <c r="UA527" s="1"/>
      <c r="UB527" s="1"/>
      <c r="UC527" s="1"/>
      <c r="UD527" s="1"/>
      <c r="UE527" s="1"/>
      <c r="UF527" s="1"/>
      <c r="UG527" s="1"/>
      <c r="UH527" s="1"/>
      <c r="UI527" s="1"/>
      <c r="UJ527" s="1"/>
      <c r="UK527" s="1"/>
      <c r="UL527" s="1"/>
      <c r="UM527" s="1"/>
      <c r="UN527" s="1"/>
      <c r="UO527" s="1"/>
      <c r="UP527" s="1"/>
      <c r="UQ527" s="1"/>
      <c r="UR527" s="1"/>
      <c r="US527" s="1"/>
      <c r="UT527" s="1"/>
      <c r="UU527" s="1"/>
      <c r="UV527" s="1"/>
      <c r="UW527" s="1"/>
      <c r="UX527" s="1"/>
      <c r="UY527" s="1"/>
      <c r="UZ527" s="1"/>
      <c r="VA527" s="1"/>
      <c r="VB527" s="1"/>
      <c r="VC527" s="1"/>
      <c r="VD527" s="1"/>
      <c r="VE527" s="1"/>
      <c r="VF527" s="1"/>
      <c r="VG527" s="1"/>
      <c r="VH527" s="1"/>
      <c r="VI527" s="1"/>
      <c r="VJ527" s="1"/>
      <c r="VK527" s="1"/>
      <c r="VL527" s="1"/>
      <c r="VM527" s="1"/>
      <c r="VN527" s="1"/>
      <c r="VO527" s="1"/>
      <c r="VP527" s="1"/>
      <c r="VQ527" s="1"/>
      <c r="VR527" s="1"/>
      <c r="VS527" s="1"/>
      <c r="VT527" s="1"/>
      <c r="VU527" s="1"/>
      <c r="VV527" s="1"/>
      <c r="VW527" s="1"/>
      <c r="VX527" s="1"/>
      <c r="VY527" s="1"/>
      <c r="VZ527" s="1"/>
      <c r="WA527" s="1"/>
      <c r="WB527" s="1"/>
      <c r="WC527" s="1"/>
      <c r="WD527" s="1"/>
      <c r="WE527" s="1"/>
      <c r="WF527" s="1"/>
      <c r="WG527" s="1"/>
      <c r="WH527" s="1"/>
      <c r="WI527" s="1"/>
      <c r="WJ527" s="1"/>
      <c r="WK527" s="1"/>
      <c r="WL527" s="1"/>
      <c r="WM527" s="1"/>
      <c r="WN527" s="1"/>
      <c r="WO527" s="1"/>
      <c r="WP527" s="1"/>
      <c r="WQ527" s="1"/>
      <c r="WR527" s="1"/>
      <c r="WS527" s="1"/>
      <c r="WT527" s="1"/>
      <c r="WU527" s="1"/>
      <c r="WV527" s="1"/>
      <c r="WW527" s="1"/>
      <c r="WX527" s="1"/>
      <c r="WY527" s="1"/>
      <c r="WZ527" s="1"/>
      <c r="XA527" s="1"/>
      <c r="XB527" s="1"/>
      <c r="XC527" s="1"/>
      <c r="XD527" s="1"/>
      <c r="XE527" s="1"/>
      <c r="XF527" s="1"/>
      <c r="XG527" s="1"/>
      <c r="XH527" s="1"/>
      <c r="XI527" s="1"/>
      <c r="XJ527" s="1"/>
      <c r="XK527" s="1"/>
      <c r="XL527" s="1"/>
      <c r="XM527" s="1"/>
      <c r="XN527" s="1"/>
      <c r="XO527" s="1"/>
      <c r="XP527" s="1"/>
      <c r="XQ527" s="1"/>
      <c r="XR527" s="1"/>
      <c r="XS527" s="1"/>
      <c r="XT527" s="1"/>
      <c r="XU527" s="1"/>
      <c r="XV527" s="1"/>
      <c r="XW527" s="1"/>
      <c r="XX527" s="1"/>
      <c r="XY527" s="1"/>
      <c r="XZ527" s="1"/>
      <c r="YA527" s="1"/>
      <c r="YB527" s="1"/>
      <c r="YC527" s="1"/>
      <c r="YD527" s="1"/>
      <c r="YE527" s="1"/>
      <c r="YF527" s="1"/>
      <c r="YG527" s="1"/>
      <c r="YH527" s="1"/>
      <c r="YI527" s="1"/>
      <c r="YJ527" s="1"/>
      <c r="YK527" s="1"/>
      <c r="YL527" s="1"/>
      <c r="YM527" s="1"/>
      <c r="YN527" s="1"/>
      <c r="YO527" s="1"/>
      <c r="YP527" s="1"/>
      <c r="YQ527" s="1"/>
      <c r="YR527" s="1"/>
      <c r="YS527" s="1"/>
      <c r="YT527" s="1"/>
      <c r="YU527" s="1"/>
      <c r="YV527" s="1"/>
      <c r="YW527" s="1"/>
      <c r="YX527" s="1"/>
      <c r="YY527" s="1"/>
      <c r="YZ527" s="1"/>
      <c r="ZA527" s="1"/>
      <c r="ZB527" s="1"/>
      <c r="ZC527" s="1"/>
      <c r="ZD527" s="1"/>
      <c r="ZE527" s="1"/>
      <c r="ZF527" s="1"/>
      <c r="ZG527" s="1"/>
      <c r="ZH527" s="1"/>
      <c r="ZI527" s="1"/>
      <c r="ZJ527" s="1"/>
      <c r="ZK527" s="1"/>
      <c r="ZL527" s="1"/>
      <c r="ZM527" s="1"/>
      <c r="ZN527" s="1"/>
      <c r="ZO527" s="1"/>
      <c r="ZP527" s="1"/>
      <c r="ZQ527" s="1"/>
      <c r="ZR527" s="1"/>
      <c r="ZS527" s="1"/>
      <c r="ZT527" s="1"/>
      <c r="ZU527" s="1"/>
      <c r="ZV527" s="1"/>
      <c r="ZW527" s="1"/>
      <c r="ZX527" s="1"/>
      <c r="ZY527" s="1"/>
      <c r="ZZ527" s="1"/>
      <c r="AAA527" s="1"/>
      <c r="AAB527" s="1"/>
      <c r="AAC527" s="1"/>
      <c r="AAD527" s="1"/>
      <c r="AAE527" s="1"/>
      <c r="AAF527" s="1"/>
      <c r="AAG527" s="1"/>
      <c r="AAH527" s="1"/>
      <c r="AAI527" s="1"/>
      <c r="AAJ527" s="1"/>
      <c r="AAK527" s="1"/>
      <c r="AAL527" s="1"/>
      <c r="AAM527" s="1"/>
      <c r="AAN527" s="1"/>
      <c r="AAO527" s="1"/>
      <c r="AAP527" s="1"/>
      <c r="AAQ527" s="1"/>
      <c r="AAR527" s="1"/>
      <c r="AAS527" s="1"/>
      <c r="AAT527" s="1"/>
      <c r="AAU527" s="1"/>
      <c r="AAV527" s="1"/>
      <c r="AAW527" s="1"/>
      <c r="AAX527" s="1"/>
      <c r="AAY527" s="1"/>
      <c r="AAZ527" s="1"/>
      <c r="ABA527" s="1"/>
      <c r="ABB527" s="1"/>
      <c r="ABC527" s="1"/>
      <c r="ABD527" s="1"/>
      <c r="ABE527" s="1"/>
      <c r="ABF527" s="1"/>
      <c r="ABG527" s="1"/>
      <c r="ABH527" s="1"/>
      <c r="ABI527" s="1"/>
      <c r="ABJ527" s="1"/>
      <c r="ABK527" s="1"/>
      <c r="ABL527" s="1"/>
      <c r="ABM527" s="1"/>
      <c r="ABN527" s="1"/>
      <c r="ABO527" s="1"/>
      <c r="ABP527" s="1"/>
      <c r="ABQ527" s="1"/>
      <c r="ABR527" s="1"/>
      <c r="ABS527" s="1"/>
      <c r="ABT527" s="1"/>
      <c r="ABU527" s="1"/>
      <c r="ABV527" s="1"/>
      <c r="ABW527" s="1"/>
      <c r="ABX527" s="1"/>
      <c r="ABY527" s="1"/>
      <c r="ABZ527" s="1"/>
      <c r="ACA527" s="1"/>
      <c r="ACB527" s="1"/>
      <c r="ACC527" s="1"/>
      <c r="ACD527" s="1"/>
      <c r="ACE527" s="1"/>
      <c r="ACF527" s="1"/>
      <c r="ACG527" s="1"/>
      <c r="ACH527" s="1"/>
      <c r="ACI527" s="1"/>
      <c r="ACJ527" s="1"/>
      <c r="ACK527" s="1"/>
      <c r="ACL527" s="1"/>
      <c r="ACM527" s="1"/>
      <c r="ACN527" s="1"/>
      <c r="ACO527" s="1"/>
      <c r="ACP527" s="1"/>
      <c r="ACQ527" s="1"/>
      <c r="ACR527" s="1"/>
      <c r="ACS527" s="1"/>
      <c r="ACT527" s="1"/>
      <c r="ACU527" s="1"/>
      <c r="ACV527" s="1"/>
      <c r="ACW527" s="1"/>
      <c r="ACX527" s="1"/>
      <c r="ACY527" s="1"/>
      <c r="ACZ527" s="1"/>
      <c r="ADA527" s="1"/>
      <c r="ADB527" s="1"/>
      <c r="ADC527" s="1"/>
      <c r="ADD527" s="1"/>
      <c r="ADE527" s="1"/>
      <c r="ADF527" s="1"/>
      <c r="ADG527" s="1"/>
      <c r="ADH527" s="1"/>
      <c r="ADI527" s="1"/>
      <c r="ADJ527" s="1"/>
      <c r="ADK527" s="1"/>
      <c r="ADL527" s="1"/>
      <c r="ADM527" s="1"/>
      <c r="ADN527" s="1"/>
      <c r="ADO527" s="1"/>
      <c r="ADP527" s="1"/>
      <c r="ADQ527" s="1"/>
      <c r="ADR527" s="1"/>
      <c r="ADS527" s="1"/>
      <c r="ADT527" s="1"/>
      <c r="ADU527" s="1"/>
      <c r="ADV527" s="1"/>
      <c r="ADW527" s="1"/>
      <c r="ADX527" s="1"/>
      <c r="ADY527" s="1"/>
      <c r="ADZ527" s="1"/>
      <c r="AEA527" s="1"/>
      <c r="AEB527" s="1"/>
      <c r="AEC527" s="1"/>
      <c r="AED527" s="1"/>
      <c r="AEE527" s="1"/>
      <c r="AEF527" s="1"/>
      <c r="AEG527" s="1"/>
      <c r="AEH527" s="1"/>
      <c r="AEI527" s="1"/>
      <c r="AEJ527" s="1"/>
      <c r="AEK527" s="1"/>
      <c r="AEL527" s="1"/>
      <c r="AEM527" s="1"/>
      <c r="AEN527" s="1"/>
      <c r="AEO527" s="1"/>
      <c r="AEP527" s="1"/>
      <c r="AEQ527" s="1"/>
      <c r="AER527" s="1"/>
      <c r="AES527" s="1"/>
      <c r="AET527" s="1"/>
      <c r="AEU527" s="1"/>
      <c r="AEV527" s="1"/>
      <c r="AEW527" s="1"/>
      <c r="AEX527" s="1"/>
      <c r="AEY527" s="1"/>
      <c r="AEZ527" s="1"/>
      <c r="AFA527" s="1"/>
      <c r="AFB527" s="1"/>
      <c r="AFC527" s="1"/>
      <c r="AFD527" s="1"/>
      <c r="AFE527" s="1"/>
      <c r="AFF527" s="1"/>
      <c r="AFG527" s="1"/>
      <c r="AFH527" s="1"/>
      <c r="AFI527" s="1"/>
      <c r="AFJ527" s="1"/>
      <c r="AFK527" s="1"/>
      <c r="AFL527" s="1"/>
      <c r="AFM527" s="1"/>
      <c r="AFN527" s="1"/>
      <c r="AFO527" s="1"/>
      <c r="AFP527" s="1"/>
      <c r="AFQ527" s="1"/>
      <c r="AFR527" s="1"/>
      <c r="AFS527" s="1"/>
      <c r="AFT527" s="1"/>
      <c r="AFU527" s="1"/>
      <c r="AFV527" s="1"/>
      <c r="AFW527" s="1"/>
      <c r="AFX527" s="1"/>
      <c r="AFY527" s="1"/>
      <c r="AFZ527" s="1"/>
      <c r="AGA527" s="1"/>
      <c r="AGB527" s="1"/>
      <c r="AGC527" s="1"/>
      <c r="AGD527" s="1"/>
      <c r="AGE527" s="1"/>
      <c r="AGF527" s="1"/>
      <c r="AGG527" s="1"/>
      <c r="AGH527" s="1"/>
      <c r="AGI527" s="1"/>
      <c r="AGJ527" s="1"/>
      <c r="AGK527" s="1"/>
      <c r="AGL527" s="1"/>
      <c r="AGM527" s="1"/>
      <c r="AGN527" s="1"/>
      <c r="AGO527" s="1"/>
      <c r="AGP527" s="1"/>
      <c r="AGQ527" s="1"/>
      <c r="AGR527" s="1"/>
      <c r="AGS527" s="1"/>
      <c r="AGT527" s="1"/>
      <c r="AGU527" s="1"/>
      <c r="AGV527" s="1"/>
      <c r="AGW527" s="1"/>
      <c r="AGX527" s="1"/>
      <c r="AGY527" s="1"/>
      <c r="AGZ527" s="1"/>
      <c r="AHA527" s="1"/>
      <c r="AHB527" s="1"/>
      <c r="AHC527" s="1"/>
      <c r="AHD527" s="1"/>
      <c r="AHE527" s="1"/>
      <c r="AHF527" s="1"/>
      <c r="AHG527" s="1"/>
      <c r="AHH527" s="1"/>
      <c r="AHI527" s="1"/>
      <c r="AHJ527" s="1"/>
      <c r="AHK527" s="1"/>
      <c r="AHL527" s="1"/>
      <c r="AHM527" s="1"/>
      <c r="AHN527" s="1"/>
      <c r="AHO527" s="1"/>
      <c r="AHP527" s="1"/>
      <c r="AHQ527" s="1"/>
      <c r="AHR527" s="1"/>
      <c r="AHS527" s="1"/>
      <c r="AHT527" s="1"/>
      <c r="AHU527" s="1"/>
      <c r="AHV527" s="1"/>
      <c r="AHW527" s="1"/>
      <c r="AHX527" s="1"/>
      <c r="AHY527" s="1"/>
      <c r="AHZ527" s="1"/>
      <c r="AIA527" s="1"/>
      <c r="AIB527" s="1"/>
      <c r="AIC527" s="1"/>
      <c r="AID527" s="1"/>
      <c r="AIE527" s="1"/>
      <c r="AIF527" s="1"/>
      <c r="AIG527" s="1"/>
      <c r="AIH527" s="1"/>
      <c r="AII527" s="1"/>
      <c r="AIJ527" s="1"/>
      <c r="AIK527" s="1"/>
      <c r="AIL527" s="1"/>
      <c r="AIM527" s="1"/>
      <c r="AIN527" s="1"/>
      <c r="AIO527" s="1"/>
      <c r="AIP527" s="1"/>
      <c r="AIQ527" s="1"/>
      <c r="AIR527" s="1"/>
      <c r="AIS527" s="1"/>
      <c r="AIT527" s="1"/>
      <c r="AIU527" s="1"/>
      <c r="AIV527" s="1"/>
      <c r="AIW527" s="1"/>
      <c r="AIX527" s="1"/>
      <c r="AIY527" s="1"/>
      <c r="AIZ527" s="1"/>
      <c r="AJA527" s="1"/>
      <c r="AJB527" s="1"/>
      <c r="AJC527" s="1"/>
      <c r="AJD527" s="1"/>
      <c r="AJE527" s="1"/>
      <c r="AJF527" s="1"/>
      <c r="AJG527" s="1"/>
      <c r="AJH527" s="1"/>
      <c r="AJI527" s="1"/>
      <c r="AJJ527" s="1"/>
      <c r="AJK527" s="1"/>
      <c r="AJL527" s="1"/>
      <c r="AJM527" s="1"/>
      <c r="AJN527" s="1"/>
      <c r="AJO527" s="1"/>
      <c r="AJP527" s="1"/>
      <c r="AJQ527" s="1"/>
      <c r="AJR527" s="1"/>
      <c r="AJS527" s="1"/>
      <c r="AJT527" s="1"/>
      <c r="AJU527" s="1"/>
      <c r="AJV527" s="1"/>
      <c r="AJW527" s="1"/>
      <c r="AJX527" s="1"/>
      <c r="AJY527" s="1"/>
      <c r="AJZ527" s="1"/>
      <c r="AKA527" s="1"/>
      <c r="AKB527" s="1"/>
      <c r="AKC527" s="1"/>
      <c r="AKD527" s="1"/>
      <c r="AKE527" s="1"/>
      <c r="AKF527" s="1"/>
      <c r="AKG527" s="1"/>
      <c r="AKH527" s="1"/>
      <c r="AKI527" s="1"/>
      <c r="AKJ527" s="1"/>
      <c r="AKK527" s="1"/>
      <c r="AKL527" s="1"/>
      <c r="AKM527" s="1"/>
      <c r="AKN527" s="1"/>
      <c r="AKO527" s="1"/>
      <c r="AKP527" s="1"/>
      <c r="AKQ527" s="1"/>
      <c r="AKR527" s="1"/>
      <c r="AKS527" s="1"/>
      <c r="AKT527" s="1"/>
      <c r="AKU527" s="1"/>
      <c r="AKV527" s="1"/>
      <c r="AKW527" s="1"/>
      <c r="AKX527" s="1"/>
      <c r="AKY527" s="1"/>
      <c r="AKZ527" s="1"/>
      <c r="ALA527" s="1"/>
      <c r="ALB527" s="1"/>
      <c r="ALC527" s="1"/>
      <c r="ALD527" s="1"/>
      <c r="ALE527" s="1"/>
      <c r="ALF527" s="1"/>
      <c r="ALG527" s="1"/>
      <c r="ALH527" s="1"/>
      <c r="ALI527" s="1"/>
      <c r="ALJ527" s="1"/>
      <c r="ALK527" s="1"/>
      <c r="ALL527" s="1"/>
      <c r="ALM527" s="1"/>
      <c r="ALN527" s="1"/>
      <c r="ALO527" s="1"/>
      <c r="ALP527" s="1"/>
      <c r="ALQ527" s="1"/>
      <c r="ALR527" s="1"/>
      <c r="ALS527" s="1"/>
      <c r="ALT527" s="1"/>
      <c r="ALU527" s="1"/>
      <c r="ALV527" s="1"/>
      <c r="ALW527" s="1"/>
      <c r="ALX527" s="1"/>
      <c r="ALY527" s="1"/>
      <c r="ALZ527" s="1"/>
      <c r="AMA527" s="1"/>
      <c r="AMB527" s="1"/>
      <c r="AMC527" s="1"/>
      <c r="AMD527" s="1"/>
      <c r="AME527" s="1"/>
      <c r="AMF527" s="1"/>
      <c r="AMG527" s="1"/>
      <c r="AMH527" s="1"/>
      <c r="AMI527" s="1"/>
      <c r="AMJ527" s="1"/>
    </row>
    <row r="528" spans="1:1024" s="22" customFormat="1">
      <c r="A528" s="1" t="s">
        <v>9299</v>
      </c>
      <c r="B528" s="1" t="s">
        <v>9307</v>
      </c>
      <c r="C528" s="1" t="s">
        <v>1090</v>
      </c>
      <c r="D528" s="1" t="s">
        <v>288</v>
      </c>
      <c r="E528" s="1" t="s">
        <v>9313</v>
      </c>
      <c r="F528" s="1" t="s">
        <v>12</v>
      </c>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c r="KB528" s="1"/>
      <c r="KC528" s="1"/>
      <c r="KD528" s="1"/>
      <c r="KE528" s="1"/>
      <c r="KF528" s="1"/>
      <c r="KG528" s="1"/>
      <c r="KH528" s="1"/>
      <c r="KI528" s="1"/>
      <c r="KJ528" s="1"/>
      <c r="KK528" s="1"/>
      <c r="KL528" s="1"/>
      <c r="KM528" s="1"/>
      <c r="KN528" s="1"/>
      <c r="KO528" s="1"/>
      <c r="KP528" s="1"/>
      <c r="KQ528" s="1"/>
      <c r="KR528" s="1"/>
      <c r="KS528" s="1"/>
      <c r="KT528" s="1"/>
      <c r="KU528" s="1"/>
      <c r="KV528" s="1"/>
      <c r="KW528" s="1"/>
      <c r="KX528" s="1"/>
      <c r="KY528" s="1"/>
      <c r="KZ528" s="1"/>
      <c r="LA528" s="1"/>
      <c r="LB528" s="1"/>
      <c r="LC528" s="1"/>
      <c r="LD528" s="1"/>
      <c r="LE528" s="1"/>
      <c r="LF528" s="1"/>
      <c r="LG528" s="1"/>
      <c r="LH528" s="1"/>
      <c r="LI528" s="1"/>
      <c r="LJ528" s="1"/>
      <c r="LK528" s="1"/>
      <c r="LL528" s="1"/>
      <c r="LM528" s="1"/>
      <c r="LN528" s="1"/>
      <c r="LO528" s="1"/>
      <c r="LP528" s="1"/>
      <c r="LQ528" s="1"/>
      <c r="LR528" s="1"/>
      <c r="LS528" s="1"/>
      <c r="LT528" s="1"/>
      <c r="LU528" s="1"/>
      <c r="LV528" s="1"/>
      <c r="LW528" s="1"/>
      <c r="LX528" s="1"/>
      <c r="LY528" s="1"/>
      <c r="LZ528" s="1"/>
      <c r="MA528" s="1"/>
      <c r="MB528" s="1"/>
      <c r="MC528" s="1"/>
      <c r="MD528" s="1"/>
      <c r="ME528" s="1"/>
      <c r="MF528" s="1"/>
      <c r="MG528" s="1"/>
      <c r="MH528" s="1"/>
      <c r="MI528" s="1"/>
      <c r="MJ528" s="1"/>
      <c r="MK528" s="1"/>
      <c r="ML528" s="1"/>
      <c r="MM528" s="1"/>
      <c r="MN528" s="1"/>
      <c r="MO528" s="1"/>
      <c r="MP528" s="1"/>
      <c r="MQ528" s="1"/>
      <c r="MR528" s="1"/>
      <c r="MS528" s="1"/>
      <c r="MT528" s="1"/>
      <c r="MU528" s="1"/>
      <c r="MV528" s="1"/>
      <c r="MW528" s="1"/>
      <c r="MX528" s="1"/>
      <c r="MY528" s="1"/>
      <c r="MZ528" s="1"/>
      <c r="NA528" s="1"/>
      <c r="NB528" s="1"/>
      <c r="NC528" s="1"/>
      <c r="ND528" s="1"/>
      <c r="NE528" s="1"/>
      <c r="NF528" s="1"/>
      <c r="NG528" s="1"/>
      <c r="NH528" s="1"/>
      <c r="NI528" s="1"/>
      <c r="NJ528" s="1"/>
      <c r="NK528" s="1"/>
      <c r="NL528" s="1"/>
      <c r="NM528" s="1"/>
      <c r="NN528" s="1"/>
      <c r="NO528" s="1"/>
      <c r="NP528" s="1"/>
      <c r="NQ528" s="1"/>
      <c r="NR528" s="1"/>
      <c r="NS528" s="1"/>
      <c r="NT528" s="1"/>
      <c r="NU528" s="1"/>
      <c r="NV528" s="1"/>
      <c r="NW528" s="1"/>
      <c r="NX528" s="1"/>
      <c r="NY528" s="1"/>
      <c r="NZ528" s="1"/>
      <c r="OA528" s="1"/>
      <c r="OB528" s="1"/>
      <c r="OC528" s="1"/>
      <c r="OD528" s="1"/>
      <c r="OE528" s="1"/>
      <c r="OF528" s="1"/>
      <c r="OG528" s="1"/>
      <c r="OH528" s="1"/>
      <c r="OI528" s="1"/>
      <c r="OJ528" s="1"/>
      <c r="OK528" s="1"/>
      <c r="OL528" s="1"/>
      <c r="OM528" s="1"/>
      <c r="ON528" s="1"/>
      <c r="OO528" s="1"/>
      <c r="OP528" s="1"/>
      <c r="OQ528" s="1"/>
      <c r="OR528" s="1"/>
      <c r="OS528" s="1"/>
      <c r="OT528" s="1"/>
      <c r="OU528" s="1"/>
      <c r="OV528" s="1"/>
      <c r="OW528" s="1"/>
      <c r="OX528" s="1"/>
      <c r="OY528" s="1"/>
      <c r="OZ528" s="1"/>
      <c r="PA528" s="1"/>
      <c r="PB528" s="1"/>
      <c r="PC528" s="1"/>
      <c r="PD528" s="1"/>
      <c r="PE528" s="1"/>
      <c r="PF528" s="1"/>
      <c r="PG528" s="1"/>
      <c r="PH528" s="1"/>
      <c r="PI528" s="1"/>
      <c r="PJ528" s="1"/>
      <c r="PK528" s="1"/>
      <c r="PL528" s="1"/>
      <c r="PM528" s="1"/>
      <c r="PN528" s="1"/>
      <c r="PO528" s="1"/>
      <c r="PP528" s="1"/>
      <c r="PQ528" s="1"/>
      <c r="PR528" s="1"/>
      <c r="PS528" s="1"/>
      <c r="PT528" s="1"/>
      <c r="PU528" s="1"/>
      <c r="PV528" s="1"/>
      <c r="PW528" s="1"/>
      <c r="PX528" s="1"/>
      <c r="PY528" s="1"/>
      <c r="PZ528" s="1"/>
      <c r="QA528" s="1"/>
      <c r="QB528" s="1"/>
      <c r="QC528" s="1"/>
      <c r="QD528" s="1"/>
      <c r="QE528" s="1"/>
      <c r="QF528" s="1"/>
      <c r="QG528" s="1"/>
      <c r="QH528" s="1"/>
      <c r="QI528" s="1"/>
      <c r="QJ528" s="1"/>
      <c r="QK528" s="1"/>
      <c r="QL528" s="1"/>
      <c r="QM528" s="1"/>
      <c r="QN528" s="1"/>
      <c r="QO528" s="1"/>
      <c r="QP528" s="1"/>
      <c r="QQ528" s="1"/>
      <c r="QR528" s="1"/>
      <c r="QS528" s="1"/>
      <c r="QT528" s="1"/>
      <c r="QU528" s="1"/>
      <c r="QV528" s="1"/>
      <c r="QW528" s="1"/>
      <c r="QX528" s="1"/>
      <c r="QY528" s="1"/>
      <c r="QZ528" s="1"/>
      <c r="RA528" s="1"/>
      <c r="RB528" s="1"/>
      <c r="RC528" s="1"/>
      <c r="RD528" s="1"/>
      <c r="RE528" s="1"/>
      <c r="RF528" s="1"/>
      <c r="RG528" s="1"/>
      <c r="RH528" s="1"/>
      <c r="RI528" s="1"/>
      <c r="RJ528" s="1"/>
      <c r="RK528" s="1"/>
      <c r="RL528" s="1"/>
      <c r="RM528" s="1"/>
      <c r="RN528" s="1"/>
      <c r="RO528" s="1"/>
      <c r="RP528" s="1"/>
      <c r="RQ528" s="1"/>
      <c r="RR528" s="1"/>
      <c r="RS528" s="1"/>
      <c r="RT528" s="1"/>
      <c r="RU528" s="1"/>
      <c r="RV528" s="1"/>
      <c r="RW528" s="1"/>
      <c r="RX528" s="1"/>
      <c r="RY528" s="1"/>
      <c r="RZ528" s="1"/>
      <c r="SA528" s="1"/>
      <c r="SB528" s="1"/>
      <c r="SC528" s="1"/>
      <c r="SD528" s="1"/>
      <c r="SE528" s="1"/>
      <c r="SF528" s="1"/>
      <c r="SG528" s="1"/>
      <c r="SH528" s="1"/>
      <c r="SI528" s="1"/>
      <c r="SJ528" s="1"/>
      <c r="SK528" s="1"/>
      <c r="SL528" s="1"/>
      <c r="SM528" s="1"/>
      <c r="SN528" s="1"/>
      <c r="SO528" s="1"/>
      <c r="SP528" s="1"/>
      <c r="SQ528" s="1"/>
      <c r="SR528" s="1"/>
      <c r="SS528" s="1"/>
      <c r="ST528" s="1"/>
      <c r="SU528" s="1"/>
      <c r="SV528" s="1"/>
      <c r="SW528" s="1"/>
      <c r="SX528" s="1"/>
      <c r="SY528" s="1"/>
      <c r="SZ528" s="1"/>
      <c r="TA528" s="1"/>
      <c r="TB528" s="1"/>
      <c r="TC528" s="1"/>
      <c r="TD528" s="1"/>
      <c r="TE528" s="1"/>
      <c r="TF528" s="1"/>
      <c r="TG528" s="1"/>
      <c r="TH528" s="1"/>
      <c r="TI528" s="1"/>
      <c r="TJ528" s="1"/>
      <c r="TK528" s="1"/>
      <c r="TL528" s="1"/>
      <c r="TM528" s="1"/>
      <c r="TN528" s="1"/>
      <c r="TO528" s="1"/>
      <c r="TP528" s="1"/>
      <c r="TQ528" s="1"/>
      <c r="TR528" s="1"/>
      <c r="TS528" s="1"/>
      <c r="TT528" s="1"/>
      <c r="TU528" s="1"/>
      <c r="TV528" s="1"/>
      <c r="TW528" s="1"/>
      <c r="TX528" s="1"/>
      <c r="TY528" s="1"/>
      <c r="TZ528" s="1"/>
      <c r="UA528" s="1"/>
      <c r="UB528" s="1"/>
      <c r="UC528" s="1"/>
      <c r="UD528" s="1"/>
      <c r="UE528" s="1"/>
      <c r="UF528" s="1"/>
      <c r="UG528" s="1"/>
      <c r="UH528" s="1"/>
      <c r="UI528" s="1"/>
      <c r="UJ528" s="1"/>
      <c r="UK528" s="1"/>
      <c r="UL528" s="1"/>
      <c r="UM528" s="1"/>
      <c r="UN528" s="1"/>
      <c r="UO528" s="1"/>
      <c r="UP528" s="1"/>
      <c r="UQ528" s="1"/>
      <c r="UR528" s="1"/>
      <c r="US528" s="1"/>
      <c r="UT528" s="1"/>
      <c r="UU528" s="1"/>
      <c r="UV528" s="1"/>
      <c r="UW528" s="1"/>
      <c r="UX528" s="1"/>
      <c r="UY528" s="1"/>
      <c r="UZ528" s="1"/>
      <c r="VA528" s="1"/>
      <c r="VB528" s="1"/>
      <c r="VC528" s="1"/>
      <c r="VD528" s="1"/>
      <c r="VE528" s="1"/>
      <c r="VF528" s="1"/>
      <c r="VG528" s="1"/>
      <c r="VH528" s="1"/>
      <c r="VI528" s="1"/>
      <c r="VJ528" s="1"/>
      <c r="VK528" s="1"/>
      <c r="VL528" s="1"/>
      <c r="VM528" s="1"/>
      <c r="VN528" s="1"/>
      <c r="VO528" s="1"/>
      <c r="VP528" s="1"/>
      <c r="VQ528" s="1"/>
      <c r="VR528" s="1"/>
      <c r="VS528" s="1"/>
      <c r="VT528" s="1"/>
      <c r="VU528" s="1"/>
      <c r="VV528" s="1"/>
      <c r="VW528" s="1"/>
      <c r="VX528" s="1"/>
      <c r="VY528" s="1"/>
      <c r="VZ528" s="1"/>
      <c r="WA528" s="1"/>
      <c r="WB528" s="1"/>
      <c r="WC528" s="1"/>
      <c r="WD528" s="1"/>
      <c r="WE528" s="1"/>
      <c r="WF528" s="1"/>
      <c r="WG528" s="1"/>
      <c r="WH528" s="1"/>
      <c r="WI528" s="1"/>
      <c r="WJ528" s="1"/>
      <c r="WK528" s="1"/>
      <c r="WL528" s="1"/>
      <c r="WM528" s="1"/>
      <c r="WN528" s="1"/>
      <c r="WO528" s="1"/>
      <c r="WP528" s="1"/>
      <c r="WQ528" s="1"/>
      <c r="WR528" s="1"/>
      <c r="WS528" s="1"/>
      <c r="WT528" s="1"/>
      <c r="WU528" s="1"/>
      <c r="WV528" s="1"/>
      <c r="WW528" s="1"/>
      <c r="WX528" s="1"/>
      <c r="WY528" s="1"/>
      <c r="WZ528" s="1"/>
      <c r="XA528" s="1"/>
      <c r="XB528" s="1"/>
      <c r="XC528" s="1"/>
      <c r="XD528" s="1"/>
      <c r="XE528" s="1"/>
      <c r="XF528" s="1"/>
      <c r="XG528" s="1"/>
      <c r="XH528" s="1"/>
      <c r="XI528" s="1"/>
      <c r="XJ528" s="1"/>
      <c r="XK528" s="1"/>
      <c r="XL528" s="1"/>
      <c r="XM528" s="1"/>
      <c r="XN528" s="1"/>
      <c r="XO528" s="1"/>
      <c r="XP528" s="1"/>
      <c r="XQ528" s="1"/>
      <c r="XR528" s="1"/>
      <c r="XS528" s="1"/>
      <c r="XT528" s="1"/>
      <c r="XU528" s="1"/>
      <c r="XV528" s="1"/>
      <c r="XW528" s="1"/>
      <c r="XX528" s="1"/>
      <c r="XY528" s="1"/>
      <c r="XZ528" s="1"/>
      <c r="YA528" s="1"/>
      <c r="YB528" s="1"/>
      <c r="YC528" s="1"/>
      <c r="YD528" s="1"/>
      <c r="YE528" s="1"/>
      <c r="YF528" s="1"/>
      <c r="YG528" s="1"/>
      <c r="YH528" s="1"/>
      <c r="YI528" s="1"/>
      <c r="YJ528" s="1"/>
      <c r="YK528" s="1"/>
      <c r="YL528" s="1"/>
      <c r="YM528" s="1"/>
      <c r="YN528" s="1"/>
      <c r="YO528" s="1"/>
      <c r="YP528" s="1"/>
      <c r="YQ528" s="1"/>
      <c r="YR528" s="1"/>
      <c r="YS528" s="1"/>
      <c r="YT528" s="1"/>
      <c r="YU528" s="1"/>
      <c r="YV528" s="1"/>
      <c r="YW528" s="1"/>
      <c r="YX528" s="1"/>
      <c r="YY528" s="1"/>
      <c r="YZ528" s="1"/>
      <c r="ZA528" s="1"/>
      <c r="ZB528" s="1"/>
      <c r="ZC528" s="1"/>
      <c r="ZD528" s="1"/>
      <c r="ZE528" s="1"/>
      <c r="ZF528" s="1"/>
      <c r="ZG528" s="1"/>
      <c r="ZH528" s="1"/>
      <c r="ZI528" s="1"/>
      <c r="ZJ528" s="1"/>
      <c r="ZK528" s="1"/>
      <c r="ZL528" s="1"/>
      <c r="ZM528" s="1"/>
      <c r="ZN528" s="1"/>
      <c r="ZO528" s="1"/>
      <c r="ZP528" s="1"/>
      <c r="ZQ528" s="1"/>
      <c r="ZR528" s="1"/>
      <c r="ZS528" s="1"/>
      <c r="ZT528" s="1"/>
      <c r="ZU528" s="1"/>
      <c r="ZV528" s="1"/>
      <c r="ZW528" s="1"/>
      <c r="ZX528" s="1"/>
      <c r="ZY528" s="1"/>
      <c r="ZZ528" s="1"/>
      <c r="AAA528" s="1"/>
      <c r="AAB528" s="1"/>
      <c r="AAC528" s="1"/>
      <c r="AAD528" s="1"/>
      <c r="AAE528" s="1"/>
      <c r="AAF528" s="1"/>
      <c r="AAG528" s="1"/>
      <c r="AAH528" s="1"/>
      <c r="AAI528" s="1"/>
      <c r="AAJ528" s="1"/>
      <c r="AAK528" s="1"/>
      <c r="AAL528" s="1"/>
      <c r="AAM528" s="1"/>
      <c r="AAN528" s="1"/>
      <c r="AAO528" s="1"/>
      <c r="AAP528" s="1"/>
      <c r="AAQ528" s="1"/>
      <c r="AAR528" s="1"/>
      <c r="AAS528" s="1"/>
      <c r="AAT528" s="1"/>
      <c r="AAU528" s="1"/>
      <c r="AAV528" s="1"/>
      <c r="AAW528" s="1"/>
      <c r="AAX528" s="1"/>
      <c r="AAY528" s="1"/>
      <c r="AAZ528" s="1"/>
      <c r="ABA528" s="1"/>
      <c r="ABB528" s="1"/>
      <c r="ABC528" s="1"/>
      <c r="ABD528" s="1"/>
      <c r="ABE528" s="1"/>
      <c r="ABF528" s="1"/>
      <c r="ABG528" s="1"/>
      <c r="ABH528" s="1"/>
      <c r="ABI528" s="1"/>
      <c r="ABJ528" s="1"/>
      <c r="ABK528" s="1"/>
      <c r="ABL528" s="1"/>
      <c r="ABM528" s="1"/>
      <c r="ABN528" s="1"/>
      <c r="ABO528" s="1"/>
      <c r="ABP528" s="1"/>
      <c r="ABQ528" s="1"/>
      <c r="ABR528" s="1"/>
      <c r="ABS528" s="1"/>
      <c r="ABT528" s="1"/>
      <c r="ABU528" s="1"/>
      <c r="ABV528" s="1"/>
      <c r="ABW528" s="1"/>
      <c r="ABX528" s="1"/>
      <c r="ABY528" s="1"/>
      <c r="ABZ528" s="1"/>
      <c r="ACA528" s="1"/>
      <c r="ACB528" s="1"/>
      <c r="ACC528" s="1"/>
      <c r="ACD528" s="1"/>
      <c r="ACE528" s="1"/>
      <c r="ACF528" s="1"/>
      <c r="ACG528" s="1"/>
      <c r="ACH528" s="1"/>
      <c r="ACI528" s="1"/>
      <c r="ACJ528" s="1"/>
      <c r="ACK528" s="1"/>
      <c r="ACL528" s="1"/>
      <c r="ACM528" s="1"/>
      <c r="ACN528" s="1"/>
      <c r="ACO528" s="1"/>
      <c r="ACP528" s="1"/>
      <c r="ACQ528" s="1"/>
      <c r="ACR528" s="1"/>
      <c r="ACS528" s="1"/>
      <c r="ACT528" s="1"/>
      <c r="ACU528" s="1"/>
      <c r="ACV528" s="1"/>
      <c r="ACW528" s="1"/>
      <c r="ACX528" s="1"/>
      <c r="ACY528" s="1"/>
      <c r="ACZ528" s="1"/>
      <c r="ADA528" s="1"/>
      <c r="ADB528" s="1"/>
      <c r="ADC528" s="1"/>
      <c r="ADD528" s="1"/>
      <c r="ADE528" s="1"/>
      <c r="ADF528" s="1"/>
      <c r="ADG528" s="1"/>
      <c r="ADH528" s="1"/>
      <c r="ADI528" s="1"/>
      <c r="ADJ528" s="1"/>
      <c r="ADK528" s="1"/>
      <c r="ADL528" s="1"/>
      <c r="ADM528" s="1"/>
      <c r="ADN528" s="1"/>
      <c r="ADO528" s="1"/>
      <c r="ADP528" s="1"/>
      <c r="ADQ528" s="1"/>
      <c r="ADR528" s="1"/>
      <c r="ADS528" s="1"/>
      <c r="ADT528" s="1"/>
      <c r="ADU528" s="1"/>
      <c r="ADV528" s="1"/>
      <c r="ADW528" s="1"/>
      <c r="ADX528" s="1"/>
      <c r="ADY528" s="1"/>
      <c r="ADZ528" s="1"/>
      <c r="AEA528" s="1"/>
      <c r="AEB528" s="1"/>
      <c r="AEC528" s="1"/>
      <c r="AED528" s="1"/>
      <c r="AEE528" s="1"/>
      <c r="AEF528" s="1"/>
      <c r="AEG528" s="1"/>
      <c r="AEH528" s="1"/>
      <c r="AEI528" s="1"/>
      <c r="AEJ528" s="1"/>
      <c r="AEK528" s="1"/>
      <c r="AEL528" s="1"/>
      <c r="AEM528" s="1"/>
      <c r="AEN528" s="1"/>
      <c r="AEO528" s="1"/>
      <c r="AEP528" s="1"/>
      <c r="AEQ528" s="1"/>
      <c r="AER528" s="1"/>
      <c r="AES528" s="1"/>
      <c r="AET528" s="1"/>
      <c r="AEU528" s="1"/>
      <c r="AEV528" s="1"/>
      <c r="AEW528" s="1"/>
      <c r="AEX528" s="1"/>
      <c r="AEY528" s="1"/>
      <c r="AEZ528" s="1"/>
      <c r="AFA528" s="1"/>
      <c r="AFB528" s="1"/>
      <c r="AFC528" s="1"/>
      <c r="AFD528" s="1"/>
      <c r="AFE528" s="1"/>
      <c r="AFF528" s="1"/>
      <c r="AFG528" s="1"/>
      <c r="AFH528" s="1"/>
      <c r="AFI528" s="1"/>
      <c r="AFJ528" s="1"/>
      <c r="AFK528" s="1"/>
      <c r="AFL528" s="1"/>
      <c r="AFM528" s="1"/>
      <c r="AFN528" s="1"/>
      <c r="AFO528" s="1"/>
      <c r="AFP528" s="1"/>
      <c r="AFQ528" s="1"/>
      <c r="AFR528" s="1"/>
      <c r="AFS528" s="1"/>
      <c r="AFT528" s="1"/>
      <c r="AFU528" s="1"/>
      <c r="AFV528" s="1"/>
      <c r="AFW528" s="1"/>
      <c r="AFX528" s="1"/>
      <c r="AFY528" s="1"/>
      <c r="AFZ528" s="1"/>
      <c r="AGA528" s="1"/>
      <c r="AGB528" s="1"/>
      <c r="AGC528" s="1"/>
      <c r="AGD528" s="1"/>
      <c r="AGE528" s="1"/>
      <c r="AGF528" s="1"/>
      <c r="AGG528" s="1"/>
      <c r="AGH528" s="1"/>
      <c r="AGI528" s="1"/>
      <c r="AGJ528" s="1"/>
      <c r="AGK528" s="1"/>
      <c r="AGL528" s="1"/>
      <c r="AGM528" s="1"/>
      <c r="AGN528" s="1"/>
      <c r="AGO528" s="1"/>
      <c r="AGP528" s="1"/>
      <c r="AGQ528" s="1"/>
      <c r="AGR528" s="1"/>
      <c r="AGS528" s="1"/>
      <c r="AGT528" s="1"/>
      <c r="AGU528" s="1"/>
      <c r="AGV528" s="1"/>
      <c r="AGW528" s="1"/>
      <c r="AGX528" s="1"/>
      <c r="AGY528" s="1"/>
      <c r="AGZ528" s="1"/>
      <c r="AHA528" s="1"/>
      <c r="AHB528" s="1"/>
      <c r="AHC528" s="1"/>
      <c r="AHD528" s="1"/>
      <c r="AHE528" s="1"/>
      <c r="AHF528" s="1"/>
      <c r="AHG528" s="1"/>
      <c r="AHH528" s="1"/>
      <c r="AHI528" s="1"/>
      <c r="AHJ528" s="1"/>
      <c r="AHK528" s="1"/>
      <c r="AHL528" s="1"/>
      <c r="AHM528" s="1"/>
      <c r="AHN528" s="1"/>
      <c r="AHO528" s="1"/>
      <c r="AHP528" s="1"/>
      <c r="AHQ528" s="1"/>
      <c r="AHR528" s="1"/>
      <c r="AHS528" s="1"/>
      <c r="AHT528" s="1"/>
      <c r="AHU528" s="1"/>
      <c r="AHV528" s="1"/>
      <c r="AHW528" s="1"/>
      <c r="AHX528" s="1"/>
      <c r="AHY528" s="1"/>
      <c r="AHZ528" s="1"/>
      <c r="AIA528" s="1"/>
      <c r="AIB528" s="1"/>
      <c r="AIC528" s="1"/>
      <c r="AID528" s="1"/>
      <c r="AIE528" s="1"/>
      <c r="AIF528" s="1"/>
      <c r="AIG528" s="1"/>
      <c r="AIH528" s="1"/>
      <c r="AII528" s="1"/>
      <c r="AIJ528" s="1"/>
      <c r="AIK528" s="1"/>
      <c r="AIL528" s="1"/>
      <c r="AIM528" s="1"/>
      <c r="AIN528" s="1"/>
      <c r="AIO528" s="1"/>
      <c r="AIP528" s="1"/>
      <c r="AIQ528" s="1"/>
      <c r="AIR528" s="1"/>
      <c r="AIS528" s="1"/>
      <c r="AIT528" s="1"/>
      <c r="AIU528" s="1"/>
      <c r="AIV528" s="1"/>
      <c r="AIW528" s="1"/>
      <c r="AIX528" s="1"/>
      <c r="AIY528" s="1"/>
      <c r="AIZ528" s="1"/>
      <c r="AJA528" s="1"/>
      <c r="AJB528" s="1"/>
      <c r="AJC528" s="1"/>
      <c r="AJD528" s="1"/>
      <c r="AJE528" s="1"/>
      <c r="AJF528" s="1"/>
      <c r="AJG528" s="1"/>
      <c r="AJH528" s="1"/>
      <c r="AJI528" s="1"/>
      <c r="AJJ528" s="1"/>
      <c r="AJK528" s="1"/>
      <c r="AJL528" s="1"/>
      <c r="AJM528" s="1"/>
      <c r="AJN528" s="1"/>
      <c r="AJO528" s="1"/>
      <c r="AJP528" s="1"/>
      <c r="AJQ528" s="1"/>
      <c r="AJR528" s="1"/>
      <c r="AJS528" s="1"/>
      <c r="AJT528" s="1"/>
      <c r="AJU528" s="1"/>
      <c r="AJV528" s="1"/>
      <c r="AJW528" s="1"/>
      <c r="AJX528" s="1"/>
      <c r="AJY528" s="1"/>
      <c r="AJZ528" s="1"/>
      <c r="AKA528" s="1"/>
      <c r="AKB528" s="1"/>
      <c r="AKC528" s="1"/>
      <c r="AKD528" s="1"/>
      <c r="AKE528" s="1"/>
      <c r="AKF528" s="1"/>
      <c r="AKG528" s="1"/>
      <c r="AKH528" s="1"/>
      <c r="AKI528" s="1"/>
      <c r="AKJ528" s="1"/>
      <c r="AKK528" s="1"/>
      <c r="AKL528" s="1"/>
      <c r="AKM528" s="1"/>
      <c r="AKN528" s="1"/>
      <c r="AKO528" s="1"/>
      <c r="AKP528" s="1"/>
      <c r="AKQ528" s="1"/>
      <c r="AKR528" s="1"/>
      <c r="AKS528" s="1"/>
      <c r="AKT528" s="1"/>
      <c r="AKU528" s="1"/>
      <c r="AKV528" s="1"/>
      <c r="AKW528" s="1"/>
      <c r="AKX528" s="1"/>
      <c r="AKY528" s="1"/>
      <c r="AKZ528" s="1"/>
      <c r="ALA528" s="1"/>
      <c r="ALB528" s="1"/>
      <c r="ALC528" s="1"/>
      <c r="ALD528" s="1"/>
      <c r="ALE528" s="1"/>
      <c r="ALF528" s="1"/>
      <c r="ALG528" s="1"/>
      <c r="ALH528" s="1"/>
      <c r="ALI528" s="1"/>
      <c r="ALJ528" s="1"/>
      <c r="ALK528" s="1"/>
      <c r="ALL528" s="1"/>
      <c r="ALM528" s="1"/>
      <c r="ALN528" s="1"/>
      <c r="ALO528" s="1"/>
      <c r="ALP528" s="1"/>
      <c r="ALQ528" s="1"/>
      <c r="ALR528" s="1"/>
      <c r="ALS528" s="1"/>
      <c r="ALT528" s="1"/>
      <c r="ALU528" s="1"/>
      <c r="ALV528" s="1"/>
      <c r="ALW528" s="1"/>
      <c r="ALX528" s="1"/>
      <c r="ALY528" s="1"/>
      <c r="ALZ528" s="1"/>
      <c r="AMA528" s="1"/>
      <c r="AMB528" s="1"/>
      <c r="AMC528" s="1"/>
      <c r="AMD528" s="1"/>
      <c r="AME528" s="1"/>
      <c r="AMF528" s="1"/>
      <c r="AMG528" s="1"/>
      <c r="AMH528" s="1"/>
      <c r="AMI528" s="1"/>
      <c r="AMJ528" s="1"/>
    </row>
    <row r="529" spans="1:1024" s="22" customFormat="1">
      <c r="A529" s="1" t="s">
        <v>9300</v>
      </c>
      <c r="B529" s="1" t="s">
        <v>9301</v>
      </c>
      <c r="C529" s="1" t="s">
        <v>1090</v>
      </c>
      <c r="D529" s="1" t="s">
        <v>13</v>
      </c>
      <c r="E529" s="1" t="s">
        <v>9314</v>
      </c>
      <c r="F529" s="1" t="s">
        <v>12</v>
      </c>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c r="KB529" s="1"/>
      <c r="KC529" s="1"/>
      <c r="KD529" s="1"/>
      <c r="KE529" s="1"/>
      <c r="KF529" s="1"/>
      <c r="KG529" s="1"/>
      <c r="KH529" s="1"/>
      <c r="KI529" s="1"/>
      <c r="KJ529" s="1"/>
      <c r="KK529" s="1"/>
      <c r="KL529" s="1"/>
      <c r="KM529" s="1"/>
      <c r="KN529" s="1"/>
      <c r="KO529" s="1"/>
      <c r="KP529" s="1"/>
      <c r="KQ529" s="1"/>
      <c r="KR529" s="1"/>
      <c r="KS529" s="1"/>
      <c r="KT529" s="1"/>
      <c r="KU529" s="1"/>
      <c r="KV529" s="1"/>
      <c r="KW529" s="1"/>
      <c r="KX529" s="1"/>
      <c r="KY529" s="1"/>
      <c r="KZ529" s="1"/>
      <c r="LA529" s="1"/>
      <c r="LB529" s="1"/>
      <c r="LC529" s="1"/>
      <c r="LD529" s="1"/>
      <c r="LE529" s="1"/>
      <c r="LF529" s="1"/>
      <c r="LG529" s="1"/>
      <c r="LH529" s="1"/>
      <c r="LI529" s="1"/>
      <c r="LJ529" s="1"/>
      <c r="LK529" s="1"/>
      <c r="LL529" s="1"/>
      <c r="LM529" s="1"/>
      <c r="LN529" s="1"/>
      <c r="LO529" s="1"/>
      <c r="LP529" s="1"/>
      <c r="LQ529" s="1"/>
      <c r="LR529" s="1"/>
      <c r="LS529" s="1"/>
      <c r="LT529" s="1"/>
      <c r="LU529" s="1"/>
      <c r="LV529" s="1"/>
      <c r="LW529" s="1"/>
      <c r="LX529" s="1"/>
      <c r="LY529" s="1"/>
      <c r="LZ529" s="1"/>
      <c r="MA529" s="1"/>
      <c r="MB529" s="1"/>
      <c r="MC529" s="1"/>
      <c r="MD529" s="1"/>
      <c r="ME529" s="1"/>
      <c r="MF529" s="1"/>
      <c r="MG529" s="1"/>
      <c r="MH529" s="1"/>
      <c r="MI529" s="1"/>
      <c r="MJ529" s="1"/>
      <c r="MK529" s="1"/>
      <c r="ML529" s="1"/>
      <c r="MM529" s="1"/>
      <c r="MN529" s="1"/>
      <c r="MO529" s="1"/>
      <c r="MP529" s="1"/>
      <c r="MQ529" s="1"/>
      <c r="MR529" s="1"/>
      <c r="MS529" s="1"/>
      <c r="MT529" s="1"/>
      <c r="MU529" s="1"/>
      <c r="MV529" s="1"/>
      <c r="MW529" s="1"/>
      <c r="MX529" s="1"/>
      <c r="MY529" s="1"/>
      <c r="MZ529" s="1"/>
      <c r="NA529" s="1"/>
      <c r="NB529" s="1"/>
      <c r="NC529" s="1"/>
      <c r="ND529" s="1"/>
      <c r="NE529" s="1"/>
      <c r="NF529" s="1"/>
      <c r="NG529" s="1"/>
      <c r="NH529" s="1"/>
      <c r="NI529" s="1"/>
      <c r="NJ529" s="1"/>
      <c r="NK529" s="1"/>
      <c r="NL529" s="1"/>
      <c r="NM529" s="1"/>
      <c r="NN529" s="1"/>
      <c r="NO529" s="1"/>
      <c r="NP529" s="1"/>
      <c r="NQ529" s="1"/>
      <c r="NR529" s="1"/>
      <c r="NS529" s="1"/>
      <c r="NT529" s="1"/>
      <c r="NU529" s="1"/>
      <c r="NV529" s="1"/>
      <c r="NW529" s="1"/>
      <c r="NX529" s="1"/>
      <c r="NY529" s="1"/>
      <c r="NZ529" s="1"/>
      <c r="OA529" s="1"/>
      <c r="OB529" s="1"/>
      <c r="OC529" s="1"/>
      <c r="OD529" s="1"/>
      <c r="OE529" s="1"/>
      <c r="OF529" s="1"/>
      <c r="OG529" s="1"/>
      <c r="OH529" s="1"/>
      <c r="OI529" s="1"/>
      <c r="OJ529" s="1"/>
      <c r="OK529" s="1"/>
      <c r="OL529" s="1"/>
      <c r="OM529" s="1"/>
      <c r="ON529" s="1"/>
      <c r="OO529" s="1"/>
      <c r="OP529" s="1"/>
      <c r="OQ529" s="1"/>
      <c r="OR529" s="1"/>
      <c r="OS529" s="1"/>
      <c r="OT529" s="1"/>
      <c r="OU529" s="1"/>
      <c r="OV529" s="1"/>
      <c r="OW529" s="1"/>
      <c r="OX529" s="1"/>
      <c r="OY529" s="1"/>
      <c r="OZ529" s="1"/>
      <c r="PA529" s="1"/>
      <c r="PB529" s="1"/>
      <c r="PC529" s="1"/>
      <c r="PD529" s="1"/>
      <c r="PE529" s="1"/>
      <c r="PF529" s="1"/>
      <c r="PG529" s="1"/>
      <c r="PH529" s="1"/>
      <c r="PI529" s="1"/>
      <c r="PJ529" s="1"/>
      <c r="PK529" s="1"/>
      <c r="PL529" s="1"/>
      <c r="PM529" s="1"/>
      <c r="PN529" s="1"/>
      <c r="PO529" s="1"/>
      <c r="PP529" s="1"/>
      <c r="PQ529" s="1"/>
      <c r="PR529" s="1"/>
      <c r="PS529" s="1"/>
      <c r="PT529" s="1"/>
      <c r="PU529" s="1"/>
      <c r="PV529" s="1"/>
      <c r="PW529" s="1"/>
      <c r="PX529" s="1"/>
      <c r="PY529" s="1"/>
      <c r="PZ529" s="1"/>
      <c r="QA529" s="1"/>
      <c r="QB529" s="1"/>
      <c r="QC529" s="1"/>
      <c r="QD529" s="1"/>
      <c r="QE529" s="1"/>
      <c r="QF529" s="1"/>
      <c r="QG529" s="1"/>
      <c r="QH529" s="1"/>
      <c r="QI529" s="1"/>
      <c r="QJ529" s="1"/>
      <c r="QK529" s="1"/>
      <c r="QL529" s="1"/>
      <c r="QM529" s="1"/>
      <c r="QN529" s="1"/>
      <c r="QO529" s="1"/>
      <c r="QP529" s="1"/>
      <c r="QQ529" s="1"/>
      <c r="QR529" s="1"/>
      <c r="QS529" s="1"/>
      <c r="QT529" s="1"/>
      <c r="QU529" s="1"/>
      <c r="QV529" s="1"/>
      <c r="QW529" s="1"/>
      <c r="QX529" s="1"/>
      <c r="QY529" s="1"/>
      <c r="QZ529" s="1"/>
      <c r="RA529" s="1"/>
      <c r="RB529" s="1"/>
      <c r="RC529" s="1"/>
      <c r="RD529" s="1"/>
      <c r="RE529" s="1"/>
      <c r="RF529" s="1"/>
      <c r="RG529" s="1"/>
      <c r="RH529" s="1"/>
      <c r="RI529" s="1"/>
      <c r="RJ529" s="1"/>
      <c r="RK529" s="1"/>
      <c r="RL529" s="1"/>
      <c r="RM529" s="1"/>
      <c r="RN529" s="1"/>
      <c r="RO529" s="1"/>
      <c r="RP529" s="1"/>
      <c r="RQ529" s="1"/>
      <c r="RR529" s="1"/>
      <c r="RS529" s="1"/>
      <c r="RT529" s="1"/>
      <c r="RU529" s="1"/>
      <c r="RV529" s="1"/>
      <c r="RW529" s="1"/>
      <c r="RX529" s="1"/>
      <c r="RY529" s="1"/>
      <c r="RZ529" s="1"/>
      <c r="SA529" s="1"/>
      <c r="SB529" s="1"/>
      <c r="SC529" s="1"/>
      <c r="SD529" s="1"/>
      <c r="SE529" s="1"/>
      <c r="SF529" s="1"/>
      <c r="SG529" s="1"/>
      <c r="SH529" s="1"/>
      <c r="SI529" s="1"/>
      <c r="SJ529" s="1"/>
      <c r="SK529" s="1"/>
      <c r="SL529" s="1"/>
      <c r="SM529" s="1"/>
      <c r="SN529" s="1"/>
      <c r="SO529" s="1"/>
      <c r="SP529" s="1"/>
      <c r="SQ529" s="1"/>
      <c r="SR529" s="1"/>
      <c r="SS529" s="1"/>
      <c r="ST529" s="1"/>
      <c r="SU529" s="1"/>
      <c r="SV529" s="1"/>
      <c r="SW529" s="1"/>
      <c r="SX529" s="1"/>
      <c r="SY529" s="1"/>
      <c r="SZ529" s="1"/>
      <c r="TA529" s="1"/>
      <c r="TB529" s="1"/>
      <c r="TC529" s="1"/>
      <c r="TD529" s="1"/>
      <c r="TE529" s="1"/>
      <c r="TF529" s="1"/>
      <c r="TG529" s="1"/>
      <c r="TH529" s="1"/>
      <c r="TI529" s="1"/>
      <c r="TJ529" s="1"/>
      <c r="TK529" s="1"/>
      <c r="TL529" s="1"/>
      <c r="TM529" s="1"/>
      <c r="TN529" s="1"/>
      <c r="TO529" s="1"/>
      <c r="TP529" s="1"/>
      <c r="TQ529" s="1"/>
      <c r="TR529" s="1"/>
      <c r="TS529" s="1"/>
      <c r="TT529" s="1"/>
      <c r="TU529" s="1"/>
      <c r="TV529" s="1"/>
      <c r="TW529" s="1"/>
      <c r="TX529" s="1"/>
      <c r="TY529" s="1"/>
      <c r="TZ529" s="1"/>
      <c r="UA529" s="1"/>
      <c r="UB529" s="1"/>
      <c r="UC529" s="1"/>
      <c r="UD529" s="1"/>
      <c r="UE529" s="1"/>
      <c r="UF529" s="1"/>
      <c r="UG529" s="1"/>
      <c r="UH529" s="1"/>
      <c r="UI529" s="1"/>
      <c r="UJ529" s="1"/>
      <c r="UK529" s="1"/>
      <c r="UL529" s="1"/>
      <c r="UM529" s="1"/>
      <c r="UN529" s="1"/>
      <c r="UO529" s="1"/>
      <c r="UP529" s="1"/>
      <c r="UQ529" s="1"/>
      <c r="UR529" s="1"/>
      <c r="US529" s="1"/>
      <c r="UT529" s="1"/>
      <c r="UU529" s="1"/>
      <c r="UV529" s="1"/>
      <c r="UW529" s="1"/>
      <c r="UX529" s="1"/>
      <c r="UY529" s="1"/>
      <c r="UZ529" s="1"/>
      <c r="VA529" s="1"/>
      <c r="VB529" s="1"/>
      <c r="VC529" s="1"/>
      <c r="VD529" s="1"/>
      <c r="VE529" s="1"/>
      <c r="VF529" s="1"/>
      <c r="VG529" s="1"/>
      <c r="VH529" s="1"/>
      <c r="VI529" s="1"/>
      <c r="VJ529" s="1"/>
      <c r="VK529" s="1"/>
      <c r="VL529" s="1"/>
      <c r="VM529" s="1"/>
      <c r="VN529" s="1"/>
      <c r="VO529" s="1"/>
      <c r="VP529" s="1"/>
      <c r="VQ529" s="1"/>
      <c r="VR529" s="1"/>
      <c r="VS529" s="1"/>
      <c r="VT529" s="1"/>
      <c r="VU529" s="1"/>
      <c r="VV529" s="1"/>
      <c r="VW529" s="1"/>
      <c r="VX529" s="1"/>
      <c r="VY529" s="1"/>
      <c r="VZ529" s="1"/>
      <c r="WA529" s="1"/>
      <c r="WB529" s="1"/>
      <c r="WC529" s="1"/>
      <c r="WD529" s="1"/>
      <c r="WE529" s="1"/>
      <c r="WF529" s="1"/>
      <c r="WG529" s="1"/>
      <c r="WH529" s="1"/>
      <c r="WI529" s="1"/>
      <c r="WJ529" s="1"/>
      <c r="WK529" s="1"/>
      <c r="WL529" s="1"/>
      <c r="WM529" s="1"/>
      <c r="WN529" s="1"/>
      <c r="WO529" s="1"/>
      <c r="WP529" s="1"/>
      <c r="WQ529" s="1"/>
      <c r="WR529" s="1"/>
      <c r="WS529" s="1"/>
      <c r="WT529" s="1"/>
      <c r="WU529" s="1"/>
      <c r="WV529" s="1"/>
      <c r="WW529" s="1"/>
      <c r="WX529" s="1"/>
      <c r="WY529" s="1"/>
      <c r="WZ529" s="1"/>
      <c r="XA529" s="1"/>
      <c r="XB529" s="1"/>
      <c r="XC529" s="1"/>
      <c r="XD529" s="1"/>
      <c r="XE529" s="1"/>
      <c r="XF529" s="1"/>
      <c r="XG529" s="1"/>
      <c r="XH529" s="1"/>
      <c r="XI529" s="1"/>
      <c r="XJ529" s="1"/>
      <c r="XK529" s="1"/>
      <c r="XL529" s="1"/>
      <c r="XM529" s="1"/>
      <c r="XN529" s="1"/>
      <c r="XO529" s="1"/>
      <c r="XP529" s="1"/>
      <c r="XQ529" s="1"/>
      <c r="XR529" s="1"/>
      <c r="XS529" s="1"/>
      <c r="XT529" s="1"/>
      <c r="XU529" s="1"/>
      <c r="XV529" s="1"/>
      <c r="XW529" s="1"/>
      <c r="XX529" s="1"/>
      <c r="XY529" s="1"/>
      <c r="XZ529" s="1"/>
      <c r="YA529" s="1"/>
      <c r="YB529" s="1"/>
      <c r="YC529" s="1"/>
      <c r="YD529" s="1"/>
      <c r="YE529" s="1"/>
      <c r="YF529" s="1"/>
      <c r="YG529" s="1"/>
      <c r="YH529" s="1"/>
      <c r="YI529" s="1"/>
      <c r="YJ529" s="1"/>
      <c r="YK529" s="1"/>
      <c r="YL529" s="1"/>
      <c r="YM529" s="1"/>
      <c r="YN529" s="1"/>
      <c r="YO529" s="1"/>
      <c r="YP529" s="1"/>
      <c r="YQ529" s="1"/>
      <c r="YR529" s="1"/>
      <c r="YS529" s="1"/>
      <c r="YT529" s="1"/>
      <c r="YU529" s="1"/>
      <c r="YV529" s="1"/>
      <c r="YW529" s="1"/>
      <c r="YX529" s="1"/>
      <c r="YY529" s="1"/>
      <c r="YZ529" s="1"/>
      <c r="ZA529" s="1"/>
      <c r="ZB529" s="1"/>
      <c r="ZC529" s="1"/>
      <c r="ZD529" s="1"/>
      <c r="ZE529" s="1"/>
      <c r="ZF529" s="1"/>
      <c r="ZG529" s="1"/>
      <c r="ZH529" s="1"/>
      <c r="ZI529" s="1"/>
      <c r="ZJ529" s="1"/>
      <c r="ZK529" s="1"/>
      <c r="ZL529" s="1"/>
      <c r="ZM529" s="1"/>
      <c r="ZN529" s="1"/>
      <c r="ZO529" s="1"/>
      <c r="ZP529" s="1"/>
      <c r="ZQ529" s="1"/>
      <c r="ZR529" s="1"/>
      <c r="ZS529" s="1"/>
      <c r="ZT529" s="1"/>
      <c r="ZU529" s="1"/>
      <c r="ZV529" s="1"/>
      <c r="ZW529" s="1"/>
      <c r="ZX529" s="1"/>
      <c r="ZY529" s="1"/>
      <c r="ZZ529" s="1"/>
      <c r="AAA529" s="1"/>
      <c r="AAB529" s="1"/>
      <c r="AAC529" s="1"/>
      <c r="AAD529" s="1"/>
      <c r="AAE529" s="1"/>
      <c r="AAF529" s="1"/>
      <c r="AAG529" s="1"/>
      <c r="AAH529" s="1"/>
      <c r="AAI529" s="1"/>
      <c r="AAJ529" s="1"/>
      <c r="AAK529" s="1"/>
      <c r="AAL529" s="1"/>
      <c r="AAM529" s="1"/>
      <c r="AAN529" s="1"/>
      <c r="AAO529" s="1"/>
      <c r="AAP529" s="1"/>
      <c r="AAQ529" s="1"/>
      <c r="AAR529" s="1"/>
      <c r="AAS529" s="1"/>
      <c r="AAT529" s="1"/>
      <c r="AAU529" s="1"/>
      <c r="AAV529" s="1"/>
      <c r="AAW529" s="1"/>
      <c r="AAX529" s="1"/>
      <c r="AAY529" s="1"/>
      <c r="AAZ529" s="1"/>
      <c r="ABA529" s="1"/>
      <c r="ABB529" s="1"/>
      <c r="ABC529" s="1"/>
      <c r="ABD529" s="1"/>
      <c r="ABE529" s="1"/>
      <c r="ABF529" s="1"/>
      <c r="ABG529" s="1"/>
      <c r="ABH529" s="1"/>
      <c r="ABI529" s="1"/>
      <c r="ABJ529" s="1"/>
      <c r="ABK529" s="1"/>
      <c r="ABL529" s="1"/>
      <c r="ABM529" s="1"/>
      <c r="ABN529" s="1"/>
      <c r="ABO529" s="1"/>
      <c r="ABP529" s="1"/>
      <c r="ABQ529" s="1"/>
      <c r="ABR529" s="1"/>
      <c r="ABS529" s="1"/>
      <c r="ABT529" s="1"/>
      <c r="ABU529" s="1"/>
      <c r="ABV529" s="1"/>
      <c r="ABW529" s="1"/>
      <c r="ABX529" s="1"/>
      <c r="ABY529" s="1"/>
      <c r="ABZ529" s="1"/>
      <c r="ACA529" s="1"/>
      <c r="ACB529" s="1"/>
      <c r="ACC529" s="1"/>
      <c r="ACD529" s="1"/>
      <c r="ACE529" s="1"/>
      <c r="ACF529" s="1"/>
      <c r="ACG529" s="1"/>
      <c r="ACH529" s="1"/>
      <c r="ACI529" s="1"/>
      <c r="ACJ529" s="1"/>
      <c r="ACK529" s="1"/>
      <c r="ACL529" s="1"/>
      <c r="ACM529" s="1"/>
      <c r="ACN529" s="1"/>
      <c r="ACO529" s="1"/>
      <c r="ACP529" s="1"/>
      <c r="ACQ529" s="1"/>
      <c r="ACR529" s="1"/>
      <c r="ACS529" s="1"/>
      <c r="ACT529" s="1"/>
      <c r="ACU529" s="1"/>
      <c r="ACV529" s="1"/>
      <c r="ACW529" s="1"/>
      <c r="ACX529" s="1"/>
      <c r="ACY529" s="1"/>
      <c r="ACZ529" s="1"/>
      <c r="ADA529" s="1"/>
      <c r="ADB529" s="1"/>
      <c r="ADC529" s="1"/>
      <c r="ADD529" s="1"/>
      <c r="ADE529" s="1"/>
      <c r="ADF529" s="1"/>
      <c r="ADG529" s="1"/>
      <c r="ADH529" s="1"/>
      <c r="ADI529" s="1"/>
      <c r="ADJ529" s="1"/>
      <c r="ADK529" s="1"/>
      <c r="ADL529" s="1"/>
      <c r="ADM529" s="1"/>
      <c r="ADN529" s="1"/>
      <c r="ADO529" s="1"/>
      <c r="ADP529" s="1"/>
      <c r="ADQ529" s="1"/>
      <c r="ADR529" s="1"/>
      <c r="ADS529" s="1"/>
      <c r="ADT529" s="1"/>
      <c r="ADU529" s="1"/>
      <c r="ADV529" s="1"/>
      <c r="ADW529" s="1"/>
      <c r="ADX529" s="1"/>
      <c r="ADY529" s="1"/>
      <c r="ADZ529" s="1"/>
      <c r="AEA529" s="1"/>
      <c r="AEB529" s="1"/>
      <c r="AEC529" s="1"/>
      <c r="AED529" s="1"/>
      <c r="AEE529" s="1"/>
      <c r="AEF529" s="1"/>
      <c r="AEG529" s="1"/>
      <c r="AEH529" s="1"/>
      <c r="AEI529" s="1"/>
      <c r="AEJ529" s="1"/>
      <c r="AEK529" s="1"/>
      <c r="AEL529" s="1"/>
      <c r="AEM529" s="1"/>
      <c r="AEN529" s="1"/>
      <c r="AEO529" s="1"/>
      <c r="AEP529" s="1"/>
      <c r="AEQ529" s="1"/>
      <c r="AER529" s="1"/>
      <c r="AES529" s="1"/>
      <c r="AET529" s="1"/>
      <c r="AEU529" s="1"/>
      <c r="AEV529" s="1"/>
      <c r="AEW529" s="1"/>
      <c r="AEX529" s="1"/>
      <c r="AEY529" s="1"/>
      <c r="AEZ529" s="1"/>
      <c r="AFA529" s="1"/>
      <c r="AFB529" s="1"/>
      <c r="AFC529" s="1"/>
      <c r="AFD529" s="1"/>
      <c r="AFE529" s="1"/>
      <c r="AFF529" s="1"/>
      <c r="AFG529" s="1"/>
      <c r="AFH529" s="1"/>
      <c r="AFI529" s="1"/>
      <c r="AFJ529" s="1"/>
      <c r="AFK529" s="1"/>
      <c r="AFL529" s="1"/>
      <c r="AFM529" s="1"/>
      <c r="AFN529" s="1"/>
      <c r="AFO529" s="1"/>
      <c r="AFP529" s="1"/>
      <c r="AFQ529" s="1"/>
      <c r="AFR529" s="1"/>
      <c r="AFS529" s="1"/>
      <c r="AFT529" s="1"/>
      <c r="AFU529" s="1"/>
      <c r="AFV529" s="1"/>
      <c r="AFW529" s="1"/>
      <c r="AFX529" s="1"/>
      <c r="AFY529" s="1"/>
      <c r="AFZ529" s="1"/>
      <c r="AGA529" s="1"/>
      <c r="AGB529" s="1"/>
      <c r="AGC529" s="1"/>
      <c r="AGD529" s="1"/>
      <c r="AGE529" s="1"/>
      <c r="AGF529" s="1"/>
      <c r="AGG529" s="1"/>
      <c r="AGH529" s="1"/>
      <c r="AGI529" s="1"/>
      <c r="AGJ529" s="1"/>
      <c r="AGK529" s="1"/>
      <c r="AGL529" s="1"/>
      <c r="AGM529" s="1"/>
      <c r="AGN529" s="1"/>
      <c r="AGO529" s="1"/>
      <c r="AGP529" s="1"/>
      <c r="AGQ529" s="1"/>
      <c r="AGR529" s="1"/>
      <c r="AGS529" s="1"/>
      <c r="AGT529" s="1"/>
      <c r="AGU529" s="1"/>
      <c r="AGV529" s="1"/>
      <c r="AGW529" s="1"/>
      <c r="AGX529" s="1"/>
      <c r="AGY529" s="1"/>
      <c r="AGZ529" s="1"/>
      <c r="AHA529" s="1"/>
      <c r="AHB529" s="1"/>
      <c r="AHC529" s="1"/>
      <c r="AHD529" s="1"/>
      <c r="AHE529" s="1"/>
      <c r="AHF529" s="1"/>
      <c r="AHG529" s="1"/>
      <c r="AHH529" s="1"/>
      <c r="AHI529" s="1"/>
      <c r="AHJ529" s="1"/>
      <c r="AHK529" s="1"/>
      <c r="AHL529" s="1"/>
      <c r="AHM529" s="1"/>
      <c r="AHN529" s="1"/>
      <c r="AHO529" s="1"/>
      <c r="AHP529" s="1"/>
      <c r="AHQ529" s="1"/>
      <c r="AHR529" s="1"/>
      <c r="AHS529" s="1"/>
      <c r="AHT529" s="1"/>
      <c r="AHU529" s="1"/>
      <c r="AHV529" s="1"/>
      <c r="AHW529" s="1"/>
      <c r="AHX529" s="1"/>
      <c r="AHY529" s="1"/>
      <c r="AHZ529" s="1"/>
      <c r="AIA529" s="1"/>
      <c r="AIB529" s="1"/>
      <c r="AIC529" s="1"/>
      <c r="AID529" s="1"/>
      <c r="AIE529" s="1"/>
      <c r="AIF529" s="1"/>
      <c r="AIG529" s="1"/>
      <c r="AIH529" s="1"/>
      <c r="AII529" s="1"/>
      <c r="AIJ529" s="1"/>
      <c r="AIK529" s="1"/>
      <c r="AIL529" s="1"/>
      <c r="AIM529" s="1"/>
      <c r="AIN529" s="1"/>
      <c r="AIO529" s="1"/>
      <c r="AIP529" s="1"/>
      <c r="AIQ529" s="1"/>
      <c r="AIR529" s="1"/>
      <c r="AIS529" s="1"/>
      <c r="AIT529" s="1"/>
      <c r="AIU529" s="1"/>
      <c r="AIV529" s="1"/>
      <c r="AIW529" s="1"/>
      <c r="AIX529" s="1"/>
      <c r="AIY529" s="1"/>
      <c r="AIZ529" s="1"/>
      <c r="AJA529" s="1"/>
      <c r="AJB529" s="1"/>
      <c r="AJC529" s="1"/>
      <c r="AJD529" s="1"/>
      <c r="AJE529" s="1"/>
      <c r="AJF529" s="1"/>
      <c r="AJG529" s="1"/>
      <c r="AJH529" s="1"/>
      <c r="AJI529" s="1"/>
      <c r="AJJ529" s="1"/>
      <c r="AJK529" s="1"/>
      <c r="AJL529" s="1"/>
      <c r="AJM529" s="1"/>
      <c r="AJN529" s="1"/>
      <c r="AJO529" s="1"/>
      <c r="AJP529" s="1"/>
      <c r="AJQ529" s="1"/>
      <c r="AJR529" s="1"/>
      <c r="AJS529" s="1"/>
      <c r="AJT529" s="1"/>
      <c r="AJU529" s="1"/>
      <c r="AJV529" s="1"/>
      <c r="AJW529" s="1"/>
      <c r="AJX529" s="1"/>
      <c r="AJY529" s="1"/>
      <c r="AJZ529" s="1"/>
      <c r="AKA529" s="1"/>
      <c r="AKB529" s="1"/>
      <c r="AKC529" s="1"/>
      <c r="AKD529" s="1"/>
      <c r="AKE529" s="1"/>
      <c r="AKF529" s="1"/>
      <c r="AKG529" s="1"/>
      <c r="AKH529" s="1"/>
      <c r="AKI529" s="1"/>
      <c r="AKJ529" s="1"/>
      <c r="AKK529" s="1"/>
      <c r="AKL529" s="1"/>
      <c r="AKM529" s="1"/>
      <c r="AKN529" s="1"/>
      <c r="AKO529" s="1"/>
      <c r="AKP529" s="1"/>
      <c r="AKQ529" s="1"/>
      <c r="AKR529" s="1"/>
      <c r="AKS529" s="1"/>
      <c r="AKT529" s="1"/>
      <c r="AKU529" s="1"/>
      <c r="AKV529" s="1"/>
      <c r="AKW529" s="1"/>
      <c r="AKX529" s="1"/>
      <c r="AKY529" s="1"/>
      <c r="AKZ529" s="1"/>
      <c r="ALA529" s="1"/>
      <c r="ALB529" s="1"/>
      <c r="ALC529" s="1"/>
      <c r="ALD529" s="1"/>
      <c r="ALE529" s="1"/>
      <c r="ALF529" s="1"/>
      <c r="ALG529" s="1"/>
      <c r="ALH529" s="1"/>
      <c r="ALI529" s="1"/>
      <c r="ALJ529" s="1"/>
      <c r="ALK529" s="1"/>
      <c r="ALL529" s="1"/>
      <c r="ALM529" s="1"/>
      <c r="ALN529" s="1"/>
      <c r="ALO529" s="1"/>
      <c r="ALP529" s="1"/>
      <c r="ALQ529" s="1"/>
      <c r="ALR529" s="1"/>
      <c r="ALS529" s="1"/>
      <c r="ALT529" s="1"/>
      <c r="ALU529" s="1"/>
      <c r="ALV529" s="1"/>
      <c r="ALW529" s="1"/>
      <c r="ALX529" s="1"/>
      <c r="ALY529" s="1"/>
      <c r="ALZ529" s="1"/>
      <c r="AMA529" s="1"/>
      <c r="AMB529" s="1"/>
      <c r="AMC529" s="1"/>
      <c r="AMD529" s="1"/>
      <c r="AME529" s="1"/>
      <c r="AMF529" s="1"/>
      <c r="AMG529" s="1"/>
      <c r="AMH529" s="1"/>
      <c r="AMI529" s="1"/>
      <c r="AMJ529" s="1"/>
    </row>
    <row r="530" spans="1:1024" s="22" customForma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c r="KB530" s="1"/>
      <c r="KC530" s="1"/>
      <c r="KD530" s="1"/>
      <c r="KE530" s="1"/>
      <c r="KF530" s="1"/>
      <c r="KG530" s="1"/>
      <c r="KH530" s="1"/>
      <c r="KI530" s="1"/>
      <c r="KJ530" s="1"/>
      <c r="KK530" s="1"/>
      <c r="KL530" s="1"/>
      <c r="KM530" s="1"/>
      <c r="KN530" s="1"/>
      <c r="KO530" s="1"/>
      <c r="KP530" s="1"/>
      <c r="KQ530" s="1"/>
      <c r="KR530" s="1"/>
      <c r="KS530" s="1"/>
      <c r="KT530" s="1"/>
      <c r="KU530" s="1"/>
      <c r="KV530" s="1"/>
      <c r="KW530" s="1"/>
      <c r="KX530" s="1"/>
      <c r="KY530" s="1"/>
      <c r="KZ530" s="1"/>
      <c r="LA530" s="1"/>
      <c r="LB530" s="1"/>
      <c r="LC530" s="1"/>
      <c r="LD530" s="1"/>
      <c r="LE530" s="1"/>
      <c r="LF530" s="1"/>
      <c r="LG530" s="1"/>
      <c r="LH530" s="1"/>
      <c r="LI530" s="1"/>
      <c r="LJ530" s="1"/>
      <c r="LK530" s="1"/>
      <c r="LL530" s="1"/>
      <c r="LM530" s="1"/>
      <c r="LN530" s="1"/>
      <c r="LO530" s="1"/>
      <c r="LP530" s="1"/>
      <c r="LQ530" s="1"/>
      <c r="LR530" s="1"/>
      <c r="LS530" s="1"/>
      <c r="LT530" s="1"/>
      <c r="LU530" s="1"/>
      <c r="LV530" s="1"/>
      <c r="LW530" s="1"/>
      <c r="LX530" s="1"/>
      <c r="LY530" s="1"/>
      <c r="LZ530" s="1"/>
      <c r="MA530" s="1"/>
      <c r="MB530" s="1"/>
      <c r="MC530" s="1"/>
      <c r="MD530" s="1"/>
      <c r="ME530" s="1"/>
      <c r="MF530" s="1"/>
      <c r="MG530" s="1"/>
      <c r="MH530" s="1"/>
      <c r="MI530" s="1"/>
      <c r="MJ530" s="1"/>
      <c r="MK530" s="1"/>
      <c r="ML530" s="1"/>
      <c r="MM530" s="1"/>
      <c r="MN530" s="1"/>
      <c r="MO530" s="1"/>
      <c r="MP530" s="1"/>
      <c r="MQ530" s="1"/>
      <c r="MR530" s="1"/>
      <c r="MS530" s="1"/>
      <c r="MT530" s="1"/>
      <c r="MU530" s="1"/>
      <c r="MV530" s="1"/>
      <c r="MW530" s="1"/>
      <c r="MX530" s="1"/>
      <c r="MY530" s="1"/>
      <c r="MZ530" s="1"/>
      <c r="NA530" s="1"/>
      <c r="NB530" s="1"/>
      <c r="NC530" s="1"/>
      <c r="ND530" s="1"/>
      <c r="NE530" s="1"/>
      <c r="NF530" s="1"/>
      <c r="NG530" s="1"/>
      <c r="NH530" s="1"/>
      <c r="NI530" s="1"/>
      <c r="NJ530" s="1"/>
      <c r="NK530" s="1"/>
      <c r="NL530" s="1"/>
      <c r="NM530" s="1"/>
      <c r="NN530" s="1"/>
      <c r="NO530" s="1"/>
      <c r="NP530" s="1"/>
      <c r="NQ530" s="1"/>
      <c r="NR530" s="1"/>
      <c r="NS530" s="1"/>
      <c r="NT530" s="1"/>
      <c r="NU530" s="1"/>
      <c r="NV530" s="1"/>
      <c r="NW530" s="1"/>
      <c r="NX530" s="1"/>
      <c r="NY530" s="1"/>
      <c r="NZ530" s="1"/>
      <c r="OA530" s="1"/>
      <c r="OB530" s="1"/>
      <c r="OC530" s="1"/>
      <c r="OD530" s="1"/>
      <c r="OE530" s="1"/>
      <c r="OF530" s="1"/>
      <c r="OG530" s="1"/>
      <c r="OH530" s="1"/>
      <c r="OI530" s="1"/>
      <c r="OJ530" s="1"/>
      <c r="OK530" s="1"/>
      <c r="OL530" s="1"/>
      <c r="OM530" s="1"/>
      <c r="ON530" s="1"/>
      <c r="OO530" s="1"/>
      <c r="OP530" s="1"/>
      <c r="OQ530" s="1"/>
      <c r="OR530" s="1"/>
      <c r="OS530" s="1"/>
      <c r="OT530" s="1"/>
      <c r="OU530" s="1"/>
      <c r="OV530" s="1"/>
      <c r="OW530" s="1"/>
      <c r="OX530" s="1"/>
      <c r="OY530" s="1"/>
      <c r="OZ530" s="1"/>
      <c r="PA530" s="1"/>
      <c r="PB530" s="1"/>
      <c r="PC530" s="1"/>
      <c r="PD530" s="1"/>
      <c r="PE530" s="1"/>
      <c r="PF530" s="1"/>
      <c r="PG530" s="1"/>
      <c r="PH530" s="1"/>
      <c r="PI530" s="1"/>
      <c r="PJ530" s="1"/>
      <c r="PK530" s="1"/>
      <c r="PL530" s="1"/>
      <c r="PM530" s="1"/>
      <c r="PN530" s="1"/>
      <c r="PO530" s="1"/>
      <c r="PP530" s="1"/>
      <c r="PQ530" s="1"/>
      <c r="PR530" s="1"/>
      <c r="PS530" s="1"/>
      <c r="PT530" s="1"/>
      <c r="PU530" s="1"/>
      <c r="PV530" s="1"/>
      <c r="PW530" s="1"/>
      <c r="PX530" s="1"/>
      <c r="PY530" s="1"/>
      <c r="PZ530" s="1"/>
      <c r="QA530" s="1"/>
      <c r="QB530" s="1"/>
      <c r="QC530" s="1"/>
      <c r="QD530" s="1"/>
      <c r="QE530" s="1"/>
      <c r="QF530" s="1"/>
      <c r="QG530" s="1"/>
      <c r="QH530" s="1"/>
      <c r="QI530" s="1"/>
      <c r="QJ530" s="1"/>
      <c r="QK530" s="1"/>
      <c r="QL530" s="1"/>
      <c r="QM530" s="1"/>
      <c r="QN530" s="1"/>
      <c r="QO530" s="1"/>
      <c r="QP530" s="1"/>
      <c r="QQ530" s="1"/>
      <c r="QR530" s="1"/>
      <c r="QS530" s="1"/>
      <c r="QT530" s="1"/>
      <c r="QU530" s="1"/>
      <c r="QV530" s="1"/>
      <c r="QW530" s="1"/>
      <c r="QX530" s="1"/>
      <c r="QY530" s="1"/>
      <c r="QZ530" s="1"/>
      <c r="RA530" s="1"/>
      <c r="RB530" s="1"/>
      <c r="RC530" s="1"/>
      <c r="RD530" s="1"/>
      <c r="RE530" s="1"/>
      <c r="RF530" s="1"/>
      <c r="RG530" s="1"/>
      <c r="RH530" s="1"/>
      <c r="RI530" s="1"/>
      <c r="RJ530" s="1"/>
      <c r="RK530" s="1"/>
      <c r="RL530" s="1"/>
      <c r="RM530" s="1"/>
      <c r="RN530" s="1"/>
      <c r="RO530" s="1"/>
      <c r="RP530" s="1"/>
      <c r="RQ530" s="1"/>
      <c r="RR530" s="1"/>
      <c r="RS530" s="1"/>
      <c r="RT530" s="1"/>
      <c r="RU530" s="1"/>
      <c r="RV530" s="1"/>
      <c r="RW530" s="1"/>
      <c r="RX530" s="1"/>
      <c r="RY530" s="1"/>
      <c r="RZ530" s="1"/>
      <c r="SA530" s="1"/>
      <c r="SB530" s="1"/>
      <c r="SC530" s="1"/>
      <c r="SD530" s="1"/>
      <c r="SE530" s="1"/>
      <c r="SF530" s="1"/>
      <c r="SG530" s="1"/>
      <c r="SH530" s="1"/>
      <c r="SI530" s="1"/>
      <c r="SJ530" s="1"/>
      <c r="SK530" s="1"/>
      <c r="SL530" s="1"/>
      <c r="SM530" s="1"/>
      <c r="SN530" s="1"/>
      <c r="SO530" s="1"/>
      <c r="SP530" s="1"/>
      <c r="SQ530" s="1"/>
      <c r="SR530" s="1"/>
      <c r="SS530" s="1"/>
      <c r="ST530" s="1"/>
      <c r="SU530" s="1"/>
      <c r="SV530" s="1"/>
      <c r="SW530" s="1"/>
      <c r="SX530" s="1"/>
      <c r="SY530" s="1"/>
      <c r="SZ530" s="1"/>
      <c r="TA530" s="1"/>
      <c r="TB530" s="1"/>
      <c r="TC530" s="1"/>
      <c r="TD530" s="1"/>
      <c r="TE530" s="1"/>
      <c r="TF530" s="1"/>
      <c r="TG530" s="1"/>
      <c r="TH530" s="1"/>
      <c r="TI530" s="1"/>
      <c r="TJ530" s="1"/>
      <c r="TK530" s="1"/>
      <c r="TL530" s="1"/>
      <c r="TM530" s="1"/>
      <c r="TN530" s="1"/>
      <c r="TO530" s="1"/>
      <c r="TP530" s="1"/>
      <c r="TQ530" s="1"/>
      <c r="TR530" s="1"/>
      <c r="TS530" s="1"/>
      <c r="TT530" s="1"/>
      <c r="TU530" s="1"/>
      <c r="TV530" s="1"/>
      <c r="TW530" s="1"/>
      <c r="TX530" s="1"/>
      <c r="TY530" s="1"/>
      <c r="TZ530" s="1"/>
      <c r="UA530" s="1"/>
      <c r="UB530" s="1"/>
      <c r="UC530" s="1"/>
      <c r="UD530" s="1"/>
      <c r="UE530" s="1"/>
      <c r="UF530" s="1"/>
      <c r="UG530" s="1"/>
      <c r="UH530" s="1"/>
      <c r="UI530" s="1"/>
      <c r="UJ530" s="1"/>
      <c r="UK530" s="1"/>
      <c r="UL530" s="1"/>
      <c r="UM530" s="1"/>
      <c r="UN530" s="1"/>
      <c r="UO530" s="1"/>
      <c r="UP530" s="1"/>
      <c r="UQ530" s="1"/>
      <c r="UR530" s="1"/>
      <c r="US530" s="1"/>
      <c r="UT530" s="1"/>
      <c r="UU530" s="1"/>
      <c r="UV530" s="1"/>
      <c r="UW530" s="1"/>
      <c r="UX530" s="1"/>
      <c r="UY530" s="1"/>
      <c r="UZ530" s="1"/>
      <c r="VA530" s="1"/>
      <c r="VB530" s="1"/>
      <c r="VC530" s="1"/>
      <c r="VD530" s="1"/>
      <c r="VE530" s="1"/>
      <c r="VF530" s="1"/>
      <c r="VG530" s="1"/>
      <c r="VH530" s="1"/>
      <c r="VI530" s="1"/>
      <c r="VJ530" s="1"/>
      <c r="VK530" s="1"/>
      <c r="VL530" s="1"/>
      <c r="VM530" s="1"/>
      <c r="VN530" s="1"/>
      <c r="VO530" s="1"/>
      <c r="VP530" s="1"/>
      <c r="VQ530" s="1"/>
      <c r="VR530" s="1"/>
      <c r="VS530" s="1"/>
      <c r="VT530" s="1"/>
      <c r="VU530" s="1"/>
      <c r="VV530" s="1"/>
      <c r="VW530" s="1"/>
      <c r="VX530" s="1"/>
      <c r="VY530" s="1"/>
      <c r="VZ530" s="1"/>
      <c r="WA530" s="1"/>
      <c r="WB530" s="1"/>
      <c r="WC530" s="1"/>
      <c r="WD530" s="1"/>
      <c r="WE530" s="1"/>
      <c r="WF530" s="1"/>
      <c r="WG530" s="1"/>
      <c r="WH530" s="1"/>
      <c r="WI530" s="1"/>
      <c r="WJ530" s="1"/>
      <c r="WK530" s="1"/>
      <c r="WL530" s="1"/>
      <c r="WM530" s="1"/>
      <c r="WN530" s="1"/>
      <c r="WO530" s="1"/>
      <c r="WP530" s="1"/>
      <c r="WQ530" s="1"/>
      <c r="WR530" s="1"/>
      <c r="WS530" s="1"/>
      <c r="WT530" s="1"/>
      <c r="WU530" s="1"/>
      <c r="WV530" s="1"/>
      <c r="WW530" s="1"/>
      <c r="WX530" s="1"/>
      <c r="WY530" s="1"/>
      <c r="WZ530" s="1"/>
      <c r="XA530" s="1"/>
      <c r="XB530" s="1"/>
      <c r="XC530" s="1"/>
      <c r="XD530" s="1"/>
      <c r="XE530" s="1"/>
      <c r="XF530" s="1"/>
      <c r="XG530" s="1"/>
      <c r="XH530" s="1"/>
      <c r="XI530" s="1"/>
      <c r="XJ530" s="1"/>
      <c r="XK530" s="1"/>
      <c r="XL530" s="1"/>
      <c r="XM530" s="1"/>
      <c r="XN530" s="1"/>
      <c r="XO530" s="1"/>
      <c r="XP530" s="1"/>
      <c r="XQ530" s="1"/>
      <c r="XR530" s="1"/>
      <c r="XS530" s="1"/>
      <c r="XT530" s="1"/>
      <c r="XU530" s="1"/>
      <c r="XV530" s="1"/>
      <c r="XW530" s="1"/>
      <c r="XX530" s="1"/>
      <c r="XY530" s="1"/>
      <c r="XZ530" s="1"/>
      <c r="YA530" s="1"/>
      <c r="YB530" s="1"/>
      <c r="YC530" s="1"/>
      <c r="YD530" s="1"/>
      <c r="YE530" s="1"/>
      <c r="YF530" s="1"/>
      <c r="YG530" s="1"/>
      <c r="YH530" s="1"/>
      <c r="YI530" s="1"/>
      <c r="YJ530" s="1"/>
      <c r="YK530" s="1"/>
      <c r="YL530" s="1"/>
      <c r="YM530" s="1"/>
      <c r="YN530" s="1"/>
      <c r="YO530" s="1"/>
      <c r="YP530" s="1"/>
      <c r="YQ530" s="1"/>
      <c r="YR530" s="1"/>
      <c r="YS530" s="1"/>
      <c r="YT530" s="1"/>
      <c r="YU530" s="1"/>
      <c r="YV530" s="1"/>
      <c r="YW530" s="1"/>
      <c r="YX530" s="1"/>
      <c r="YY530" s="1"/>
      <c r="YZ530" s="1"/>
      <c r="ZA530" s="1"/>
      <c r="ZB530" s="1"/>
      <c r="ZC530" s="1"/>
      <c r="ZD530" s="1"/>
      <c r="ZE530" s="1"/>
      <c r="ZF530" s="1"/>
      <c r="ZG530" s="1"/>
      <c r="ZH530" s="1"/>
      <c r="ZI530" s="1"/>
      <c r="ZJ530" s="1"/>
      <c r="ZK530" s="1"/>
      <c r="ZL530" s="1"/>
      <c r="ZM530" s="1"/>
      <c r="ZN530" s="1"/>
      <c r="ZO530" s="1"/>
      <c r="ZP530" s="1"/>
      <c r="ZQ530" s="1"/>
      <c r="ZR530" s="1"/>
      <c r="ZS530" s="1"/>
      <c r="ZT530" s="1"/>
      <c r="ZU530" s="1"/>
      <c r="ZV530" s="1"/>
      <c r="ZW530" s="1"/>
      <c r="ZX530" s="1"/>
      <c r="ZY530" s="1"/>
      <c r="ZZ530" s="1"/>
      <c r="AAA530" s="1"/>
      <c r="AAB530" s="1"/>
      <c r="AAC530" s="1"/>
      <c r="AAD530" s="1"/>
      <c r="AAE530" s="1"/>
      <c r="AAF530" s="1"/>
      <c r="AAG530" s="1"/>
      <c r="AAH530" s="1"/>
      <c r="AAI530" s="1"/>
      <c r="AAJ530" s="1"/>
      <c r="AAK530" s="1"/>
      <c r="AAL530" s="1"/>
      <c r="AAM530" s="1"/>
      <c r="AAN530" s="1"/>
      <c r="AAO530" s="1"/>
      <c r="AAP530" s="1"/>
      <c r="AAQ530" s="1"/>
      <c r="AAR530" s="1"/>
      <c r="AAS530" s="1"/>
      <c r="AAT530" s="1"/>
      <c r="AAU530" s="1"/>
      <c r="AAV530" s="1"/>
      <c r="AAW530" s="1"/>
      <c r="AAX530" s="1"/>
      <c r="AAY530" s="1"/>
      <c r="AAZ530" s="1"/>
      <c r="ABA530" s="1"/>
      <c r="ABB530" s="1"/>
      <c r="ABC530" s="1"/>
      <c r="ABD530" s="1"/>
      <c r="ABE530" s="1"/>
      <c r="ABF530" s="1"/>
      <c r="ABG530" s="1"/>
      <c r="ABH530" s="1"/>
      <c r="ABI530" s="1"/>
      <c r="ABJ530" s="1"/>
      <c r="ABK530" s="1"/>
      <c r="ABL530" s="1"/>
      <c r="ABM530" s="1"/>
      <c r="ABN530" s="1"/>
      <c r="ABO530" s="1"/>
      <c r="ABP530" s="1"/>
      <c r="ABQ530" s="1"/>
      <c r="ABR530" s="1"/>
      <c r="ABS530" s="1"/>
      <c r="ABT530" s="1"/>
      <c r="ABU530" s="1"/>
      <c r="ABV530" s="1"/>
      <c r="ABW530" s="1"/>
      <c r="ABX530" s="1"/>
      <c r="ABY530" s="1"/>
      <c r="ABZ530" s="1"/>
      <c r="ACA530" s="1"/>
      <c r="ACB530" s="1"/>
      <c r="ACC530" s="1"/>
      <c r="ACD530" s="1"/>
      <c r="ACE530" s="1"/>
      <c r="ACF530" s="1"/>
      <c r="ACG530" s="1"/>
      <c r="ACH530" s="1"/>
      <c r="ACI530" s="1"/>
      <c r="ACJ530" s="1"/>
      <c r="ACK530" s="1"/>
      <c r="ACL530" s="1"/>
      <c r="ACM530" s="1"/>
      <c r="ACN530" s="1"/>
      <c r="ACO530" s="1"/>
      <c r="ACP530" s="1"/>
      <c r="ACQ530" s="1"/>
      <c r="ACR530" s="1"/>
      <c r="ACS530" s="1"/>
      <c r="ACT530" s="1"/>
      <c r="ACU530" s="1"/>
      <c r="ACV530" s="1"/>
      <c r="ACW530" s="1"/>
      <c r="ACX530" s="1"/>
      <c r="ACY530" s="1"/>
      <c r="ACZ530" s="1"/>
      <c r="ADA530" s="1"/>
      <c r="ADB530" s="1"/>
      <c r="ADC530" s="1"/>
      <c r="ADD530" s="1"/>
      <c r="ADE530" s="1"/>
      <c r="ADF530" s="1"/>
      <c r="ADG530" s="1"/>
      <c r="ADH530" s="1"/>
      <c r="ADI530" s="1"/>
      <c r="ADJ530" s="1"/>
      <c r="ADK530" s="1"/>
      <c r="ADL530" s="1"/>
      <c r="ADM530" s="1"/>
      <c r="ADN530" s="1"/>
      <c r="ADO530" s="1"/>
      <c r="ADP530" s="1"/>
      <c r="ADQ530" s="1"/>
      <c r="ADR530" s="1"/>
      <c r="ADS530" s="1"/>
      <c r="ADT530" s="1"/>
      <c r="ADU530" s="1"/>
      <c r="ADV530" s="1"/>
      <c r="ADW530" s="1"/>
      <c r="ADX530" s="1"/>
      <c r="ADY530" s="1"/>
      <c r="ADZ530" s="1"/>
      <c r="AEA530" s="1"/>
      <c r="AEB530" s="1"/>
      <c r="AEC530" s="1"/>
      <c r="AED530" s="1"/>
      <c r="AEE530" s="1"/>
      <c r="AEF530" s="1"/>
      <c r="AEG530" s="1"/>
      <c r="AEH530" s="1"/>
      <c r="AEI530" s="1"/>
      <c r="AEJ530" s="1"/>
      <c r="AEK530" s="1"/>
      <c r="AEL530" s="1"/>
      <c r="AEM530" s="1"/>
      <c r="AEN530" s="1"/>
      <c r="AEO530" s="1"/>
      <c r="AEP530" s="1"/>
      <c r="AEQ530" s="1"/>
      <c r="AER530" s="1"/>
      <c r="AES530" s="1"/>
      <c r="AET530" s="1"/>
      <c r="AEU530" s="1"/>
      <c r="AEV530" s="1"/>
      <c r="AEW530" s="1"/>
      <c r="AEX530" s="1"/>
      <c r="AEY530" s="1"/>
      <c r="AEZ530" s="1"/>
      <c r="AFA530" s="1"/>
      <c r="AFB530" s="1"/>
      <c r="AFC530" s="1"/>
      <c r="AFD530" s="1"/>
      <c r="AFE530" s="1"/>
      <c r="AFF530" s="1"/>
      <c r="AFG530" s="1"/>
      <c r="AFH530" s="1"/>
      <c r="AFI530" s="1"/>
      <c r="AFJ530" s="1"/>
      <c r="AFK530" s="1"/>
      <c r="AFL530" s="1"/>
      <c r="AFM530" s="1"/>
      <c r="AFN530" s="1"/>
      <c r="AFO530" s="1"/>
      <c r="AFP530" s="1"/>
      <c r="AFQ530" s="1"/>
      <c r="AFR530" s="1"/>
      <c r="AFS530" s="1"/>
      <c r="AFT530" s="1"/>
      <c r="AFU530" s="1"/>
      <c r="AFV530" s="1"/>
      <c r="AFW530" s="1"/>
      <c r="AFX530" s="1"/>
      <c r="AFY530" s="1"/>
      <c r="AFZ530" s="1"/>
      <c r="AGA530" s="1"/>
      <c r="AGB530" s="1"/>
      <c r="AGC530" s="1"/>
      <c r="AGD530" s="1"/>
      <c r="AGE530" s="1"/>
      <c r="AGF530" s="1"/>
      <c r="AGG530" s="1"/>
      <c r="AGH530" s="1"/>
      <c r="AGI530" s="1"/>
      <c r="AGJ530" s="1"/>
      <c r="AGK530" s="1"/>
      <c r="AGL530" s="1"/>
      <c r="AGM530" s="1"/>
      <c r="AGN530" s="1"/>
      <c r="AGO530" s="1"/>
      <c r="AGP530" s="1"/>
      <c r="AGQ530" s="1"/>
      <c r="AGR530" s="1"/>
      <c r="AGS530" s="1"/>
      <c r="AGT530" s="1"/>
      <c r="AGU530" s="1"/>
      <c r="AGV530" s="1"/>
      <c r="AGW530" s="1"/>
      <c r="AGX530" s="1"/>
      <c r="AGY530" s="1"/>
      <c r="AGZ530" s="1"/>
      <c r="AHA530" s="1"/>
      <c r="AHB530" s="1"/>
      <c r="AHC530" s="1"/>
      <c r="AHD530" s="1"/>
      <c r="AHE530" s="1"/>
      <c r="AHF530" s="1"/>
      <c r="AHG530" s="1"/>
      <c r="AHH530" s="1"/>
      <c r="AHI530" s="1"/>
      <c r="AHJ530" s="1"/>
      <c r="AHK530" s="1"/>
      <c r="AHL530" s="1"/>
      <c r="AHM530" s="1"/>
      <c r="AHN530" s="1"/>
      <c r="AHO530" s="1"/>
      <c r="AHP530" s="1"/>
      <c r="AHQ530" s="1"/>
      <c r="AHR530" s="1"/>
      <c r="AHS530" s="1"/>
      <c r="AHT530" s="1"/>
      <c r="AHU530" s="1"/>
      <c r="AHV530" s="1"/>
      <c r="AHW530" s="1"/>
      <c r="AHX530" s="1"/>
      <c r="AHY530" s="1"/>
      <c r="AHZ530" s="1"/>
      <c r="AIA530" s="1"/>
      <c r="AIB530" s="1"/>
      <c r="AIC530" s="1"/>
      <c r="AID530" s="1"/>
      <c r="AIE530" s="1"/>
      <c r="AIF530" s="1"/>
      <c r="AIG530" s="1"/>
      <c r="AIH530" s="1"/>
      <c r="AII530" s="1"/>
      <c r="AIJ530" s="1"/>
      <c r="AIK530" s="1"/>
      <c r="AIL530" s="1"/>
      <c r="AIM530" s="1"/>
      <c r="AIN530" s="1"/>
      <c r="AIO530" s="1"/>
      <c r="AIP530" s="1"/>
      <c r="AIQ530" s="1"/>
      <c r="AIR530" s="1"/>
      <c r="AIS530" s="1"/>
      <c r="AIT530" s="1"/>
      <c r="AIU530" s="1"/>
      <c r="AIV530" s="1"/>
      <c r="AIW530" s="1"/>
      <c r="AIX530" s="1"/>
      <c r="AIY530" s="1"/>
      <c r="AIZ530" s="1"/>
      <c r="AJA530" s="1"/>
      <c r="AJB530" s="1"/>
      <c r="AJC530" s="1"/>
      <c r="AJD530" s="1"/>
      <c r="AJE530" s="1"/>
      <c r="AJF530" s="1"/>
      <c r="AJG530" s="1"/>
      <c r="AJH530" s="1"/>
      <c r="AJI530" s="1"/>
      <c r="AJJ530" s="1"/>
      <c r="AJK530" s="1"/>
      <c r="AJL530" s="1"/>
      <c r="AJM530" s="1"/>
      <c r="AJN530" s="1"/>
      <c r="AJO530" s="1"/>
      <c r="AJP530" s="1"/>
      <c r="AJQ530" s="1"/>
      <c r="AJR530" s="1"/>
      <c r="AJS530" s="1"/>
      <c r="AJT530" s="1"/>
      <c r="AJU530" s="1"/>
      <c r="AJV530" s="1"/>
      <c r="AJW530" s="1"/>
      <c r="AJX530" s="1"/>
      <c r="AJY530" s="1"/>
      <c r="AJZ530" s="1"/>
      <c r="AKA530" s="1"/>
      <c r="AKB530" s="1"/>
      <c r="AKC530" s="1"/>
      <c r="AKD530" s="1"/>
      <c r="AKE530" s="1"/>
      <c r="AKF530" s="1"/>
      <c r="AKG530" s="1"/>
      <c r="AKH530" s="1"/>
      <c r="AKI530" s="1"/>
      <c r="AKJ530" s="1"/>
      <c r="AKK530" s="1"/>
      <c r="AKL530" s="1"/>
      <c r="AKM530" s="1"/>
      <c r="AKN530" s="1"/>
      <c r="AKO530" s="1"/>
      <c r="AKP530" s="1"/>
      <c r="AKQ530" s="1"/>
      <c r="AKR530" s="1"/>
      <c r="AKS530" s="1"/>
      <c r="AKT530" s="1"/>
      <c r="AKU530" s="1"/>
      <c r="AKV530" s="1"/>
      <c r="AKW530" s="1"/>
      <c r="AKX530" s="1"/>
      <c r="AKY530" s="1"/>
      <c r="AKZ530" s="1"/>
      <c r="ALA530" s="1"/>
      <c r="ALB530" s="1"/>
      <c r="ALC530" s="1"/>
      <c r="ALD530" s="1"/>
      <c r="ALE530" s="1"/>
      <c r="ALF530" s="1"/>
      <c r="ALG530" s="1"/>
      <c r="ALH530" s="1"/>
      <c r="ALI530" s="1"/>
      <c r="ALJ530" s="1"/>
      <c r="ALK530" s="1"/>
      <c r="ALL530" s="1"/>
      <c r="ALM530" s="1"/>
      <c r="ALN530" s="1"/>
      <c r="ALO530" s="1"/>
      <c r="ALP530" s="1"/>
      <c r="ALQ530" s="1"/>
      <c r="ALR530" s="1"/>
      <c r="ALS530" s="1"/>
      <c r="ALT530" s="1"/>
      <c r="ALU530" s="1"/>
      <c r="ALV530" s="1"/>
      <c r="ALW530" s="1"/>
      <c r="ALX530" s="1"/>
      <c r="ALY530" s="1"/>
      <c r="ALZ530" s="1"/>
      <c r="AMA530" s="1"/>
      <c r="AMB530" s="1"/>
      <c r="AMC530" s="1"/>
      <c r="AMD530" s="1"/>
      <c r="AME530" s="1"/>
      <c r="AMF530" s="1"/>
      <c r="AMG530" s="1"/>
      <c r="AMH530" s="1"/>
      <c r="AMI530" s="1"/>
      <c r="AMJ530" s="1"/>
    </row>
    <row r="531" spans="1:1024">
      <c r="A531" s="2" t="s">
        <v>9582</v>
      </c>
      <c r="B531" s="2"/>
      <c r="C531" s="2"/>
      <c r="D531" s="2"/>
      <c r="E531" s="2"/>
      <c r="F531" s="2"/>
      <c r="G531" s="2"/>
      <c r="H531" s="2"/>
      <c r="I531" s="2"/>
      <c r="J531" s="2"/>
      <c r="K531" s="2"/>
      <c r="L531" s="2"/>
      <c r="M531" s="2"/>
      <c r="N531" s="2"/>
      <c r="O531" s="2"/>
      <c r="P531" s="2"/>
      <c r="Q531" s="2"/>
      <c r="R531" s="2"/>
      <c r="S531" s="2"/>
      <c r="T531" s="2"/>
    </row>
    <row r="532" spans="1:1024">
      <c r="A532" s="1" t="s">
        <v>1171</v>
      </c>
      <c r="B532" s="1" t="s">
        <v>1172</v>
      </c>
      <c r="C532" s="1" t="s">
        <v>1090</v>
      </c>
      <c r="D532" s="1" t="s">
        <v>13</v>
      </c>
      <c r="E532" s="1" t="s">
        <v>1173</v>
      </c>
      <c r="F532" s="1" t="s">
        <v>12</v>
      </c>
    </row>
    <row r="533" spans="1:1024">
      <c r="A533" s="1" t="s">
        <v>1174</v>
      </c>
      <c r="B533" s="1" t="s">
        <v>1175</v>
      </c>
      <c r="C533" s="1" t="s">
        <v>1090</v>
      </c>
      <c r="D533" s="1" t="s">
        <v>13</v>
      </c>
      <c r="E533" s="1" t="s">
        <v>9577</v>
      </c>
      <c r="F533" s="1" t="s">
        <v>12</v>
      </c>
    </row>
    <row r="534" spans="1:1024">
      <c r="A534" s="1" t="s">
        <v>1176</v>
      </c>
      <c r="B534" s="1" t="s">
        <v>1177</v>
      </c>
      <c r="C534" s="1" t="s">
        <v>1090</v>
      </c>
      <c r="D534" s="1" t="s">
        <v>238</v>
      </c>
      <c r="E534" s="1" t="s">
        <v>1178</v>
      </c>
      <c r="F534" s="1" t="s">
        <v>12</v>
      </c>
    </row>
    <row r="535" spans="1:1024">
      <c r="A535" s="1" t="s">
        <v>1179</v>
      </c>
      <c r="B535" s="1" t="s">
        <v>1180</v>
      </c>
      <c r="C535" s="1" t="s">
        <v>1090</v>
      </c>
      <c r="D535" s="1" t="s">
        <v>13</v>
      </c>
      <c r="E535" s="1" t="s">
        <v>9578</v>
      </c>
      <c r="F535" s="1" t="s">
        <v>12</v>
      </c>
    </row>
    <row r="536" spans="1:1024">
      <c r="A536" s="1" t="s">
        <v>1181</v>
      </c>
      <c r="B536" s="1" t="s">
        <v>1182</v>
      </c>
      <c r="C536" s="1" t="s">
        <v>1090</v>
      </c>
      <c r="D536" s="1" t="s">
        <v>238</v>
      </c>
      <c r="E536" s="1" t="s">
        <v>1183</v>
      </c>
      <c r="F536" s="1" t="s">
        <v>12</v>
      </c>
    </row>
    <row r="537" spans="1:1024">
      <c r="A537" s="1" t="s">
        <v>1184</v>
      </c>
      <c r="B537" s="1" t="s">
        <v>1185</v>
      </c>
      <c r="C537" s="1" t="s">
        <v>1090</v>
      </c>
      <c r="D537" s="1" t="s">
        <v>238</v>
      </c>
      <c r="E537" s="1" t="s">
        <v>9718</v>
      </c>
      <c r="F537" s="1" t="s">
        <v>12</v>
      </c>
    </row>
    <row r="538" spans="1:1024">
      <c r="A538" s="1" t="s">
        <v>1186</v>
      </c>
      <c r="B538" s="1" t="s">
        <v>1187</v>
      </c>
      <c r="C538" s="1" t="s">
        <v>1090</v>
      </c>
      <c r="D538" s="1" t="s">
        <v>13</v>
      </c>
      <c r="E538" s="1" t="s">
        <v>9579</v>
      </c>
      <c r="F538" s="1" t="s">
        <v>12</v>
      </c>
    </row>
    <row r="539" spans="1:1024">
      <c r="A539" s="1" t="s">
        <v>1188</v>
      </c>
      <c r="B539" s="1" t="s">
        <v>1189</v>
      </c>
      <c r="C539" s="1" t="s">
        <v>1090</v>
      </c>
      <c r="D539" s="1" t="s">
        <v>238</v>
      </c>
      <c r="E539" s="1" t="s">
        <v>1190</v>
      </c>
      <c r="F539" s="1" t="s">
        <v>12</v>
      </c>
    </row>
    <row r="540" spans="1:1024">
      <c r="A540" s="1" t="s">
        <v>1191</v>
      </c>
      <c r="B540" s="1" t="s">
        <v>1192</v>
      </c>
      <c r="C540" s="1" t="s">
        <v>1090</v>
      </c>
      <c r="D540" s="1" t="s">
        <v>13</v>
      </c>
      <c r="E540" s="1" t="s">
        <v>9580</v>
      </c>
      <c r="F540" s="1" t="s">
        <v>12</v>
      </c>
    </row>
    <row r="541" spans="1:1024">
      <c r="A541" s="1" t="s">
        <v>1193</v>
      </c>
      <c r="B541" s="1" t="s">
        <v>1194</v>
      </c>
      <c r="C541" s="1" t="s">
        <v>1090</v>
      </c>
      <c r="D541" s="1" t="s">
        <v>238</v>
      </c>
      <c r="E541" s="1" t="s">
        <v>1195</v>
      </c>
      <c r="F541" s="1" t="s">
        <v>12</v>
      </c>
    </row>
    <row r="542" spans="1:1024">
      <c r="A542" s="1" t="s">
        <v>1196</v>
      </c>
      <c r="B542" s="1" t="s">
        <v>1197</v>
      </c>
      <c r="C542" s="1" t="s">
        <v>1090</v>
      </c>
      <c r="D542" s="1" t="s">
        <v>13</v>
      </c>
      <c r="E542" s="1" t="s">
        <v>9581</v>
      </c>
      <c r="F542" s="1" t="s">
        <v>12</v>
      </c>
    </row>
    <row r="543" spans="1:1024">
      <c r="A543" s="1" t="s">
        <v>1198</v>
      </c>
      <c r="B543" s="1" t="s">
        <v>1199</v>
      </c>
      <c r="C543" s="1" t="s">
        <v>1090</v>
      </c>
      <c r="D543" s="1" t="s">
        <v>238</v>
      </c>
      <c r="E543" s="1" t="s">
        <v>1200</v>
      </c>
      <c r="F543" s="1" t="s">
        <v>12</v>
      </c>
    </row>
    <row r="545" spans="1:7">
      <c r="A545" s="1" t="s">
        <v>1201</v>
      </c>
      <c r="B545" s="1" t="s">
        <v>1202</v>
      </c>
      <c r="C545" s="1" t="s">
        <v>1090</v>
      </c>
      <c r="D545" s="1" t="s">
        <v>238</v>
      </c>
      <c r="E545" s="1" t="s">
        <v>1188</v>
      </c>
      <c r="F545" s="1" t="s">
        <v>1203</v>
      </c>
    </row>
    <row r="546" spans="1:7">
      <c r="A546" s="1" t="s">
        <v>1204</v>
      </c>
      <c r="B546" s="1" t="s">
        <v>1205</v>
      </c>
      <c r="C546" s="1" t="s">
        <v>1090</v>
      </c>
      <c r="D546" s="1" t="s">
        <v>238</v>
      </c>
      <c r="E546" s="1" t="s">
        <v>1193</v>
      </c>
      <c r="F546" s="1" t="s">
        <v>1206</v>
      </c>
    </row>
    <row r="547" spans="1:7">
      <c r="A547" s="1" t="s">
        <v>1207</v>
      </c>
      <c r="B547" s="1" t="s">
        <v>1208</v>
      </c>
      <c r="C547" s="1" t="s">
        <v>1090</v>
      </c>
      <c r="D547" s="1" t="s">
        <v>238</v>
      </c>
      <c r="E547" s="1" t="s">
        <v>1198</v>
      </c>
      <c r="F547" s="1" t="s">
        <v>1209</v>
      </c>
    </row>
    <row r="548" spans="1:7">
      <c r="A548" s="1" t="s">
        <v>1210</v>
      </c>
      <c r="B548" s="1" t="s">
        <v>1211</v>
      </c>
      <c r="C548" s="1" t="s">
        <v>1090</v>
      </c>
      <c r="D548" s="1" t="s">
        <v>13</v>
      </c>
      <c r="E548" s="1" t="s">
        <v>9316</v>
      </c>
      <c r="F548" s="1" t="s">
        <v>16</v>
      </c>
    </row>
    <row r="549" spans="1:7">
      <c r="A549" s="1" t="s">
        <v>1212</v>
      </c>
      <c r="B549" s="1" t="s">
        <v>1213</v>
      </c>
      <c r="C549" s="1" t="s">
        <v>1090</v>
      </c>
      <c r="D549" s="1" t="s">
        <v>13</v>
      </c>
      <c r="E549" s="1" t="s">
        <v>1214</v>
      </c>
      <c r="F549" s="1" t="s">
        <v>16</v>
      </c>
    </row>
    <row r="550" spans="1:7">
      <c r="A550" s="1" t="s">
        <v>1215</v>
      </c>
      <c r="B550" s="1" t="s">
        <v>1216</v>
      </c>
      <c r="C550" s="1" t="s">
        <v>1090</v>
      </c>
      <c r="D550" s="1" t="s">
        <v>13</v>
      </c>
      <c r="E550" s="1" t="s">
        <v>1217</v>
      </c>
      <c r="F550" s="1" t="s">
        <v>16</v>
      </c>
    </row>
    <row r="551" spans="1:7">
      <c r="A551" s="1" t="s">
        <v>1218</v>
      </c>
      <c r="B551" s="1" t="s">
        <v>1219</v>
      </c>
      <c r="C551" s="1" t="s">
        <v>1090</v>
      </c>
      <c r="D551" s="1" t="s">
        <v>13</v>
      </c>
      <c r="E551" s="1" t="s">
        <v>1220</v>
      </c>
      <c r="F551" s="1" t="s">
        <v>16</v>
      </c>
    </row>
    <row r="552" spans="1:7">
      <c r="A552" s="1" t="s">
        <v>1221</v>
      </c>
      <c r="B552" s="1" t="s">
        <v>1222</v>
      </c>
      <c r="C552" s="1" t="s">
        <v>1090</v>
      </c>
      <c r="D552" s="1" t="s">
        <v>247</v>
      </c>
      <c r="E552" s="1" t="s">
        <v>9719</v>
      </c>
      <c r="F552" s="1" t="s">
        <v>1223</v>
      </c>
    </row>
    <row r="553" spans="1:7">
      <c r="A553" s="1" t="s">
        <v>1224</v>
      </c>
      <c r="B553" s="1" t="s">
        <v>1225</v>
      </c>
      <c r="C553" s="1" t="s">
        <v>1090</v>
      </c>
      <c r="D553" s="1" t="s">
        <v>247</v>
      </c>
      <c r="E553" s="1" t="s">
        <v>9317</v>
      </c>
      <c r="F553" s="1" t="s">
        <v>1226</v>
      </c>
    </row>
    <row r="554" spans="1:7">
      <c r="A554" s="1" t="s">
        <v>1227</v>
      </c>
      <c r="B554" s="1" t="s">
        <v>1228</v>
      </c>
      <c r="C554" s="1" t="s">
        <v>1090</v>
      </c>
      <c r="D554" s="1" t="s">
        <v>247</v>
      </c>
      <c r="E554" s="1" t="s">
        <v>9318</v>
      </c>
      <c r="F554" s="1" t="s">
        <v>1229</v>
      </c>
    </row>
    <row r="555" spans="1:7">
      <c r="A555" s="1" t="s">
        <v>1230</v>
      </c>
      <c r="B555" s="1" t="s">
        <v>1231</v>
      </c>
      <c r="C555" s="1" t="s">
        <v>1090</v>
      </c>
      <c r="D555" s="1" t="s">
        <v>247</v>
      </c>
      <c r="E555" s="1" t="s">
        <v>9319</v>
      </c>
      <c r="F555" s="1" t="s">
        <v>1232</v>
      </c>
      <c r="G555" s="1" t="s">
        <v>9320</v>
      </c>
    </row>
    <row r="556" spans="1:7">
      <c r="A556" s="1" t="s">
        <v>1233</v>
      </c>
      <c r="B556" s="1" t="s">
        <v>1234</v>
      </c>
      <c r="C556" s="1" t="s">
        <v>1090</v>
      </c>
      <c r="D556" s="1" t="s">
        <v>13</v>
      </c>
      <c r="E556" s="1" t="s">
        <v>1235</v>
      </c>
      <c r="F556" s="1" t="s">
        <v>16</v>
      </c>
      <c r="G556" s="1" t="s">
        <v>9320</v>
      </c>
    </row>
    <row r="557" spans="1:7">
      <c r="A557" s="1" t="s">
        <v>1236</v>
      </c>
      <c r="B557" s="1" t="s">
        <v>1237</v>
      </c>
      <c r="C557" s="1" t="s">
        <v>1090</v>
      </c>
      <c r="D557" s="1" t="s">
        <v>13</v>
      </c>
      <c r="E557" s="1" t="s">
        <v>1238</v>
      </c>
      <c r="F557" s="1" t="s">
        <v>16</v>
      </c>
      <c r="G557" s="1" t="s">
        <v>9320</v>
      </c>
    </row>
    <row r="558" spans="1:7">
      <c r="A558" s="1" t="s">
        <v>1239</v>
      </c>
      <c r="B558" s="1" t="s">
        <v>1240</v>
      </c>
      <c r="C558" s="1" t="s">
        <v>1090</v>
      </c>
      <c r="D558" s="1" t="s">
        <v>13</v>
      </c>
      <c r="E558" s="1" t="s">
        <v>1241</v>
      </c>
      <c r="F558" s="1" t="s">
        <v>16</v>
      </c>
      <c r="G558" s="1" t="s">
        <v>9320</v>
      </c>
    </row>
    <row r="559" spans="1:7">
      <c r="A559" s="1" t="s">
        <v>1242</v>
      </c>
      <c r="B559" s="1" t="s">
        <v>1243</v>
      </c>
      <c r="C559" s="1" t="s">
        <v>1090</v>
      </c>
      <c r="D559" s="1" t="s">
        <v>13</v>
      </c>
      <c r="E559" s="1" t="s">
        <v>1244</v>
      </c>
      <c r="F559" s="1" t="s">
        <v>16</v>
      </c>
      <c r="G559" s="1" t="s">
        <v>9320</v>
      </c>
    </row>
    <row r="561" spans="1:6">
      <c r="A561" s="1" t="s">
        <v>1245</v>
      </c>
      <c r="B561" s="1" t="s">
        <v>1246</v>
      </c>
      <c r="C561" s="1" t="s">
        <v>1247</v>
      </c>
      <c r="D561" s="1" t="s">
        <v>13</v>
      </c>
      <c r="E561" s="1" t="s">
        <v>1248</v>
      </c>
      <c r="F561" s="1" t="s">
        <v>16</v>
      </c>
    </row>
    <row r="562" spans="1:6">
      <c r="A562" s="1" t="s">
        <v>9321</v>
      </c>
      <c r="B562" s="1" t="s">
        <v>9322</v>
      </c>
      <c r="C562" s="1" t="s">
        <v>1247</v>
      </c>
      <c r="D562" s="1" t="s">
        <v>288</v>
      </c>
      <c r="E562" s="1" t="s">
        <v>9323</v>
      </c>
      <c r="F562" s="1" t="s">
        <v>9324</v>
      </c>
    </row>
    <row r="563" spans="1:6">
      <c r="A563" s="1" t="s">
        <v>9325</v>
      </c>
      <c r="B563" s="1" t="s">
        <v>9326</v>
      </c>
      <c r="C563" s="1" t="s">
        <v>1247</v>
      </c>
      <c r="D563" s="1" t="s">
        <v>288</v>
      </c>
      <c r="E563" s="1" t="s">
        <v>9327</v>
      </c>
      <c r="F563" s="1" t="s">
        <v>9328</v>
      </c>
    </row>
    <row r="564" spans="1:6">
      <c r="A564" s="1" t="s">
        <v>9329</v>
      </c>
      <c r="B564" s="1" t="s">
        <v>9330</v>
      </c>
      <c r="C564" s="1" t="s">
        <v>1247</v>
      </c>
      <c r="D564" s="1" t="s">
        <v>288</v>
      </c>
      <c r="E564" s="1" t="s">
        <v>9331</v>
      </c>
      <c r="F564" s="1" t="s">
        <v>9332</v>
      </c>
    </row>
    <row r="565" spans="1:6">
      <c r="A565" s="1" t="s">
        <v>1253</v>
      </c>
      <c r="B565" s="1" t="s">
        <v>1254</v>
      </c>
      <c r="C565" s="1" t="s">
        <v>1247</v>
      </c>
      <c r="D565" s="1" t="s">
        <v>13</v>
      </c>
      <c r="E565" s="1" t="s">
        <v>9333</v>
      </c>
      <c r="F565" s="1" t="s">
        <v>16</v>
      </c>
    </row>
    <row r="566" spans="1:6">
      <c r="A566" s="1" t="s">
        <v>1255</v>
      </c>
      <c r="B566" s="1" t="s">
        <v>1256</v>
      </c>
      <c r="C566" s="1" t="s">
        <v>1247</v>
      </c>
      <c r="D566" s="1" t="s">
        <v>13</v>
      </c>
      <c r="E566" s="1" t="s">
        <v>9334</v>
      </c>
      <c r="F566" s="1" t="s">
        <v>16</v>
      </c>
    </row>
    <row r="567" spans="1:6">
      <c r="A567" s="1" t="s">
        <v>1257</v>
      </c>
      <c r="B567" s="1" t="s">
        <v>1258</v>
      </c>
      <c r="C567" s="1" t="s">
        <v>1247</v>
      </c>
      <c r="D567" s="1" t="s">
        <v>13</v>
      </c>
      <c r="E567" s="1" t="s">
        <v>9335</v>
      </c>
      <c r="F567" s="1" t="s">
        <v>16</v>
      </c>
    </row>
    <row r="568" spans="1:6">
      <c r="A568" s="1" t="s">
        <v>1259</v>
      </c>
      <c r="B568" s="1" t="s">
        <v>1260</v>
      </c>
      <c r="C568" s="1" t="s">
        <v>1247</v>
      </c>
      <c r="D568" s="1" t="s">
        <v>13</v>
      </c>
      <c r="E568" s="1" t="s">
        <v>9336</v>
      </c>
      <c r="F568" s="1" t="s">
        <v>16</v>
      </c>
    </row>
    <row r="569" spans="1:6">
      <c r="A569" s="1" t="s">
        <v>1261</v>
      </c>
      <c r="B569" s="1" t="s">
        <v>1262</v>
      </c>
      <c r="C569" s="1" t="s">
        <v>1247</v>
      </c>
      <c r="D569" s="1" t="s">
        <v>13</v>
      </c>
      <c r="E569" s="1" t="s">
        <v>1263</v>
      </c>
      <c r="F569" s="1" t="s">
        <v>16</v>
      </c>
    </row>
    <row r="570" spans="1:6">
      <c r="A570" s="1" t="s">
        <v>9337</v>
      </c>
      <c r="B570" s="1" t="s">
        <v>9348</v>
      </c>
      <c r="C570" s="1" t="s">
        <v>1247</v>
      </c>
      <c r="D570" s="1" t="s">
        <v>13</v>
      </c>
      <c r="E570" s="1" t="s">
        <v>9338</v>
      </c>
      <c r="F570" s="1" t="s">
        <v>16</v>
      </c>
    </row>
    <row r="571" spans="1:6">
      <c r="A571" s="1" t="s">
        <v>9339</v>
      </c>
      <c r="B571" s="1" t="s">
        <v>9349</v>
      </c>
      <c r="C571" s="1" t="s">
        <v>1247</v>
      </c>
      <c r="D571" s="1" t="s">
        <v>13</v>
      </c>
      <c r="E571" s="1" t="s">
        <v>9340</v>
      </c>
      <c r="F571" s="1" t="s">
        <v>16</v>
      </c>
    </row>
    <row r="572" spans="1:6">
      <c r="A572" s="1" t="s">
        <v>1268</v>
      </c>
      <c r="B572" s="1" t="s">
        <v>1269</v>
      </c>
      <c r="C572" s="1" t="s">
        <v>1247</v>
      </c>
      <c r="D572" s="1" t="s">
        <v>13</v>
      </c>
      <c r="E572" s="1" t="s">
        <v>1270</v>
      </c>
      <c r="F572" s="1" t="s">
        <v>16</v>
      </c>
    </row>
    <row r="573" spans="1:6">
      <c r="A573" s="1" t="s">
        <v>1271</v>
      </c>
      <c r="B573" s="1" t="s">
        <v>1272</v>
      </c>
      <c r="C573" s="1" t="s">
        <v>1247</v>
      </c>
      <c r="D573" s="1" t="s">
        <v>13</v>
      </c>
      <c r="E573" s="1" t="s">
        <v>1273</v>
      </c>
      <c r="F573" s="1" t="s">
        <v>16</v>
      </c>
    </row>
    <row r="574" spans="1:6">
      <c r="A574" s="1" t="s">
        <v>1274</v>
      </c>
      <c r="B574" s="1" t="s">
        <v>1275</v>
      </c>
      <c r="C574" s="1" t="s">
        <v>1247</v>
      </c>
      <c r="D574" s="1" t="s">
        <v>13</v>
      </c>
      <c r="E574" s="1" t="s">
        <v>9621</v>
      </c>
      <c r="F574" s="1" t="s">
        <v>16</v>
      </c>
    </row>
    <row r="575" spans="1:6">
      <c r="A575" s="1" t="s">
        <v>1276</v>
      </c>
      <c r="B575" s="1" t="s">
        <v>1277</v>
      </c>
      <c r="C575" s="1" t="s">
        <v>1247</v>
      </c>
      <c r="D575" s="1" t="s">
        <v>13</v>
      </c>
      <c r="E575" s="1" t="s">
        <v>9622</v>
      </c>
      <c r="F575" s="1" t="s">
        <v>16</v>
      </c>
    </row>
    <row r="576" spans="1:6">
      <c r="A576" s="1" t="s">
        <v>1278</v>
      </c>
      <c r="B576" s="1" t="s">
        <v>1279</v>
      </c>
      <c r="C576" s="1" t="s">
        <v>1247</v>
      </c>
      <c r="D576" s="1" t="s">
        <v>13</v>
      </c>
      <c r="E576" s="1" t="s">
        <v>1280</v>
      </c>
      <c r="F576" s="1" t="s">
        <v>16</v>
      </c>
    </row>
    <row r="577" spans="1:20">
      <c r="A577" s="1" t="s">
        <v>9341</v>
      </c>
      <c r="B577" s="1" t="s">
        <v>9350</v>
      </c>
      <c r="C577" s="1" t="s">
        <v>1247</v>
      </c>
      <c r="D577" s="1" t="s">
        <v>13</v>
      </c>
      <c r="E577" s="1" t="s">
        <v>9342</v>
      </c>
      <c r="F577" s="1" t="s">
        <v>16</v>
      </c>
    </row>
    <row r="578" spans="1:20">
      <c r="A578" s="1" t="s">
        <v>1281</v>
      </c>
      <c r="B578" s="1" t="s">
        <v>1282</v>
      </c>
      <c r="C578" s="1" t="s">
        <v>1247</v>
      </c>
      <c r="D578" s="1" t="s">
        <v>13</v>
      </c>
      <c r="E578" s="1" t="s">
        <v>1283</v>
      </c>
      <c r="F578" s="1" t="s">
        <v>16</v>
      </c>
    </row>
    <row r="579" spans="1:20">
      <c r="A579" s="1" t="s">
        <v>1284</v>
      </c>
      <c r="B579" s="1" t="s">
        <v>1285</v>
      </c>
      <c r="C579" s="1" t="s">
        <v>1247</v>
      </c>
      <c r="D579" s="1" t="s">
        <v>13</v>
      </c>
      <c r="E579" s="1" t="s">
        <v>1286</v>
      </c>
      <c r="F579" s="1" t="s">
        <v>16</v>
      </c>
    </row>
    <row r="580" spans="1:20">
      <c r="A580" s="1" t="s">
        <v>1287</v>
      </c>
      <c r="B580" s="1" t="s">
        <v>9351</v>
      </c>
      <c r="C580" s="1" t="s">
        <v>1247</v>
      </c>
      <c r="D580" s="1" t="s">
        <v>13</v>
      </c>
      <c r="E580" s="1" t="s">
        <v>1289</v>
      </c>
      <c r="F580" s="1" t="s">
        <v>16</v>
      </c>
    </row>
    <row r="581" spans="1:20">
      <c r="A581" s="1" t="s">
        <v>1290</v>
      </c>
      <c r="B581" s="1" t="s">
        <v>9352</v>
      </c>
      <c r="C581" s="1" t="s">
        <v>1247</v>
      </c>
      <c r="D581" s="1" t="s">
        <v>13</v>
      </c>
      <c r="E581" s="1" t="s">
        <v>1292</v>
      </c>
      <c r="F581" s="1" t="s">
        <v>16</v>
      </c>
    </row>
    <row r="582" spans="1:20">
      <c r="A582" s="1" t="s">
        <v>9343</v>
      </c>
      <c r="B582" s="1" t="s">
        <v>9353</v>
      </c>
      <c r="C582" s="1" t="s">
        <v>1247</v>
      </c>
      <c r="D582" s="1" t="s">
        <v>13</v>
      </c>
      <c r="E582" s="1" t="s">
        <v>9344</v>
      </c>
      <c r="F582" s="1" t="s">
        <v>16</v>
      </c>
    </row>
    <row r="583" spans="1:20">
      <c r="A583" s="1" t="s">
        <v>9345</v>
      </c>
      <c r="B583" s="1" t="s">
        <v>9354</v>
      </c>
      <c r="C583" s="1" t="s">
        <v>1247</v>
      </c>
      <c r="D583" s="1" t="s">
        <v>13</v>
      </c>
      <c r="E583" s="1" t="s">
        <v>9346</v>
      </c>
      <c r="F583" s="1" t="s">
        <v>16</v>
      </c>
    </row>
    <row r="584" spans="1:20">
      <c r="A584" s="1" t="s">
        <v>9588</v>
      </c>
      <c r="B584" s="1" t="s">
        <v>9355</v>
      </c>
      <c r="C584" s="1" t="s">
        <v>1247</v>
      </c>
      <c r="D584" s="1" t="s">
        <v>13</v>
      </c>
      <c r="E584" s="1" t="s">
        <v>9623</v>
      </c>
      <c r="F584" s="1" t="s">
        <v>16</v>
      </c>
    </row>
    <row r="585" spans="1:20">
      <c r="A585" s="1" t="s">
        <v>9587</v>
      </c>
      <c r="B585" s="1" t="s">
        <v>9356</v>
      </c>
      <c r="C585" s="1" t="s">
        <v>1247</v>
      </c>
      <c r="D585" s="1" t="s">
        <v>13</v>
      </c>
      <c r="E585" s="1" t="s">
        <v>9624</v>
      </c>
      <c r="F585" s="1" t="s">
        <v>16</v>
      </c>
    </row>
    <row r="586" spans="1:20">
      <c r="A586" s="1" t="s">
        <v>9589</v>
      </c>
      <c r="B586" s="1" t="s">
        <v>9357</v>
      </c>
      <c r="C586" s="1" t="s">
        <v>1247</v>
      </c>
      <c r="D586" s="1" t="s">
        <v>288</v>
      </c>
      <c r="E586" s="1" t="s">
        <v>9590</v>
      </c>
      <c r="F586" s="1" t="s">
        <v>9591</v>
      </c>
    </row>
    <row r="587" spans="1:20">
      <c r="A587" s="1" t="s">
        <v>1300</v>
      </c>
      <c r="B587" s="1" t="s">
        <v>9358</v>
      </c>
      <c r="C587" s="1" t="s">
        <v>1247</v>
      </c>
      <c r="D587" s="1" t="s">
        <v>288</v>
      </c>
      <c r="E587" s="1" t="s">
        <v>1302</v>
      </c>
      <c r="F587" s="1" t="s">
        <v>1303</v>
      </c>
    </row>
    <row r="588" spans="1:20">
      <c r="A588" s="1" t="s">
        <v>9625</v>
      </c>
      <c r="B588" s="1" t="s">
        <v>9359</v>
      </c>
      <c r="C588" s="1" t="s">
        <v>1247</v>
      </c>
      <c r="D588" s="1" t="s">
        <v>288</v>
      </c>
      <c r="E588" s="1" t="s">
        <v>9626</v>
      </c>
      <c r="F588" s="1" t="s">
        <v>9627</v>
      </c>
    </row>
    <row r="589" spans="1:20">
      <c r="A589" s="1" t="s">
        <v>1305</v>
      </c>
      <c r="B589" s="1" t="s">
        <v>1306</v>
      </c>
      <c r="C589" s="1" t="s">
        <v>1247</v>
      </c>
      <c r="D589" s="1" t="s">
        <v>13</v>
      </c>
      <c r="E589" s="1" t="s">
        <v>9347</v>
      </c>
      <c r="F589" s="1" t="s">
        <v>16</v>
      </c>
    </row>
    <row r="591" spans="1:20">
      <c r="A591" s="2" t="s">
        <v>1307</v>
      </c>
      <c r="B591" s="2"/>
      <c r="C591" s="2"/>
      <c r="D591" s="2"/>
      <c r="E591" s="2"/>
      <c r="F591" s="2"/>
      <c r="G591" s="2"/>
      <c r="H591" s="2"/>
      <c r="I591" s="2"/>
      <c r="J591" s="2"/>
      <c r="K591" s="2"/>
      <c r="L591" s="2"/>
      <c r="M591" s="2"/>
      <c r="N591" s="2"/>
      <c r="O591" s="2"/>
      <c r="P591" s="2"/>
      <c r="Q591" s="2"/>
      <c r="R591" s="2"/>
      <c r="S591" s="2"/>
      <c r="T591" s="2"/>
    </row>
    <row r="592" spans="1:20">
      <c r="A592" s="1" t="s">
        <v>1308</v>
      </c>
      <c r="B592" s="1" t="s">
        <v>1309</v>
      </c>
      <c r="C592" s="1" t="s">
        <v>1310</v>
      </c>
      <c r="D592" s="1" t="s">
        <v>13</v>
      </c>
      <c r="E592" s="1" t="s">
        <v>1311</v>
      </c>
      <c r="F592" s="1" t="s">
        <v>16</v>
      </c>
    </row>
    <row r="593" spans="1:6">
      <c r="A593" s="1" t="s">
        <v>1312</v>
      </c>
      <c r="B593" s="1" t="s">
        <v>1313</v>
      </c>
      <c r="C593" s="1" t="s">
        <v>1310</v>
      </c>
      <c r="D593" s="1" t="s">
        <v>13</v>
      </c>
      <c r="E593" s="1" t="s">
        <v>1314</v>
      </c>
      <c r="F593" s="1" t="s">
        <v>16</v>
      </c>
    </row>
    <row r="594" spans="1:6">
      <c r="A594" s="1" t="s">
        <v>1315</v>
      </c>
      <c r="B594" s="1" t="s">
        <v>1316</v>
      </c>
      <c r="C594" s="1" t="s">
        <v>1310</v>
      </c>
      <c r="D594" s="1" t="s">
        <v>13</v>
      </c>
      <c r="E594" s="1" t="s">
        <v>1317</v>
      </c>
      <c r="F594" s="1" t="s">
        <v>16</v>
      </c>
    </row>
    <row r="595" spans="1:6">
      <c r="A595" s="1" t="s">
        <v>1318</v>
      </c>
      <c r="B595" s="1" t="s">
        <v>1319</v>
      </c>
      <c r="C595" s="1" t="s">
        <v>1310</v>
      </c>
      <c r="D595" s="1" t="s">
        <v>13</v>
      </c>
      <c r="E595" s="1" t="s">
        <v>1320</v>
      </c>
      <c r="F595" s="1" t="s">
        <v>16</v>
      </c>
    </row>
    <row r="596" spans="1:6">
      <c r="A596" s="1" t="s">
        <v>1321</v>
      </c>
      <c r="B596" s="1" t="s">
        <v>1322</v>
      </c>
      <c r="C596" s="1" t="s">
        <v>1310</v>
      </c>
      <c r="D596" s="1" t="s">
        <v>13</v>
      </c>
      <c r="E596" s="1" t="s">
        <v>9628</v>
      </c>
      <c r="F596" s="1" t="s">
        <v>16</v>
      </c>
    </row>
    <row r="597" spans="1:6">
      <c r="A597" s="1" t="s">
        <v>1323</v>
      </c>
      <c r="B597" s="1" t="s">
        <v>1324</v>
      </c>
      <c r="C597" s="1" t="s">
        <v>1310</v>
      </c>
      <c r="D597" s="1" t="s">
        <v>13</v>
      </c>
      <c r="E597" s="1" t="s">
        <v>9629</v>
      </c>
      <c r="F597" s="1" t="s">
        <v>16</v>
      </c>
    </row>
    <row r="598" spans="1:6">
      <c r="A598" s="1" t="s">
        <v>1325</v>
      </c>
      <c r="B598" s="1" t="s">
        <v>1326</v>
      </c>
      <c r="C598" s="1" t="s">
        <v>1310</v>
      </c>
      <c r="D598" s="1" t="s">
        <v>13</v>
      </c>
      <c r="E598" s="1" t="s">
        <v>9630</v>
      </c>
      <c r="F598" s="1" t="s">
        <v>16</v>
      </c>
    </row>
    <row r="599" spans="1:6">
      <c r="A599" s="1" t="s">
        <v>1327</v>
      </c>
      <c r="B599" s="1" t="s">
        <v>1328</v>
      </c>
      <c r="C599" s="1" t="s">
        <v>1310</v>
      </c>
      <c r="D599" s="1" t="s">
        <v>13</v>
      </c>
      <c r="E599" s="1" t="s">
        <v>9631</v>
      </c>
      <c r="F599" s="1" t="s">
        <v>16</v>
      </c>
    </row>
    <row r="600" spans="1:6">
      <c r="A600" s="1" t="s">
        <v>1329</v>
      </c>
      <c r="B600" s="1" t="s">
        <v>1330</v>
      </c>
      <c r="C600" s="1" t="s">
        <v>1310</v>
      </c>
      <c r="D600" s="1" t="s">
        <v>13</v>
      </c>
      <c r="E600" s="1" t="s">
        <v>9632</v>
      </c>
      <c r="F600" s="1" t="s">
        <v>16</v>
      </c>
    </row>
    <row r="601" spans="1:6">
      <c r="A601" s="1" t="s">
        <v>1331</v>
      </c>
      <c r="B601" s="1" t="s">
        <v>1332</v>
      </c>
      <c r="C601" s="1" t="s">
        <v>1310</v>
      </c>
      <c r="D601" s="1" t="s">
        <v>13</v>
      </c>
      <c r="E601" s="1" t="s">
        <v>9633</v>
      </c>
      <c r="F601" s="1" t="s">
        <v>16</v>
      </c>
    </row>
    <row r="602" spans="1:6">
      <c r="A602" s="1" t="s">
        <v>1333</v>
      </c>
      <c r="B602" s="1" t="s">
        <v>1334</v>
      </c>
      <c r="C602" s="1" t="s">
        <v>1310</v>
      </c>
      <c r="D602" s="1" t="s">
        <v>13</v>
      </c>
      <c r="E602" s="1" t="s">
        <v>1335</v>
      </c>
      <c r="F602" s="1" t="s">
        <v>16</v>
      </c>
    </row>
    <row r="603" spans="1:6">
      <c r="A603" s="1" t="s">
        <v>1336</v>
      </c>
      <c r="B603" s="1" t="s">
        <v>500</v>
      </c>
      <c r="C603" s="1" t="s">
        <v>1310</v>
      </c>
      <c r="D603" s="1" t="s">
        <v>10</v>
      </c>
      <c r="E603" s="1" t="s">
        <v>9634</v>
      </c>
      <c r="F603" s="1" t="s">
        <v>1337</v>
      </c>
    </row>
    <row r="604" spans="1:6">
      <c r="A604" s="1" t="s">
        <v>1338</v>
      </c>
      <c r="B604" s="1" t="s">
        <v>1339</v>
      </c>
      <c r="C604" s="1" t="s">
        <v>1310</v>
      </c>
      <c r="D604" s="1" t="s">
        <v>13</v>
      </c>
      <c r="E604" s="1" t="s">
        <v>1340</v>
      </c>
      <c r="F604" s="1" t="s">
        <v>16</v>
      </c>
    </row>
    <row r="605" spans="1:6">
      <c r="A605" s="1" t="s">
        <v>1341</v>
      </c>
      <c r="B605" s="1" t="s">
        <v>1342</v>
      </c>
      <c r="C605" s="1" t="s">
        <v>1310</v>
      </c>
      <c r="D605" s="1" t="s">
        <v>13</v>
      </c>
      <c r="E605" s="1" t="s">
        <v>9635</v>
      </c>
      <c r="F605" s="1" t="s">
        <v>16</v>
      </c>
    </row>
    <row r="606" spans="1:6">
      <c r="A606" s="1" t="s">
        <v>1343</v>
      </c>
      <c r="B606" s="1" t="s">
        <v>1344</v>
      </c>
      <c r="C606" s="1" t="s">
        <v>1310</v>
      </c>
      <c r="D606" s="1" t="s">
        <v>13</v>
      </c>
      <c r="E606" s="1" t="s">
        <v>9636</v>
      </c>
      <c r="F606" s="1" t="s">
        <v>16</v>
      </c>
    </row>
    <row r="607" spans="1:6">
      <c r="A607" s="1" t="s">
        <v>1345</v>
      </c>
      <c r="B607" s="1" t="s">
        <v>1346</v>
      </c>
      <c r="C607" s="1" t="s">
        <v>1310</v>
      </c>
      <c r="D607" s="1" t="s">
        <v>13</v>
      </c>
      <c r="E607" s="1" t="s">
        <v>9637</v>
      </c>
      <c r="F607" s="1" t="s">
        <v>16</v>
      </c>
    </row>
    <row r="608" spans="1:6">
      <c r="A608" s="1" t="s">
        <v>1347</v>
      </c>
      <c r="B608" s="1" t="s">
        <v>1348</v>
      </c>
      <c r="C608" s="1" t="s">
        <v>1310</v>
      </c>
      <c r="D608" s="1" t="s">
        <v>288</v>
      </c>
      <c r="E608" s="1" t="s">
        <v>1349</v>
      </c>
      <c r="F608" s="1" t="s">
        <v>1349</v>
      </c>
    </row>
    <row r="609" spans="1:1024">
      <c r="A609" s="1" t="s">
        <v>1350</v>
      </c>
      <c r="B609" s="1" t="s">
        <v>1351</v>
      </c>
      <c r="C609" s="1" t="s">
        <v>1310</v>
      </c>
      <c r="D609" s="1" t="s">
        <v>13</v>
      </c>
      <c r="E609" s="1" t="s">
        <v>1352</v>
      </c>
      <c r="F609" s="1" t="s">
        <v>16</v>
      </c>
    </row>
    <row r="610" spans="1:1024">
      <c r="A610" s="1" t="s">
        <v>1353</v>
      </c>
      <c r="B610" s="1" t="s">
        <v>1354</v>
      </c>
      <c r="C610" s="1" t="s">
        <v>1310</v>
      </c>
      <c r="D610" s="1" t="s">
        <v>13</v>
      </c>
      <c r="E610" s="1" t="s">
        <v>1355</v>
      </c>
      <c r="F610" s="1" t="s">
        <v>16</v>
      </c>
    </row>
    <row r="611" spans="1:1024">
      <c r="A611" s="1" t="s">
        <v>1356</v>
      </c>
      <c r="B611" s="1" t="s">
        <v>1357</v>
      </c>
      <c r="C611" s="1" t="s">
        <v>1310</v>
      </c>
      <c r="D611" s="1" t="s">
        <v>13</v>
      </c>
      <c r="E611" s="1" t="s">
        <v>1358</v>
      </c>
      <c r="F611" s="1" t="s">
        <v>16</v>
      </c>
    </row>
    <row r="612" spans="1:1024">
      <c r="A612" s="1" t="s">
        <v>1359</v>
      </c>
      <c r="B612" s="1" t="s">
        <v>1360</v>
      </c>
      <c r="C612" s="1" t="s">
        <v>1310</v>
      </c>
      <c r="D612" s="1" t="s">
        <v>13</v>
      </c>
      <c r="E612" s="1" t="s">
        <v>1361</v>
      </c>
      <c r="F612" s="1" t="s">
        <v>16</v>
      </c>
    </row>
    <row r="613" spans="1:1024">
      <c r="A613" s="1" t="s">
        <v>1362</v>
      </c>
      <c r="B613" s="1" t="s">
        <v>1363</v>
      </c>
      <c r="C613" s="1" t="s">
        <v>1310</v>
      </c>
      <c r="D613" s="1" t="s">
        <v>13</v>
      </c>
      <c r="E613" s="1" t="s">
        <v>9638</v>
      </c>
      <c r="F613" s="1" t="s">
        <v>16</v>
      </c>
    </row>
    <row r="614" spans="1:1024">
      <c r="A614" s="1" t="s">
        <v>1364</v>
      </c>
      <c r="B614" s="1" t="s">
        <v>1365</v>
      </c>
      <c r="C614" s="1" t="s">
        <v>1310</v>
      </c>
      <c r="D614" s="1" t="s">
        <v>13</v>
      </c>
      <c r="E614" s="1" t="s">
        <v>9639</v>
      </c>
      <c r="F614" s="1" t="s">
        <v>16</v>
      </c>
    </row>
    <row r="615" spans="1:1024">
      <c r="A615" s="1" t="s">
        <v>1366</v>
      </c>
      <c r="B615" s="1" t="s">
        <v>1367</v>
      </c>
      <c r="C615" s="1" t="s">
        <v>1310</v>
      </c>
      <c r="D615" s="1" t="s">
        <v>13</v>
      </c>
      <c r="E615" s="1" t="s">
        <v>9640</v>
      </c>
      <c r="F615" s="1" t="s">
        <v>16</v>
      </c>
    </row>
    <row r="616" spans="1:1024">
      <c r="A616" s="1" t="s">
        <v>1368</v>
      </c>
      <c r="B616" s="1" t="s">
        <v>1369</v>
      </c>
      <c r="C616" s="1" t="s">
        <v>1310</v>
      </c>
      <c r="D616" s="1" t="s">
        <v>13</v>
      </c>
      <c r="E616" s="1" t="s">
        <v>9641</v>
      </c>
      <c r="F616" s="1" t="s">
        <v>16</v>
      </c>
    </row>
    <row r="617" spans="1:1024">
      <c r="A617" s="1" t="s">
        <v>1370</v>
      </c>
      <c r="B617" s="1" t="s">
        <v>1371</v>
      </c>
      <c r="C617" s="1" t="s">
        <v>1310</v>
      </c>
      <c r="D617" s="1" t="s">
        <v>13</v>
      </c>
      <c r="E617" s="1" t="s">
        <v>9642</v>
      </c>
      <c r="F617" s="1" t="s">
        <v>16</v>
      </c>
    </row>
    <row r="618" spans="1:1024">
      <c r="A618" s="1" t="s">
        <v>1372</v>
      </c>
      <c r="B618" s="1" t="s">
        <v>1373</v>
      </c>
      <c r="C618" s="1" t="s">
        <v>1310</v>
      </c>
      <c r="D618" s="1" t="s">
        <v>13</v>
      </c>
      <c r="E618" s="1" t="s">
        <v>9643</v>
      </c>
      <c r="F618" s="1" t="s">
        <v>16</v>
      </c>
    </row>
    <row r="619" spans="1:1024">
      <c r="A619" s="1" t="s">
        <v>1374</v>
      </c>
      <c r="B619" s="1" t="s">
        <v>1375</v>
      </c>
      <c r="C619" s="1" t="s">
        <v>1310</v>
      </c>
      <c r="D619" s="1" t="s">
        <v>13</v>
      </c>
      <c r="E619" s="1" t="s">
        <v>9877</v>
      </c>
      <c r="F619" s="1" t="s">
        <v>16</v>
      </c>
    </row>
    <row r="620" spans="1:1024">
      <c r="A620" s="1" t="s">
        <v>1376</v>
      </c>
      <c r="B620" s="1" t="s">
        <v>1377</v>
      </c>
      <c r="C620" s="1" t="s">
        <v>1310</v>
      </c>
      <c r="D620" s="1" t="s">
        <v>13</v>
      </c>
      <c r="E620" s="1" t="s">
        <v>1378</v>
      </c>
      <c r="F620" s="1" t="s">
        <v>16</v>
      </c>
    </row>
    <row r="622" spans="1:1024">
      <c r="A622" s="2" t="s">
        <v>1379</v>
      </c>
      <c r="B622" s="2"/>
      <c r="C622" s="2"/>
      <c r="D622" s="2"/>
      <c r="E622" s="2"/>
      <c r="F622" s="2"/>
      <c r="G622" s="2"/>
      <c r="H622" s="2"/>
      <c r="I622" s="2"/>
      <c r="J622" s="2"/>
      <c r="K622" s="2"/>
      <c r="L622" s="2"/>
      <c r="M622" s="2"/>
      <c r="N622" s="2"/>
      <c r="O622" s="2"/>
      <c r="P622" s="2"/>
      <c r="Q622" s="2"/>
      <c r="R622" s="2"/>
      <c r="S622" s="2"/>
      <c r="T622" s="2"/>
    </row>
    <row r="623" spans="1:1024" s="22" customFormat="1">
      <c r="A623" s="1" t="s">
        <v>9873</v>
      </c>
      <c r="B623" s="1" t="s">
        <v>9874</v>
      </c>
      <c r="C623" s="1" t="s">
        <v>20</v>
      </c>
      <c r="D623" s="1" t="s">
        <v>10</v>
      </c>
      <c r="E623" s="1" t="s">
        <v>9875</v>
      </c>
      <c r="F623" s="1" t="s">
        <v>9875</v>
      </c>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c r="KB623" s="1"/>
      <c r="KC623" s="1"/>
      <c r="KD623" s="1"/>
      <c r="KE623" s="1"/>
      <c r="KF623" s="1"/>
      <c r="KG623" s="1"/>
      <c r="KH623" s="1"/>
      <c r="KI623" s="1"/>
      <c r="KJ623" s="1"/>
      <c r="KK623" s="1"/>
      <c r="KL623" s="1"/>
      <c r="KM623" s="1"/>
      <c r="KN623" s="1"/>
      <c r="KO623" s="1"/>
      <c r="KP623" s="1"/>
      <c r="KQ623" s="1"/>
      <c r="KR623" s="1"/>
      <c r="KS623" s="1"/>
      <c r="KT623" s="1"/>
      <c r="KU623" s="1"/>
      <c r="KV623" s="1"/>
      <c r="KW623" s="1"/>
      <c r="KX623" s="1"/>
      <c r="KY623" s="1"/>
      <c r="KZ623" s="1"/>
      <c r="LA623" s="1"/>
      <c r="LB623" s="1"/>
      <c r="LC623" s="1"/>
      <c r="LD623" s="1"/>
      <c r="LE623" s="1"/>
      <c r="LF623" s="1"/>
      <c r="LG623" s="1"/>
      <c r="LH623" s="1"/>
      <c r="LI623" s="1"/>
      <c r="LJ623" s="1"/>
      <c r="LK623" s="1"/>
      <c r="LL623" s="1"/>
      <c r="LM623" s="1"/>
      <c r="LN623" s="1"/>
      <c r="LO623" s="1"/>
      <c r="LP623" s="1"/>
      <c r="LQ623" s="1"/>
      <c r="LR623" s="1"/>
      <c r="LS623" s="1"/>
      <c r="LT623" s="1"/>
      <c r="LU623" s="1"/>
      <c r="LV623" s="1"/>
      <c r="LW623" s="1"/>
      <c r="LX623" s="1"/>
      <c r="LY623" s="1"/>
      <c r="LZ623" s="1"/>
      <c r="MA623" s="1"/>
      <c r="MB623" s="1"/>
      <c r="MC623" s="1"/>
      <c r="MD623" s="1"/>
      <c r="ME623" s="1"/>
      <c r="MF623" s="1"/>
      <c r="MG623" s="1"/>
      <c r="MH623" s="1"/>
      <c r="MI623" s="1"/>
      <c r="MJ623" s="1"/>
      <c r="MK623" s="1"/>
      <c r="ML623" s="1"/>
      <c r="MM623" s="1"/>
      <c r="MN623" s="1"/>
      <c r="MO623" s="1"/>
      <c r="MP623" s="1"/>
      <c r="MQ623" s="1"/>
      <c r="MR623" s="1"/>
      <c r="MS623" s="1"/>
      <c r="MT623" s="1"/>
      <c r="MU623" s="1"/>
      <c r="MV623" s="1"/>
      <c r="MW623" s="1"/>
      <c r="MX623" s="1"/>
      <c r="MY623" s="1"/>
      <c r="MZ623" s="1"/>
      <c r="NA623" s="1"/>
      <c r="NB623" s="1"/>
      <c r="NC623" s="1"/>
      <c r="ND623" s="1"/>
      <c r="NE623" s="1"/>
      <c r="NF623" s="1"/>
      <c r="NG623" s="1"/>
      <c r="NH623" s="1"/>
      <c r="NI623" s="1"/>
      <c r="NJ623" s="1"/>
      <c r="NK623" s="1"/>
      <c r="NL623" s="1"/>
      <c r="NM623" s="1"/>
      <c r="NN623" s="1"/>
      <c r="NO623" s="1"/>
      <c r="NP623" s="1"/>
      <c r="NQ623" s="1"/>
      <c r="NR623" s="1"/>
      <c r="NS623" s="1"/>
      <c r="NT623" s="1"/>
      <c r="NU623" s="1"/>
      <c r="NV623" s="1"/>
      <c r="NW623" s="1"/>
      <c r="NX623" s="1"/>
      <c r="NY623" s="1"/>
      <c r="NZ623" s="1"/>
      <c r="OA623" s="1"/>
      <c r="OB623" s="1"/>
      <c r="OC623" s="1"/>
      <c r="OD623" s="1"/>
      <c r="OE623" s="1"/>
      <c r="OF623" s="1"/>
      <c r="OG623" s="1"/>
      <c r="OH623" s="1"/>
      <c r="OI623" s="1"/>
      <c r="OJ623" s="1"/>
      <c r="OK623" s="1"/>
      <c r="OL623" s="1"/>
      <c r="OM623" s="1"/>
      <c r="ON623" s="1"/>
      <c r="OO623" s="1"/>
      <c r="OP623" s="1"/>
      <c r="OQ623" s="1"/>
      <c r="OR623" s="1"/>
      <c r="OS623" s="1"/>
      <c r="OT623" s="1"/>
      <c r="OU623" s="1"/>
      <c r="OV623" s="1"/>
      <c r="OW623" s="1"/>
      <c r="OX623" s="1"/>
      <c r="OY623" s="1"/>
      <c r="OZ623" s="1"/>
      <c r="PA623" s="1"/>
      <c r="PB623" s="1"/>
      <c r="PC623" s="1"/>
      <c r="PD623" s="1"/>
      <c r="PE623" s="1"/>
      <c r="PF623" s="1"/>
      <c r="PG623" s="1"/>
      <c r="PH623" s="1"/>
      <c r="PI623" s="1"/>
      <c r="PJ623" s="1"/>
      <c r="PK623" s="1"/>
      <c r="PL623" s="1"/>
      <c r="PM623" s="1"/>
      <c r="PN623" s="1"/>
      <c r="PO623" s="1"/>
      <c r="PP623" s="1"/>
      <c r="PQ623" s="1"/>
      <c r="PR623" s="1"/>
      <c r="PS623" s="1"/>
      <c r="PT623" s="1"/>
      <c r="PU623" s="1"/>
      <c r="PV623" s="1"/>
      <c r="PW623" s="1"/>
      <c r="PX623" s="1"/>
      <c r="PY623" s="1"/>
      <c r="PZ623" s="1"/>
      <c r="QA623" s="1"/>
      <c r="QB623" s="1"/>
      <c r="QC623" s="1"/>
      <c r="QD623" s="1"/>
      <c r="QE623" s="1"/>
      <c r="QF623" s="1"/>
      <c r="QG623" s="1"/>
      <c r="QH623" s="1"/>
      <c r="QI623" s="1"/>
      <c r="QJ623" s="1"/>
      <c r="QK623" s="1"/>
      <c r="QL623" s="1"/>
      <c r="QM623" s="1"/>
      <c r="QN623" s="1"/>
      <c r="QO623" s="1"/>
      <c r="QP623" s="1"/>
      <c r="QQ623" s="1"/>
      <c r="QR623" s="1"/>
      <c r="QS623" s="1"/>
      <c r="QT623" s="1"/>
      <c r="QU623" s="1"/>
      <c r="QV623" s="1"/>
      <c r="QW623" s="1"/>
      <c r="QX623" s="1"/>
      <c r="QY623" s="1"/>
      <c r="QZ623" s="1"/>
      <c r="RA623" s="1"/>
      <c r="RB623" s="1"/>
      <c r="RC623" s="1"/>
      <c r="RD623" s="1"/>
      <c r="RE623" s="1"/>
      <c r="RF623" s="1"/>
      <c r="RG623" s="1"/>
      <c r="RH623" s="1"/>
      <c r="RI623" s="1"/>
      <c r="RJ623" s="1"/>
      <c r="RK623" s="1"/>
      <c r="RL623" s="1"/>
      <c r="RM623" s="1"/>
      <c r="RN623" s="1"/>
      <c r="RO623" s="1"/>
      <c r="RP623" s="1"/>
      <c r="RQ623" s="1"/>
      <c r="RR623" s="1"/>
      <c r="RS623" s="1"/>
      <c r="RT623" s="1"/>
      <c r="RU623" s="1"/>
      <c r="RV623" s="1"/>
      <c r="RW623" s="1"/>
      <c r="RX623" s="1"/>
      <c r="RY623" s="1"/>
      <c r="RZ623" s="1"/>
      <c r="SA623" s="1"/>
      <c r="SB623" s="1"/>
      <c r="SC623" s="1"/>
      <c r="SD623" s="1"/>
      <c r="SE623" s="1"/>
      <c r="SF623" s="1"/>
      <c r="SG623" s="1"/>
      <c r="SH623" s="1"/>
      <c r="SI623" s="1"/>
      <c r="SJ623" s="1"/>
      <c r="SK623" s="1"/>
      <c r="SL623" s="1"/>
      <c r="SM623" s="1"/>
      <c r="SN623" s="1"/>
      <c r="SO623" s="1"/>
      <c r="SP623" s="1"/>
      <c r="SQ623" s="1"/>
      <c r="SR623" s="1"/>
      <c r="SS623" s="1"/>
      <c r="ST623" s="1"/>
      <c r="SU623" s="1"/>
      <c r="SV623" s="1"/>
      <c r="SW623" s="1"/>
      <c r="SX623" s="1"/>
      <c r="SY623" s="1"/>
      <c r="SZ623" s="1"/>
      <c r="TA623" s="1"/>
      <c r="TB623" s="1"/>
      <c r="TC623" s="1"/>
      <c r="TD623" s="1"/>
      <c r="TE623" s="1"/>
      <c r="TF623" s="1"/>
      <c r="TG623" s="1"/>
      <c r="TH623" s="1"/>
      <c r="TI623" s="1"/>
      <c r="TJ623" s="1"/>
      <c r="TK623" s="1"/>
      <c r="TL623" s="1"/>
      <c r="TM623" s="1"/>
      <c r="TN623" s="1"/>
      <c r="TO623" s="1"/>
      <c r="TP623" s="1"/>
      <c r="TQ623" s="1"/>
      <c r="TR623" s="1"/>
      <c r="TS623" s="1"/>
      <c r="TT623" s="1"/>
      <c r="TU623" s="1"/>
      <c r="TV623" s="1"/>
      <c r="TW623" s="1"/>
      <c r="TX623" s="1"/>
      <c r="TY623" s="1"/>
      <c r="TZ623" s="1"/>
      <c r="UA623" s="1"/>
      <c r="UB623" s="1"/>
      <c r="UC623" s="1"/>
      <c r="UD623" s="1"/>
      <c r="UE623" s="1"/>
      <c r="UF623" s="1"/>
      <c r="UG623" s="1"/>
      <c r="UH623" s="1"/>
      <c r="UI623" s="1"/>
      <c r="UJ623" s="1"/>
      <c r="UK623" s="1"/>
      <c r="UL623" s="1"/>
      <c r="UM623" s="1"/>
      <c r="UN623" s="1"/>
      <c r="UO623" s="1"/>
      <c r="UP623" s="1"/>
      <c r="UQ623" s="1"/>
      <c r="UR623" s="1"/>
      <c r="US623" s="1"/>
      <c r="UT623" s="1"/>
      <c r="UU623" s="1"/>
      <c r="UV623" s="1"/>
      <c r="UW623" s="1"/>
      <c r="UX623" s="1"/>
      <c r="UY623" s="1"/>
      <c r="UZ623" s="1"/>
      <c r="VA623" s="1"/>
      <c r="VB623" s="1"/>
      <c r="VC623" s="1"/>
      <c r="VD623" s="1"/>
      <c r="VE623" s="1"/>
      <c r="VF623" s="1"/>
      <c r="VG623" s="1"/>
      <c r="VH623" s="1"/>
      <c r="VI623" s="1"/>
      <c r="VJ623" s="1"/>
      <c r="VK623" s="1"/>
      <c r="VL623" s="1"/>
      <c r="VM623" s="1"/>
      <c r="VN623" s="1"/>
      <c r="VO623" s="1"/>
      <c r="VP623" s="1"/>
      <c r="VQ623" s="1"/>
      <c r="VR623" s="1"/>
      <c r="VS623" s="1"/>
      <c r="VT623" s="1"/>
      <c r="VU623" s="1"/>
      <c r="VV623" s="1"/>
      <c r="VW623" s="1"/>
      <c r="VX623" s="1"/>
      <c r="VY623" s="1"/>
      <c r="VZ623" s="1"/>
      <c r="WA623" s="1"/>
      <c r="WB623" s="1"/>
      <c r="WC623" s="1"/>
      <c r="WD623" s="1"/>
      <c r="WE623" s="1"/>
      <c r="WF623" s="1"/>
      <c r="WG623" s="1"/>
      <c r="WH623" s="1"/>
      <c r="WI623" s="1"/>
      <c r="WJ623" s="1"/>
      <c r="WK623" s="1"/>
      <c r="WL623" s="1"/>
      <c r="WM623" s="1"/>
      <c r="WN623" s="1"/>
      <c r="WO623" s="1"/>
      <c r="WP623" s="1"/>
      <c r="WQ623" s="1"/>
      <c r="WR623" s="1"/>
      <c r="WS623" s="1"/>
      <c r="WT623" s="1"/>
      <c r="WU623" s="1"/>
      <c r="WV623" s="1"/>
      <c r="WW623" s="1"/>
      <c r="WX623" s="1"/>
      <c r="WY623" s="1"/>
      <c r="WZ623" s="1"/>
      <c r="XA623" s="1"/>
      <c r="XB623" s="1"/>
      <c r="XC623" s="1"/>
      <c r="XD623" s="1"/>
      <c r="XE623" s="1"/>
      <c r="XF623" s="1"/>
      <c r="XG623" s="1"/>
      <c r="XH623" s="1"/>
      <c r="XI623" s="1"/>
      <c r="XJ623" s="1"/>
      <c r="XK623" s="1"/>
      <c r="XL623" s="1"/>
      <c r="XM623" s="1"/>
      <c r="XN623" s="1"/>
      <c r="XO623" s="1"/>
      <c r="XP623" s="1"/>
      <c r="XQ623" s="1"/>
      <c r="XR623" s="1"/>
      <c r="XS623" s="1"/>
      <c r="XT623" s="1"/>
      <c r="XU623" s="1"/>
      <c r="XV623" s="1"/>
      <c r="XW623" s="1"/>
      <c r="XX623" s="1"/>
      <c r="XY623" s="1"/>
      <c r="XZ623" s="1"/>
      <c r="YA623" s="1"/>
      <c r="YB623" s="1"/>
      <c r="YC623" s="1"/>
      <c r="YD623" s="1"/>
      <c r="YE623" s="1"/>
      <c r="YF623" s="1"/>
      <c r="YG623" s="1"/>
      <c r="YH623" s="1"/>
      <c r="YI623" s="1"/>
      <c r="YJ623" s="1"/>
      <c r="YK623" s="1"/>
      <c r="YL623" s="1"/>
      <c r="YM623" s="1"/>
      <c r="YN623" s="1"/>
      <c r="YO623" s="1"/>
      <c r="YP623" s="1"/>
      <c r="YQ623" s="1"/>
      <c r="YR623" s="1"/>
      <c r="YS623" s="1"/>
      <c r="YT623" s="1"/>
      <c r="YU623" s="1"/>
      <c r="YV623" s="1"/>
      <c r="YW623" s="1"/>
      <c r="YX623" s="1"/>
      <c r="YY623" s="1"/>
      <c r="YZ623" s="1"/>
      <c r="ZA623" s="1"/>
      <c r="ZB623" s="1"/>
      <c r="ZC623" s="1"/>
      <c r="ZD623" s="1"/>
      <c r="ZE623" s="1"/>
      <c r="ZF623" s="1"/>
      <c r="ZG623" s="1"/>
      <c r="ZH623" s="1"/>
      <c r="ZI623" s="1"/>
      <c r="ZJ623" s="1"/>
      <c r="ZK623" s="1"/>
      <c r="ZL623" s="1"/>
      <c r="ZM623" s="1"/>
      <c r="ZN623" s="1"/>
      <c r="ZO623" s="1"/>
      <c r="ZP623" s="1"/>
      <c r="ZQ623" s="1"/>
      <c r="ZR623" s="1"/>
      <c r="ZS623" s="1"/>
      <c r="ZT623" s="1"/>
      <c r="ZU623" s="1"/>
      <c r="ZV623" s="1"/>
      <c r="ZW623" s="1"/>
      <c r="ZX623" s="1"/>
      <c r="ZY623" s="1"/>
      <c r="ZZ623" s="1"/>
      <c r="AAA623" s="1"/>
      <c r="AAB623" s="1"/>
      <c r="AAC623" s="1"/>
      <c r="AAD623" s="1"/>
      <c r="AAE623" s="1"/>
      <c r="AAF623" s="1"/>
      <c r="AAG623" s="1"/>
      <c r="AAH623" s="1"/>
      <c r="AAI623" s="1"/>
      <c r="AAJ623" s="1"/>
      <c r="AAK623" s="1"/>
      <c r="AAL623" s="1"/>
      <c r="AAM623" s="1"/>
      <c r="AAN623" s="1"/>
      <c r="AAO623" s="1"/>
      <c r="AAP623" s="1"/>
      <c r="AAQ623" s="1"/>
      <c r="AAR623" s="1"/>
      <c r="AAS623" s="1"/>
      <c r="AAT623" s="1"/>
      <c r="AAU623" s="1"/>
      <c r="AAV623" s="1"/>
      <c r="AAW623" s="1"/>
      <c r="AAX623" s="1"/>
      <c r="AAY623" s="1"/>
      <c r="AAZ623" s="1"/>
      <c r="ABA623" s="1"/>
      <c r="ABB623" s="1"/>
      <c r="ABC623" s="1"/>
      <c r="ABD623" s="1"/>
      <c r="ABE623" s="1"/>
      <c r="ABF623" s="1"/>
      <c r="ABG623" s="1"/>
      <c r="ABH623" s="1"/>
      <c r="ABI623" s="1"/>
      <c r="ABJ623" s="1"/>
      <c r="ABK623" s="1"/>
      <c r="ABL623" s="1"/>
      <c r="ABM623" s="1"/>
      <c r="ABN623" s="1"/>
      <c r="ABO623" s="1"/>
      <c r="ABP623" s="1"/>
      <c r="ABQ623" s="1"/>
      <c r="ABR623" s="1"/>
      <c r="ABS623" s="1"/>
      <c r="ABT623" s="1"/>
      <c r="ABU623" s="1"/>
      <c r="ABV623" s="1"/>
      <c r="ABW623" s="1"/>
      <c r="ABX623" s="1"/>
      <c r="ABY623" s="1"/>
      <c r="ABZ623" s="1"/>
      <c r="ACA623" s="1"/>
      <c r="ACB623" s="1"/>
      <c r="ACC623" s="1"/>
      <c r="ACD623" s="1"/>
      <c r="ACE623" s="1"/>
      <c r="ACF623" s="1"/>
      <c r="ACG623" s="1"/>
      <c r="ACH623" s="1"/>
      <c r="ACI623" s="1"/>
      <c r="ACJ623" s="1"/>
      <c r="ACK623" s="1"/>
      <c r="ACL623" s="1"/>
      <c r="ACM623" s="1"/>
      <c r="ACN623" s="1"/>
      <c r="ACO623" s="1"/>
      <c r="ACP623" s="1"/>
      <c r="ACQ623" s="1"/>
      <c r="ACR623" s="1"/>
      <c r="ACS623" s="1"/>
      <c r="ACT623" s="1"/>
      <c r="ACU623" s="1"/>
      <c r="ACV623" s="1"/>
      <c r="ACW623" s="1"/>
      <c r="ACX623" s="1"/>
      <c r="ACY623" s="1"/>
      <c r="ACZ623" s="1"/>
      <c r="ADA623" s="1"/>
      <c r="ADB623" s="1"/>
      <c r="ADC623" s="1"/>
      <c r="ADD623" s="1"/>
      <c r="ADE623" s="1"/>
      <c r="ADF623" s="1"/>
      <c r="ADG623" s="1"/>
      <c r="ADH623" s="1"/>
      <c r="ADI623" s="1"/>
      <c r="ADJ623" s="1"/>
      <c r="ADK623" s="1"/>
      <c r="ADL623" s="1"/>
      <c r="ADM623" s="1"/>
      <c r="ADN623" s="1"/>
      <c r="ADO623" s="1"/>
      <c r="ADP623" s="1"/>
      <c r="ADQ623" s="1"/>
      <c r="ADR623" s="1"/>
      <c r="ADS623" s="1"/>
      <c r="ADT623" s="1"/>
      <c r="ADU623" s="1"/>
      <c r="ADV623" s="1"/>
      <c r="ADW623" s="1"/>
      <c r="ADX623" s="1"/>
      <c r="ADY623" s="1"/>
      <c r="ADZ623" s="1"/>
      <c r="AEA623" s="1"/>
      <c r="AEB623" s="1"/>
      <c r="AEC623" s="1"/>
      <c r="AED623" s="1"/>
      <c r="AEE623" s="1"/>
      <c r="AEF623" s="1"/>
      <c r="AEG623" s="1"/>
      <c r="AEH623" s="1"/>
      <c r="AEI623" s="1"/>
      <c r="AEJ623" s="1"/>
      <c r="AEK623" s="1"/>
      <c r="AEL623" s="1"/>
      <c r="AEM623" s="1"/>
      <c r="AEN623" s="1"/>
      <c r="AEO623" s="1"/>
      <c r="AEP623" s="1"/>
      <c r="AEQ623" s="1"/>
      <c r="AER623" s="1"/>
      <c r="AES623" s="1"/>
      <c r="AET623" s="1"/>
      <c r="AEU623" s="1"/>
      <c r="AEV623" s="1"/>
      <c r="AEW623" s="1"/>
      <c r="AEX623" s="1"/>
      <c r="AEY623" s="1"/>
      <c r="AEZ623" s="1"/>
      <c r="AFA623" s="1"/>
      <c r="AFB623" s="1"/>
      <c r="AFC623" s="1"/>
      <c r="AFD623" s="1"/>
      <c r="AFE623" s="1"/>
      <c r="AFF623" s="1"/>
      <c r="AFG623" s="1"/>
      <c r="AFH623" s="1"/>
      <c r="AFI623" s="1"/>
      <c r="AFJ623" s="1"/>
      <c r="AFK623" s="1"/>
      <c r="AFL623" s="1"/>
      <c r="AFM623" s="1"/>
      <c r="AFN623" s="1"/>
      <c r="AFO623" s="1"/>
      <c r="AFP623" s="1"/>
      <c r="AFQ623" s="1"/>
      <c r="AFR623" s="1"/>
      <c r="AFS623" s="1"/>
      <c r="AFT623" s="1"/>
      <c r="AFU623" s="1"/>
      <c r="AFV623" s="1"/>
      <c r="AFW623" s="1"/>
      <c r="AFX623" s="1"/>
      <c r="AFY623" s="1"/>
      <c r="AFZ623" s="1"/>
      <c r="AGA623" s="1"/>
      <c r="AGB623" s="1"/>
      <c r="AGC623" s="1"/>
      <c r="AGD623" s="1"/>
      <c r="AGE623" s="1"/>
      <c r="AGF623" s="1"/>
      <c r="AGG623" s="1"/>
      <c r="AGH623" s="1"/>
      <c r="AGI623" s="1"/>
      <c r="AGJ623" s="1"/>
      <c r="AGK623" s="1"/>
      <c r="AGL623" s="1"/>
      <c r="AGM623" s="1"/>
      <c r="AGN623" s="1"/>
      <c r="AGO623" s="1"/>
      <c r="AGP623" s="1"/>
      <c r="AGQ623" s="1"/>
      <c r="AGR623" s="1"/>
      <c r="AGS623" s="1"/>
      <c r="AGT623" s="1"/>
      <c r="AGU623" s="1"/>
      <c r="AGV623" s="1"/>
      <c r="AGW623" s="1"/>
      <c r="AGX623" s="1"/>
      <c r="AGY623" s="1"/>
      <c r="AGZ623" s="1"/>
      <c r="AHA623" s="1"/>
      <c r="AHB623" s="1"/>
      <c r="AHC623" s="1"/>
      <c r="AHD623" s="1"/>
      <c r="AHE623" s="1"/>
      <c r="AHF623" s="1"/>
      <c r="AHG623" s="1"/>
      <c r="AHH623" s="1"/>
      <c r="AHI623" s="1"/>
      <c r="AHJ623" s="1"/>
      <c r="AHK623" s="1"/>
      <c r="AHL623" s="1"/>
      <c r="AHM623" s="1"/>
      <c r="AHN623" s="1"/>
      <c r="AHO623" s="1"/>
      <c r="AHP623" s="1"/>
      <c r="AHQ623" s="1"/>
      <c r="AHR623" s="1"/>
      <c r="AHS623" s="1"/>
      <c r="AHT623" s="1"/>
      <c r="AHU623" s="1"/>
      <c r="AHV623" s="1"/>
      <c r="AHW623" s="1"/>
      <c r="AHX623" s="1"/>
      <c r="AHY623" s="1"/>
      <c r="AHZ623" s="1"/>
      <c r="AIA623" s="1"/>
      <c r="AIB623" s="1"/>
      <c r="AIC623" s="1"/>
      <c r="AID623" s="1"/>
      <c r="AIE623" s="1"/>
      <c r="AIF623" s="1"/>
      <c r="AIG623" s="1"/>
      <c r="AIH623" s="1"/>
      <c r="AII623" s="1"/>
      <c r="AIJ623" s="1"/>
      <c r="AIK623" s="1"/>
      <c r="AIL623" s="1"/>
      <c r="AIM623" s="1"/>
      <c r="AIN623" s="1"/>
      <c r="AIO623" s="1"/>
      <c r="AIP623" s="1"/>
      <c r="AIQ623" s="1"/>
      <c r="AIR623" s="1"/>
      <c r="AIS623" s="1"/>
      <c r="AIT623" s="1"/>
      <c r="AIU623" s="1"/>
      <c r="AIV623" s="1"/>
      <c r="AIW623" s="1"/>
      <c r="AIX623" s="1"/>
      <c r="AIY623" s="1"/>
      <c r="AIZ623" s="1"/>
      <c r="AJA623" s="1"/>
      <c r="AJB623" s="1"/>
      <c r="AJC623" s="1"/>
      <c r="AJD623" s="1"/>
      <c r="AJE623" s="1"/>
      <c r="AJF623" s="1"/>
      <c r="AJG623" s="1"/>
      <c r="AJH623" s="1"/>
      <c r="AJI623" s="1"/>
      <c r="AJJ623" s="1"/>
      <c r="AJK623" s="1"/>
      <c r="AJL623" s="1"/>
      <c r="AJM623" s="1"/>
      <c r="AJN623" s="1"/>
      <c r="AJO623" s="1"/>
      <c r="AJP623" s="1"/>
      <c r="AJQ623" s="1"/>
      <c r="AJR623" s="1"/>
      <c r="AJS623" s="1"/>
      <c r="AJT623" s="1"/>
      <c r="AJU623" s="1"/>
      <c r="AJV623" s="1"/>
      <c r="AJW623" s="1"/>
      <c r="AJX623" s="1"/>
      <c r="AJY623" s="1"/>
      <c r="AJZ623" s="1"/>
      <c r="AKA623" s="1"/>
      <c r="AKB623" s="1"/>
      <c r="AKC623" s="1"/>
      <c r="AKD623" s="1"/>
      <c r="AKE623" s="1"/>
      <c r="AKF623" s="1"/>
      <c r="AKG623" s="1"/>
      <c r="AKH623" s="1"/>
      <c r="AKI623" s="1"/>
      <c r="AKJ623" s="1"/>
      <c r="AKK623" s="1"/>
      <c r="AKL623" s="1"/>
      <c r="AKM623" s="1"/>
      <c r="AKN623" s="1"/>
      <c r="AKO623" s="1"/>
      <c r="AKP623" s="1"/>
      <c r="AKQ623" s="1"/>
      <c r="AKR623" s="1"/>
      <c r="AKS623" s="1"/>
      <c r="AKT623" s="1"/>
      <c r="AKU623" s="1"/>
      <c r="AKV623" s="1"/>
      <c r="AKW623" s="1"/>
      <c r="AKX623" s="1"/>
      <c r="AKY623" s="1"/>
      <c r="AKZ623" s="1"/>
      <c r="ALA623" s="1"/>
      <c r="ALB623" s="1"/>
      <c r="ALC623" s="1"/>
      <c r="ALD623" s="1"/>
      <c r="ALE623" s="1"/>
      <c r="ALF623" s="1"/>
      <c r="ALG623" s="1"/>
      <c r="ALH623" s="1"/>
      <c r="ALI623" s="1"/>
      <c r="ALJ623" s="1"/>
      <c r="ALK623" s="1"/>
      <c r="ALL623" s="1"/>
      <c r="ALM623" s="1"/>
      <c r="ALN623" s="1"/>
      <c r="ALO623" s="1"/>
      <c r="ALP623" s="1"/>
      <c r="ALQ623" s="1"/>
      <c r="ALR623" s="1"/>
      <c r="ALS623" s="1"/>
      <c r="ALT623" s="1"/>
      <c r="ALU623" s="1"/>
      <c r="ALV623" s="1"/>
      <c r="ALW623" s="1"/>
      <c r="ALX623" s="1"/>
      <c r="ALY623" s="1"/>
      <c r="ALZ623" s="1"/>
      <c r="AMA623" s="1"/>
      <c r="AMB623" s="1"/>
      <c r="AMC623" s="1"/>
      <c r="AMD623" s="1"/>
      <c r="AME623" s="1"/>
      <c r="AMF623" s="1"/>
      <c r="AMG623" s="1"/>
      <c r="AMH623" s="1"/>
      <c r="AMI623" s="1"/>
      <c r="AMJ623" s="1"/>
    </row>
    <row r="624" spans="1:1024">
      <c r="A624" s="1" t="s">
        <v>1380</v>
      </c>
      <c r="B624" s="1" t="s">
        <v>1381</v>
      </c>
      <c r="C624" s="1" t="s">
        <v>1382</v>
      </c>
      <c r="D624" s="1" t="s">
        <v>13</v>
      </c>
      <c r="E624" s="1" t="s">
        <v>1383</v>
      </c>
      <c r="F624" s="1" t="s">
        <v>55</v>
      </c>
    </row>
    <row r="625" spans="1:1024" s="22" customFormat="1">
      <c r="A625" s="1" t="s">
        <v>9727</v>
      </c>
      <c r="B625" s="1" t="s">
        <v>9728</v>
      </c>
      <c r="C625" s="1" t="s">
        <v>1382</v>
      </c>
      <c r="D625" s="1" t="s">
        <v>10</v>
      </c>
      <c r="E625" s="1" t="s">
        <v>9692</v>
      </c>
      <c r="F625" s="1" t="s">
        <v>12</v>
      </c>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c r="KB625" s="1"/>
      <c r="KC625" s="1"/>
      <c r="KD625" s="1"/>
      <c r="KE625" s="1"/>
      <c r="KF625" s="1"/>
      <c r="KG625" s="1"/>
      <c r="KH625" s="1"/>
      <c r="KI625" s="1"/>
      <c r="KJ625" s="1"/>
      <c r="KK625" s="1"/>
      <c r="KL625" s="1"/>
      <c r="KM625" s="1"/>
      <c r="KN625" s="1"/>
      <c r="KO625" s="1"/>
      <c r="KP625" s="1"/>
      <c r="KQ625" s="1"/>
      <c r="KR625" s="1"/>
      <c r="KS625" s="1"/>
      <c r="KT625" s="1"/>
      <c r="KU625" s="1"/>
      <c r="KV625" s="1"/>
      <c r="KW625" s="1"/>
      <c r="KX625" s="1"/>
      <c r="KY625" s="1"/>
      <c r="KZ625" s="1"/>
      <c r="LA625" s="1"/>
      <c r="LB625" s="1"/>
      <c r="LC625" s="1"/>
      <c r="LD625" s="1"/>
      <c r="LE625" s="1"/>
      <c r="LF625" s="1"/>
      <c r="LG625" s="1"/>
      <c r="LH625" s="1"/>
      <c r="LI625" s="1"/>
      <c r="LJ625" s="1"/>
      <c r="LK625" s="1"/>
      <c r="LL625" s="1"/>
      <c r="LM625" s="1"/>
      <c r="LN625" s="1"/>
      <c r="LO625" s="1"/>
      <c r="LP625" s="1"/>
      <c r="LQ625" s="1"/>
      <c r="LR625" s="1"/>
      <c r="LS625" s="1"/>
      <c r="LT625" s="1"/>
      <c r="LU625" s="1"/>
      <c r="LV625" s="1"/>
      <c r="LW625" s="1"/>
      <c r="LX625" s="1"/>
      <c r="LY625" s="1"/>
      <c r="LZ625" s="1"/>
      <c r="MA625" s="1"/>
      <c r="MB625" s="1"/>
      <c r="MC625" s="1"/>
      <c r="MD625" s="1"/>
      <c r="ME625" s="1"/>
      <c r="MF625" s="1"/>
      <c r="MG625" s="1"/>
      <c r="MH625" s="1"/>
      <c r="MI625" s="1"/>
      <c r="MJ625" s="1"/>
      <c r="MK625" s="1"/>
      <c r="ML625" s="1"/>
      <c r="MM625" s="1"/>
      <c r="MN625" s="1"/>
      <c r="MO625" s="1"/>
      <c r="MP625" s="1"/>
      <c r="MQ625" s="1"/>
      <c r="MR625" s="1"/>
      <c r="MS625" s="1"/>
      <c r="MT625" s="1"/>
      <c r="MU625" s="1"/>
      <c r="MV625" s="1"/>
      <c r="MW625" s="1"/>
      <c r="MX625" s="1"/>
      <c r="MY625" s="1"/>
      <c r="MZ625" s="1"/>
      <c r="NA625" s="1"/>
      <c r="NB625" s="1"/>
      <c r="NC625" s="1"/>
      <c r="ND625" s="1"/>
      <c r="NE625" s="1"/>
      <c r="NF625" s="1"/>
      <c r="NG625" s="1"/>
      <c r="NH625" s="1"/>
      <c r="NI625" s="1"/>
      <c r="NJ625" s="1"/>
      <c r="NK625" s="1"/>
      <c r="NL625" s="1"/>
      <c r="NM625" s="1"/>
      <c r="NN625" s="1"/>
      <c r="NO625" s="1"/>
      <c r="NP625" s="1"/>
      <c r="NQ625" s="1"/>
      <c r="NR625" s="1"/>
      <c r="NS625" s="1"/>
      <c r="NT625" s="1"/>
      <c r="NU625" s="1"/>
      <c r="NV625" s="1"/>
      <c r="NW625" s="1"/>
      <c r="NX625" s="1"/>
      <c r="NY625" s="1"/>
      <c r="NZ625" s="1"/>
      <c r="OA625" s="1"/>
      <c r="OB625" s="1"/>
      <c r="OC625" s="1"/>
      <c r="OD625" s="1"/>
      <c r="OE625" s="1"/>
      <c r="OF625" s="1"/>
      <c r="OG625" s="1"/>
      <c r="OH625" s="1"/>
      <c r="OI625" s="1"/>
      <c r="OJ625" s="1"/>
      <c r="OK625" s="1"/>
      <c r="OL625" s="1"/>
      <c r="OM625" s="1"/>
      <c r="ON625" s="1"/>
      <c r="OO625" s="1"/>
      <c r="OP625" s="1"/>
      <c r="OQ625" s="1"/>
      <c r="OR625" s="1"/>
      <c r="OS625" s="1"/>
      <c r="OT625" s="1"/>
      <c r="OU625" s="1"/>
      <c r="OV625" s="1"/>
      <c r="OW625" s="1"/>
      <c r="OX625" s="1"/>
      <c r="OY625" s="1"/>
      <c r="OZ625" s="1"/>
      <c r="PA625" s="1"/>
      <c r="PB625" s="1"/>
      <c r="PC625" s="1"/>
      <c r="PD625" s="1"/>
      <c r="PE625" s="1"/>
      <c r="PF625" s="1"/>
      <c r="PG625" s="1"/>
      <c r="PH625" s="1"/>
      <c r="PI625" s="1"/>
      <c r="PJ625" s="1"/>
      <c r="PK625" s="1"/>
      <c r="PL625" s="1"/>
      <c r="PM625" s="1"/>
      <c r="PN625" s="1"/>
      <c r="PO625" s="1"/>
      <c r="PP625" s="1"/>
      <c r="PQ625" s="1"/>
      <c r="PR625" s="1"/>
      <c r="PS625" s="1"/>
      <c r="PT625" s="1"/>
      <c r="PU625" s="1"/>
      <c r="PV625" s="1"/>
      <c r="PW625" s="1"/>
      <c r="PX625" s="1"/>
      <c r="PY625" s="1"/>
      <c r="PZ625" s="1"/>
      <c r="QA625" s="1"/>
      <c r="QB625" s="1"/>
      <c r="QC625" s="1"/>
      <c r="QD625" s="1"/>
      <c r="QE625" s="1"/>
      <c r="QF625" s="1"/>
      <c r="QG625" s="1"/>
      <c r="QH625" s="1"/>
      <c r="QI625" s="1"/>
      <c r="QJ625" s="1"/>
      <c r="QK625" s="1"/>
      <c r="QL625" s="1"/>
      <c r="QM625" s="1"/>
      <c r="QN625" s="1"/>
      <c r="QO625" s="1"/>
      <c r="QP625" s="1"/>
      <c r="QQ625" s="1"/>
      <c r="QR625" s="1"/>
      <c r="QS625" s="1"/>
      <c r="QT625" s="1"/>
      <c r="QU625" s="1"/>
      <c r="QV625" s="1"/>
      <c r="QW625" s="1"/>
      <c r="QX625" s="1"/>
      <c r="QY625" s="1"/>
      <c r="QZ625" s="1"/>
      <c r="RA625" s="1"/>
      <c r="RB625" s="1"/>
      <c r="RC625" s="1"/>
      <c r="RD625" s="1"/>
      <c r="RE625" s="1"/>
      <c r="RF625" s="1"/>
      <c r="RG625" s="1"/>
      <c r="RH625" s="1"/>
      <c r="RI625" s="1"/>
      <c r="RJ625" s="1"/>
      <c r="RK625" s="1"/>
      <c r="RL625" s="1"/>
      <c r="RM625" s="1"/>
      <c r="RN625" s="1"/>
      <c r="RO625" s="1"/>
      <c r="RP625" s="1"/>
      <c r="RQ625" s="1"/>
      <c r="RR625" s="1"/>
      <c r="RS625" s="1"/>
      <c r="RT625" s="1"/>
      <c r="RU625" s="1"/>
      <c r="RV625" s="1"/>
      <c r="RW625" s="1"/>
      <c r="RX625" s="1"/>
      <c r="RY625" s="1"/>
      <c r="RZ625" s="1"/>
      <c r="SA625" s="1"/>
      <c r="SB625" s="1"/>
      <c r="SC625" s="1"/>
      <c r="SD625" s="1"/>
      <c r="SE625" s="1"/>
      <c r="SF625" s="1"/>
      <c r="SG625" s="1"/>
      <c r="SH625" s="1"/>
      <c r="SI625" s="1"/>
      <c r="SJ625" s="1"/>
      <c r="SK625" s="1"/>
      <c r="SL625" s="1"/>
      <c r="SM625" s="1"/>
      <c r="SN625" s="1"/>
      <c r="SO625" s="1"/>
      <c r="SP625" s="1"/>
      <c r="SQ625" s="1"/>
      <c r="SR625" s="1"/>
      <c r="SS625" s="1"/>
      <c r="ST625" s="1"/>
      <c r="SU625" s="1"/>
      <c r="SV625" s="1"/>
      <c r="SW625" s="1"/>
      <c r="SX625" s="1"/>
      <c r="SY625" s="1"/>
      <c r="SZ625" s="1"/>
      <c r="TA625" s="1"/>
      <c r="TB625" s="1"/>
      <c r="TC625" s="1"/>
      <c r="TD625" s="1"/>
      <c r="TE625" s="1"/>
      <c r="TF625" s="1"/>
      <c r="TG625" s="1"/>
      <c r="TH625" s="1"/>
      <c r="TI625" s="1"/>
      <c r="TJ625" s="1"/>
      <c r="TK625" s="1"/>
      <c r="TL625" s="1"/>
      <c r="TM625" s="1"/>
      <c r="TN625" s="1"/>
      <c r="TO625" s="1"/>
      <c r="TP625" s="1"/>
      <c r="TQ625" s="1"/>
      <c r="TR625" s="1"/>
      <c r="TS625" s="1"/>
      <c r="TT625" s="1"/>
      <c r="TU625" s="1"/>
      <c r="TV625" s="1"/>
      <c r="TW625" s="1"/>
      <c r="TX625" s="1"/>
      <c r="TY625" s="1"/>
      <c r="TZ625" s="1"/>
      <c r="UA625" s="1"/>
      <c r="UB625" s="1"/>
      <c r="UC625" s="1"/>
      <c r="UD625" s="1"/>
      <c r="UE625" s="1"/>
      <c r="UF625" s="1"/>
      <c r="UG625" s="1"/>
      <c r="UH625" s="1"/>
      <c r="UI625" s="1"/>
      <c r="UJ625" s="1"/>
      <c r="UK625" s="1"/>
      <c r="UL625" s="1"/>
      <c r="UM625" s="1"/>
      <c r="UN625" s="1"/>
      <c r="UO625" s="1"/>
      <c r="UP625" s="1"/>
      <c r="UQ625" s="1"/>
      <c r="UR625" s="1"/>
      <c r="US625" s="1"/>
      <c r="UT625" s="1"/>
      <c r="UU625" s="1"/>
      <c r="UV625" s="1"/>
      <c r="UW625" s="1"/>
      <c r="UX625" s="1"/>
      <c r="UY625" s="1"/>
      <c r="UZ625" s="1"/>
      <c r="VA625" s="1"/>
      <c r="VB625" s="1"/>
      <c r="VC625" s="1"/>
      <c r="VD625" s="1"/>
      <c r="VE625" s="1"/>
      <c r="VF625" s="1"/>
      <c r="VG625" s="1"/>
      <c r="VH625" s="1"/>
      <c r="VI625" s="1"/>
      <c r="VJ625" s="1"/>
      <c r="VK625" s="1"/>
      <c r="VL625" s="1"/>
      <c r="VM625" s="1"/>
      <c r="VN625" s="1"/>
      <c r="VO625" s="1"/>
      <c r="VP625" s="1"/>
      <c r="VQ625" s="1"/>
      <c r="VR625" s="1"/>
      <c r="VS625" s="1"/>
      <c r="VT625" s="1"/>
      <c r="VU625" s="1"/>
      <c r="VV625" s="1"/>
      <c r="VW625" s="1"/>
      <c r="VX625" s="1"/>
      <c r="VY625" s="1"/>
      <c r="VZ625" s="1"/>
      <c r="WA625" s="1"/>
      <c r="WB625" s="1"/>
      <c r="WC625" s="1"/>
      <c r="WD625" s="1"/>
      <c r="WE625" s="1"/>
      <c r="WF625" s="1"/>
      <c r="WG625" s="1"/>
      <c r="WH625" s="1"/>
      <c r="WI625" s="1"/>
      <c r="WJ625" s="1"/>
      <c r="WK625" s="1"/>
      <c r="WL625" s="1"/>
      <c r="WM625" s="1"/>
      <c r="WN625" s="1"/>
      <c r="WO625" s="1"/>
      <c r="WP625" s="1"/>
      <c r="WQ625" s="1"/>
      <c r="WR625" s="1"/>
      <c r="WS625" s="1"/>
      <c r="WT625" s="1"/>
      <c r="WU625" s="1"/>
      <c r="WV625" s="1"/>
      <c r="WW625" s="1"/>
      <c r="WX625" s="1"/>
      <c r="WY625" s="1"/>
      <c r="WZ625" s="1"/>
      <c r="XA625" s="1"/>
      <c r="XB625" s="1"/>
      <c r="XC625" s="1"/>
      <c r="XD625" s="1"/>
      <c r="XE625" s="1"/>
      <c r="XF625" s="1"/>
      <c r="XG625" s="1"/>
      <c r="XH625" s="1"/>
      <c r="XI625" s="1"/>
      <c r="XJ625" s="1"/>
      <c r="XK625" s="1"/>
      <c r="XL625" s="1"/>
      <c r="XM625" s="1"/>
      <c r="XN625" s="1"/>
      <c r="XO625" s="1"/>
      <c r="XP625" s="1"/>
      <c r="XQ625" s="1"/>
      <c r="XR625" s="1"/>
      <c r="XS625" s="1"/>
      <c r="XT625" s="1"/>
      <c r="XU625" s="1"/>
      <c r="XV625" s="1"/>
      <c r="XW625" s="1"/>
      <c r="XX625" s="1"/>
      <c r="XY625" s="1"/>
      <c r="XZ625" s="1"/>
      <c r="YA625" s="1"/>
      <c r="YB625" s="1"/>
      <c r="YC625" s="1"/>
      <c r="YD625" s="1"/>
      <c r="YE625" s="1"/>
      <c r="YF625" s="1"/>
      <c r="YG625" s="1"/>
      <c r="YH625" s="1"/>
      <c r="YI625" s="1"/>
      <c r="YJ625" s="1"/>
      <c r="YK625" s="1"/>
      <c r="YL625" s="1"/>
      <c r="YM625" s="1"/>
      <c r="YN625" s="1"/>
      <c r="YO625" s="1"/>
      <c r="YP625" s="1"/>
      <c r="YQ625" s="1"/>
      <c r="YR625" s="1"/>
      <c r="YS625" s="1"/>
      <c r="YT625" s="1"/>
      <c r="YU625" s="1"/>
      <c r="YV625" s="1"/>
      <c r="YW625" s="1"/>
      <c r="YX625" s="1"/>
      <c r="YY625" s="1"/>
      <c r="YZ625" s="1"/>
      <c r="ZA625" s="1"/>
      <c r="ZB625" s="1"/>
      <c r="ZC625" s="1"/>
      <c r="ZD625" s="1"/>
      <c r="ZE625" s="1"/>
      <c r="ZF625" s="1"/>
      <c r="ZG625" s="1"/>
      <c r="ZH625" s="1"/>
      <c r="ZI625" s="1"/>
      <c r="ZJ625" s="1"/>
      <c r="ZK625" s="1"/>
      <c r="ZL625" s="1"/>
      <c r="ZM625" s="1"/>
      <c r="ZN625" s="1"/>
      <c r="ZO625" s="1"/>
      <c r="ZP625" s="1"/>
      <c r="ZQ625" s="1"/>
      <c r="ZR625" s="1"/>
      <c r="ZS625" s="1"/>
      <c r="ZT625" s="1"/>
      <c r="ZU625" s="1"/>
      <c r="ZV625" s="1"/>
      <c r="ZW625" s="1"/>
      <c r="ZX625" s="1"/>
      <c r="ZY625" s="1"/>
      <c r="ZZ625" s="1"/>
      <c r="AAA625" s="1"/>
      <c r="AAB625" s="1"/>
      <c r="AAC625" s="1"/>
      <c r="AAD625" s="1"/>
      <c r="AAE625" s="1"/>
      <c r="AAF625" s="1"/>
      <c r="AAG625" s="1"/>
      <c r="AAH625" s="1"/>
      <c r="AAI625" s="1"/>
      <c r="AAJ625" s="1"/>
      <c r="AAK625" s="1"/>
      <c r="AAL625" s="1"/>
      <c r="AAM625" s="1"/>
      <c r="AAN625" s="1"/>
      <c r="AAO625" s="1"/>
      <c r="AAP625" s="1"/>
      <c r="AAQ625" s="1"/>
      <c r="AAR625" s="1"/>
      <c r="AAS625" s="1"/>
      <c r="AAT625" s="1"/>
      <c r="AAU625" s="1"/>
      <c r="AAV625" s="1"/>
      <c r="AAW625" s="1"/>
      <c r="AAX625" s="1"/>
      <c r="AAY625" s="1"/>
      <c r="AAZ625" s="1"/>
      <c r="ABA625" s="1"/>
      <c r="ABB625" s="1"/>
      <c r="ABC625" s="1"/>
      <c r="ABD625" s="1"/>
      <c r="ABE625" s="1"/>
      <c r="ABF625" s="1"/>
      <c r="ABG625" s="1"/>
      <c r="ABH625" s="1"/>
      <c r="ABI625" s="1"/>
      <c r="ABJ625" s="1"/>
      <c r="ABK625" s="1"/>
      <c r="ABL625" s="1"/>
      <c r="ABM625" s="1"/>
      <c r="ABN625" s="1"/>
      <c r="ABO625" s="1"/>
      <c r="ABP625" s="1"/>
      <c r="ABQ625" s="1"/>
      <c r="ABR625" s="1"/>
      <c r="ABS625" s="1"/>
      <c r="ABT625" s="1"/>
      <c r="ABU625" s="1"/>
      <c r="ABV625" s="1"/>
      <c r="ABW625" s="1"/>
      <c r="ABX625" s="1"/>
      <c r="ABY625" s="1"/>
      <c r="ABZ625" s="1"/>
      <c r="ACA625" s="1"/>
      <c r="ACB625" s="1"/>
      <c r="ACC625" s="1"/>
      <c r="ACD625" s="1"/>
      <c r="ACE625" s="1"/>
      <c r="ACF625" s="1"/>
      <c r="ACG625" s="1"/>
      <c r="ACH625" s="1"/>
      <c r="ACI625" s="1"/>
      <c r="ACJ625" s="1"/>
      <c r="ACK625" s="1"/>
      <c r="ACL625" s="1"/>
      <c r="ACM625" s="1"/>
      <c r="ACN625" s="1"/>
      <c r="ACO625" s="1"/>
      <c r="ACP625" s="1"/>
      <c r="ACQ625" s="1"/>
      <c r="ACR625" s="1"/>
      <c r="ACS625" s="1"/>
      <c r="ACT625" s="1"/>
      <c r="ACU625" s="1"/>
      <c r="ACV625" s="1"/>
      <c r="ACW625" s="1"/>
      <c r="ACX625" s="1"/>
      <c r="ACY625" s="1"/>
      <c r="ACZ625" s="1"/>
      <c r="ADA625" s="1"/>
      <c r="ADB625" s="1"/>
      <c r="ADC625" s="1"/>
      <c r="ADD625" s="1"/>
      <c r="ADE625" s="1"/>
      <c r="ADF625" s="1"/>
      <c r="ADG625" s="1"/>
      <c r="ADH625" s="1"/>
      <c r="ADI625" s="1"/>
      <c r="ADJ625" s="1"/>
      <c r="ADK625" s="1"/>
      <c r="ADL625" s="1"/>
      <c r="ADM625" s="1"/>
      <c r="ADN625" s="1"/>
      <c r="ADO625" s="1"/>
      <c r="ADP625" s="1"/>
      <c r="ADQ625" s="1"/>
      <c r="ADR625" s="1"/>
      <c r="ADS625" s="1"/>
      <c r="ADT625" s="1"/>
      <c r="ADU625" s="1"/>
      <c r="ADV625" s="1"/>
      <c r="ADW625" s="1"/>
      <c r="ADX625" s="1"/>
      <c r="ADY625" s="1"/>
      <c r="ADZ625" s="1"/>
      <c r="AEA625" s="1"/>
      <c r="AEB625" s="1"/>
      <c r="AEC625" s="1"/>
      <c r="AED625" s="1"/>
      <c r="AEE625" s="1"/>
      <c r="AEF625" s="1"/>
      <c r="AEG625" s="1"/>
      <c r="AEH625" s="1"/>
      <c r="AEI625" s="1"/>
      <c r="AEJ625" s="1"/>
      <c r="AEK625" s="1"/>
      <c r="AEL625" s="1"/>
      <c r="AEM625" s="1"/>
      <c r="AEN625" s="1"/>
      <c r="AEO625" s="1"/>
      <c r="AEP625" s="1"/>
      <c r="AEQ625" s="1"/>
      <c r="AER625" s="1"/>
      <c r="AES625" s="1"/>
      <c r="AET625" s="1"/>
      <c r="AEU625" s="1"/>
      <c r="AEV625" s="1"/>
      <c r="AEW625" s="1"/>
      <c r="AEX625" s="1"/>
      <c r="AEY625" s="1"/>
      <c r="AEZ625" s="1"/>
      <c r="AFA625" s="1"/>
      <c r="AFB625" s="1"/>
      <c r="AFC625" s="1"/>
      <c r="AFD625" s="1"/>
      <c r="AFE625" s="1"/>
      <c r="AFF625" s="1"/>
      <c r="AFG625" s="1"/>
      <c r="AFH625" s="1"/>
      <c r="AFI625" s="1"/>
      <c r="AFJ625" s="1"/>
      <c r="AFK625" s="1"/>
      <c r="AFL625" s="1"/>
      <c r="AFM625" s="1"/>
      <c r="AFN625" s="1"/>
      <c r="AFO625" s="1"/>
      <c r="AFP625" s="1"/>
      <c r="AFQ625" s="1"/>
      <c r="AFR625" s="1"/>
      <c r="AFS625" s="1"/>
      <c r="AFT625" s="1"/>
      <c r="AFU625" s="1"/>
      <c r="AFV625" s="1"/>
      <c r="AFW625" s="1"/>
      <c r="AFX625" s="1"/>
      <c r="AFY625" s="1"/>
      <c r="AFZ625" s="1"/>
      <c r="AGA625" s="1"/>
      <c r="AGB625" s="1"/>
      <c r="AGC625" s="1"/>
      <c r="AGD625" s="1"/>
      <c r="AGE625" s="1"/>
      <c r="AGF625" s="1"/>
      <c r="AGG625" s="1"/>
      <c r="AGH625" s="1"/>
      <c r="AGI625" s="1"/>
      <c r="AGJ625" s="1"/>
      <c r="AGK625" s="1"/>
      <c r="AGL625" s="1"/>
      <c r="AGM625" s="1"/>
      <c r="AGN625" s="1"/>
      <c r="AGO625" s="1"/>
      <c r="AGP625" s="1"/>
      <c r="AGQ625" s="1"/>
      <c r="AGR625" s="1"/>
      <c r="AGS625" s="1"/>
      <c r="AGT625" s="1"/>
      <c r="AGU625" s="1"/>
      <c r="AGV625" s="1"/>
      <c r="AGW625" s="1"/>
      <c r="AGX625" s="1"/>
      <c r="AGY625" s="1"/>
      <c r="AGZ625" s="1"/>
      <c r="AHA625" s="1"/>
      <c r="AHB625" s="1"/>
      <c r="AHC625" s="1"/>
      <c r="AHD625" s="1"/>
      <c r="AHE625" s="1"/>
      <c r="AHF625" s="1"/>
      <c r="AHG625" s="1"/>
      <c r="AHH625" s="1"/>
      <c r="AHI625" s="1"/>
      <c r="AHJ625" s="1"/>
      <c r="AHK625" s="1"/>
      <c r="AHL625" s="1"/>
      <c r="AHM625" s="1"/>
      <c r="AHN625" s="1"/>
      <c r="AHO625" s="1"/>
      <c r="AHP625" s="1"/>
      <c r="AHQ625" s="1"/>
      <c r="AHR625" s="1"/>
      <c r="AHS625" s="1"/>
      <c r="AHT625" s="1"/>
      <c r="AHU625" s="1"/>
      <c r="AHV625" s="1"/>
      <c r="AHW625" s="1"/>
      <c r="AHX625" s="1"/>
      <c r="AHY625" s="1"/>
      <c r="AHZ625" s="1"/>
      <c r="AIA625" s="1"/>
      <c r="AIB625" s="1"/>
      <c r="AIC625" s="1"/>
      <c r="AID625" s="1"/>
      <c r="AIE625" s="1"/>
      <c r="AIF625" s="1"/>
      <c r="AIG625" s="1"/>
      <c r="AIH625" s="1"/>
      <c r="AII625" s="1"/>
      <c r="AIJ625" s="1"/>
      <c r="AIK625" s="1"/>
      <c r="AIL625" s="1"/>
      <c r="AIM625" s="1"/>
      <c r="AIN625" s="1"/>
      <c r="AIO625" s="1"/>
      <c r="AIP625" s="1"/>
      <c r="AIQ625" s="1"/>
      <c r="AIR625" s="1"/>
      <c r="AIS625" s="1"/>
      <c r="AIT625" s="1"/>
      <c r="AIU625" s="1"/>
      <c r="AIV625" s="1"/>
      <c r="AIW625" s="1"/>
      <c r="AIX625" s="1"/>
      <c r="AIY625" s="1"/>
      <c r="AIZ625" s="1"/>
      <c r="AJA625" s="1"/>
      <c r="AJB625" s="1"/>
      <c r="AJC625" s="1"/>
      <c r="AJD625" s="1"/>
      <c r="AJE625" s="1"/>
      <c r="AJF625" s="1"/>
      <c r="AJG625" s="1"/>
      <c r="AJH625" s="1"/>
      <c r="AJI625" s="1"/>
      <c r="AJJ625" s="1"/>
      <c r="AJK625" s="1"/>
      <c r="AJL625" s="1"/>
      <c r="AJM625" s="1"/>
      <c r="AJN625" s="1"/>
      <c r="AJO625" s="1"/>
      <c r="AJP625" s="1"/>
      <c r="AJQ625" s="1"/>
      <c r="AJR625" s="1"/>
      <c r="AJS625" s="1"/>
      <c r="AJT625" s="1"/>
      <c r="AJU625" s="1"/>
      <c r="AJV625" s="1"/>
      <c r="AJW625" s="1"/>
      <c r="AJX625" s="1"/>
      <c r="AJY625" s="1"/>
      <c r="AJZ625" s="1"/>
      <c r="AKA625" s="1"/>
      <c r="AKB625" s="1"/>
      <c r="AKC625" s="1"/>
      <c r="AKD625" s="1"/>
      <c r="AKE625" s="1"/>
      <c r="AKF625" s="1"/>
      <c r="AKG625" s="1"/>
      <c r="AKH625" s="1"/>
      <c r="AKI625" s="1"/>
      <c r="AKJ625" s="1"/>
      <c r="AKK625" s="1"/>
      <c r="AKL625" s="1"/>
      <c r="AKM625" s="1"/>
      <c r="AKN625" s="1"/>
      <c r="AKO625" s="1"/>
      <c r="AKP625" s="1"/>
      <c r="AKQ625" s="1"/>
      <c r="AKR625" s="1"/>
      <c r="AKS625" s="1"/>
      <c r="AKT625" s="1"/>
      <c r="AKU625" s="1"/>
      <c r="AKV625" s="1"/>
      <c r="AKW625" s="1"/>
      <c r="AKX625" s="1"/>
      <c r="AKY625" s="1"/>
      <c r="AKZ625" s="1"/>
      <c r="ALA625" s="1"/>
      <c r="ALB625" s="1"/>
      <c r="ALC625" s="1"/>
      <c r="ALD625" s="1"/>
      <c r="ALE625" s="1"/>
      <c r="ALF625" s="1"/>
      <c r="ALG625" s="1"/>
      <c r="ALH625" s="1"/>
      <c r="ALI625" s="1"/>
      <c r="ALJ625" s="1"/>
      <c r="ALK625" s="1"/>
      <c r="ALL625" s="1"/>
      <c r="ALM625" s="1"/>
      <c r="ALN625" s="1"/>
      <c r="ALO625" s="1"/>
      <c r="ALP625" s="1"/>
      <c r="ALQ625" s="1"/>
      <c r="ALR625" s="1"/>
      <c r="ALS625" s="1"/>
      <c r="ALT625" s="1"/>
      <c r="ALU625" s="1"/>
      <c r="ALV625" s="1"/>
      <c r="ALW625" s="1"/>
      <c r="ALX625" s="1"/>
      <c r="ALY625" s="1"/>
      <c r="ALZ625" s="1"/>
      <c r="AMA625" s="1"/>
      <c r="AMB625" s="1"/>
      <c r="AMC625" s="1"/>
      <c r="AMD625" s="1"/>
      <c r="AME625" s="1"/>
      <c r="AMF625" s="1"/>
      <c r="AMG625" s="1"/>
      <c r="AMH625" s="1"/>
      <c r="AMI625" s="1"/>
      <c r="AMJ625" s="1"/>
    </row>
    <row r="626" spans="1:1024">
      <c r="A626" s="1" t="s">
        <v>1457</v>
      </c>
      <c r="B626" s="1" t="s">
        <v>1458</v>
      </c>
      <c r="C626" s="1" t="s">
        <v>1382</v>
      </c>
      <c r="D626" s="1" t="s">
        <v>10</v>
      </c>
      <c r="E626" s="1" t="s">
        <v>1459</v>
      </c>
      <c r="F626" s="1" t="s">
        <v>12</v>
      </c>
    </row>
    <row r="627" spans="1:1024" s="22" customFormat="1">
      <c r="A627" s="1" t="s">
        <v>9724</v>
      </c>
      <c r="B627" s="1" t="s">
        <v>9725</v>
      </c>
      <c r="C627" s="1" t="s">
        <v>1382</v>
      </c>
      <c r="D627" s="1" t="s">
        <v>10</v>
      </c>
      <c r="E627" s="1" t="s">
        <v>9726</v>
      </c>
      <c r="F627" s="1" t="s">
        <v>12</v>
      </c>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c r="KB627" s="1"/>
      <c r="KC627" s="1"/>
      <c r="KD627" s="1"/>
      <c r="KE627" s="1"/>
      <c r="KF627" s="1"/>
      <c r="KG627" s="1"/>
      <c r="KH627" s="1"/>
      <c r="KI627" s="1"/>
      <c r="KJ627" s="1"/>
      <c r="KK627" s="1"/>
      <c r="KL627" s="1"/>
      <c r="KM627" s="1"/>
      <c r="KN627" s="1"/>
      <c r="KO627" s="1"/>
      <c r="KP627" s="1"/>
      <c r="KQ627" s="1"/>
      <c r="KR627" s="1"/>
      <c r="KS627" s="1"/>
      <c r="KT627" s="1"/>
      <c r="KU627" s="1"/>
      <c r="KV627" s="1"/>
      <c r="KW627" s="1"/>
      <c r="KX627" s="1"/>
      <c r="KY627" s="1"/>
      <c r="KZ627" s="1"/>
      <c r="LA627" s="1"/>
      <c r="LB627" s="1"/>
      <c r="LC627" s="1"/>
      <c r="LD627" s="1"/>
      <c r="LE627" s="1"/>
      <c r="LF627" s="1"/>
      <c r="LG627" s="1"/>
      <c r="LH627" s="1"/>
      <c r="LI627" s="1"/>
      <c r="LJ627" s="1"/>
      <c r="LK627" s="1"/>
      <c r="LL627" s="1"/>
      <c r="LM627" s="1"/>
      <c r="LN627" s="1"/>
      <c r="LO627" s="1"/>
      <c r="LP627" s="1"/>
      <c r="LQ627" s="1"/>
      <c r="LR627" s="1"/>
      <c r="LS627" s="1"/>
      <c r="LT627" s="1"/>
      <c r="LU627" s="1"/>
      <c r="LV627" s="1"/>
      <c r="LW627" s="1"/>
      <c r="LX627" s="1"/>
      <c r="LY627" s="1"/>
      <c r="LZ627" s="1"/>
      <c r="MA627" s="1"/>
      <c r="MB627" s="1"/>
      <c r="MC627" s="1"/>
      <c r="MD627" s="1"/>
      <c r="ME627" s="1"/>
      <c r="MF627" s="1"/>
      <c r="MG627" s="1"/>
      <c r="MH627" s="1"/>
      <c r="MI627" s="1"/>
      <c r="MJ627" s="1"/>
      <c r="MK627" s="1"/>
      <c r="ML627" s="1"/>
      <c r="MM627" s="1"/>
      <c r="MN627" s="1"/>
      <c r="MO627" s="1"/>
      <c r="MP627" s="1"/>
      <c r="MQ627" s="1"/>
      <c r="MR627" s="1"/>
      <c r="MS627" s="1"/>
      <c r="MT627" s="1"/>
      <c r="MU627" s="1"/>
      <c r="MV627" s="1"/>
      <c r="MW627" s="1"/>
      <c r="MX627" s="1"/>
      <c r="MY627" s="1"/>
      <c r="MZ627" s="1"/>
      <c r="NA627" s="1"/>
      <c r="NB627" s="1"/>
      <c r="NC627" s="1"/>
      <c r="ND627" s="1"/>
      <c r="NE627" s="1"/>
      <c r="NF627" s="1"/>
      <c r="NG627" s="1"/>
      <c r="NH627" s="1"/>
      <c r="NI627" s="1"/>
      <c r="NJ627" s="1"/>
      <c r="NK627" s="1"/>
      <c r="NL627" s="1"/>
      <c r="NM627" s="1"/>
      <c r="NN627" s="1"/>
      <c r="NO627" s="1"/>
      <c r="NP627" s="1"/>
      <c r="NQ627" s="1"/>
      <c r="NR627" s="1"/>
      <c r="NS627" s="1"/>
      <c r="NT627" s="1"/>
      <c r="NU627" s="1"/>
      <c r="NV627" s="1"/>
      <c r="NW627" s="1"/>
      <c r="NX627" s="1"/>
      <c r="NY627" s="1"/>
      <c r="NZ627" s="1"/>
      <c r="OA627" s="1"/>
      <c r="OB627" s="1"/>
      <c r="OC627" s="1"/>
      <c r="OD627" s="1"/>
      <c r="OE627" s="1"/>
      <c r="OF627" s="1"/>
      <c r="OG627" s="1"/>
      <c r="OH627" s="1"/>
      <c r="OI627" s="1"/>
      <c r="OJ627" s="1"/>
      <c r="OK627" s="1"/>
      <c r="OL627" s="1"/>
      <c r="OM627" s="1"/>
      <c r="ON627" s="1"/>
      <c r="OO627" s="1"/>
      <c r="OP627" s="1"/>
      <c r="OQ627" s="1"/>
      <c r="OR627" s="1"/>
      <c r="OS627" s="1"/>
      <c r="OT627" s="1"/>
      <c r="OU627" s="1"/>
      <c r="OV627" s="1"/>
      <c r="OW627" s="1"/>
      <c r="OX627" s="1"/>
      <c r="OY627" s="1"/>
      <c r="OZ627" s="1"/>
      <c r="PA627" s="1"/>
      <c r="PB627" s="1"/>
      <c r="PC627" s="1"/>
      <c r="PD627" s="1"/>
      <c r="PE627" s="1"/>
      <c r="PF627" s="1"/>
      <c r="PG627" s="1"/>
      <c r="PH627" s="1"/>
      <c r="PI627" s="1"/>
      <c r="PJ627" s="1"/>
      <c r="PK627" s="1"/>
      <c r="PL627" s="1"/>
      <c r="PM627" s="1"/>
      <c r="PN627" s="1"/>
      <c r="PO627" s="1"/>
      <c r="PP627" s="1"/>
      <c r="PQ627" s="1"/>
      <c r="PR627" s="1"/>
      <c r="PS627" s="1"/>
      <c r="PT627" s="1"/>
      <c r="PU627" s="1"/>
      <c r="PV627" s="1"/>
      <c r="PW627" s="1"/>
      <c r="PX627" s="1"/>
      <c r="PY627" s="1"/>
      <c r="PZ627" s="1"/>
      <c r="QA627" s="1"/>
      <c r="QB627" s="1"/>
      <c r="QC627" s="1"/>
      <c r="QD627" s="1"/>
      <c r="QE627" s="1"/>
      <c r="QF627" s="1"/>
      <c r="QG627" s="1"/>
      <c r="QH627" s="1"/>
      <c r="QI627" s="1"/>
      <c r="QJ627" s="1"/>
      <c r="QK627" s="1"/>
      <c r="QL627" s="1"/>
      <c r="QM627" s="1"/>
      <c r="QN627" s="1"/>
      <c r="QO627" s="1"/>
      <c r="QP627" s="1"/>
      <c r="QQ627" s="1"/>
      <c r="QR627" s="1"/>
      <c r="QS627" s="1"/>
      <c r="QT627" s="1"/>
      <c r="QU627" s="1"/>
      <c r="QV627" s="1"/>
      <c r="QW627" s="1"/>
      <c r="QX627" s="1"/>
      <c r="QY627" s="1"/>
      <c r="QZ627" s="1"/>
      <c r="RA627" s="1"/>
      <c r="RB627" s="1"/>
      <c r="RC627" s="1"/>
      <c r="RD627" s="1"/>
      <c r="RE627" s="1"/>
      <c r="RF627" s="1"/>
      <c r="RG627" s="1"/>
      <c r="RH627" s="1"/>
      <c r="RI627" s="1"/>
      <c r="RJ627" s="1"/>
      <c r="RK627" s="1"/>
      <c r="RL627" s="1"/>
      <c r="RM627" s="1"/>
      <c r="RN627" s="1"/>
      <c r="RO627" s="1"/>
      <c r="RP627" s="1"/>
      <c r="RQ627" s="1"/>
      <c r="RR627" s="1"/>
      <c r="RS627" s="1"/>
      <c r="RT627" s="1"/>
      <c r="RU627" s="1"/>
      <c r="RV627" s="1"/>
      <c r="RW627" s="1"/>
      <c r="RX627" s="1"/>
      <c r="RY627" s="1"/>
      <c r="RZ627" s="1"/>
      <c r="SA627" s="1"/>
      <c r="SB627" s="1"/>
      <c r="SC627" s="1"/>
      <c r="SD627" s="1"/>
      <c r="SE627" s="1"/>
      <c r="SF627" s="1"/>
      <c r="SG627" s="1"/>
      <c r="SH627" s="1"/>
      <c r="SI627" s="1"/>
      <c r="SJ627" s="1"/>
      <c r="SK627" s="1"/>
      <c r="SL627" s="1"/>
      <c r="SM627" s="1"/>
      <c r="SN627" s="1"/>
      <c r="SO627" s="1"/>
      <c r="SP627" s="1"/>
      <c r="SQ627" s="1"/>
      <c r="SR627" s="1"/>
      <c r="SS627" s="1"/>
      <c r="ST627" s="1"/>
      <c r="SU627" s="1"/>
      <c r="SV627" s="1"/>
      <c r="SW627" s="1"/>
      <c r="SX627" s="1"/>
      <c r="SY627" s="1"/>
      <c r="SZ627" s="1"/>
      <c r="TA627" s="1"/>
      <c r="TB627" s="1"/>
      <c r="TC627" s="1"/>
      <c r="TD627" s="1"/>
      <c r="TE627" s="1"/>
      <c r="TF627" s="1"/>
      <c r="TG627" s="1"/>
      <c r="TH627" s="1"/>
      <c r="TI627" s="1"/>
      <c r="TJ627" s="1"/>
      <c r="TK627" s="1"/>
      <c r="TL627" s="1"/>
      <c r="TM627" s="1"/>
      <c r="TN627" s="1"/>
      <c r="TO627" s="1"/>
      <c r="TP627" s="1"/>
      <c r="TQ627" s="1"/>
      <c r="TR627" s="1"/>
      <c r="TS627" s="1"/>
      <c r="TT627" s="1"/>
      <c r="TU627" s="1"/>
      <c r="TV627" s="1"/>
      <c r="TW627" s="1"/>
      <c r="TX627" s="1"/>
      <c r="TY627" s="1"/>
      <c r="TZ627" s="1"/>
      <c r="UA627" s="1"/>
      <c r="UB627" s="1"/>
      <c r="UC627" s="1"/>
      <c r="UD627" s="1"/>
      <c r="UE627" s="1"/>
      <c r="UF627" s="1"/>
      <c r="UG627" s="1"/>
      <c r="UH627" s="1"/>
      <c r="UI627" s="1"/>
      <c r="UJ627" s="1"/>
      <c r="UK627" s="1"/>
      <c r="UL627" s="1"/>
      <c r="UM627" s="1"/>
      <c r="UN627" s="1"/>
      <c r="UO627" s="1"/>
      <c r="UP627" s="1"/>
      <c r="UQ627" s="1"/>
      <c r="UR627" s="1"/>
      <c r="US627" s="1"/>
      <c r="UT627" s="1"/>
      <c r="UU627" s="1"/>
      <c r="UV627" s="1"/>
      <c r="UW627" s="1"/>
      <c r="UX627" s="1"/>
      <c r="UY627" s="1"/>
      <c r="UZ627" s="1"/>
      <c r="VA627" s="1"/>
      <c r="VB627" s="1"/>
      <c r="VC627" s="1"/>
      <c r="VD627" s="1"/>
      <c r="VE627" s="1"/>
      <c r="VF627" s="1"/>
      <c r="VG627" s="1"/>
      <c r="VH627" s="1"/>
      <c r="VI627" s="1"/>
      <c r="VJ627" s="1"/>
      <c r="VK627" s="1"/>
      <c r="VL627" s="1"/>
      <c r="VM627" s="1"/>
      <c r="VN627" s="1"/>
      <c r="VO627" s="1"/>
      <c r="VP627" s="1"/>
      <c r="VQ627" s="1"/>
      <c r="VR627" s="1"/>
      <c r="VS627" s="1"/>
      <c r="VT627" s="1"/>
      <c r="VU627" s="1"/>
      <c r="VV627" s="1"/>
      <c r="VW627" s="1"/>
      <c r="VX627" s="1"/>
      <c r="VY627" s="1"/>
      <c r="VZ627" s="1"/>
      <c r="WA627" s="1"/>
      <c r="WB627" s="1"/>
      <c r="WC627" s="1"/>
      <c r="WD627" s="1"/>
      <c r="WE627" s="1"/>
      <c r="WF627" s="1"/>
      <c r="WG627" s="1"/>
      <c r="WH627" s="1"/>
      <c r="WI627" s="1"/>
      <c r="WJ627" s="1"/>
      <c r="WK627" s="1"/>
      <c r="WL627" s="1"/>
      <c r="WM627" s="1"/>
      <c r="WN627" s="1"/>
      <c r="WO627" s="1"/>
      <c r="WP627" s="1"/>
      <c r="WQ627" s="1"/>
      <c r="WR627" s="1"/>
      <c r="WS627" s="1"/>
      <c r="WT627" s="1"/>
      <c r="WU627" s="1"/>
      <c r="WV627" s="1"/>
      <c r="WW627" s="1"/>
      <c r="WX627" s="1"/>
      <c r="WY627" s="1"/>
      <c r="WZ627" s="1"/>
      <c r="XA627" s="1"/>
      <c r="XB627" s="1"/>
      <c r="XC627" s="1"/>
      <c r="XD627" s="1"/>
      <c r="XE627" s="1"/>
      <c r="XF627" s="1"/>
      <c r="XG627" s="1"/>
      <c r="XH627" s="1"/>
      <c r="XI627" s="1"/>
      <c r="XJ627" s="1"/>
      <c r="XK627" s="1"/>
      <c r="XL627" s="1"/>
      <c r="XM627" s="1"/>
      <c r="XN627" s="1"/>
      <c r="XO627" s="1"/>
      <c r="XP627" s="1"/>
      <c r="XQ627" s="1"/>
      <c r="XR627" s="1"/>
      <c r="XS627" s="1"/>
      <c r="XT627" s="1"/>
      <c r="XU627" s="1"/>
      <c r="XV627" s="1"/>
      <c r="XW627" s="1"/>
      <c r="XX627" s="1"/>
      <c r="XY627" s="1"/>
      <c r="XZ627" s="1"/>
      <c r="YA627" s="1"/>
      <c r="YB627" s="1"/>
      <c r="YC627" s="1"/>
      <c r="YD627" s="1"/>
      <c r="YE627" s="1"/>
      <c r="YF627" s="1"/>
      <c r="YG627" s="1"/>
      <c r="YH627" s="1"/>
      <c r="YI627" s="1"/>
      <c r="YJ627" s="1"/>
      <c r="YK627" s="1"/>
      <c r="YL627" s="1"/>
      <c r="YM627" s="1"/>
      <c r="YN627" s="1"/>
      <c r="YO627" s="1"/>
      <c r="YP627" s="1"/>
      <c r="YQ627" s="1"/>
      <c r="YR627" s="1"/>
      <c r="YS627" s="1"/>
      <c r="YT627" s="1"/>
      <c r="YU627" s="1"/>
      <c r="YV627" s="1"/>
      <c r="YW627" s="1"/>
      <c r="YX627" s="1"/>
      <c r="YY627" s="1"/>
      <c r="YZ627" s="1"/>
      <c r="ZA627" s="1"/>
      <c r="ZB627" s="1"/>
      <c r="ZC627" s="1"/>
      <c r="ZD627" s="1"/>
      <c r="ZE627" s="1"/>
      <c r="ZF627" s="1"/>
      <c r="ZG627" s="1"/>
      <c r="ZH627" s="1"/>
      <c r="ZI627" s="1"/>
      <c r="ZJ627" s="1"/>
      <c r="ZK627" s="1"/>
      <c r="ZL627" s="1"/>
      <c r="ZM627" s="1"/>
      <c r="ZN627" s="1"/>
      <c r="ZO627" s="1"/>
      <c r="ZP627" s="1"/>
      <c r="ZQ627" s="1"/>
      <c r="ZR627" s="1"/>
      <c r="ZS627" s="1"/>
      <c r="ZT627" s="1"/>
      <c r="ZU627" s="1"/>
      <c r="ZV627" s="1"/>
      <c r="ZW627" s="1"/>
      <c r="ZX627" s="1"/>
      <c r="ZY627" s="1"/>
      <c r="ZZ627" s="1"/>
      <c r="AAA627" s="1"/>
      <c r="AAB627" s="1"/>
      <c r="AAC627" s="1"/>
      <c r="AAD627" s="1"/>
      <c r="AAE627" s="1"/>
      <c r="AAF627" s="1"/>
      <c r="AAG627" s="1"/>
      <c r="AAH627" s="1"/>
      <c r="AAI627" s="1"/>
      <c r="AAJ627" s="1"/>
      <c r="AAK627" s="1"/>
      <c r="AAL627" s="1"/>
      <c r="AAM627" s="1"/>
      <c r="AAN627" s="1"/>
      <c r="AAO627" s="1"/>
      <c r="AAP627" s="1"/>
      <c r="AAQ627" s="1"/>
      <c r="AAR627" s="1"/>
      <c r="AAS627" s="1"/>
      <c r="AAT627" s="1"/>
      <c r="AAU627" s="1"/>
      <c r="AAV627" s="1"/>
      <c r="AAW627" s="1"/>
      <c r="AAX627" s="1"/>
      <c r="AAY627" s="1"/>
      <c r="AAZ627" s="1"/>
      <c r="ABA627" s="1"/>
      <c r="ABB627" s="1"/>
      <c r="ABC627" s="1"/>
      <c r="ABD627" s="1"/>
      <c r="ABE627" s="1"/>
      <c r="ABF627" s="1"/>
      <c r="ABG627" s="1"/>
      <c r="ABH627" s="1"/>
      <c r="ABI627" s="1"/>
      <c r="ABJ627" s="1"/>
      <c r="ABK627" s="1"/>
      <c r="ABL627" s="1"/>
      <c r="ABM627" s="1"/>
      <c r="ABN627" s="1"/>
      <c r="ABO627" s="1"/>
      <c r="ABP627" s="1"/>
      <c r="ABQ627" s="1"/>
      <c r="ABR627" s="1"/>
      <c r="ABS627" s="1"/>
      <c r="ABT627" s="1"/>
      <c r="ABU627" s="1"/>
      <c r="ABV627" s="1"/>
      <c r="ABW627" s="1"/>
      <c r="ABX627" s="1"/>
      <c r="ABY627" s="1"/>
      <c r="ABZ627" s="1"/>
      <c r="ACA627" s="1"/>
      <c r="ACB627" s="1"/>
      <c r="ACC627" s="1"/>
      <c r="ACD627" s="1"/>
      <c r="ACE627" s="1"/>
      <c r="ACF627" s="1"/>
      <c r="ACG627" s="1"/>
      <c r="ACH627" s="1"/>
      <c r="ACI627" s="1"/>
      <c r="ACJ627" s="1"/>
      <c r="ACK627" s="1"/>
      <c r="ACL627" s="1"/>
      <c r="ACM627" s="1"/>
      <c r="ACN627" s="1"/>
      <c r="ACO627" s="1"/>
      <c r="ACP627" s="1"/>
      <c r="ACQ627" s="1"/>
      <c r="ACR627" s="1"/>
      <c r="ACS627" s="1"/>
      <c r="ACT627" s="1"/>
      <c r="ACU627" s="1"/>
      <c r="ACV627" s="1"/>
      <c r="ACW627" s="1"/>
      <c r="ACX627" s="1"/>
      <c r="ACY627" s="1"/>
      <c r="ACZ627" s="1"/>
      <c r="ADA627" s="1"/>
      <c r="ADB627" s="1"/>
      <c r="ADC627" s="1"/>
      <c r="ADD627" s="1"/>
      <c r="ADE627" s="1"/>
      <c r="ADF627" s="1"/>
      <c r="ADG627" s="1"/>
      <c r="ADH627" s="1"/>
      <c r="ADI627" s="1"/>
      <c r="ADJ627" s="1"/>
      <c r="ADK627" s="1"/>
      <c r="ADL627" s="1"/>
      <c r="ADM627" s="1"/>
      <c r="ADN627" s="1"/>
      <c r="ADO627" s="1"/>
      <c r="ADP627" s="1"/>
      <c r="ADQ627" s="1"/>
      <c r="ADR627" s="1"/>
      <c r="ADS627" s="1"/>
      <c r="ADT627" s="1"/>
      <c r="ADU627" s="1"/>
      <c r="ADV627" s="1"/>
      <c r="ADW627" s="1"/>
      <c r="ADX627" s="1"/>
      <c r="ADY627" s="1"/>
      <c r="ADZ627" s="1"/>
      <c r="AEA627" s="1"/>
      <c r="AEB627" s="1"/>
      <c r="AEC627" s="1"/>
      <c r="AED627" s="1"/>
      <c r="AEE627" s="1"/>
      <c r="AEF627" s="1"/>
      <c r="AEG627" s="1"/>
      <c r="AEH627" s="1"/>
      <c r="AEI627" s="1"/>
      <c r="AEJ627" s="1"/>
      <c r="AEK627" s="1"/>
      <c r="AEL627" s="1"/>
      <c r="AEM627" s="1"/>
      <c r="AEN627" s="1"/>
      <c r="AEO627" s="1"/>
      <c r="AEP627" s="1"/>
      <c r="AEQ627" s="1"/>
      <c r="AER627" s="1"/>
      <c r="AES627" s="1"/>
      <c r="AET627" s="1"/>
      <c r="AEU627" s="1"/>
      <c r="AEV627" s="1"/>
      <c r="AEW627" s="1"/>
      <c r="AEX627" s="1"/>
      <c r="AEY627" s="1"/>
      <c r="AEZ627" s="1"/>
      <c r="AFA627" s="1"/>
      <c r="AFB627" s="1"/>
      <c r="AFC627" s="1"/>
      <c r="AFD627" s="1"/>
      <c r="AFE627" s="1"/>
      <c r="AFF627" s="1"/>
      <c r="AFG627" s="1"/>
      <c r="AFH627" s="1"/>
      <c r="AFI627" s="1"/>
      <c r="AFJ627" s="1"/>
      <c r="AFK627" s="1"/>
      <c r="AFL627" s="1"/>
      <c r="AFM627" s="1"/>
      <c r="AFN627" s="1"/>
      <c r="AFO627" s="1"/>
      <c r="AFP627" s="1"/>
      <c r="AFQ627" s="1"/>
      <c r="AFR627" s="1"/>
      <c r="AFS627" s="1"/>
      <c r="AFT627" s="1"/>
      <c r="AFU627" s="1"/>
      <c r="AFV627" s="1"/>
      <c r="AFW627" s="1"/>
      <c r="AFX627" s="1"/>
      <c r="AFY627" s="1"/>
      <c r="AFZ627" s="1"/>
      <c r="AGA627" s="1"/>
      <c r="AGB627" s="1"/>
      <c r="AGC627" s="1"/>
      <c r="AGD627" s="1"/>
      <c r="AGE627" s="1"/>
      <c r="AGF627" s="1"/>
      <c r="AGG627" s="1"/>
      <c r="AGH627" s="1"/>
      <c r="AGI627" s="1"/>
      <c r="AGJ627" s="1"/>
      <c r="AGK627" s="1"/>
      <c r="AGL627" s="1"/>
      <c r="AGM627" s="1"/>
      <c r="AGN627" s="1"/>
      <c r="AGO627" s="1"/>
      <c r="AGP627" s="1"/>
      <c r="AGQ627" s="1"/>
      <c r="AGR627" s="1"/>
      <c r="AGS627" s="1"/>
      <c r="AGT627" s="1"/>
      <c r="AGU627" s="1"/>
      <c r="AGV627" s="1"/>
      <c r="AGW627" s="1"/>
      <c r="AGX627" s="1"/>
      <c r="AGY627" s="1"/>
      <c r="AGZ627" s="1"/>
      <c r="AHA627" s="1"/>
      <c r="AHB627" s="1"/>
      <c r="AHC627" s="1"/>
      <c r="AHD627" s="1"/>
      <c r="AHE627" s="1"/>
      <c r="AHF627" s="1"/>
      <c r="AHG627" s="1"/>
      <c r="AHH627" s="1"/>
      <c r="AHI627" s="1"/>
      <c r="AHJ627" s="1"/>
      <c r="AHK627" s="1"/>
      <c r="AHL627" s="1"/>
      <c r="AHM627" s="1"/>
      <c r="AHN627" s="1"/>
      <c r="AHO627" s="1"/>
      <c r="AHP627" s="1"/>
      <c r="AHQ627" s="1"/>
      <c r="AHR627" s="1"/>
      <c r="AHS627" s="1"/>
      <c r="AHT627" s="1"/>
      <c r="AHU627" s="1"/>
      <c r="AHV627" s="1"/>
      <c r="AHW627" s="1"/>
      <c r="AHX627" s="1"/>
      <c r="AHY627" s="1"/>
      <c r="AHZ627" s="1"/>
      <c r="AIA627" s="1"/>
      <c r="AIB627" s="1"/>
      <c r="AIC627" s="1"/>
      <c r="AID627" s="1"/>
      <c r="AIE627" s="1"/>
      <c r="AIF627" s="1"/>
      <c r="AIG627" s="1"/>
      <c r="AIH627" s="1"/>
      <c r="AII627" s="1"/>
      <c r="AIJ627" s="1"/>
      <c r="AIK627" s="1"/>
      <c r="AIL627" s="1"/>
      <c r="AIM627" s="1"/>
      <c r="AIN627" s="1"/>
      <c r="AIO627" s="1"/>
      <c r="AIP627" s="1"/>
      <c r="AIQ627" s="1"/>
      <c r="AIR627" s="1"/>
      <c r="AIS627" s="1"/>
      <c r="AIT627" s="1"/>
      <c r="AIU627" s="1"/>
      <c r="AIV627" s="1"/>
      <c r="AIW627" s="1"/>
      <c r="AIX627" s="1"/>
      <c r="AIY627" s="1"/>
      <c r="AIZ627" s="1"/>
      <c r="AJA627" s="1"/>
      <c r="AJB627" s="1"/>
      <c r="AJC627" s="1"/>
      <c r="AJD627" s="1"/>
      <c r="AJE627" s="1"/>
      <c r="AJF627" s="1"/>
      <c r="AJG627" s="1"/>
      <c r="AJH627" s="1"/>
      <c r="AJI627" s="1"/>
      <c r="AJJ627" s="1"/>
      <c r="AJK627" s="1"/>
      <c r="AJL627" s="1"/>
      <c r="AJM627" s="1"/>
      <c r="AJN627" s="1"/>
      <c r="AJO627" s="1"/>
      <c r="AJP627" s="1"/>
      <c r="AJQ627" s="1"/>
      <c r="AJR627" s="1"/>
      <c r="AJS627" s="1"/>
      <c r="AJT627" s="1"/>
      <c r="AJU627" s="1"/>
      <c r="AJV627" s="1"/>
      <c r="AJW627" s="1"/>
      <c r="AJX627" s="1"/>
      <c r="AJY627" s="1"/>
      <c r="AJZ627" s="1"/>
      <c r="AKA627" s="1"/>
      <c r="AKB627" s="1"/>
      <c r="AKC627" s="1"/>
      <c r="AKD627" s="1"/>
      <c r="AKE627" s="1"/>
      <c r="AKF627" s="1"/>
      <c r="AKG627" s="1"/>
      <c r="AKH627" s="1"/>
      <c r="AKI627" s="1"/>
      <c r="AKJ627" s="1"/>
      <c r="AKK627" s="1"/>
      <c r="AKL627" s="1"/>
      <c r="AKM627" s="1"/>
      <c r="AKN627" s="1"/>
      <c r="AKO627" s="1"/>
      <c r="AKP627" s="1"/>
      <c r="AKQ627" s="1"/>
      <c r="AKR627" s="1"/>
      <c r="AKS627" s="1"/>
      <c r="AKT627" s="1"/>
      <c r="AKU627" s="1"/>
      <c r="AKV627" s="1"/>
      <c r="AKW627" s="1"/>
      <c r="AKX627" s="1"/>
      <c r="AKY627" s="1"/>
      <c r="AKZ627" s="1"/>
      <c r="ALA627" s="1"/>
      <c r="ALB627" s="1"/>
      <c r="ALC627" s="1"/>
      <c r="ALD627" s="1"/>
      <c r="ALE627" s="1"/>
      <c r="ALF627" s="1"/>
      <c r="ALG627" s="1"/>
      <c r="ALH627" s="1"/>
      <c r="ALI627" s="1"/>
      <c r="ALJ627" s="1"/>
      <c r="ALK627" s="1"/>
      <c r="ALL627" s="1"/>
      <c r="ALM627" s="1"/>
      <c r="ALN627" s="1"/>
      <c r="ALO627" s="1"/>
      <c r="ALP627" s="1"/>
      <c r="ALQ627" s="1"/>
      <c r="ALR627" s="1"/>
      <c r="ALS627" s="1"/>
      <c r="ALT627" s="1"/>
      <c r="ALU627" s="1"/>
      <c r="ALV627" s="1"/>
      <c r="ALW627" s="1"/>
      <c r="ALX627" s="1"/>
      <c r="ALY627" s="1"/>
      <c r="ALZ627" s="1"/>
      <c r="AMA627" s="1"/>
      <c r="AMB627" s="1"/>
      <c r="AMC627" s="1"/>
      <c r="AMD627" s="1"/>
      <c r="AME627" s="1"/>
      <c r="AMF627" s="1"/>
      <c r="AMG627" s="1"/>
      <c r="AMH627" s="1"/>
      <c r="AMI627" s="1"/>
      <c r="AMJ627" s="1"/>
    </row>
    <row r="628" spans="1:1024">
      <c r="A628" s="1" t="s">
        <v>1446</v>
      </c>
      <c r="B628" s="1" t="s">
        <v>1447</v>
      </c>
      <c r="C628" s="1" t="s">
        <v>1382</v>
      </c>
      <c r="D628" s="1" t="s">
        <v>247</v>
      </c>
      <c r="E628" s="1" t="s">
        <v>1448</v>
      </c>
      <c r="F628" s="1" t="s">
        <v>16</v>
      </c>
    </row>
    <row r="629" spans="1:1024">
      <c r="A629" s="1" t="s">
        <v>1449</v>
      </c>
      <c r="B629" s="1" t="s">
        <v>1450</v>
      </c>
      <c r="C629" s="1" t="s">
        <v>1382</v>
      </c>
      <c r="D629" s="1" t="s">
        <v>247</v>
      </c>
      <c r="E629" s="1" t="s">
        <v>1451</v>
      </c>
      <c r="F629" s="1" t="s">
        <v>16</v>
      </c>
    </row>
    <row r="630" spans="1:1024">
      <c r="A630" s="1" t="s">
        <v>1452</v>
      </c>
      <c r="B630" s="1" t="s">
        <v>500</v>
      </c>
      <c r="C630" s="1" t="s">
        <v>1382</v>
      </c>
      <c r="D630" s="1" t="s">
        <v>10</v>
      </c>
      <c r="E630" s="1" t="s">
        <v>9634</v>
      </c>
      <c r="F630" s="1" t="s">
        <v>1337</v>
      </c>
    </row>
    <row r="631" spans="1:1024">
      <c r="A631" s="1" t="s">
        <v>1384</v>
      </c>
      <c r="B631" s="1" t="s">
        <v>1385</v>
      </c>
      <c r="C631" s="1" t="s">
        <v>1382</v>
      </c>
      <c r="D631" s="1" t="s">
        <v>13</v>
      </c>
      <c r="E631" s="1" t="s">
        <v>9644</v>
      </c>
      <c r="F631" s="1" t="s">
        <v>16</v>
      </c>
    </row>
    <row r="632" spans="1:1024">
      <c r="A632" s="1" t="s">
        <v>1386</v>
      </c>
      <c r="B632" s="1" t="s">
        <v>1387</v>
      </c>
      <c r="C632" s="1" t="s">
        <v>1382</v>
      </c>
      <c r="D632" s="1" t="s">
        <v>13</v>
      </c>
      <c r="E632" s="1" t="s">
        <v>9645</v>
      </c>
      <c r="F632" s="1" t="s">
        <v>16</v>
      </c>
    </row>
    <row r="633" spans="1:1024">
      <c r="A633" s="1" t="s">
        <v>1388</v>
      </c>
      <c r="B633" s="1" t="s">
        <v>1389</v>
      </c>
      <c r="C633" s="1" t="s">
        <v>1382</v>
      </c>
      <c r="D633" s="1" t="s">
        <v>13</v>
      </c>
      <c r="E633" s="1" t="s">
        <v>1390</v>
      </c>
      <c r="F633" s="1" t="s">
        <v>16</v>
      </c>
    </row>
    <row r="634" spans="1:1024">
      <c r="A634" s="1" t="s">
        <v>1391</v>
      </c>
      <c r="B634" s="1" t="s">
        <v>1392</v>
      </c>
      <c r="C634" s="1" t="s">
        <v>1382</v>
      </c>
      <c r="D634" s="1" t="s">
        <v>13</v>
      </c>
      <c r="E634" s="1" t="s">
        <v>9646</v>
      </c>
      <c r="F634" s="1" t="s">
        <v>16</v>
      </c>
    </row>
    <row r="635" spans="1:1024">
      <c r="A635" s="1" t="s">
        <v>1393</v>
      </c>
      <c r="B635" s="1" t="s">
        <v>1394</v>
      </c>
      <c r="C635" s="1" t="s">
        <v>1382</v>
      </c>
      <c r="D635" s="1" t="s">
        <v>13</v>
      </c>
      <c r="E635" s="1" t="s">
        <v>9647</v>
      </c>
      <c r="F635" s="1" t="s">
        <v>16</v>
      </c>
    </row>
    <row r="636" spans="1:1024">
      <c r="A636" s="1" t="s">
        <v>1395</v>
      </c>
      <c r="B636" s="1" t="s">
        <v>1396</v>
      </c>
      <c r="C636" s="1" t="s">
        <v>1382</v>
      </c>
      <c r="D636" s="1" t="s">
        <v>13</v>
      </c>
      <c r="E636" s="1" t="s">
        <v>1397</v>
      </c>
      <c r="F636" s="1" t="s">
        <v>16</v>
      </c>
    </row>
    <row r="637" spans="1:1024">
      <c r="A637" s="1" t="s">
        <v>1398</v>
      </c>
      <c r="B637" s="1" t="s">
        <v>1399</v>
      </c>
      <c r="C637" s="1" t="s">
        <v>1382</v>
      </c>
      <c r="D637" s="1" t="s">
        <v>13</v>
      </c>
      <c r="E637" s="1" t="s">
        <v>9648</v>
      </c>
      <c r="F637" s="1" t="s">
        <v>16</v>
      </c>
    </row>
    <row r="638" spans="1:1024">
      <c r="A638" s="1" t="s">
        <v>1400</v>
      </c>
      <c r="B638" s="1" t="s">
        <v>1401</v>
      </c>
      <c r="C638" s="1" t="s">
        <v>1382</v>
      </c>
      <c r="D638" s="1" t="s">
        <v>13</v>
      </c>
      <c r="E638" s="1" t="s">
        <v>9649</v>
      </c>
      <c r="F638" s="1" t="s">
        <v>16</v>
      </c>
    </row>
    <row r="639" spans="1:1024">
      <c r="A639" s="1" t="s">
        <v>1402</v>
      </c>
      <c r="B639" s="1" t="s">
        <v>1403</v>
      </c>
      <c r="C639" s="1" t="s">
        <v>1382</v>
      </c>
      <c r="D639" s="1" t="s">
        <v>13</v>
      </c>
      <c r="E639" s="1" t="s">
        <v>1404</v>
      </c>
      <c r="F639" s="1" t="s">
        <v>16</v>
      </c>
    </row>
    <row r="640" spans="1:1024">
      <c r="A640" s="1" t="s">
        <v>1405</v>
      </c>
      <c r="B640" s="1" t="s">
        <v>1406</v>
      </c>
      <c r="C640" s="1" t="s">
        <v>1382</v>
      </c>
      <c r="D640" s="1" t="s">
        <v>13</v>
      </c>
      <c r="E640" s="1" t="s">
        <v>9650</v>
      </c>
      <c r="F640" s="1" t="s">
        <v>16</v>
      </c>
    </row>
    <row r="641" spans="1:1024">
      <c r="A641" s="1" t="s">
        <v>1407</v>
      </c>
      <c r="B641" s="1" t="s">
        <v>1408</v>
      </c>
      <c r="C641" s="1" t="s">
        <v>1382</v>
      </c>
      <c r="D641" s="1" t="s">
        <v>13</v>
      </c>
      <c r="E641" s="1" t="s">
        <v>9651</v>
      </c>
      <c r="F641" s="1" t="s">
        <v>16</v>
      </c>
    </row>
    <row r="642" spans="1:1024">
      <c r="A642" s="1" t="s">
        <v>1409</v>
      </c>
      <c r="B642" s="1" t="s">
        <v>1410</v>
      </c>
      <c r="C642" s="1" t="s">
        <v>1382</v>
      </c>
      <c r="D642" s="1" t="s">
        <v>13</v>
      </c>
      <c r="E642" s="1" t="s">
        <v>1411</v>
      </c>
      <c r="F642" s="1" t="s">
        <v>16</v>
      </c>
    </row>
    <row r="643" spans="1:1024">
      <c r="A643" s="1" t="s">
        <v>1412</v>
      </c>
      <c r="B643" s="1" t="s">
        <v>1413</v>
      </c>
      <c r="C643" s="1" t="s">
        <v>1382</v>
      </c>
      <c r="D643" s="1" t="s">
        <v>13</v>
      </c>
      <c r="E643" s="1" t="s">
        <v>9652</v>
      </c>
      <c r="F643" s="1" t="s">
        <v>16</v>
      </c>
    </row>
    <row r="644" spans="1:1024">
      <c r="A644" s="1" t="s">
        <v>1414</v>
      </c>
      <c r="B644" s="1" t="s">
        <v>1415</v>
      </c>
      <c r="C644" s="1" t="s">
        <v>1382</v>
      </c>
      <c r="D644" s="1" t="s">
        <v>13</v>
      </c>
      <c r="E644" s="1" t="s">
        <v>9653</v>
      </c>
      <c r="F644" s="1" t="s">
        <v>16</v>
      </c>
    </row>
    <row r="645" spans="1:1024">
      <c r="A645" s="1" t="s">
        <v>1416</v>
      </c>
      <c r="B645" s="1" t="s">
        <v>1417</v>
      </c>
      <c r="C645" s="1" t="s">
        <v>1382</v>
      </c>
      <c r="D645" s="1" t="s">
        <v>13</v>
      </c>
      <c r="E645" s="1" t="s">
        <v>1418</v>
      </c>
      <c r="F645" s="1" t="s">
        <v>16</v>
      </c>
    </row>
    <row r="646" spans="1:1024">
      <c r="A646" s="1" t="s">
        <v>1419</v>
      </c>
      <c r="B646" s="1" t="s">
        <v>1420</v>
      </c>
      <c r="C646" s="1" t="s">
        <v>1382</v>
      </c>
      <c r="D646" s="1" t="s">
        <v>13</v>
      </c>
      <c r="E646" s="1" t="s">
        <v>9654</v>
      </c>
      <c r="F646" s="1" t="s">
        <v>16</v>
      </c>
    </row>
    <row r="647" spans="1:1024">
      <c r="A647" s="1" t="s">
        <v>1421</v>
      </c>
      <c r="B647" s="1" t="s">
        <v>1422</v>
      </c>
      <c r="C647" s="1" t="s">
        <v>1382</v>
      </c>
      <c r="D647" s="1" t="s">
        <v>13</v>
      </c>
      <c r="E647" s="1" t="s">
        <v>9655</v>
      </c>
      <c r="F647" s="1" t="s">
        <v>16</v>
      </c>
    </row>
    <row r="648" spans="1:1024">
      <c r="A648" s="1" t="s">
        <v>1423</v>
      </c>
      <c r="B648" s="1" t="s">
        <v>1424</v>
      </c>
      <c r="C648" s="1" t="s">
        <v>1382</v>
      </c>
      <c r="D648" s="1" t="s">
        <v>13</v>
      </c>
      <c r="E648" s="1" t="s">
        <v>1425</v>
      </c>
      <c r="F648" s="1" t="s">
        <v>16</v>
      </c>
    </row>
    <row r="649" spans="1:1024" s="22" customForma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c r="KB649" s="1"/>
      <c r="KC649" s="1"/>
      <c r="KD649" s="1"/>
      <c r="KE649" s="1"/>
      <c r="KF649" s="1"/>
      <c r="KG649" s="1"/>
      <c r="KH649" s="1"/>
      <c r="KI649" s="1"/>
      <c r="KJ649" s="1"/>
      <c r="KK649" s="1"/>
      <c r="KL649" s="1"/>
      <c r="KM649" s="1"/>
      <c r="KN649" s="1"/>
      <c r="KO649" s="1"/>
      <c r="KP649" s="1"/>
      <c r="KQ649" s="1"/>
      <c r="KR649" s="1"/>
      <c r="KS649" s="1"/>
      <c r="KT649" s="1"/>
      <c r="KU649" s="1"/>
      <c r="KV649" s="1"/>
      <c r="KW649" s="1"/>
      <c r="KX649" s="1"/>
      <c r="KY649" s="1"/>
      <c r="KZ649" s="1"/>
      <c r="LA649" s="1"/>
      <c r="LB649" s="1"/>
      <c r="LC649" s="1"/>
      <c r="LD649" s="1"/>
      <c r="LE649" s="1"/>
      <c r="LF649" s="1"/>
      <c r="LG649" s="1"/>
      <c r="LH649" s="1"/>
      <c r="LI649" s="1"/>
      <c r="LJ649" s="1"/>
      <c r="LK649" s="1"/>
      <c r="LL649" s="1"/>
      <c r="LM649" s="1"/>
      <c r="LN649" s="1"/>
      <c r="LO649" s="1"/>
      <c r="LP649" s="1"/>
      <c r="LQ649" s="1"/>
      <c r="LR649" s="1"/>
      <c r="LS649" s="1"/>
      <c r="LT649" s="1"/>
      <c r="LU649" s="1"/>
      <c r="LV649" s="1"/>
      <c r="LW649" s="1"/>
      <c r="LX649" s="1"/>
      <c r="LY649" s="1"/>
      <c r="LZ649" s="1"/>
      <c r="MA649" s="1"/>
      <c r="MB649" s="1"/>
      <c r="MC649" s="1"/>
      <c r="MD649" s="1"/>
      <c r="ME649" s="1"/>
      <c r="MF649" s="1"/>
      <c r="MG649" s="1"/>
      <c r="MH649" s="1"/>
      <c r="MI649" s="1"/>
      <c r="MJ649" s="1"/>
      <c r="MK649" s="1"/>
      <c r="ML649" s="1"/>
      <c r="MM649" s="1"/>
      <c r="MN649" s="1"/>
      <c r="MO649" s="1"/>
      <c r="MP649" s="1"/>
      <c r="MQ649" s="1"/>
      <c r="MR649" s="1"/>
      <c r="MS649" s="1"/>
      <c r="MT649" s="1"/>
      <c r="MU649" s="1"/>
      <c r="MV649" s="1"/>
      <c r="MW649" s="1"/>
      <c r="MX649" s="1"/>
      <c r="MY649" s="1"/>
      <c r="MZ649" s="1"/>
      <c r="NA649" s="1"/>
      <c r="NB649" s="1"/>
      <c r="NC649" s="1"/>
      <c r="ND649" s="1"/>
      <c r="NE649" s="1"/>
      <c r="NF649" s="1"/>
      <c r="NG649" s="1"/>
      <c r="NH649" s="1"/>
      <c r="NI649" s="1"/>
      <c r="NJ649" s="1"/>
      <c r="NK649" s="1"/>
      <c r="NL649" s="1"/>
      <c r="NM649" s="1"/>
      <c r="NN649" s="1"/>
      <c r="NO649" s="1"/>
      <c r="NP649" s="1"/>
      <c r="NQ649" s="1"/>
      <c r="NR649" s="1"/>
      <c r="NS649" s="1"/>
      <c r="NT649" s="1"/>
      <c r="NU649" s="1"/>
      <c r="NV649" s="1"/>
      <c r="NW649" s="1"/>
      <c r="NX649" s="1"/>
      <c r="NY649" s="1"/>
      <c r="NZ649" s="1"/>
      <c r="OA649" s="1"/>
      <c r="OB649" s="1"/>
      <c r="OC649" s="1"/>
      <c r="OD649" s="1"/>
      <c r="OE649" s="1"/>
      <c r="OF649" s="1"/>
      <c r="OG649" s="1"/>
      <c r="OH649" s="1"/>
      <c r="OI649" s="1"/>
      <c r="OJ649" s="1"/>
      <c r="OK649" s="1"/>
      <c r="OL649" s="1"/>
      <c r="OM649" s="1"/>
      <c r="ON649" s="1"/>
      <c r="OO649" s="1"/>
      <c r="OP649" s="1"/>
      <c r="OQ649" s="1"/>
      <c r="OR649" s="1"/>
      <c r="OS649" s="1"/>
      <c r="OT649" s="1"/>
      <c r="OU649" s="1"/>
      <c r="OV649" s="1"/>
      <c r="OW649" s="1"/>
      <c r="OX649" s="1"/>
      <c r="OY649" s="1"/>
      <c r="OZ649" s="1"/>
      <c r="PA649" s="1"/>
      <c r="PB649" s="1"/>
      <c r="PC649" s="1"/>
      <c r="PD649" s="1"/>
      <c r="PE649" s="1"/>
      <c r="PF649" s="1"/>
      <c r="PG649" s="1"/>
      <c r="PH649" s="1"/>
      <c r="PI649" s="1"/>
      <c r="PJ649" s="1"/>
      <c r="PK649" s="1"/>
      <c r="PL649" s="1"/>
      <c r="PM649" s="1"/>
      <c r="PN649" s="1"/>
      <c r="PO649" s="1"/>
      <c r="PP649" s="1"/>
      <c r="PQ649" s="1"/>
      <c r="PR649" s="1"/>
      <c r="PS649" s="1"/>
      <c r="PT649" s="1"/>
      <c r="PU649" s="1"/>
      <c r="PV649" s="1"/>
      <c r="PW649" s="1"/>
      <c r="PX649" s="1"/>
      <c r="PY649" s="1"/>
      <c r="PZ649" s="1"/>
      <c r="QA649" s="1"/>
      <c r="QB649" s="1"/>
      <c r="QC649" s="1"/>
      <c r="QD649" s="1"/>
      <c r="QE649" s="1"/>
      <c r="QF649" s="1"/>
      <c r="QG649" s="1"/>
      <c r="QH649" s="1"/>
      <c r="QI649" s="1"/>
      <c r="QJ649" s="1"/>
      <c r="QK649" s="1"/>
      <c r="QL649" s="1"/>
      <c r="QM649" s="1"/>
      <c r="QN649" s="1"/>
      <c r="QO649" s="1"/>
      <c r="QP649" s="1"/>
      <c r="QQ649" s="1"/>
      <c r="QR649" s="1"/>
      <c r="QS649" s="1"/>
      <c r="QT649" s="1"/>
      <c r="QU649" s="1"/>
      <c r="QV649" s="1"/>
      <c r="QW649" s="1"/>
      <c r="QX649" s="1"/>
      <c r="QY649" s="1"/>
      <c r="QZ649" s="1"/>
      <c r="RA649" s="1"/>
      <c r="RB649" s="1"/>
      <c r="RC649" s="1"/>
      <c r="RD649" s="1"/>
      <c r="RE649" s="1"/>
      <c r="RF649" s="1"/>
      <c r="RG649" s="1"/>
      <c r="RH649" s="1"/>
      <c r="RI649" s="1"/>
      <c r="RJ649" s="1"/>
      <c r="RK649" s="1"/>
      <c r="RL649" s="1"/>
      <c r="RM649" s="1"/>
      <c r="RN649" s="1"/>
      <c r="RO649" s="1"/>
      <c r="RP649" s="1"/>
      <c r="RQ649" s="1"/>
      <c r="RR649" s="1"/>
      <c r="RS649" s="1"/>
      <c r="RT649" s="1"/>
      <c r="RU649" s="1"/>
      <c r="RV649" s="1"/>
      <c r="RW649" s="1"/>
      <c r="RX649" s="1"/>
      <c r="RY649" s="1"/>
      <c r="RZ649" s="1"/>
      <c r="SA649" s="1"/>
      <c r="SB649" s="1"/>
      <c r="SC649" s="1"/>
      <c r="SD649" s="1"/>
      <c r="SE649" s="1"/>
      <c r="SF649" s="1"/>
      <c r="SG649" s="1"/>
      <c r="SH649" s="1"/>
      <c r="SI649" s="1"/>
      <c r="SJ649" s="1"/>
      <c r="SK649" s="1"/>
      <c r="SL649" s="1"/>
      <c r="SM649" s="1"/>
      <c r="SN649" s="1"/>
      <c r="SO649" s="1"/>
      <c r="SP649" s="1"/>
      <c r="SQ649" s="1"/>
      <c r="SR649" s="1"/>
      <c r="SS649" s="1"/>
      <c r="ST649" s="1"/>
      <c r="SU649" s="1"/>
      <c r="SV649" s="1"/>
      <c r="SW649" s="1"/>
      <c r="SX649" s="1"/>
      <c r="SY649" s="1"/>
      <c r="SZ649" s="1"/>
      <c r="TA649" s="1"/>
      <c r="TB649" s="1"/>
      <c r="TC649" s="1"/>
      <c r="TD649" s="1"/>
      <c r="TE649" s="1"/>
      <c r="TF649" s="1"/>
      <c r="TG649" s="1"/>
      <c r="TH649" s="1"/>
      <c r="TI649" s="1"/>
      <c r="TJ649" s="1"/>
      <c r="TK649" s="1"/>
      <c r="TL649" s="1"/>
      <c r="TM649" s="1"/>
      <c r="TN649" s="1"/>
      <c r="TO649" s="1"/>
      <c r="TP649" s="1"/>
      <c r="TQ649" s="1"/>
      <c r="TR649" s="1"/>
      <c r="TS649" s="1"/>
      <c r="TT649" s="1"/>
      <c r="TU649" s="1"/>
      <c r="TV649" s="1"/>
      <c r="TW649" s="1"/>
      <c r="TX649" s="1"/>
      <c r="TY649" s="1"/>
      <c r="TZ649" s="1"/>
      <c r="UA649" s="1"/>
      <c r="UB649" s="1"/>
      <c r="UC649" s="1"/>
      <c r="UD649" s="1"/>
      <c r="UE649" s="1"/>
      <c r="UF649" s="1"/>
      <c r="UG649" s="1"/>
      <c r="UH649" s="1"/>
      <c r="UI649" s="1"/>
      <c r="UJ649" s="1"/>
      <c r="UK649" s="1"/>
      <c r="UL649" s="1"/>
      <c r="UM649" s="1"/>
      <c r="UN649" s="1"/>
      <c r="UO649" s="1"/>
      <c r="UP649" s="1"/>
      <c r="UQ649" s="1"/>
      <c r="UR649" s="1"/>
      <c r="US649" s="1"/>
      <c r="UT649" s="1"/>
      <c r="UU649" s="1"/>
      <c r="UV649" s="1"/>
      <c r="UW649" s="1"/>
      <c r="UX649" s="1"/>
      <c r="UY649" s="1"/>
      <c r="UZ649" s="1"/>
      <c r="VA649" s="1"/>
      <c r="VB649" s="1"/>
      <c r="VC649" s="1"/>
      <c r="VD649" s="1"/>
      <c r="VE649" s="1"/>
      <c r="VF649" s="1"/>
      <c r="VG649" s="1"/>
      <c r="VH649" s="1"/>
      <c r="VI649" s="1"/>
      <c r="VJ649" s="1"/>
      <c r="VK649" s="1"/>
      <c r="VL649" s="1"/>
      <c r="VM649" s="1"/>
      <c r="VN649" s="1"/>
      <c r="VO649" s="1"/>
      <c r="VP649" s="1"/>
      <c r="VQ649" s="1"/>
      <c r="VR649" s="1"/>
      <c r="VS649" s="1"/>
      <c r="VT649" s="1"/>
      <c r="VU649" s="1"/>
      <c r="VV649" s="1"/>
      <c r="VW649" s="1"/>
      <c r="VX649" s="1"/>
      <c r="VY649" s="1"/>
      <c r="VZ649" s="1"/>
      <c r="WA649" s="1"/>
      <c r="WB649" s="1"/>
      <c r="WC649" s="1"/>
      <c r="WD649" s="1"/>
      <c r="WE649" s="1"/>
      <c r="WF649" s="1"/>
      <c r="WG649" s="1"/>
      <c r="WH649" s="1"/>
      <c r="WI649" s="1"/>
      <c r="WJ649" s="1"/>
      <c r="WK649" s="1"/>
      <c r="WL649" s="1"/>
      <c r="WM649" s="1"/>
      <c r="WN649" s="1"/>
      <c r="WO649" s="1"/>
      <c r="WP649" s="1"/>
      <c r="WQ649" s="1"/>
      <c r="WR649" s="1"/>
      <c r="WS649" s="1"/>
      <c r="WT649" s="1"/>
      <c r="WU649" s="1"/>
      <c r="WV649" s="1"/>
      <c r="WW649" s="1"/>
      <c r="WX649" s="1"/>
      <c r="WY649" s="1"/>
      <c r="WZ649" s="1"/>
      <c r="XA649" s="1"/>
      <c r="XB649" s="1"/>
      <c r="XC649" s="1"/>
      <c r="XD649" s="1"/>
      <c r="XE649" s="1"/>
      <c r="XF649" s="1"/>
      <c r="XG649" s="1"/>
      <c r="XH649" s="1"/>
      <c r="XI649" s="1"/>
      <c r="XJ649" s="1"/>
      <c r="XK649" s="1"/>
      <c r="XL649" s="1"/>
      <c r="XM649" s="1"/>
      <c r="XN649" s="1"/>
      <c r="XO649" s="1"/>
      <c r="XP649" s="1"/>
      <c r="XQ649" s="1"/>
      <c r="XR649" s="1"/>
      <c r="XS649" s="1"/>
      <c r="XT649" s="1"/>
      <c r="XU649" s="1"/>
      <c r="XV649" s="1"/>
      <c r="XW649" s="1"/>
      <c r="XX649" s="1"/>
      <c r="XY649" s="1"/>
      <c r="XZ649" s="1"/>
      <c r="YA649" s="1"/>
      <c r="YB649" s="1"/>
      <c r="YC649" s="1"/>
      <c r="YD649" s="1"/>
      <c r="YE649" s="1"/>
      <c r="YF649" s="1"/>
      <c r="YG649" s="1"/>
      <c r="YH649" s="1"/>
      <c r="YI649" s="1"/>
      <c r="YJ649" s="1"/>
      <c r="YK649" s="1"/>
      <c r="YL649" s="1"/>
      <c r="YM649" s="1"/>
      <c r="YN649" s="1"/>
      <c r="YO649" s="1"/>
      <c r="YP649" s="1"/>
      <c r="YQ649" s="1"/>
      <c r="YR649" s="1"/>
      <c r="YS649" s="1"/>
      <c r="YT649" s="1"/>
      <c r="YU649" s="1"/>
      <c r="YV649" s="1"/>
      <c r="YW649" s="1"/>
      <c r="YX649" s="1"/>
      <c r="YY649" s="1"/>
      <c r="YZ649" s="1"/>
      <c r="ZA649" s="1"/>
      <c r="ZB649" s="1"/>
      <c r="ZC649" s="1"/>
      <c r="ZD649" s="1"/>
      <c r="ZE649" s="1"/>
      <c r="ZF649" s="1"/>
      <c r="ZG649" s="1"/>
      <c r="ZH649" s="1"/>
      <c r="ZI649" s="1"/>
      <c r="ZJ649" s="1"/>
      <c r="ZK649" s="1"/>
      <c r="ZL649" s="1"/>
      <c r="ZM649" s="1"/>
      <c r="ZN649" s="1"/>
      <c r="ZO649" s="1"/>
      <c r="ZP649" s="1"/>
      <c r="ZQ649" s="1"/>
      <c r="ZR649" s="1"/>
      <c r="ZS649" s="1"/>
      <c r="ZT649" s="1"/>
      <c r="ZU649" s="1"/>
      <c r="ZV649" s="1"/>
      <c r="ZW649" s="1"/>
      <c r="ZX649" s="1"/>
      <c r="ZY649" s="1"/>
      <c r="ZZ649" s="1"/>
      <c r="AAA649" s="1"/>
      <c r="AAB649" s="1"/>
      <c r="AAC649" s="1"/>
      <c r="AAD649" s="1"/>
      <c r="AAE649" s="1"/>
      <c r="AAF649" s="1"/>
      <c r="AAG649" s="1"/>
      <c r="AAH649" s="1"/>
      <c r="AAI649" s="1"/>
      <c r="AAJ649" s="1"/>
      <c r="AAK649" s="1"/>
      <c r="AAL649" s="1"/>
      <c r="AAM649" s="1"/>
      <c r="AAN649" s="1"/>
      <c r="AAO649" s="1"/>
      <c r="AAP649" s="1"/>
      <c r="AAQ649" s="1"/>
      <c r="AAR649" s="1"/>
      <c r="AAS649" s="1"/>
      <c r="AAT649" s="1"/>
      <c r="AAU649" s="1"/>
      <c r="AAV649" s="1"/>
      <c r="AAW649" s="1"/>
      <c r="AAX649" s="1"/>
      <c r="AAY649" s="1"/>
      <c r="AAZ649" s="1"/>
      <c r="ABA649" s="1"/>
      <c r="ABB649" s="1"/>
      <c r="ABC649" s="1"/>
      <c r="ABD649" s="1"/>
      <c r="ABE649" s="1"/>
      <c r="ABF649" s="1"/>
      <c r="ABG649" s="1"/>
      <c r="ABH649" s="1"/>
      <c r="ABI649" s="1"/>
      <c r="ABJ649" s="1"/>
      <c r="ABK649" s="1"/>
      <c r="ABL649" s="1"/>
      <c r="ABM649" s="1"/>
      <c r="ABN649" s="1"/>
      <c r="ABO649" s="1"/>
      <c r="ABP649" s="1"/>
      <c r="ABQ649" s="1"/>
      <c r="ABR649" s="1"/>
      <c r="ABS649" s="1"/>
      <c r="ABT649" s="1"/>
      <c r="ABU649" s="1"/>
      <c r="ABV649" s="1"/>
      <c r="ABW649" s="1"/>
      <c r="ABX649" s="1"/>
      <c r="ABY649" s="1"/>
      <c r="ABZ649" s="1"/>
      <c r="ACA649" s="1"/>
      <c r="ACB649" s="1"/>
      <c r="ACC649" s="1"/>
      <c r="ACD649" s="1"/>
      <c r="ACE649" s="1"/>
      <c r="ACF649" s="1"/>
      <c r="ACG649" s="1"/>
      <c r="ACH649" s="1"/>
      <c r="ACI649" s="1"/>
      <c r="ACJ649" s="1"/>
      <c r="ACK649" s="1"/>
      <c r="ACL649" s="1"/>
      <c r="ACM649" s="1"/>
      <c r="ACN649" s="1"/>
      <c r="ACO649" s="1"/>
      <c r="ACP649" s="1"/>
      <c r="ACQ649" s="1"/>
      <c r="ACR649" s="1"/>
      <c r="ACS649" s="1"/>
      <c r="ACT649" s="1"/>
      <c r="ACU649" s="1"/>
      <c r="ACV649" s="1"/>
      <c r="ACW649" s="1"/>
      <c r="ACX649" s="1"/>
      <c r="ACY649" s="1"/>
      <c r="ACZ649" s="1"/>
      <c r="ADA649" s="1"/>
      <c r="ADB649" s="1"/>
      <c r="ADC649" s="1"/>
      <c r="ADD649" s="1"/>
      <c r="ADE649" s="1"/>
      <c r="ADF649" s="1"/>
      <c r="ADG649" s="1"/>
      <c r="ADH649" s="1"/>
      <c r="ADI649" s="1"/>
      <c r="ADJ649" s="1"/>
      <c r="ADK649" s="1"/>
      <c r="ADL649" s="1"/>
      <c r="ADM649" s="1"/>
      <c r="ADN649" s="1"/>
      <c r="ADO649" s="1"/>
      <c r="ADP649" s="1"/>
      <c r="ADQ649" s="1"/>
      <c r="ADR649" s="1"/>
      <c r="ADS649" s="1"/>
      <c r="ADT649" s="1"/>
      <c r="ADU649" s="1"/>
      <c r="ADV649" s="1"/>
      <c r="ADW649" s="1"/>
      <c r="ADX649" s="1"/>
      <c r="ADY649" s="1"/>
      <c r="ADZ649" s="1"/>
      <c r="AEA649" s="1"/>
      <c r="AEB649" s="1"/>
      <c r="AEC649" s="1"/>
      <c r="AED649" s="1"/>
      <c r="AEE649" s="1"/>
      <c r="AEF649" s="1"/>
      <c r="AEG649" s="1"/>
      <c r="AEH649" s="1"/>
      <c r="AEI649" s="1"/>
      <c r="AEJ649" s="1"/>
      <c r="AEK649" s="1"/>
      <c r="AEL649" s="1"/>
      <c r="AEM649" s="1"/>
      <c r="AEN649" s="1"/>
      <c r="AEO649" s="1"/>
      <c r="AEP649" s="1"/>
      <c r="AEQ649" s="1"/>
      <c r="AER649" s="1"/>
      <c r="AES649" s="1"/>
      <c r="AET649" s="1"/>
      <c r="AEU649" s="1"/>
      <c r="AEV649" s="1"/>
      <c r="AEW649" s="1"/>
      <c r="AEX649" s="1"/>
      <c r="AEY649" s="1"/>
      <c r="AEZ649" s="1"/>
      <c r="AFA649" s="1"/>
      <c r="AFB649" s="1"/>
      <c r="AFC649" s="1"/>
      <c r="AFD649" s="1"/>
      <c r="AFE649" s="1"/>
      <c r="AFF649" s="1"/>
      <c r="AFG649" s="1"/>
      <c r="AFH649" s="1"/>
      <c r="AFI649" s="1"/>
      <c r="AFJ649" s="1"/>
      <c r="AFK649" s="1"/>
      <c r="AFL649" s="1"/>
      <c r="AFM649" s="1"/>
      <c r="AFN649" s="1"/>
      <c r="AFO649" s="1"/>
      <c r="AFP649" s="1"/>
      <c r="AFQ649" s="1"/>
      <c r="AFR649" s="1"/>
      <c r="AFS649" s="1"/>
      <c r="AFT649" s="1"/>
      <c r="AFU649" s="1"/>
      <c r="AFV649" s="1"/>
      <c r="AFW649" s="1"/>
      <c r="AFX649" s="1"/>
      <c r="AFY649" s="1"/>
      <c r="AFZ649" s="1"/>
      <c r="AGA649" s="1"/>
      <c r="AGB649" s="1"/>
      <c r="AGC649" s="1"/>
      <c r="AGD649" s="1"/>
      <c r="AGE649" s="1"/>
      <c r="AGF649" s="1"/>
      <c r="AGG649" s="1"/>
      <c r="AGH649" s="1"/>
      <c r="AGI649" s="1"/>
      <c r="AGJ649" s="1"/>
      <c r="AGK649" s="1"/>
      <c r="AGL649" s="1"/>
      <c r="AGM649" s="1"/>
      <c r="AGN649" s="1"/>
      <c r="AGO649" s="1"/>
      <c r="AGP649" s="1"/>
      <c r="AGQ649" s="1"/>
      <c r="AGR649" s="1"/>
      <c r="AGS649" s="1"/>
      <c r="AGT649" s="1"/>
      <c r="AGU649" s="1"/>
      <c r="AGV649" s="1"/>
      <c r="AGW649" s="1"/>
      <c r="AGX649" s="1"/>
      <c r="AGY649" s="1"/>
      <c r="AGZ649" s="1"/>
      <c r="AHA649" s="1"/>
      <c r="AHB649" s="1"/>
      <c r="AHC649" s="1"/>
      <c r="AHD649" s="1"/>
      <c r="AHE649" s="1"/>
      <c r="AHF649" s="1"/>
      <c r="AHG649" s="1"/>
      <c r="AHH649" s="1"/>
      <c r="AHI649" s="1"/>
      <c r="AHJ649" s="1"/>
      <c r="AHK649" s="1"/>
      <c r="AHL649" s="1"/>
      <c r="AHM649" s="1"/>
      <c r="AHN649" s="1"/>
      <c r="AHO649" s="1"/>
      <c r="AHP649" s="1"/>
      <c r="AHQ649" s="1"/>
      <c r="AHR649" s="1"/>
      <c r="AHS649" s="1"/>
      <c r="AHT649" s="1"/>
      <c r="AHU649" s="1"/>
      <c r="AHV649" s="1"/>
      <c r="AHW649" s="1"/>
      <c r="AHX649" s="1"/>
      <c r="AHY649" s="1"/>
      <c r="AHZ649" s="1"/>
      <c r="AIA649" s="1"/>
      <c r="AIB649" s="1"/>
      <c r="AIC649" s="1"/>
      <c r="AID649" s="1"/>
      <c r="AIE649" s="1"/>
      <c r="AIF649" s="1"/>
      <c r="AIG649" s="1"/>
      <c r="AIH649" s="1"/>
      <c r="AII649" s="1"/>
      <c r="AIJ649" s="1"/>
      <c r="AIK649" s="1"/>
      <c r="AIL649" s="1"/>
      <c r="AIM649" s="1"/>
      <c r="AIN649" s="1"/>
      <c r="AIO649" s="1"/>
      <c r="AIP649" s="1"/>
      <c r="AIQ649" s="1"/>
      <c r="AIR649" s="1"/>
      <c r="AIS649" s="1"/>
      <c r="AIT649" s="1"/>
      <c r="AIU649" s="1"/>
      <c r="AIV649" s="1"/>
      <c r="AIW649" s="1"/>
      <c r="AIX649" s="1"/>
      <c r="AIY649" s="1"/>
      <c r="AIZ649" s="1"/>
      <c r="AJA649" s="1"/>
      <c r="AJB649" s="1"/>
      <c r="AJC649" s="1"/>
      <c r="AJD649" s="1"/>
      <c r="AJE649" s="1"/>
      <c r="AJF649" s="1"/>
      <c r="AJG649" s="1"/>
      <c r="AJH649" s="1"/>
      <c r="AJI649" s="1"/>
      <c r="AJJ649" s="1"/>
      <c r="AJK649" s="1"/>
      <c r="AJL649" s="1"/>
      <c r="AJM649" s="1"/>
      <c r="AJN649" s="1"/>
      <c r="AJO649" s="1"/>
      <c r="AJP649" s="1"/>
      <c r="AJQ649" s="1"/>
      <c r="AJR649" s="1"/>
      <c r="AJS649" s="1"/>
      <c r="AJT649" s="1"/>
      <c r="AJU649" s="1"/>
      <c r="AJV649" s="1"/>
      <c r="AJW649" s="1"/>
      <c r="AJX649" s="1"/>
      <c r="AJY649" s="1"/>
      <c r="AJZ649" s="1"/>
      <c r="AKA649" s="1"/>
      <c r="AKB649" s="1"/>
      <c r="AKC649" s="1"/>
      <c r="AKD649" s="1"/>
      <c r="AKE649" s="1"/>
      <c r="AKF649" s="1"/>
      <c r="AKG649" s="1"/>
      <c r="AKH649" s="1"/>
      <c r="AKI649" s="1"/>
      <c r="AKJ649" s="1"/>
      <c r="AKK649" s="1"/>
      <c r="AKL649" s="1"/>
      <c r="AKM649" s="1"/>
      <c r="AKN649" s="1"/>
      <c r="AKO649" s="1"/>
      <c r="AKP649" s="1"/>
      <c r="AKQ649" s="1"/>
      <c r="AKR649" s="1"/>
      <c r="AKS649" s="1"/>
      <c r="AKT649" s="1"/>
      <c r="AKU649" s="1"/>
      <c r="AKV649" s="1"/>
      <c r="AKW649" s="1"/>
      <c r="AKX649" s="1"/>
      <c r="AKY649" s="1"/>
      <c r="AKZ649" s="1"/>
      <c r="ALA649" s="1"/>
      <c r="ALB649" s="1"/>
      <c r="ALC649" s="1"/>
      <c r="ALD649" s="1"/>
      <c r="ALE649" s="1"/>
      <c r="ALF649" s="1"/>
      <c r="ALG649" s="1"/>
      <c r="ALH649" s="1"/>
      <c r="ALI649" s="1"/>
      <c r="ALJ649" s="1"/>
      <c r="ALK649" s="1"/>
      <c r="ALL649" s="1"/>
      <c r="ALM649" s="1"/>
      <c r="ALN649" s="1"/>
      <c r="ALO649" s="1"/>
      <c r="ALP649" s="1"/>
      <c r="ALQ649" s="1"/>
      <c r="ALR649" s="1"/>
      <c r="ALS649" s="1"/>
      <c r="ALT649" s="1"/>
      <c r="ALU649" s="1"/>
      <c r="ALV649" s="1"/>
      <c r="ALW649" s="1"/>
      <c r="ALX649" s="1"/>
      <c r="ALY649" s="1"/>
      <c r="ALZ649" s="1"/>
      <c r="AMA649" s="1"/>
      <c r="AMB649" s="1"/>
      <c r="AMC649" s="1"/>
      <c r="AMD649" s="1"/>
      <c r="AME649" s="1"/>
      <c r="AMF649" s="1"/>
      <c r="AMG649" s="1"/>
      <c r="AMH649" s="1"/>
      <c r="AMI649" s="1"/>
      <c r="AMJ649" s="1"/>
    </row>
    <row r="650" spans="1:1024">
      <c r="A650" s="1" t="s">
        <v>1426</v>
      </c>
      <c r="B650" s="1" t="s">
        <v>9772</v>
      </c>
      <c r="C650" s="1" t="s">
        <v>1382</v>
      </c>
      <c r="D650" s="1" t="s">
        <v>10</v>
      </c>
      <c r="E650" s="1" t="s">
        <v>9692</v>
      </c>
      <c r="F650" s="1" t="s">
        <v>12</v>
      </c>
    </row>
    <row r="651" spans="1:1024" s="22" customFormat="1">
      <c r="A651" s="1" t="s">
        <v>9722</v>
      </c>
      <c r="B651" s="1" t="s">
        <v>9773</v>
      </c>
      <c r="C651" s="1" t="s">
        <v>1382</v>
      </c>
      <c r="D651" s="1" t="s">
        <v>10</v>
      </c>
      <c r="E651" s="1" t="s">
        <v>9721</v>
      </c>
      <c r="F651" s="1" t="s">
        <v>12</v>
      </c>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c r="KB651" s="1"/>
      <c r="KC651" s="1"/>
      <c r="KD651" s="1"/>
      <c r="KE651" s="1"/>
      <c r="KF651" s="1"/>
      <c r="KG651" s="1"/>
      <c r="KH651" s="1"/>
      <c r="KI651" s="1"/>
      <c r="KJ651" s="1"/>
      <c r="KK651" s="1"/>
      <c r="KL651" s="1"/>
      <c r="KM651" s="1"/>
      <c r="KN651" s="1"/>
      <c r="KO651" s="1"/>
      <c r="KP651" s="1"/>
      <c r="KQ651" s="1"/>
      <c r="KR651" s="1"/>
      <c r="KS651" s="1"/>
      <c r="KT651" s="1"/>
      <c r="KU651" s="1"/>
      <c r="KV651" s="1"/>
      <c r="KW651" s="1"/>
      <c r="KX651" s="1"/>
      <c r="KY651" s="1"/>
      <c r="KZ651" s="1"/>
      <c r="LA651" s="1"/>
      <c r="LB651" s="1"/>
      <c r="LC651" s="1"/>
      <c r="LD651" s="1"/>
      <c r="LE651" s="1"/>
      <c r="LF651" s="1"/>
      <c r="LG651" s="1"/>
      <c r="LH651" s="1"/>
      <c r="LI651" s="1"/>
      <c r="LJ651" s="1"/>
      <c r="LK651" s="1"/>
      <c r="LL651" s="1"/>
      <c r="LM651" s="1"/>
      <c r="LN651" s="1"/>
      <c r="LO651" s="1"/>
      <c r="LP651" s="1"/>
      <c r="LQ651" s="1"/>
      <c r="LR651" s="1"/>
      <c r="LS651" s="1"/>
      <c r="LT651" s="1"/>
      <c r="LU651" s="1"/>
      <c r="LV651" s="1"/>
      <c r="LW651" s="1"/>
      <c r="LX651" s="1"/>
      <c r="LY651" s="1"/>
      <c r="LZ651" s="1"/>
      <c r="MA651" s="1"/>
      <c r="MB651" s="1"/>
      <c r="MC651" s="1"/>
      <c r="MD651" s="1"/>
      <c r="ME651" s="1"/>
      <c r="MF651" s="1"/>
      <c r="MG651" s="1"/>
      <c r="MH651" s="1"/>
      <c r="MI651" s="1"/>
      <c r="MJ651" s="1"/>
      <c r="MK651" s="1"/>
      <c r="ML651" s="1"/>
      <c r="MM651" s="1"/>
      <c r="MN651" s="1"/>
      <c r="MO651" s="1"/>
      <c r="MP651" s="1"/>
      <c r="MQ651" s="1"/>
      <c r="MR651" s="1"/>
      <c r="MS651" s="1"/>
      <c r="MT651" s="1"/>
      <c r="MU651" s="1"/>
      <c r="MV651" s="1"/>
      <c r="MW651" s="1"/>
      <c r="MX651" s="1"/>
      <c r="MY651" s="1"/>
      <c r="MZ651" s="1"/>
      <c r="NA651" s="1"/>
      <c r="NB651" s="1"/>
      <c r="NC651" s="1"/>
      <c r="ND651" s="1"/>
      <c r="NE651" s="1"/>
      <c r="NF651" s="1"/>
      <c r="NG651" s="1"/>
      <c r="NH651" s="1"/>
      <c r="NI651" s="1"/>
      <c r="NJ651" s="1"/>
      <c r="NK651" s="1"/>
      <c r="NL651" s="1"/>
      <c r="NM651" s="1"/>
      <c r="NN651" s="1"/>
      <c r="NO651" s="1"/>
      <c r="NP651" s="1"/>
      <c r="NQ651" s="1"/>
      <c r="NR651" s="1"/>
      <c r="NS651" s="1"/>
      <c r="NT651" s="1"/>
      <c r="NU651" s="1"/>
      <c r="NV651" s="1"/>
      <c r="NW651" s="1"/>
      <c r="NX651" s="1"/>
      <c r="NY651" s="1"/>
      <c r="NZ651" s="1"/>
      <c r="OA651" s="1"/>
      <c r="OB651" s="1"/>
      <c r="OC651" s="1"/>
      <c r="OD651" s="1"/>
      <c r="OE651" s="1"/>
      <c r="OF651" s="1"/>
      <c r="OG651" s="1"/>
      <c r="OH651" s="1"/>
      <c r="OI651" s="1"/>
      <c r="OJ651" s="1"/>
      <c r="OK651" s="1"/>
      <c r="OL651" s="1"/>
      <c r="OM651" s="1"/>
      <c r="ON651" s="1"/>
      <c r="OO651" s="1"/>
      <c r="OP651" s="1"/>
      <c r="OQ651" s="1"/>
      <c r="OR651" s="1"/>
      <c r="OS651" s="1"/>
      <c r="OT651" s="1"/>
      <c r="OU651" s="1"/>
      <c r="OV651" s="1"/>
      <c r="OW651" s="1"/>
      <c r="OX651" s="1"/>
      <c r="OY651" s="1"/>
      <c r="OZ651" s="1"/>
      <c r="PA651" s="1"/>
      <c r="PB651" s="1"/>
      <c r="PC651" s="1"/>
      <c r="PD651" s="1"/>
      <c r="PE651" s="1"/>
      <c r="PF651" s="1"/>
      <c r="PG651" s="1"/>
      <c r="PH651" s="1"/>
      <c r="PI651" s="1"/>
      <c r="PJ651" s="1"/>
      <c r="PK651" s="1"/>
      <c r="PL651" s="1"/>
      <c r="PM651" s="1"/>
      <c r="PN651" s="1"/>
      <c r="PO651" s="1"/>
      <c r="PP651" s="1"/>
      <c r="PQ651" s="1"/>
      <c r="PR651" s="1"/>
      <c r="PS651" s="1"/>
      <c r="PT651" s="1"/>
      <c r="PU651" s="1"/>
      <c r="PV651" s="1"/>
      <c r="PW651" s="1"/>
      <c r="PX651" s="1"/>
      <c r="PY651" s="1"/>
      <c r="PZ651" s="1"/>
      <c r="QA651" s="1"/>
      <c r="QB651" s="1"/>
      <c r="QC651" s="1"/>
      <c r="QD651" s="1"/>
      <c r="QE651" s="1"/>
      <c r="QF651" s="1"/>
      <c r="QG651" s="1"/>
      <c r="QH651" s="1"/>
      <c r="QI651" s="1"/>
      <c r="QJ651" s="1"/>
      <c r="QK651" s="1"/>
      <c r="QL651" s="1"/>
      <c r="QM651" s="1"/>
      <c r="QN651" s="1"/>
      <c r="QO651" s="1"/>
      <c r="QP651" s="1"/>
      <c r="QQ651" s="1"/>
      <c r="QR651" s="1"/>
      <c r="QS651" s="1"/>
      <c r="QT651" s="1"/>
      <c r="QU651" s="1"/>
      <c r="QV651" s="1"/>
      <c r="QW651" s="1"/>
      <c r="QX651" s="1"/>
      <c r="QY651" s="1"/>
      <c r="QZ651" s="1"/>
      <c r="RA651" s="1"/>
      <c r="RB651" s="1"/>
      <c r="RC651" s="1"/>
      <c r="RD651" s="1"/>
      <c r="RE651" s="1"/>
      <c r="RF651" s="1"/>
      <c r="RG651" s="1"/>
      <c r="RH651" s="1"/>
      <c r="RI651" s="1"/>
      <c r="RJ651" s="1"/>
      <c r="RK651" s="1"/>
      <c r="RL651" s="1"/>
      <c r="RM651" s="1"/>
      <c r="RN651" s="1"/>
      <c r="RO651" s="1"/>
      <c r="RP651" s="1"/>
      <c r="RQ651" s="1"/>
      <c r="RR651" s="1"/>
      <c r="RS651" s="1"/>
      <c r="RT651" s="1"/>
      <c r="RU651" s="1"/>
      <c r="RV651" s="1"/>
      <c r="RW651" s="1"/>
      <c r="RX651" s="1"/>
      <c r="RY651" s="1"/>
      <c r="RZ651" s="1"/>
      <c r="SA651" s="1"/>
      <c r="SB651" s="1"/>
      <c r="SC651" s="1"/>
      <c r="SD651" s="1"/>
      <c r="SE651" s="1"/>
      <c r="SF651" s="1"/>
      <c r="SG651" s="1"/>
      <c r="SH651" s="1"/>
      <c r="SI651" s="1"/>
      <c r="SJ651" s="1"/>
      <c r="SK651" s="1"/>
      <c r="SL651" s="1"/>
      <c r="SM651" s="1"/>
      <c r="SN651" s="1"/>
      <c r="SO651" s="1"/>
      <c r="SP651" s="1"/>
      <c r="SQ651" s="1"/>
      <c r="SR651" s="1"/>
      <c r="SS651" s="1"/>
      <c r="ST651" s="1"/>
      <c r="SU651" s="1"/>
      <c r="SV651" s="1"/>
      <c r="SW651" s="1"/>
      <c r="SX651" s="1"/>
      <c r="SY651" s="1"/>
      <c r="SZ651" s="1"/>
      <c r="TA651" s="1"/>
      <c r="TB651" s="1"/>
      <c r="TC651" s="1"/>
      <c r="TD651" s="1"/>
      <c r="TE651" s="1"/>
      <c r="TF651" s="1"/>
      <c r="TG651" s="1"/>
      <c r="TH651" s="1"/>
      <c r="TI651" s="1"/>
      <c r="TJ651" s="1"/>
      <c r="TK651" s="1"/>
      <c r="TL651" s="1"/>
      <c r="TM651" s="1"/>
      <c r="TN651" s="1"/>
      <c r="TO651" s="1"/>
      <c r="TP651" s="1"/>
      <c r="TQ651" s="1"/>
      <c r="TR651" s="1"/>
      <c r="TS651" s="1"/>
      <c r="TT651" s="1"/>
      <c r="TU651" s="1"/>
      <c r="TV651" s="1"/>
      <c r="TW651" s="1"/>
      <c r="TX651" s="1"/>
      <c r="TY651" s="1"/>
      <c r="TZ651" s="1"/>
      <c r="UA651" s="1"/>
      <c r="UB651" s="1"/>
      <c r="UC651" s="1"/>
      <c r="UD651" s="1"/>
      <c r="UE651" s="1"/>
      <c r="UF651" s="1"/>
      <c r="UG651" s="1"/>
      <c r="UH651" s="1"/>
      <c r="UI651" s="1"/>
      <c r="UJ651" s="1"/>
      <c r="UK651" s="1"/>
      <c r="UL651" s="1"/>
      <c r="UM651" s="1"/>
      <c r="UN651" s="1"/>
      <c r="UO651" s="1"/>
      <c r="UP651" s="1"/>
      <c r="UQ651" s="1"/>
      <c r="UR651" s="1"/>
      <c r="US651" s="1"/>
      <c r="UT651" s="1"/>
      <c r="UU651" s="1"/>
      <c r="UV651" s="1"/>
      <c r="UW651" s="1"/>
      <c r="UX651" s="1"/>
      <c r="UY651" s="1"/>
      <c r="UZ651" s="1"/>
      <c r="VA651" s="1"/>
      <c r="VB651" s="1"/>
      <c r="VC651" s="1"/>
      <c r="VD651" s="1"/>
      <c r="VE651" s="1"/>
      <c r="VF651" s="1"/>
      <c r="VG651" s="1"/>
      <c r="VH651" s="1"/>
      <c r="VI651" s="1"/>
      <c r="VJ651" s="1"/>
      <c r="VK651" s="1"/>
      <c r="VL651" s="1"/>
      <c r="VM651" s="1"/>
      <c r="VN651" s="1"/>
      <c r="VO651" s="1"/>
      <c r="VP651" s="1"/>
      <c r="VQ651" s="1"/>
      <c r="VR651" s="1"/>
      <c r="VS651" s="1"/>
      <c r="VT651" s="1"/>
      <c r="VU651" s="1"/>
      <c r="VV651" s="1"/>
      <c r="VW651" s="1"/>
      <c r="VX651" s="1"/>
      <c r="VY651" s="1"/>
      <c r="VZ651" s="1"/>
      <c r="WA651" s="1"/>
      <c r="WB651" s="1"/>
      <c r="WC651" s="1"/>
      <c r="WD651" s="1"/>
      <c r="WE651" s="1"/>
      <c r="WF651" s="1"/>
      <c r="WG651" s="1"/>
      <c r="WH651" s="1"/>
      <c r="WI651" s="1"/>
      <c r="WJ651" s="1"/>
      <c r="WK651" s="1"/>
      <c r="WL651" s="1"/>
      <c r="WM651" s="1"/>
      <c r="WN651" s="1"/>
      <c r="WO651" s="1"/>
      <c r="WP651" s="1"/>
      <c r="WQ651" s="1"/>
      <c r="WR651" s="1"/>
      <c r="WS651" s="1"/>
      <c r="WT651" s="1"/>
      <c r="WU651" s="1"/>
      <c r="WV651" s="1"/>
      <c r="WW651" s="1"/>
      <c r="WX651" s="1"/>
      <c r="WY651" s="1"/>
      <c r="WZ651" s="1"/>
      <c r="XA651" s="1"/>
      <c r="XB651" s="1"/>
      <c r="XC651" s="1"/>
      <c r="XD651" s="1"/>
      <c r="XE651" s="1"/>
      <c r="XF651" s="1"/>
      <c r="XG651" s="1"/>
      <c r="XH651" s="1"/>
      <c r="XI651" s="1"/>
      <c r="XJ651" s="1"/>
      <c r="XK651" s="1"/>
      <c r="XL651" s="1"/>
      <c r="XM651" s="1"/>
      <c r="XN651" s="1"/>
      <c r="XO651" s="1"/>
      <c r="XP651" s="1"/>
      <c r="XQ651" s="1"/>
      <c r="XR651" s="1"/>
      <c r="XS651" s="1"/>
      <c r="XT651" s="1"/>
      <c r="XU651" s="1"/>
      <c r="XV651" s="1"/>
      <c r="XW651" s="1"/>
      <c r="XX651" s="1"/>
      <c r="XY651" s="1"/>
      <c r="XZ651" s="1"/>
      <c r="YA651" s="1"/>
      <c r="YB651" s="1"/>
      <c r="YC651" s="1"/>
      <c r="YD651" s="1"/>
      <c r="YE651" s="1"/>
      <c r="YF651" s="1"/>
      <c r="YG651" s="1"/>
      <c r="YH651" s="1"/>
      <c r="YI651" s="1"/>
      <c r="YJ651" s="1"/>
      <c r="YK651" s="1"/>
      <c r="YL651" s="1"/>
      <c r="YM651" s="1"/>
      <c r="YN651" s="1"/>
      <c r="YO651" s="1"/>
      <c r="YP651" s="1"/>
      <c r="YQ651" s="1"/>
      <c r="YR651" s="1"/>
      <c r="YS651" s="1"/>
      <c r="YT651" s="1"/>
      <c r="YU651" s="1"/>
      <c r="YV651" s="1"/>
      <c r="YW651" s="1"/>
      <c r="YX651" s="1"/>
      <c r="YY651" s="1"/>
      <c r="YZ651" s="1"/>
      <c r="ZA651" s="1"/>
      <c r="ZB651" s="1"/>
      <c r="ZC651" s="1"/>
      <c r="ZD651" s="1"/>
      <c r="ZE651" s="1"/>
      <c r="ZF651" s="1"/>
      <c r="ZG651" s="1"/>
      <c r="ZH651" s="1"/>
      <c r="ZI651" s="1"/>
      <c r="ZJ651" s="1"/>
      <c r="ZK651" s="1"/>
      <c r="ZL651" s="1"/>
      <c r="ZM651" s="1"/>
      <c r="ZN651" s="1"/>
      <c r="ZO651" s="1"/>
      <c r="ZP651" s="1"/>
      <c r="ZQ651" s="1"/>
      <c r="ZR651" s="1"/>
      <c r="ZS651" s="1"/>
      <c r="ZT651" s="1"/>
      <c r="ZU651" s="1"/>
      <c r="ZV651" s="1"/>
      <c r="ZW651" s="1"/>
      <c r="ZX651" s="1"/>
      <c r="ZY651" s="1"/>
      <c r="ZZ651" s="1"/>
      <c r="AAA651" s="1"/>
      <c r="AAB651" s="1"/>
      <c r="AAC651" s="1"/>
      <c r="AAD651" s="1"/>
      <c r="AAE651" s="1"/>
      <c r="AAF651" s="1"/>
      <c r="AAG651" s="1"/>
      <c r="AAH651" s="1"/>
      <c r="AAI651" s="1"/>
      <c r="AAJ651" s="1"/>
      <c r="AAK651" s="1"/>
      <c r="AAL651" s="1"/>
      <c r="AAM651" s="1"/>
      <c r="AAN651" s="1"/>
      <c r="AAO651" s="1"/>
      <c r="AAP651" s="1"/>
      <c r="AAQ651" s="1"/>
      <c r="AAR651" s="1"/>
      <c r="AAS651" s="1"/>
      <c r="AAT651" s="1"/>
      <c r="AAU651" s="1"/>
      <c r="AAV651" s="1"/>
      <c r="AAW651" s="1"/>
      <c r="AAX651" s="1"/>
      <c r="AAY651" s="1"/>
      <c r="AAZ651" s="1"/>
      <c r="ABA651" s="1"/>
      <c r="ABB651" s="1"/>
      <c r="ABC651" s="1"/>
      <c r="ABD651" s="1"/>
      <c r="ABE651" s="1"/>
      <c r="ABF651" s="1"/>
      <c r="ABG651" s="1"/>
      <c r="ABH651" s="1"/>
      <c r="ABI651" s="1"/>
      <c r="ABJ651" s="1"/>
      <c r="ABK651" s="1"/>
      <c r="ABL651" s="1"/>
      <c r="ABM651" s="1"/>
      <c r="ABN651" s="1"/>
      <c r="ABO651" s="1"/>
      <c r="ABP651" s="1"/>
      <c r="ABQ651" s="1"/>
      <c r="ABR651" s="1"/>
      <c r="ABS651" s="1"/>
      <c r="ABT651" s="1"/>
      <c r="ABU651" s="1"/>
      <c r="ABV651" s="1"/>
      <c r="ABW651" s="1"/>
      <c r="ABX651" s="1"/>
      <c r="ABY651" s="1"/>
      <c r="ABZ651" s="1"/>
      <c r="ACA651" s="1"/>
      <c r="ACB651" s="1"/>
      <c r="ACC651" s="1"/>
      <c r="ACD651" s="1"/>
      <c r="ACE651" s="1"/>
      <c r="ACF651" s="1"/>
      <c r="ACG651" s="1"/>
      <c r="ACH651" s="1"/>
      <c r="ACI651" s="1"/>
      <c r="ACJ651" s="1"/>
      <c r="ACK651" s="1"/>
      <c r="ACL651" s="1"/>
      <c r="ACM651" s="1"/>
      <c r="ACN651" s="1"/>
      <c r="ACO651" s="1"/>
      <c r="ACP651" s="1"/>
      <c r="ACQ651" s="1"/>
      <c r="ACR651" s="1"/>
      <c r="ACS651" s="1"/>
      <c r="ACT651" s="1"/>
      <c r="ACU651" s="1"/>
      <c r="ACV651" s="1"/>
      <c r="ACW651" s="1"/>
      <c r="ACX651" s="1"/>
      <c r="ACY651" s="1"/>
      <c r="ACZ651" s="1"/>
      <c r="ADA651" s="1"/>
      <c r="ADB651" s="1"/>
      <c r="ADC651" s="1"/>
      <c r="ADD651" s="1"/>
      <c r="ADE651" s="1"/>
      <c r="ADF651" s="1"/>
      <c r="ADG651" s="1"/>
      <c r="ADH651" s="1"/>
      <c r="ADI651" s="1"/>
      <c r="ADJ651" s="1"/>
      <c r="ADK651" s="1"/>
      <c r="ADL651" s="1"/>
      <c r="ADM651" s="1"/>
      <c r="ADN651" s="1"/>
      <c r="ADO651" s="1"/>
      <c r="ADP651" s="1"/>
      <c r="ADQ651" s="1"/>
      <c r="ADR651" s="1"/>
      <c r="ADS651" s="1"/>
      <c r="ADT651" s="1"/>
      <c r="ADU651" s="1"/>
      <c r="ADV651" s="1"/>
      <c r="ADW651" s="1"/>
      <c r="ADX651" s="1"/>
      <c r="ADY651" s="1"/>
      <c r="ADZ651" s="1"/>
      <c r="AEA651" s="1"/>
      <c r="AEB651" s="1"/>
      <c r="AEC651" s="1"/>
      <c r="AED651" s="1"/>
      <c r="AEE651" s="1"/>
      <c r="AEF651" s="1"/>
      <c r="AEG651" s="1"/>
      <c r="AEH651" s="1"/>
      <c r="AEI651" s="1"/>
      <c r="AEJ651" s="1"/>
      <c r="AEK651" s="1"/>
      <c r="AEL651" s="1"/>
      <c r="AEM651" s="1"/>
      <c r="AEN651" s="1"/>
      <c r="AEO651" s="1"/>
      <c r="AEP651" s="1"/>
      <c r="AEQ651" s="1"/>
      <c r="AER651" s="1"/>
      <c r="AES651" s="1"/>
      <c r="AET651" s="1"/>
      <c r="AEU651" s="1"/>
      <c r="AEV651" s="1"/>
      <c r="AEW651" s="1"/>
      <c r="AEX651" s="1"/>
      <c r="AEY651" s="1"/>
      <c r="AEZ651" s="1"/>
      <c r="AFA651" s="1"/>
      <c r="AFB651" s="1"/>
      <c r="AFC651" s="1"/>
      <c r="AFD651" s="1"/>
      <c r="AFE651" s="1"/>
      <c r="AFF651" s="1"/>
      <c r="AFG651" s="1"/>
      <c r="AFH651" s="1"/>
      <c r="AFI651" s="1"/>
      <c r="AFJ651" s="1"/>
      <c r="AFK651" s="1"/>
      <c r="AFL651" s="1"/>
      <c r="AFM651" s="1"/>
      <c r="AFN651" s="1"/>
      <c r="AFO651" s="1"/>
      <c r="AFP651" s="1"/>
      <c r="AFQ651" s="1"/>
      <c r="AFR651" s="1"/>
      <c r="AFS651" s="1"/>
      <c r="AFT651" s="1"/>
      <c r="AFU651" s="1"/>
      <c r="AFV651" s="1"/>
      <c r="AFW651" s="1"/>
      <c r="AFX651" s="1"/>
      <c r="AFY651" s="1"/>
      <c r="AFZ651" s="1"/>
      <c r="AGA651" s="1"/>
      <c r="AGB651" s="1"/>
      <c r="AGC651" s="1"/>
      <c r="AGD651" s="1"/>
      <c r="AGE651" s="1"/>
      <c r="AGF651" s="1"/>
      <c r="AGG651" s="1"/>
      <c r="AGH651" s="1"/>
      <c r="AGI651" s="1"/>
      <c r="AGJ651" s="1"/>
      <c r="AGK651" s="1"/>
      <c r="AGL651" s="1"/>
      <c r="AGM651" s="1"/>
      <c r="AGN651" s="1"/>
      <c r="AGO651" s="1"/>
      <c r="AGP651" s="1"/>
      <c r="AGQ651" s="1"/>
      <c r="AGR651" s="1"/>
      <c r="AGS651" s="1"/>
      <c r="AGT651" s="1"/>
      <c r="AGU651" s="1"/>
      <c r="AGV651" s="1"/>
      <c r="AGW651" s="1"/>
      <c r="AGX651" s="1"/>
      <c r="AGY651" s="1"/>
      <c r="AGZ651" s="1"/>
      <c r="AHA651" s="1"/>
      <c r="AHB651" s="1"/>
      <c r="AHC651" s="1"/>
      <c r="AHD651" s="1"/>
      <c r="AHE651" s="1"/>
      <c r="AHF651" s="1"/>
      <c r="AHG651" s="1"/>
      <c r="AHH651" s="1"/>
      <c r="AHI651" s="1"/>
      <c r="AHJ651" s="1"/>
      <c r="AHK651" s="1"/>
      <c r="AHL651" s="1"/>
      <c r="AHM651" s="1"/>
      <c r="AHN651" s="1"/>
      <c r="AHO651" s="1"/>
      <c r="AHP651" s="1"/>
      <c r="AHQ651" s="1"/>
      <c r="AHR651" s="1"/>
      <c r="AHS651" s="1"/>
      <c r="AHT651" s="1"/>
      <c r="AHU651" s="1"/>
      <c r="AHV651" s="1"/>
      <c r="AHW651" s="1"/>
      <c r="AHX651" s="1"/>
      <c r="AHY651" s="1"/>
      <c r="AHZ651" s="1"/>
      <c r="AIA651" s="1"/>
      <c r="AIB651" s="1"/>
      <c r="AIC651" s="1"/>
      <c r="AID651" s="1"/>
      <c r="AIE651" s="1"/>
      <c r="AIF651" s="1"/>
      <c r="AIG651" s="1"/>
      <c r="AIH651" s="1"/>
      <c r="AII651" s="1"/>
      <c r="AIJ651" s="1"/>
      <c r="AIK651" s="1"/>
      <c r="AIL651" s="1"/>
      <c r="AIM651" s="1"/>
      <c r="AIN651" s="1"/>
      <c r="AIO651" s="1"/>
      <c r="AIP651" s="1"/>
      <c r="AIQ651" s="1"/>
      <c r="AIR651" s="1"/>
      <c r="AIS651" s="1"/>
      <c r="AIT651" s="1"/>
      <c r="AIU651" s="1"/>
      <c r="AIV651" s="1"/>
      <c r="AIW651" s="1"/>
      <c r="AIX651" s="1"/>
      <c r="AIY651" s="1"/>
      <c r="AIZ651" s="1"/>
      <c r="AJA651" s="1"/>
      <c r="AJB651" s="1"/>
      <c r="AJC651" s="1"/>
      <c r="AJD651" s="1"/>
      <c r="AJE651" s="1"/>
      <c r="AJF651" s="1"/>
      <c r="AJG651" s="1"/>
      <c r="AJH651" s="1"/>
      <c r="AJI651" s="1"/>
      <c r="AJJ651" s="1"/>
      <c r="AJK651" s="1"/>
      <c r="AJL651" s="1"/>
      <c r="AJM651" s="1"/>
      <c r="AJN651" s="1"/>
      <c r="AJO651" s="1"/>
      <c r="AJP651" s="1"/>
      <c r="AJQ651" s="1"/>
      <c r="AJR651" s="1"/>
      <c r="AJS651" s="1"/>
      <c r="AJT651" s="1"/>
      <c r="AJU651" s="1"/>
      <c r="AJV651" s="1"/>
      <c r="AJW651" s="1"/>
      <c r="AJX651" s="1"/>
      <c r="AJY651" s="1"/>
      <c r="AJZ651" s="1"/>
      <c r="AKA651" s="1"/>
      <c r="AKB651" s="1"/>
      <c r="AKC651" s="1"/>
      <c r="AKD651" s="1"/>
      <c r="AKE651" s="1"/>
      <c r="AKF651" s="1"/>
      <c r="AKG651" s="1"/>
      <c r="AKH651" s="1"/>
      <c r="AKI651" s="1"/>
      <c r="AKJ651" s="1"/>
      <c r="AKK651" s="1"/>
      <c r="AKL651" s="1"/>
      <c r="AKM651" s="1"/>
      <c r="AKN651" s="1"/>
      <c r="AKO651" s="1"/>
      <c r="AKP651" s="1"/>
      <c r="AKQ651" s="1"/>
      <c r="AKR651" s="1"/>
      <c r="AKS651" s="1"/>
      <c r="AKT651" s="1"/>
      <c r="AKU651" s="1"/>
      <c r="AKV651" s="1"/>
      <c r="AKW651" s="1"/>
      <c r="AKX651" s="1"/>
      <c r="AKY651" s="1"/>
      <c r="AKZ651" s="1"/>
      <c r="ALA651" s="1"/>
      <c r="ALB651" s="1"/>
      <c r="ALC651" s="1"/>
      <c r="ALD651" s="1"/>
      <c r="ALE651" s="1"/>
      <c r="ALF651" s="1"/>
      <c r="ALG651" s="1"/>
      <c r="ALH651" s="1"/>
      <c r="ALI651" s="1"/>
      <c r="ALJ651" s="1"/>
      <c r="ALK651" s="1"/>
      <c r="ALL651" s="1"/>
      <c r="ALM651" s="1"/>
      <c r="ALN651" s="1"/>
      <c r="ALO651" s="1"/>
      <c r="ALP651" s="1"/>
      <c r="ALQ651" s="1"/>
      <c r="ALR651" s="1"/>
      <c r="ALS651" s="1"/>
      <c r="ALT651" s="1"/>
      <c r="ALU651" s="1"/>
      <c r="ALV651" s="1"/>
      <c r="ALW651" s="1"/>
      <c r="ALX651" s="1"/>
      <c r="ALY651" s="1"/>
      <c r="ALZ651" s="1"/>
      <c r="AMA651" s="1"/>
      <c r="AMB651" s="1"/>
      <c r="AMC651" s="1"/>
      <c r="AMD651" s="1"/>
      <c r="AME651" s="1"/>
      <c r="AMF651" s="1"/>
      <c r="AMG651" s="1"/>
      <c r="AMH651" s="1"/>
      <c r="AMI651" s="1"/>
      <c r="AMJ651" s="1"/>
    </row>
    <row r="652" spans="1:1024">
      <c r="A652" s="1" t="s">
        <v>1427</v>
      </c>
      <c r="B652" s="1" t="s">
        <v>9774</v>
      </c>
      <c r="C652" s="1" t="s">
        <v>1382</v>
      </c>
      <c r="D652" s="1" t="s">
        <v>13</v>
      </c>
      <c r="E652" s="1" t="s">
        <v>9881</v>
      </c>
      <c r="F652" s="1" t="s">
        <v>16</v>
      </c>
    </row>
    <row r="653" spans="1:1024">
      <c r="A653" s="1" t="s">
        <v>1428</v>
      </c>
      <c r="B653" s="1" t="s">
        <v>9775</v>
      </c>
      <c r="C653" s="1" t="s">
        <v>1382</v>
      </c>
      <c r="D653" s="1" t="s">
        <v>13</v>
      </c>
      <c r="E653" s="1" t="s">
        <v>9882</v>
      </c>
      <c r="F653" s="1" t="s">
        <v>16</v>
      </c>
    </row>
    <row r="654" spans="1:1024">
      <c r="A654" s="1" t="s">
        <v>1429</v>
      </c>
      <c r="B654" s="1" t="s">
        <v>9776</v>
      </c>
      <c r="C654" s="1" t="s">
        <v>1382</v>
      </c>
      <c r="D654" s="1" t="s">
        <v>13</v>
      </c>
      <c r="E654" s="1" t="s">
        <v>1430</v>
      </c>
      <c r="F654" s="1" t="s">
        <v>16</v>
      </c>
    </row>
    <row r="655" spans="1:1024">
      <c r="A655" s="1" t="s">
        <v>1431</v>
      </c>
      <c r="B655" s="1" t="s">
        <v>9777</v>
      </c>
      <c r="C655" s="1" t="s">
        <v>1382</v>
      </c>
      <c r="D655" s="1" t="s">
        <v>288</v>
      </c>
      <c r="E655" s="1" t="s">
        <v>1432</v>
      </c>
      <c r="F655" s="1" t="s">
        <v>1432</v>
      </c>
    </row>
    <row r="656" spans="1:1024">
      <c r="A656" s="1" t="s">
        <v>1433</v>
      </c>
      <c r="B656" s="1" t="s">
        <v>9878</v>
      </c>
      <c r="C656" s="1" t="s">
        <v>1382</v>
      </c>
      <c r="D656" s="1" t="s">
        <v>13</v>
      </c>
      <c r="E656" s="1" t="s">
        <v>9883</v>
      </c>
      <c r="F656" s="1" t="s">
        <v>16</v>
      </c>
    </row>
    <row r="657" spans="1:6">
      <c r="A657" s="1" t="s">
        <v>1434</v>
      </c>
      <c r="B657" s="1" t="s">
        <v>9879</v>
      </c>
      <c r="C657" s="1" t="s">
        <v>1382</v>
      </c>
      <c r="D657" s="1" t="s">
        <v>13</v>
      </c>
      <c r="E657" s="1" t="s">
        <v>9884</v>
      </c>
      <c r="F657" s="1" t="s">
        <v>16</v>
      </c>
    </row>
    <row r="658" spans="1:6">
      <c r="A658" s="1" t="s">
        <v>1435</v>
      </c>
      <c r="B658" s="1" t="s">
        <v>9880</v>
      </c>
      <c r="C658" s="1" t="s">
        <v>1382</v>
      </c>
      <c r="D658" s="1" t="s">
        <v>13</v>
      </c>
      <c r="E658" s="1" t="s">
        <v>1436</v>
      </c>
      <c r="F658" s="1" t="s">
        <v>16</v>
      </c>
    </row>
    <row r="659" spans="1:6">
      <c r="A659" s="1" t="s">
        <v>1437</v>
      </c>
      <c r="B659" s="1" t="s">
        <v>9778</v>
      </c>
      <c r="C659" s="1" t="s">
        <v>1382</v>
      </c>
      <c r="D659" s="1" t="s">
        <v>288</v>
      </c>
      <c r="E659" s="1" t="s">
        <v>1438</v>
      </c>
      <c r="F659" s="1" t="s">
        <v>1438</v>
      </c>
    </row>
    <row r="660" spans="1:6">
      <c r="A660" s="1" t="s">
        <v>1439</v>
      </c>
      <c r="B660" s="1" t="s">
        <v>9779</v>
      </c>
      <c r="C660" s="1" t="s">
        <v>1382</v>
      </c>
      <c r="D660" s="1" t="s">
        <v>13</v>
      </c>
      <c r="E660" s="1" t="s">
        <v>9656</v>
      </c>
      <c r="F660" s="1" t="s">
        <v>16</v>
      </c>
    </row>
    <row r="661" spans="1:6">
      <c r="A661" s="1" t="s">
        <v>1440</v>
      </c>
      <c r="B661" s="1" t="s">
        <v>9780</v>
      </c>
      <c r="C661" s="1" t="s">
        <v>1382</v>
      </c>
      <c r="D661" s="1" t="s">
        <v>13</v>
      </c>
      <c r="E661" s="1" t="s">
        <v>9657</v>
      </c>
      <c r="F661" s="1" t="s">
        <v>16</v>
      </c>
    </row>
    <row r="662" spans="1:6">
      <c r="A662" s="1" t="s">
        <v>1441</v>
      </c>
      <c r="B662" s="1" t="s">
        <v>9781</v>
      </c>
      <c r="C662" s="1" t="s">
        <v>1382</v>
      </c>
      <c r="D662" s="1" t="s">
        <v>13</v>
      </c>
      <c r="E662" s="1" t="s">
        <v>9658</v>
      </c>
      <c r="F662" s="1" t="s">
        <v>16</v>
      </c>
    </row>
    <row r="663" spans="1:6">
      <c r="A663" s="1" t="s">
        <v>1442</v>
      </c>
      <c r="B663" s="1" t="s">
        <v>9782</v>
      </c>
      <c r="C663" s="1" t="s">
        <v>1382</v>
      </c>
      <c r="D663" s="1" t="s">
        <v>13</v>
      </c>
      <c r="E663" s="1" t="s">
        <v>9659</v>
      </c>
      <c r="F663" s="1" t="s">
        <v>16</v>
      </c>
    </row>
    <row r="664" spans="1:6">
      <c r="A664" s="1" t="s">
        <v>1443</v>
      </c>
      <c r="B664" s="1" t="s">
        <v>9783</v>
      </c>
      <c r="C664" s="1" t="s">
        <v>1382</v>
      </c>
      <c r="D664" s="1" t="s">
        <v>13</v>
      </c>
      <c r="E664" s="1" t="s">
        <v>1444</v>
      </c>
      <c r="F664" s="1" t="s">
        <v>16</v>
      </c>
    </row>
    <row r="665" spans="1:6">
      <c r="A665" s="1" t="s">
        <v>1445</v>
      </c>
      <c r="B665" s="1" t="s">
        <v>9784</v>
      </c>
      <c r="C665" s="1" t="s">
        <v>1382</v>
      </c>
      <c r="D665" s="1" t="s">
        <v>10</v>
      </c>
      <c r="E665" s="1" t="s">
        <v>9660</v>
      </c>
      <c r="F665" s="1" t="s">
        <v>63</v>
      </c>
    </row>
    <row r="666" spans="1:6">
      <c r="A666" s="1" t="s">
        <v>1453</v>
      </c>
      <c r="B666" s="1" t="s">
        <v>9785</v>
      </c>
      <c r="C666" s="1" t="s">
        <v>1382</v>
      </c>
      <c r="D666" s="1" t="s">
        <v>238</v>
      </c>
      <c r="E666" s="1" t="s">
        <v>1454</v>
      </c>
      <c r="F666" s="1" t="s">
        <v>1454</v>
      </c>
    </row>
    <row r="667" spans="1:6">
      <c r="A667" s="1" t="s">
        <v>1455</v>
      </c>
      <c r="B667" s="1" t="s">
        <v>9786</v>
      </c>
      <c r="C667" s="1" t="s">
        <v>1382</v>
      </c>
      <c r="D667" s="1" t="s">
        <v>238</v>
      </c>
      <c r="E667" s="1" t="s">
        <v>1456</v>
      </c>
      <c r="F667" s="1" t="s">
        <v>1456</v>
      </c>
    </row>
    <row r="668" spans="1:6">
      <c r="A668" s="1" t="s">
        <v>1460</v>
      </c>
      <c r="B668" s="1" t="s">
        <v>9787</v>
      </c>
      <c r="C668" s="1" t="s">
        <v>1382</v>
      </c>
      <c r="D668" s="1" t="s">
        <v>13</v>
      </c>
      <c r="E668" s="1" t="s">
        <v>1461</v>
      </c>
      <c r="F668" s="1" t="s">
        <v>1337</v>
      </c>
    </row>
    <row r="669" spans="1:6">
      <c r="A669" s="1" t="s">
        <v>1462</v>
      </c>
      <c r="B669" s="1" t="s">
        <v>9788</v>
      </c>
      <c r="C669" s="1" t="s">
        <v>1382</v>
      </c>
      <c r="D669" s="1" t="s">
        <v>13</v>
      </c>
      <c r="E669" s="1" t="s">
        <v>1463</v>
      </c>
      <c r="F669" s="1" t="s">
        <v>1337</v>
      </c>
    </row>
    <row r="670" spans="1:6">
      <c r="A670" s="1" t="s">
        <v>1464</v>
      </c>
      <c r="B670" s="1" t="s">
        <v>9789</v>
      </c>
      <c r="C670" s="1" t="s">
        <v>1382</v>
      </c>
      <c r="D670" s="1" t="s">
        <v>288</v>
      </c>
      <c r="E670" s="1" t="s">
        <v>1465</v>
      </c>
      <c r="F670" s="1" t="s">
        <v>12</v>
      </c>
    </row>
    <row r="671" spans="1:6">
      <c r="A671" s="1" t="s">
        <v>1466</v>
      </c>
      <c r="B671" s="1" t="s">
        <v>9790</v>
      </c>
      <c r="C671" s="1" t="s">
        <v>1382</v>
      </c>
      <c r="D671" s="1" t="s">
        <v>247</v>
      </c>
      <c r="E671" s="1" t="s">
        <v>1467</v>
      </c>
      <c r="F671" s="1" t="s">
        <v>1467</v>
      </c>
    </row>
    <row r="672" spans="1:6">
      <c r="A672" s="1" t="s">
        <v>1468</v>
      </c>
      <c r="B672" s="1" t="s">
        <v>9791</v>
      </c>
      <c r="C672" s="1" t="s">
        <v>1382</v>
      </c>
      <c r="D672" s="1" t="s">
        <v>247</v>
      </c>
      <c r="E672" s="1" t="s">
        <v>9723</v>
      </c>
      <c r="F672" s="1" t="s">
        <v>1469</v>
      </c>
    </row>
    <row r="673" spans="1:1024" s="22" customForma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c r="KB673" s="1"/>
      <c r="KC673" s="1"/>
      <c r="KD673" s="1"/>
      <c r="KE673" s="1"/>
      <c r="KF673" s="1"/>
      <c r="KG673" s="1"/>
      <c r="KH673" s="1"/>
      <c r="KI673" s="1"/>
      <c r="KJ673" s="1"/>
      <c r="KK673" s="1"/>
      <c r="KL673" s="1"/>
      <c r="KM673" s="1"/>
      <c r="KN673" s="1"/>
      <c r="KO673" s="1"/>
      <c r="KP673" s="1"/>
      <c r="KQ673" s="1"/>
      <c r="KR673" s="1"/>
      <c r="KS673" s="1"/>
      <c r="KT673" s="1"/>
      <c r="KU673" s="1"/>
      <c r="KV673" s="1"/>
      <c r="KW673" s="1"/>
      <c r="KX673" s="1"/>
      <c r="KY673" s="1"/>
      <c r="KZ673" s="1"/>
      <c r="LA673" s="1"/>
      <c r="LB673" s="1"/>
      <c r="LC673" s="1"/>
      <c r="LD673" s="1"/>
      <c r="LE673" s="1"/>
      <c r="LF673" s="1"/>
      <c r="LG673" s="1"/>
      <c r="LH673" s="1"/>
      <c r="LI673" s="1"/>
      <c r="LJ673" s="1"/>
      <c r="LK673" s="1"/>
      <c r="LL673" s="1"/>
      <c r="LM673" s="1"/>
      <c r="LN673" s="1"/>
      <c r="LO673" s="1"/>
      <c r="LP673" s="1"/>
      <c r="LQ673" s="1"/>
      <c r="LR673" s="1"/>
      <c r="LS673" s="1"/>
      <c r="LT673" s="1"/>
      <c r="LU673" s="1"/>
      <c r="LV673" s="1"/>
      <c r="LW673" s="1"/>
      <c r="LX673" s="1"/>
      <c r="LY673" s="1"/>
      <c r="LZ673" s="1"/>
      <c r="MA673" s="1"/>
      <c r="MB673" s="1"/>
      <c r="MC673" s="1"/>
      <c r="MD673" s="1"/>
      <c r="ME673" s="1"/>
      <c r="MF673" s="1"/>
      <c r="MG673" s="1"/>
      <c r="MH673" s="1"/>
      <c r="MI673" s="1"/>
      <c r="MJ673" s="1"/>
      <c r="MK673" s="1"/>
      <c r="ML673" s="1"/>
      <c r="MM673" s="1"/>
      <c r="MN673" s="1"/>
      <c r="MO673" s="1"/>
      <c r="MP673" s="1"/>
      <c r="MQ673" s="1"/>
      <c r="MR673" s="1"/>
      <c r="MS673" s="1"/>
      <c r="MT673" s="1"/>
      <c r="MU673" s="1"/>
      <c r="MV673" s="1"/>
      <c r="MW673" s="1"/>
      <c r="MX673" s="1"/>
      <c r="MY673" s="1"/>
      <c r="MZ673" s="1"/>
      <c r="NA673" s="1"/>
      <c r="NB673" s="1"/>
      <c r="NC673" s="1"/>
      <c r="ND673" s="1"/>
      <c r="NE673" s="1"/>
      <c r="NF673" s="1"/>
      <c r="NG673" s="1"/>
      <c r="NH673" s="1"/>
      <c r="NI673" s="1"/>
      <c r="NJ673" s="1"/>
      <c r="NK673" s="1"/>
      <c r="NL673" s="1"/>
      <c r="NM673" s="1"/>
      <c r="NN673" s="1"/>
      <c r="NO673" s="1"/>
      <c r="NP673" s="1"/>
      <c r="NQ673" s="1"/>
      <c r="NR673" s="1"/>
      <c r="NS673" s="1"/>
      <c r="NT673" s="1"/>
      <c r="NU673" s="1"/>
      <c r="NV673" s="1"/>
      <c r="NW673" s="1"/>
      <c r="NX673" s="1"/>
      <c r="NY673" s="1"/>
      <c r="NZ673" s="1"/>
      <c r="OA673" s="1"/>
      <c r="OB673" s="1"/>
      <c r="OC673" s="1"/>
      <c r="OD673" s="1"/>
      <c r="OE673" s="1"/>
      <c r="OF673" s="1"/>
      <c r="OG673" s="1"/>
      <c r="OH673" s="1"/>
      <c r="OI673" s="1"/>
      <c r="OJ673" s="1"/>
      <c r="OK673" s="1"/>
      <c r="OL673" s="1"/>
      <c r="OM673" s="1"/>
      <c r="ON673" s="1"/>
      <c r="OO673" s="1"/>
      <c r="OP673" s="1"/>
      <c r="OQ673" s="1"/>
      <c r="OR673" s="1"/>
      <c r="OS673" s="1"/>
      <c r="OT673" s="1"/>
      <c r="OU673" s="1"/>
      <c r="OV673" s="1"/>
      <c r="OW673" s="1"/>
      <c r="OX673" s="1"/>
      <c r="OY673" s="1"/>
      <c r="OZ673" s="1"/>
      <c r="PA673" s="1"/>
      <c r="PB673" s="1"/>
      <c r="PC673" s="1"/>
      <c r="PD673" s="1"/>
      <c r="PE673" s="1"/>
      <c r="PF673" s="1"/>
      <c r="PG673" s="1"/>
      <c r="PH673" s="1"/>
      <c r="PI673" s="1"/>
      <c r="PJ673" s="1"/>
      <c r="PK673" s="1"/>
      <c r="PL673" s="1"/>
      <c r="PM673" s="1"/>
      <c r="PN673" s="1"/>
      <c r="PO673" s="1"/>
      <c r="PP673" s="1"/>
      <c r="PQ673" s="1"/>
      <c r="PR673" s="1"/>
      <c r="PS673" s="1"/>
      <c r="PT673" s="1"/>
      <c r="PU673" s="1"/>
      <c r="PV673" s="1"/>
      <c r="PW673" s="1"/>
      <c r="PX673" s="1"/>
      <c r="PY673" s="1"/>
      <c r="PZ673" s="1"/>
      <c r="QA673" s="1"/>
      <c r="QB673" s="1"/>
      <c r="QC673" s="1"/>
      <c r="QD673" s="1"/>
      <c r="QE673" s="1"/>
      <c r="QF673" s="1"/>
      <c r="QG673" s="1"/>
      <c r="QH673" s="1"/>
      <c r="QI673" s="1"/>
      <c r="QJ673" s="1"/>
      <c r="QK673" s="1"/>
      <c r="QL673" s="1"/>
      <c r="QM673" s="1"/>
      <c r="QN673" s="1"/>
      <c r="QO673" s="1"/>
      <c r="QP673" s="1"/>
      <c r="QQ673" s="1"/>
      <c r="QR673" s="1"/>
      <c r="QS673" s="1"/>
      <c r="QT673" s="1"/>
      <c r="QU673" s="1"/>
      <c r="QV673" s="1"/>
      <c r="QW673" s="1"/>
      <c r="QX673" s="1"/>
      <c r="QY673" s="1"/>
      <c r="QZ673" s="1"/>
      <c r="RA673" s="1"/>
      <c r="RB673" s="1"/>
      <c r="RC673" s="1"/>
      <c r="RD673" s="1"/>
      <c r="RE673" s="1"/>
      <c r="RF673" s="1"/>
      <c r="RG673" s="1"/>
      <c r="RH673" s="1"/>
      <c r="RI673" s="1"/>
      <c r="RJ673" s="1"/>
      <c r="RK673" s="1"/>
      <c r="RL673" s="1"/>
      <c r="RM673" s="1"/>
      <c r="RN673" s="1"/>
      <c r="RO673" s="1"/>
      <c r="RP673" s="1"/>
      <c r="RQ673" s="1"/>
      <c r="RR673" s="1"/>
      <c r="RS673" s="1"/>
      <c r="RT673" s="1"/>
      <c r="RU673" s="1"/>
      <c r="RV673" s="1"/>
      <c r="RW673" s="1"/>
      <c r="RX673" s="1"/>
      <c r="RY673" s="1"/>
      <c r="RZ673" s="1"/>
      <c r="SA673" s="1"/>
      <c r="SB673" s="1"/>
      <c r="SC673" s="1"/>
      <c r="SD673" s="1"/>
      <c r="SE673" s="1"/>
      <c r="SF673" s="1"/>
      <c r="SG673" s="1"/>
      <c r="SH673" s="1"/>
      <c r="SI673" s="1"/>
      <c r="SJ673" s="1"/>
      <c r="SK673" s="1"/>
      <c r="SL673" s="1"/>
      <c r="SM673" s="1"/>
      <c r="SN673" s="1"/>
      <c r="SO673" s="1"/>
      <c r="SP673" s="1"/>
      <c r="SQ673" s="1"/>
      <c r="SR673" s="1"/>
      <c r="SS673" s="1"/>
      <c r="ST673" s="1"/>
      <c r="SU673" s="1"/>
      <c r="SV673" s="1"/>
      <c r="SW673" s="1"/>
      <c r="SX673" s="1"/>
      <c r="SY673" s="1"/>
      <c r="SZ673" s="1"/>
      <c r="TA673" s="1"/>
      <c r="TB673" s="1"/>
      <c r="TC673" s="1"/>
      <c r="TD673" s="1"/>
      <c r="TE673" s="1"/>
      <c r="TF673" s="1"/>
      <c r="TG673" s="1"/>
      <c r="TH673" s="1"/>
      <c r="TI673" s="1"/>
      <c r="TJ673" s="1"/>
      <c r="TK673" s="1"/>
      <c r="TL673" s="1"/>
      <c r="TM673" s="1"/>
      <c r="TN673" s="1"/>
      <c r="TO673" s="1"/>
      <c r="TP673" s="1"/>
      <c r="TQ673" s="1"/>
      <c r="TR673" s="1"/>
      <c r="TS673" s="1"/>
      <c r="TT673" s="1"/>
      <c r="TU673" s="1"/>
      <c r="TV673" s="1"/>
      <c r="TW673" s="1"/>
      <c r="TX673" s="1"/>
      <c r="TY673" s="1"/>
      <c r="TZ673" s="1"/>
      <c r="UA673" s="1"/>
      <c r="UB673" s="1"/>
      <c r="UC673" s="1"/>
      <c r="UD673" s="1"/>
      <c r="UE673" s="1"/>
      <c r="UF673" s="1"/>
      <c r="UG673" s="1"/>
      <c r="UH673" s="1"/>
      <c r="UI673" s="1"/>
      <c r="UJ673" s="1"/>
      <c r="UK673" s="1"/>
      <c r="UL673" s="1"/>
      <c r="UM673" s="1"/>
      <c r="UN673" s="1"/>
      <c r="UO673" s="1"/>
      <c r="UP673" s="1"/>
      <c r="UQ673" s="1"/>
      <c r="UR673" s="1"/>
      <c r="US673" s="1"/>
      <c r="UT673" s="1"/>
      <c r="UU673" s="1"/>
      <c r="UV673" s="1"/>
      <c r="UW673" s="1"/>
      <c r="UX673" s="1"/>
      <c r="UY673" s="1"/>
      <c r="UZ673" s="1"/>
      <c r="VA673" s="1"/>
      <c r="VB673" s="1"/>
      <c r="VC673" s="1"/>
      <c r="VD673" s="1"/>
      <c r="VE673" s="1"/>
      <c r="VF673" s="1"/>
      <c r="VG673" s="1"/>
      <c r="VH673" s="1"/>
      <c r="VI673" s="1"/>
      <c r="VJ673" s="1"/>
      <c r="VK673" s="1"/>
      <c r="VL673" s="1"/>
      <c r="VM673" s="1"/>
      <c r="VN673" s="1"/>
      <c r="VO673" s="1"/>
      <c r="VP673" s="1"/>
      <c r="VQ673" s="1"/>
      <c r="VR673" s="1"/>
      <c r="VS673" s="1"/>
      <c r="VT673" s="1"/>
      <c r="VU673" s="1"/>
      <c r="VV673" s="1"/>
      <c r="VW673" s="1"/>
      <c r="VX673" s="1"/>
      <c r="VY673" s="1"/>
      <c r="VZ673" s="1"/>
      <c r="WA673" s="1"/>
      <c r="WB673" s="1"/>
      <c r="WC673" s="1"/>
      <c r="WD673" s="1"/>
      <c r="WE673" s="1"/>
      <c r="WF673" s="1"/>
      <c r="WG673" s="1"/>
      <c r="WH673" s="1"/>
      <c r="WI673" s="1"/>
      <c r="WJ673" s="1"/>
      <c r="WK673" s="1"/>
      <c r="WL673" s="1"/>
      <c r="WM673" s="1"/>
      <c r="WN673" s="1"/>
      <c r="WO673" s="1"/>
      <c r="WP673" s="1"/>
      <c r="WQ673" s="1"/>
      <c r="WR673" s="1"/>
      <c r="WS673" s="1"/>
      <c r="WT673" s="1"/>
      <c r="WU673" s="1"/>
      <c r="WV673" s="1"/>
      <c r="WW673" s="1"/>
      <c r="WX673" s="1"/>
      <c r="WY673" s="1"/>
      <c r="WZ673" s="1"/>
      <c r="XA673" s="1"/>
      <c r="XB673" s="1"/>
      <c r="XC673" s="1"/>
      <c r="XD673" s="1"/>
      <c r="XE673" s="1"/>
      <c r="XF673" s="1"/>
      <c r="XG673" s="1"/>
      <c r="XH673" s="1"/>
      <c r="XI673" s="1"/>
      <c r="XJ673" s="1"/>
      <c r="XK673" s="1"/>
      <c r="XL673" s="1"/>
      <c r="XM673" s="1"/>
      <c r="XN673" s="1"/>
      <c r="XO673" s="1"/>
      <c r="XP673" s="1"/>
      <c r="XQ673" s="1"/>
      <c r="XR673" s="1"/>
      <c r="XS673" s="1"/>
      <c r="XT673" s="1"/>
      <c r="XU673" s="1"/>
      <c r="XV673" s="1"/>
      <c r="XW673" s="1"/>
      <c r="XX673" s="1"/>
      <c r="XY673" s="1"/>
      <c r="XZ673" s="1"/>
      <c r="YA673" s="1"/>
      <c r="YB673" s="1"/>
      <c r="YC673" s="1"/>
      <c r="YD673" s="1"/>
      <c r="YE673" s="1"/>
      <c r="YF673" s="1"/>
      <c r="YG673" s="1"/>
      <c r="YH673" s="1"/>
      <c r="YI673" s="1"/>
      <c r="YJ673" s="1"/>
      <c r="YK673" s="1"/>
      <c r="YL673" s="1"/>
      <c r="YM673" s="1"/>
      <c r="YN673" s="1"/>
      <c r="YO673" s="1"/>
      <c r="YP673" s="1"/>
      <c r="YQ673" s="1"/>
      <c r="YR673" s="1"/>
      <c r="YS673" s="1"/>
      <c r="YT673" s="1"/>
      <c r="YU673" s="1"/>
      <c r="YV673" s="1"/>
      <c r="YW673" s="1"/>
      <c r="YX673" s="1"/>
      <c r="YY673" s="1"/>
      <c r="YZ673" s="1"/>
      <c r="ZA673" s="1"/>
      <c r="ZB673" s="1"/>
      <c r="ZC673" s="1"/>
      <c r="ZD673" s="1"/>
      <c r="ZE673" s="1"/>
      <c r="ZF673" s="1"/>
      <c r="ZG673" s="1"/>
      <c r="ZH673" s="1"/>
      <c r="ZI673" s="1"/>
      <c r="ZJ673" s="1"/>
      <c r="ZK673" s="1"/>
      <c r="ZL673" s="1"/>
      <c r="ZM673" s="1"/>
      <c r="ZN673" s="1"/>
      <c r="ZO673" s="1"/>
      <c r="ZP673" s="1"/>
      <c r="ZQ673" s="1"/>
      <c r="ZR673" s="1"/>
      <c r="ZS673" s="1"/>
      <c r="ZT673" s="1"/>
      <c r="ZU673" s="1"/>
      <c r="ZV673" s="1"/>
      <c r="ZW673" s="1"/>
      <c r="ZX673" s="1"/>
      <c r="ZY673" s="1"/>
      <c r="ZZ673" s="1"/>
      <c r="AAA673" s="1"/>
      <c r="AAB673" s="1"/>
      <c r="AAC673" s="1"/>
      <c r="AAD673" s="1"/>
      <c r="AAE673" s="1"/>
      <c r="AAF673" s="1"/>
      <c r="AAG673" s="1"/>
      <c r="AAH673" s="1"/>
      <c r="AAI673" s="1"/>
      <c r="AAJ673" s="1"/>
      <c r="AAK673" s="1"/>
      <c r="AAL673" s="1"/>
      <c r="AAM673" s="1"/>
      <c r="AAN673" s="1"/>
      <c r="AAO673" s="1"/>
      <c r="AAP673" s="1"/>
      <c r="AAQ673" s="1"/>
      <c r="AAR673" s="1"/>
      <c r="AAS673" s="1"/>
      <c r="AAT673" s="1"/>
      <c r="AAU673" s="1"/>
      <c r="AAV673" s="1"/>
      <c r="AAW673" s="1"/>
      <c r="AAX673" s="1"/>
      <c r="AAY673" s="1"/>
      <c r="AAZ673" s="1"/>
      <c r="ABA673" s="1"/>
      <c r="ABB673" s="1"/>
      <c r="ABC673" s="1"/>
      <c r="ABD673" s="1"/>
      <c r="ABE673" s="1"/>
      <c r="ABF673" s="1"/>
      <c r="ABG673" s="1"/>
      <c r="ABH673" s="1"/>
      <c r="ABI673" s="1"/>
      <c r="ABJ673" s="1"/>
      <c r="ABK673" s="1"/>
      <c r="ABL673" s="1"/>
      <c r="ABM673" s="1"/>
      <c r="ABN673" s="1"/>
      <c r="ABO673" s="1"/>
      <c r="ABP673" s="1"/>
      <c r="ABQ673" s="1"/>
      <c r="ABR673" s="1"/>
      <c r="ABS673" s="1"/>
      <c r="ABT673" s="1"/>
      <c r="ABU673" s="1"/>
      <c r="ABV673" s="1"/>
      <c r="ABW673" s="1"/>
      <c r="ABX673" s="1"/>
      <c r="ABY673" s="1"/>
      <c r="ABZ673" s="1"/>
      <c r="ACA673" s="1"/>
      <c r="ACB673" s="1"/>
      <c r="ACC673" s="1"/>
      <c r="ACD673" s="1"/>
      <c r="ACE673" s="1"/>
      <c r="ACF673" s="1"/>
      <c r="ACG673" s="1"/>
      <c r="ACH673" s="1"/>
      <c r="ACI673" s="1"/>
      <c r="ACJ673" s="1"/>
      <c r="ACK673" s="1"/>
      <c r="ACL673" s="1"/>
      <c r="ACM673" s="1"/>
      <c r="ACN673" s="1"/>
      <c r="ACO673" s="1"/>
      <c r="ACP673" s="1"/>
      <c r="ACQ673" s="1"/>
      <c r="ACR673" s="1"/>
      <c r="ACS673" s="1"/>
      <c r="ACT673" s="1"/>
      <c r="ACU673" s="1"/>
      <c r="ACV673" s="1"/>
      <c r="ACW673" s="1"/>
      <c r="ACX673" s="1"/>
      <c r="ACY673" s="1"/>
      <c r="ACZ673" s="1"/>
      <c r="ADA673" s="1"/>
      <c r="ADB673" s="1"/>
      <c r="ADC673" s="1"/>
      <c r="ADD673" s="1"/>
      <c r="ADE673" s="1"/>
      <c r="ADF673" s="1"/>
      <c r="ADG673" s="1"/>
      <c r="ADH673" s="1"/>
      <c r="ADI673" s="1"/>
      <c r="ADJ673" s="1"/>
      <c r="ADK673" s="1"/>
      <c r="ADL673" s="1"/>
      <c r="ADM673" s="1"/>
      <c r="ADN673" s="1"/>
      <c r="ADO673" s="1"/>
      <c r="ADP673" s="1"/>
      <c r="ADQ673" s="1"/>
      <c r="ADR673" s="1"/>
      <c r="ADS673" s="1"/>
      <c r="ADT673" s="1"/>
      <c r="ADU673" s="1"/>
      <c r="ADV673" s="1"/>
      <c r="ADW673" s="1"/>
      <c r="ADX673" s="1"/>
      <c r="ADY673" s="1"/>
      <c r="ADZ673" s="1"/>
      <c r="AEA673" s="1"/>
      <c r="AEB673" s="1"/>
      <c r="AEC673" s="1"/>
      <c r="AED673" s="1"/>
      <c r="AEE673" s="1"/>
      <c r="AEF673" s="1"/>
      <c r="AEG673" s="1"/>
      <c r="AEH673" s="1"/>
      <c r="AEI673" s="1"/>
      <c r="AEJ673" s="1"/>
      <c r="AEK673" s="1"/>
      <c r="AEL673" s="1"/>
      <c r="AEM673" s="1"/>
      <c r="AEN673" s="1"/>
      <c r="AEO673" s="1"/>
      <c r="AEP673" s="1"/>
      <c r="AEQ673" s="1"/>
      <c r="AER673" s="1"/>
      <c r="AES673" s="1"/>
      <c r="AET673" s="1"/>
      <c r="AEU673" s="1"/>
      <c r="AEV673" s="1"/>
      <c r="AEW673" s="1"/>
      <c r="AEX673" s="1"/>
      <c r="AEY673" s="1"/>
      <c r="AEZ673" s="1"/>
      <c r="AFA673" s="1"/>
      <c r="AFB673" s="1"/>
      <c r="AFC673" s="1"/>
      <c r="AFD673" s="1"/>
      <c r="AFE673" s="1"/>
      <c r="AFF673" s="1"/>
      <c r="AFG673" s="1"/>
      <c r="AFH673" s="1"/>
      <c r="AFI673" s="1"/>
      <c r="AFJ673" s="1"/>
      <c r="AFK673" s="1"/>
      <c r="AFL673" s="1"/>
      <c r="AFM673" s="1"/>
      <c r="AFN673" s="1"/>
      <c r="AFO673" s="1"/>
      <c r="AFP673" s="1"/>
      <c r="AFQ673" s="1"/>
      <c r="AFR673" s="1"/>
      <c r="AFS673" s="1"/>
      <c r="AFT673" s="1"/>
      <c r="AFU673" s="1"/>
      <c r="AFV673" s="1"/>
      <c r="AFW673" s="1"/>
      <c r="AFX673" s="1"/>
      <c r="AFY673" s="1"/>
      <c r="AFZ673" s="1"/>
      <c r="AGA673" s="1"/>
      <c r="AGB673" s="1"/>
      <c r="AGC673" s="1"/>
      <c r="AGD673" s="1"/>
      <c r="AGE673" s="1"/>
      <c r="AGF673" s="1"/>
      <c r="AGG673" s="1"/>
      <c r="AGH673" s="1"/>
      <c r="AGI673" s="1"/>
      <c r="AGJ673" s="1"/>
      <c r="AGK673" s="1"/>
      <c r="AGL673" s="1"/>
      <c r="AGM673" s="1"/>
      <c r="AGN673" s="1"/>
      <c r="AGO673" s="1"/>
      <c r="AGP673" s="1"/>
      <c r="AGQ673" s="1"/>
      <c r="AGR673" s="1"/>
      <c r="AGS673" s="1"/>
      <c r="AGT673" s="1"/>
      <c r="AGU673" s="1"/>
      <c r="AGV673" s="1"/>
      <c r="AGW673" s="1"/>
      <c r="AGX673" s="1"/>
      <c r="AGY673" s="1"/>
      <c r="AGZ673" s="1"/>
      <c r="AHA673" s="1"/>
      <c r="AHB673" s="1"/>
      <c r="AHC673" s="1"/>
      <c r="AHD673" s="1"/>
      <c r="AHE673" s="1"/>
      <c r="AHF673" s="1"/>
      <c r="AHG673" s="1"/>
      <c r="AHH673" s="1"/>
      <c r="AHI673" s="1"/>
      <c r="AHJ673" s="1"/>
      <c r="AHK673" s="1"/>
      <c r="AHL673" s="1"/>
      <c r="AHM673" s="1"/>
      <c r="AHN673" s="1"/>
      <c r="AHO673" s="1"/>
      <c r="AHP673" s="1"/>
      <c r="AHQ673" s="1"/>
      <c r="AHR673" s="1"/>
      <c r="AHS673" s="1"/>
      <c r="AHT673" s="1"/>
      <c r="AHU673" s="1"/>
      <c r="AHV673" s="1"/>
      <c r="AHW673" s="1"/>
      <c r="AHX673" s="1"/>
      <c r="AHY673" s="1"/>
      <c r="AHZ673" s="1"/>
      <c r="AIA673" s="1"/>
      <c r="AIB673" s="1"/>
      <c r="AIC673" s="1"/>
      <c r="AID673" s="1"/>
      <c r="AIE673" s="1"/>
      <c r="AIF673" s="1"/>
      <c r="AIG673" s="1"/>
      <c r="AIH673" s="1"/>
      <c r="AII673" s="1"/>
      <c r="AIJ673" s="1"/>
      <c r="AIK673" s="1"/>
      <c r="AIL673" s="1"/>
      <c r="AIM673" s="1"/>
      <c r="AIN673" s="1"/>
      <c r="AIO673" s="1"/>
      <c r="AIP673" s="1"/>
      <c r="AIQ673" s="1"/>
      <c r="AIR673" s="1"/>
      <c r="AIS673" s="1"/>
      <c r="AIT673" s="1"/>
      <c r="AIU673" s="1"/>
      <c r="AIV673" s="1"/>
      <c r="AIW673" s="1"/>
      <c r="AIX673" s="1"/>
      <c r="AIY673" s="1"/>
      <c r="AIZ673" s="1"/>
      <c r="AJA673" s="1"/>
      <c r="AJB673" s="1"/>
      <c r="AJC673" s="1"/>
      <c r="AJD673" s="1"/>
      <c r="AJE673" s="1"/>
      <c r="AJF673" s="1"/>
      <c r="AJG673" s="1"/>
      <c r="AJH673" s="1"/>
      <c r="AJI673" s="1"/>
      <c r="AJJ673" s="1"/>
      <c r="AJK673" s="1"/>
      <c r="AJL673" s="1"/>
      <c r="AJM673" s="1"/>
      <c r="AJN673" s="1"/>
      <c r="AJO673" s="1"/>
      <c r="AJP673" s="1"/>
      <c r="AJQ673" s="1"/>
      <c r="AJR673" s="1"/>
      <c r="AJS673" s="1"/>
      <c r="AJT673" s="1"/>
      <c r="AJU673" s="1"/>
      <c r="AJV673" s="1"/>
      <c r="AJW673" s="1"/>
      <c r="AJX673" s="1"/>
      <c r="AJY673" s="1"/>
      <c r="AJZ673" s="1"/>
      <c r="AKA673" s="1"/>
      <c r="AKB673" s="1"/>
      <c r="AKC673" s="1"/>
      <c r="AKD673" s="1"/>
      <c r="AKE673" s="1"/>
      <c r="AKF673" s="1"/>
      <c r="AKG673" s="1"/>
      <c r="AKH673" s="1"/>
      <c r="AKI673" s="1"/>
      <c r="AKJ673" s="1"/>
      <c r="AKK673" s="1"/>
      <c r="AKL673" s="1"/>
      <c r="AKM673" s="1"/>
      <c r="AKN673" s="1"/>
      <c r="AKO673" s="1"/>
      <c r="AKP673" s="1"/>
      <c r="AKQ673" s="1"/>
      <c r="AKR673" s="1"/>
      <c r="AKS673" s="1"/>
      <c r="AKT673" s="1"/>
      <c r="AKU673" s="1"/>
      <c r="AKV673" s="1"/>
      <c r="AKW673" s="1"/>
      <c r="AKX673" s="1"/>
      <c r="AKY673" s="1"/>
      <c r="AKZ673" s="1"/>
      <c r="ALA673" s="1"/>
      <c r="ALB673" s="1"/>
      <c r="ALC673" s="1"/>
      <c r="ALD673" s="1"/>
      <c r="ALE673" s="1"/>
      <c r="ALF673" s="1"/>
      <c r="ALG673" s="1"/>
      <c r="ALH673" s="1"/>
      <c r="ALI673" s="1"/>
      <c r="ALJ673" s="1"/>
      <c r="ALK673" s="1"/>
      <c r="ALL673" s="1"/>
      <c r="ALM673" s="1"/>
      <c r="ALN673" s="1"/>
      <c r="ALO673" s="1"/>
      <c r="ALP673" s="1"/>
      <c r="ALQ673" s="1"/>
      <c r="ALR673" s="1"/>
      <c r="ALS673" s="1"/>
      <c r="ALT673" s="1"/>
      <c r="ALU673" s="1"/>
      <c r="ALV673" s="1"/>
      <c r="ALW673" s="1"/>
      <c r="ALX673" s="1"/>
      <c r="ALY673" s="1"/>
      <c r="ALZ673" s="1"/>
      <c r="AMA673" s="1"/>
      <c r="AMB673" s="1"/>
      <c r="AMC673" s="1"/>
      <c r="AMD673" s="1"/>
      <c r="AME673" s="1"/>
      <c r="AMF673" s="1"/>
      <c r="AMG673" s="1"/>
      <c r="AMH673" s="1"/>
      <c r="AMI673" s="1"/>
      <c r="AMJ673" s="1"/>
    </row>
    <row r="674" spans="1:1024" s="22" customFormat="1">
      <c r="A674" s="1" t="s">
        <v>9729</v>
      </c>
      <c r="B674" s="1" t="s">
        <v>9752</v>
      </c>
      <c r="C674" s="1" t="s">
        <v>1382</v>
      </c>
      <c r="D674" s="1" t="s">
        <v>10</v>
      </c>
      <c r="E674" s="1" t="s">
        <v>9810</v>
      </c>
      <c r="F674" s="1" t="s">
        <v>12</v>
      </c>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c r="KB674" s="1"/>
      <c r="KC674" s="1"/>
      <c r="KD674" s="1"/>
      <c r="KE674" s="1"/>
      <c r="KF674" s="1"/>
      <c r="KG674" s="1"/>
      <c r="KH674" s="1"/>
      <c r="KI674" s="1"/>
      <c r="KJ674" s="1"/>
      <c r="KK674" s="1"/>
      <c r="KL674" s="1"/>
      <c r="KM674" s="1"/>
      <c r="KN674" s="1"/>
      <c r="KO674" s="1"/>
      <c r="KP674" s="1"/>
      <c r="KQ674" s="1"/>
      <c r="KR674" s="1"/>
      <c r="KS674" s="1"/>
      <c r="KT674" s="1"/>
      <c r="KU674" s="1"/>
      <c r="KV674" s="1"/>
      <c r="KW674" s="1"/>
      <c r="KX674" s="1"/>
      <c r="KY674" s="1"/>
      <c r="KZ674" s="1"/>
      <c r="LA674" s="1"/>
      <c r="LB674" s="1"/>
      <c r="LC674" s="1"/>
      <c r="LD674" s="1"/>
      <c r="LE674" s="1"/>
      <c r="LF674" s="1"/>
      <c r="LG674" s="1"/>
      <c r="LH674" s="1"/>
      <c r="LI674" s="1"/>
      <c r="LJ674" s="1"/>
      <c r="LK674" s="1"/>
      <c r="LL674" s="1"/>
      <c r="LM674" s="1"/>
      <c r="LN674" s="1"/>
      <c r="LO674" s="1"/>
      <c r="LP674" s="1"/>
      <c r="LQ674" s="1"/>
      <c r="LR674" s="1"/>
      <c r="LS674" s="1"/>
      <c r="LT674" s="1"/>
      <c r="LU674" s="1"/>
      <c r="LV674" s="1"/>
      <c r="LW674" s="1"/>
      <c r="LX674" s="1"/>
      <c r="LY674" s="1"/>
      <c r="LZ674" s="1"/>
      <c r="MA674" s="1"/>
      <c r="MB674" s="1"/>
      <c r="MC674" s="1"/>
      <c r="MD674" s="1"/>
      <c r="ME674" s="1"/>
      <c r="MF674" s="1"/>
      <c r="MG674" s="1"/>
      <c r="MH674" s="1"/>
      <c r="MI674" s="1"/>
      <c r="MJ674" s="1"/>
      <c r="MK674" s="1"/>
      <c r="ML674" s="1"/>
      <c r="MM674" s="1"/>
      <c r="MN674" s="1"/>
      <c r="MO674" s="1"/>
      <c r="MP674" s="1"/>
      <c r="MQ674" s="1"/>
      <c r="MR674" s="1"/>
      <c r="MS674" s="1"/>
      <c r="MT674" s="1"/>
      <c r="MU674" s="1"/>
      <c r="MV674" s="1"/>
      <c r="MW674" s="1"/>
      <c r="MX674" s="1"/>
      <c r="MY674" s="1"/>
      <c r="MZ674" s="1"/>
      <c r="NA674" s="1"/>
      <c r="NB674" s="1"/>
      <c r="NC674" s="1"/>
      <c r="ND674" s="1"/>
      <c r="NE674" s="1"/>
      <c r="NF674" s="1"/>
      <c r="NG674" s="1"/>
      <c r="NH674" s="1"/>
      <c r="NI674" s="1"/>
      <c r="NJ674" s="1"/>
      <c r="NK674" s="1"/>
      <c r="NL674" s="1"/>
      <c r="NM674" s="1"/>
      <c r="NN674" s="1"/>
      <c r="NO674" s="1"/>
      <c r="NP674" s="1"/>
      <c r="NQ674" s="1"/>
      <c r="NR674" s="1"/>
      <c r="NS674" s="1"/>
      <c r="NT674" s="1"/>
      <c r="NU674" s="1"/>
      <c r="NV674" s="1"/>
      <c r="NW674" s="1"/>
      <c r="NX674" s="1"/>
      <c r="NY674" s="1"/>
      <c r="NZ674" s="1"/>
      <c r="OA674" s="1"/>
      <c r="OB674" s="1"/>
      <c r="OC674" s="1"/>
      <c r="OD674" s="1"/>
      <c r="OE674" s="1"/>
      <c r="OF674" s="1"/>
      <c r="OG674" s="1"/>
      <c r="OH674" s="1"/>
      <c r="OI674" s="1"/>
      <c r="OJ674" s="1"/>
      <c r="OK674" s="1"/>
      <c r="OL674" s="1"/>
      <c r="OM674" s="1"/>
      <c r="ON674" s="1"/>
      <c r="OO674" s="1"/>
      <c r="OP674" s="1"/>
      <c r="OQ674" s="1"/>
      <c r="OR674" s="1"/>
      <c r="OS674" s="1"/>
      <c r="OT674" s="1"/>
      <c r="OU674" s="1"/>
      <c r="OV674" s="1"/>
      <c r="OW674" s="1"/>
      <c r="OX674" s="1"/>
      <c r="OY674" s="1"/>
      <c r="OZ674" s="1"/>
      <c r="PA674" s="1"/>
      <c r="PB674" s="1"/>
      <c r="PC674" s="1"/>
      <c r="PD674" s="1"/>
      <c r="PE674" s="1"/>
      <c r="PF674" s="1"/>
      <c r="PG674" s="1"/>
      <c r="PH674" s="1"/>
      <c r="PI674" s="1"/>
      <c r="PJ674" s="1"/>
      <c r="PK674" s="1"/>
      <c r="PL674" s="1"/>
      <c r="PM674" s="1"/>
      <c r="PN674" s="1"/>
      <c r="PO674" s="1"/>
      <c r="PP674" s="1"/>
      <c r="PQ674" s="1"/>
      <c r="PR674" s="1"/>
      <c r="PS674" s="1"/>
      <c r="PT674" s="1"/>
      <c r="PU674" s="1"/>
      <c r="PV674" s="1"/>
      <c r="PW674" s="1"/>
      <c r="PX674" s="1"/>
      <c r="PY674" s="1"/>
      <c r="PZ674" s="1"/>
      <c r="QA674" s="1"/>
      <c r="QB674" s="1"/>
      <c r="QC674" s="1"/>
      <c r="QD674" s="1"/>
      <c r="QE674" s="1"/>
      <c r="QF674" s="1"/>
      <c r="QG674" s="1"/>
      <c r="QH674" s="1"/>
      <c r="QI674" s="1"/>
      <c r="QJ674" s="1"/>
      <c r="QK674" s="1"/>
      <c r="QL674" s="1"/>
      <c r="QM674" s="1"/>
      <c r="QN674" s="1"/>
      <c r="QO674" s="1"/>
      <c r="QP674" s="1"/>
      <c r="QQ674" s="1"/>
      <c r="QR674" s="1"/>
      <c r="QS674" s="1"/>
      <c r="QT674" s="1"/>
      <c r="QU674" s="1"/>
      <c r="QV674" s="1"/>
      <c r="QW674" s="1"/>
      <c r="QX674" s="1"/>
      <c r="QY674" s="1"/>
      <c r="QZ674" s="1"/>
      <c r="RA674" s="1"/>
      <c r="RB674" s="1"/>
      <c r="RC674" s="1"/>
      <c r="RD674" s="1"/>
      <c r="RE674" s="1"/>
      <c r="RF674" s="1"/>
      <c r="RG674" s="1"/>
      <c r="RH674" s="1"/>
      <c r="RI674" s="1"/>
      <c r="RJ674" s="1"/>
      <c r="RK674" s="1"/>
      <c r="RL674" s="1"/>
      <c r="RM674" s="1"/>
      <c r="RN674" s="1"/>
      <c r="RO674" s="1"/>
      <c r="RP674" s="1"/>
      <c r="RQ674" s="1"/>
      <c r="RR674" s="1"/>
      <c r="RS674" s="1"/>
      <c r="RT674" s="1"/>
      <c r="RU674" s="1"/>
      <c r="RV674" s="1"/>
      <c r="RW674" s="1"/>
      <c r="RX674" s="1"/>
      <c r="RY674" s="1"/>
      <c r="RZ674" s="1"/>
      <c r="SA674" s="1"/>
      <c r="SB674" s="1"/>
      <c r="SC674" s="1"/>
      <c r="SD674" s="1"/>
      <c r="SE674" s="1"/>
      <c r="SF674" s="1"/>
      <c r="SG674" s="1"/>
      <c r="SH674" s="1"/>
      <c r="SI674" s="1"/>
      <c r="SJ674" s="1"/>
      <c r="SK674" s="1"/>
      <c r="SL674" s="1"/>
      <c r="SM674" s="1"/>
      <c r="SN674" s="1"/>
      <c r="SO674" s="1"/>
      <c r="SP674" s="1"/>
      <c r="SQ674" s="1"/>
      <c r="SR674" s="1"/>
      <c r="SS674" s="1"/>
      <c r="ST674" s="1"/>
      <c r="SU674" s="1"/>
      <c r="SV674" s="1"/>
      <c r="SW674" s="1"/>
      <c r="SX674" s="1"/>
      <c r="SY674" s="1"/>
      <c r="SZ674" s="1"/>
      <c r="TA674" s="1"/>
      <c r="TB674" s="1"/>
      <c r="TC674" s="1"/>
      <c r="TD674" s="1"/>
      <c r="TE674" s="1"/>
      <c r="TF674" s="1"/>
      <c r="TG674" s="1"/>
      <c r="TH674" s="1"/>
      <c r="TI674" s="1"/>
      <c r="TJ674" s="1"/>
      <c r="TK674" s="1"/>
      <c r="TL674" s="1"/>
      <c r="TM674" s="1"/>
      <c r="TN674" s="1"/>
      <c r="TO674" s="1"/>
      <c r="TP674" s="1"/>
      <c r="TQ674" s="1"/>
      <c r="TR674" s="1"/>
      <c r="TS674" s="1"/>
      <c r="TT674" s="1"/>
      <c r="TU674" s="1"/>
      <c r="TV674" s="1"/>
      <c r="TW674" s="1"/>
      <c r="TX674" s="1"/>
      <c r="TY674" s="1"/>
      <c r="TZ674" s="1"/>
      <c r="UA674" s="1"/>
      <c r="UB674" s="1"/>
      <c r="UC674" s="1"/>
      <c r="UD674" s="1"/>
      <c r="UE674" s="1"/>
      <c r="UF674" s="1"/>
      <c r="UG674" s="1"/>
      <c r="UH674" s="1"/>
      <c r="UI674" s="1"/>
      <c r="UJ674" s="1"/>
      <c r="UK674" s="1"/>
      <c r="UL674" s="1"/>
      <c r="UM674" s="1"/>
      <c r="UN674" s="1"/>
      <c r="UO674" s="1"/>
      <c r="UP674" s="1"/>
      <c r="UQ674" s="1"/>
      <c r="UR674" s="1"/>
      <c r="US674" s="1"/>
      <c r="UT674" s="1"/>
      <c r="UU674" s="1"/>
      <c r="UV674" s="1"/>
      <c r="UW674" s="1"/>
      <c r="UX674" s="1"/>
      <c r="UY674" s="1"/>
      <c r="UZ674" s="1"/>
      <c r="VA674" s="1"/>
      <c r="VB674" s="1"/>
      <c r="VC674" s="1"/>
      <c r="VD674" s="1"/>
      <c r="VE674" s="1"/>
      <c r="VF674" s="1"/>
      <c r="VG674" s="1"/>
      <c r="VH674" s="1"/>
      <c r="VI674" s="1"/>
      <c r="VJ674" s="1"/>
      <c r="VK674" s="1"/>
      <c r="VL674" s="1"/>
      <c r="VM674" s="1"/>
      <c r="VN674" s="1"/>
      <c r="VO674" s="1"/>
      <c r="VP674" s="1"/>
      <c r="VQ674" s="1"/>
      <c r="VR674" s="1"/>
      <c r="VS674" s="1"/>
      <c r="VT674" s="1"/>
      <c r="VU674" s="1"/>
      <c r="VV674" s="1"/>
      <c r="VW674" s="1"/>
      <c r="VX674" s="1"/>
      <c r="VY674" s="1"/>
      <c r="VZ674" s="1"/>
      <c r="WA674" s="1"/>
      <c r="WB674" s="1"/>
      <c r="WC674" s="1"/>
      <c r="WD674" s="1"/>
      <c r="WE674" s="1"/>
      <c r="WF674" s="1"/>
      <c r="WG674" s="1"/>
      <c r="WH674" s="1"/>
      <c r="WI674" s="1"/>
      <c r="WJ674" s="1"/>
      <c r="WK674" s="1"/>
      <c r="WL674" s="1"/>
      <c r="WM674" s="1"/>
      <c r="WN674" s="1"/>
      <c r="WO674" s="1"/>
      <c r="WP674" s="1"/>
      <c r="WQ674" s="1"/>
      <c r="WR674" s="1"/>
      <c r="WS674" s="1"/>
      <c r="WT674" s="1"/>
      <c r="WU674" s="1"/>
      <c r="WV674" s="1"/>
      <c r="WW674" s="1"/>
      <c r="WX674" s="1"/>
      <c r="WY674" s="1"/>
      <c r="WZ674" s="1"/>
      <c r="XA674" s="1"/>
      <c r="XB674" s="1"/>
      <c r="XC674" s="1"/>
      <c r="XD674" s="1"/>
      <c r="XE674" s="1"/>
      <c r="XF674" s="1"/>
      <c r="XG674" s="1"/>
      <c r="XH674" s="1"/>
      <c r="XI674" s="1"/>
      <c r="XJ674" s="1"/>
      <c r="XK674" s="1"/>
      <c r="XL674" s="1"/>
      <c r="XM674" s="1"/>
      <c r="XN674" s="1"/>
      <c r="XO674" s="1"/>
      <c r="XP674" s="1"/>
      <c r="XQ674" s="1"/>
      <c r="XR674" s="1"/>
      <c r="XS674" s="1"/>
      <c r="XT674" s="1"/>
      <c r="XU674" s="1"/>
      <c r="XV674" s="1"/>
      <c r="XW674" s="1"/>
      <c r="XX674" s="1"/>
      <c r="XY674" s="1"/>
      <c r="XZ674" s="1"/>
      <c r="YA674" s="1"/>
      <c r="YB674" s="1"/>
      <c r="YC674" s="1"/>
      <c r="YD674" s="1"/>
      <c r="YE674" s="1"/>
      <c r="YF674" s="1"/>
      <c r="YG674" s="1"/>
      <c r="YH674" s="1"/>
      <c r="YI674" s="1"/>
      <c r="YJ674" s="1"/>
      <c r="YK674" s="1"/>
      <c r="YL674" s="1"/>
      <c r="YM674" s="1"/>
      <c r="YN674" s="1"/>
      <c r="YO674" s="1"/>
      <c r="YP674" s="1"/>
      <c r="YQ674" s="1"/>
      <c r="YR674" s="1"/>
      <c r="YS674" s="1"/>
      <c r="YT674" s="1"/>
      <c r="YU674" s="1"/>
      <c r="YV674" s="1"/>
      <c r="YW674" s="1"/>
      <c r="YX674" s="1"/>
      <c r="YY674" s="1"/>
      <c r="YZ674" s="1"/>
      <c r="ZA674" s="1"/>
      <c r="ZB674" s="1"/>
      <c r="ZC674" s="1"/>
      <c r="ZD674" s="1"/>
      <c r="ZE674" s="1"/>
      <c r="ZF674" s="1"/>
      <c r="ZG674" s="1"/>
      <c r="ZH674" s="1"/>
      <c r="ZI674" s="1"/>
      <c r="ZJ674" s="1"/>
      <c r="ZK674" s="1"/>
      <c r="ZL674" s="1"/>
      <c r="ZM674" s="1"/>
      <c r="ZN674" s="1"/>
      <c r="ZO674" s="1"/>
      <c r="ZP674" s="1"/>
      <c r="ZQ674" s="1"/>
      <c r="ZR674" s="1"/>
      <c r="ZS674" s="1"/>
      <c r="ZT674" s="1"/>
      <c r="ZU674" s="1"/>
      <c r="ZV674" s="1"/>
      <c r="ZW674" s="1"/>
      <c r="ZX674" s="1"/>
      <c r="ZY674" s="1"/>
      <c r="ZZ674" s="1"/>
      <c r="AAA674" s="1"/>
      <c r="AAB674" s="1"/>
      <c r="AAC674" s="1"/>
      <c r="AAD674" s="1"/>
      <c r="AAE674" s="1"/>
      <c r="AAF674" s="1"/>
      <c r="AAG674" s="1"/>
      <c r="AAH674" s="1"/>
      <c r="AAI674" s="1"/>
      <c r="AAJ674" s="1"/>
      <c r="AAK674" s="1"/>
      <c r="AAL674" s="1"/>
      <c r="AAM674" s="1"/>
      <c r="AAN674" s="1"/>
      <c r="AAO674" s="1"/>
      <c r="AAP674" s="1"/>
      <c r="AAQ674" s="1"/>
      <c r="AAR674" s="1"/>
      <c r="AAS674" s="1"/>
      <c r="AAT674" s="1"/>
      <c r="AAU674" s="1"/>
      <c r="AAV674" s="1"/>
      <c r="AAW674" s="1"/>
      <c r="AAX674" s="1"/>
      <c r="AAY674" s="1"/>
      <c r="AAZ674" s="1"/>
      <c r="ABA674" s="1"/>
      <c r="ABB674" s="1"/>
      <c r="ABC674" s="1"/>
      <c r="ABD674" s="1"/>
      <c r="ABE674" s="1"/>
      <c r="ABF674" s="1"/>
      <c r="ABG674" s="1"/>
      <c r="ABH674" s="1"/>
      <c r="ABI674" s="1"/>
      <c r="ABJ674" s="1"/>
      <c r="ABK674" s="1"/>
      <c r="ABL674" s="1"/>
      <c r="ABM674" s="1"/>
      <c r="ABN674" s="1"/>
      <c r="ABO674" s="1"/>
      <c r="ABP674" s="1"/>
      <c r="ABQ674" s="1"/>
      <c r="ABR674" s="1"/>
      <c r="ABS674" s="1"/>
      <c r="ABT674" s="1"/>
      <c r="ABU674" s="1"/>
      <c r="ABV674" s="1"/>
      <c r="ABW674" s="1"/>
      <c r="ABX674" s="1"/>
      <c r="ABY674" s="1"/>
      <c r="ABZ674" s="1"/>
      <c r="ACA674" s="1"/>
      <c r="ACB674" s="1"/>
      <c r="ACC674" s="1"/>
      <c r="ACD674" s="1"/>
      <c r="ACE674" s="1"/>
      <c r="ACF674" s="1"/>
      <c r="ACG674" s="1"/>
      <c r="ACH674" s="1"/>
      <c r="ACI674" s="1"/>
      <c r="ACJ674" s="1"/>
      <c r="ACK674" s="1"/>
      <c r="ACL674" s="1"/>
      <c r="ACM674" s="1"/>
      <c r="ACN674" s="1"/>
      <c r="ACO674" s="1"/>
      <c r="ACP674" s="1"/>
      <c r="ACQ674" s="1"/>
      <c r="ACR674" s="1"/>
      <c r="ACS674" s="1"/>
      <c r="ACT674" s="1"/>
      <c r="ACU674" s="1"/>
      <c r="ACV674" s="1"/>
      <c r="ACW674" s="1"/>
      <c r="ACX674" s="1"/>
      <c r="ACY674" s="1"/>
      <c r="ACZ674" s="1"/>
      <c r="ADA674" s="1"/>
      <c r="ADB674" s="1"/>
      <c r="ADC674" s="1"/>
      <c r="ADD674" s="1"/>
      <c r="ADE674" s="1"/>
      <c r="ADF674" s="1"/>
      <c r="ADG674" s="1"/>
      <c r="ADH674" s="1"/>
      <c r="ADI674" s="1"/>
      <c r="ADJ674" s="1"/>
      <c r="ADK674" s="1"/>
      <c r="ADL674" s="1"/>
      <c r="ADM674" s="1"/>
      <c r="ADN674" s="1"/>
      <c r="ADO674" s="1"/>
      <c r="ADP674" s="1"/>
      <c r="ADQ674" s="1"/>
      <c r="ADR674" s="1"/>
      <c r="ADS674" s="1"/>
      <c r="ADT674" s="1"/>
      <c r="ADU674" s="1"/>
      <c r="ADV674" s="1"/>
      <c r="ADW674" s="1"/>
      <c r="ADX674" s="1"/>
      <c r="ADY674" s="1"/>
      <c r="ADZ674" s="1"/>
      <c r="AEA674" s="1"/>
      <c r="AEB674" s="1"/>
      <c r="AEC674" s="1"/>
      <c r="AED674" s="1"/>
      <c r="AEE674" s="1"/>
      <c r="AEF674" s="1"/>
      <c r="AEG674" s="1"/>
      <c r="AEH674" s="1"/>
      <c r="AEI674" s="1"/>
      <c r="AEJ674" s="1"/>
      <c r="AEK674" s="1"/>
      <c r="AEL674" s="1"/>
      <c r="AEM674" s="1"/>
      <c r="AEN674" s="1"/>
      <c r="AEO674" s="1"/>
      <c r="AEP674" s="1"/>
      <c r="AEQ674" s="1"/>
      <c r="AER674" s="1"/>
      <c r="AES674" s="1"/>
      <c r="AET674" s="1"/>
      <c r="AEU674" s="1"/>
      <c r="AEV674" s="1"/>
      <c r="AEW674" s="1"/>
      <c r="AEX674" s="1"/>
      <c r="AEY674" s="1"/>
      <c r="AEZ674" s="1"/>
      <c r="AFA674" s="1"/>
      <c r="AFB674" s="1"/>
      <c r="AFC674" s="1"/>
      <c r="AFD674" s="1"/>
      <c r="AFE674" s="1"/>
      <c r="AFF674" s="1"/>
      <c r="AFG674" s="1"/>
      <c r="AFH674" s="1"/>
      <c r="AFI674" s="1"/>
      <c r="AFJ674" s="1"/>
      <c r="AFK674" s="1"/>
      <c r="AFL674" s="1"/>
      <c r="AFM674" s="1"/>
      <c r="AFN674" s="1"/>
      <c r="AFO674" s="1"/>
      <c r="AFP674" s="1"/>
      <c r="AFQ674" s="1"/>
      <c r="AFR674" s="1"/>
      <c r="AFS674" s="1"/>
      <c r="AFT674" s="1"/>
      <c r="AFU674" s="1"/>
      <c r="AFV674" s="1"/>
      <c r="AFW674" s="1"/>
      <c r="AFX674" s="1"/>
      <c r="AFY674" s="1"/>
      <c r="AFZ674" s="1"/>
      <c r="AGA674" s="1"/>
      <c r="AGB674" s="1"/>
      <c r="AGC674" s="1"/>
      <c r="AGD674" s="1"/>
      <c r="AGE674" s="1"/>
      <c r="AGF674" s="1"/>
      <c r="AGG674" s="1"/>
      <c r="AGH674" s="1"/>
      <c r="AGI674" s="1"/>
      <c r="AGJ674" s="1"/>
      <c r="AGK674" s="1"/>
      <c r="AGL674" s="1"/>
      <c r="AGM674" s="1"/>
      <c r="AGN674" s="1"/>
      <c r="AGO674" s="1"/>
      <c r="AGP674" s="1"/>
      <c r="AGQ674" s="1"/>
      <c r="AGR674" s="1"/>
      <c r="AGS674" s="1"/>
      <c r="AGT674" s="1"/>
      <c r="AGU674" s="1"/>
      <c r="AGV674" s="1"/>
      <c r="AGW674" s="1"/>
      <c r="AGX674" s="1"/>
      <c r="AGY674" s="1"/>
      <c r="AGZ674" s="1"/>
      <c r="AHA674" s="1"/>
      <c r="AHB674" s="1"/>
      <c r="AHC674" s="1"/>
      <c r="AHD674" s="1"/>
      <c r="AHE674" s="1"/>
      <c r="AHF674" s="1"/>
      <c r="AHG674" s="1"/>
      <c r="AHH674" s="1"/>
      <c r="AHI674" s="1"/>
      <c r="AHJ674" s="1"/>
      <c r="AHK674" s="1"/>
      <c r="AHL674" s="1"/>
      <c r="AHM674" s="1"/>
      <c r="AHN674" s="1"/>
      <c r="AHO674" s="1"/>
      <c r="AHP674" s="1"/>
      <c r="AHQ674" s="1"/>
      <c r="AHR674" s="1"/>
      <c r="AHS674" s="1"/>
      <c r="AHT674" s="1"/>
      <c r="AHU674" s="1"/>
      <c r="AHV674" s="1"/>
      <c r="AHW674" s="1"/>
      <c r="AHX674" s="1"/>
      <c r="AHY674" s="1"/>
      <c r="AHZ674" s="1"/>
      <c r="AIA674" s="1"/>
      <c r="AIB674" s="1"/>
      <c r="AIC674" s="1"/>
      <c r="AID674" s="1"/>
      <c r="AIE674" s="1"/>
      <c r="AIF674" s="1"/>
      <c r="AIG674" s="1"/>
      <c r="AIH674" s="1"/>
      <c r="AII674" s="1"/>
      <c r="AIJ674" s="1"/>
      <c r="AIK674" s="1"/>
      <c r="AIL674" s="1"/>
      <c r="AIM674" s="1"/>
      <c r="AIN674" s="1"/>
      <c r="AIO674" s="1"/>
      <c r="AIP674" s="1"/>
      <c r="AIQ674" s="1"/>
      <c r="AIR674" s="1"/>
      <c r="AIS674" s="1"/>
      <c r="AIT674" s="1"/>
      <c r="AIU674" s="1"/>
      <c r="AIV674" s="1"/>
      <c r="AIW674" s="1"/>
      <c r="AIX674" s="1"/>
      <c r="AIY674" s="1"/>
      <c r="AIZ674" s="1"/>
      <c r="AJA674" s="1"/>
      <c r="AJB674" s="1"/>
      <c r="AJC674" s="1"/>
      <c r="AJD674" s="1"/>
      <c r="AJE674" s="1"/>
      <c r="AJF674" s="1"/>
      <c r="AJG674" s="1"/>
      <c r="AJH674" s="1"/>
      <c r="AJI674" s="1"/>
      <c r="AJJ674" s="1"/>
      <c r="AJK674" s="1"/>
      <c r="AJL674" s="1"/>
      <c r="AJM674" s="1"/>
      <c r="AJN674" s="1"/>
      <c r="AJO674" s="1"/>
      <c r="AJP674" s="1"/>
      <c r="AJQ674" s="1"/>
      <c r="AJR674" s="1"/>
      <c r="AJS674" s="1"/>
      <c r="AJT674" s="1"/>
      <c r="AJU674" s="1"/>
      <c r="AJV674" s="1"/>
      <c r="AJW674" s="1"/>
      <c r="AJX674" s="1"/>
      <c r="AJY674" s="1"/>
      <c r="AJZ674" s="1"/>
      <c r="AKA674" s="1"/>
      <c r="AKB674" s="1"/>
      <c r="AKC674" s="1"/>
      <c r="AKD674" s="1"/>
      <c r="AKE674" s="1"/>
      <c r="AKF674" s="1"/>
      <c r="AKG674" s="1"/>
      <c r="AKH674" s="1"/>
      <c r="AKI674" s="1"/>
      <c r="AKJ674" s="1"/>
      <c r="AKK674" s="1"/>
      <c r="AKL674" s="1"/>
      <c r="AKM674" s="1"/>
      <c r="AKN674" s="1"/>
      <c r="AKO674" s="1"/>
      <c r="AKP674" s="1"/>
      <c r="AKQ674" s="1"/>
      <c r="AKR674" s="1"/>
      <c r="AKS674" s="1"/>
      <c r="AKT674" s="1"/>
      <c r="AKU674" s="1"/>
      <c r="AKV674" s="1"/>
      <c r="AKW674" s="1"/>
      <c r="AKX674" s="1"/>
      <c r="AKY674" s="1"/>
      <c r="AKZ674" s="1"/>
      <c r="ALA674" s="1"/>
      <c r="ALB674" s="1"/>
      <c r="ALC674" s="1"/>
      <c r="ALD674" s="1"/>
      <c r="ALE674" s="1"/>
      <c r="ALF674" s="1"/>
      <c r="ALG674" s="1"/>
      <c r="ALH674" s="1"/>
      <c r="ALI674" s="1"/>
      <c r="ALJ674" s="1"/>
      <c r="ALK674" s="1"/>
      <c r="ALL674" s="1"/>
      <c r="ALM674" s="1"/>
      <c r="ALN674" s="1"/>
      <c r="ALO674" s="1"/>
      <c r="ALP674" s="1"/>
      <c r="ALQ674" s="1"/>
      <c r="ALR674" s="1"/>
      <c r="ALS674" s="1"/>
      <c r="ALT674" s="1"/>
      <c r="ALU674" s="1"/>
      <c r="ALV674" s="1"/>
      <c r="ALW674" s="1"/>
      <c r="ALX674" s="1"/>
      <c r="ALY674" s="1"/>
      <c r="ALZ674" s="1"/>
      <c r="AMA674" s="1"/>
      <c r="AMB674" s="1"/>
      <c r="AMC674" s="1"/>
      <c r="AMD674" s="1"/>
      <c r="AME674" s="1"/>
      <c r="AMF674" s="1"/>
      <c r="AMG674" s="1"/>
      <c r="AMH674" s="1"/>
      <c r="AMI674" s="1"/>
      <c r="AMJ674" s="1"/>
    </row>
    <row r="675" spans="1:1024" s="22" customFormat="1">
      <c r="A675" s="1" t="s">
        <v>9730</v>
      </c>
      <c r="B675" s="1" t="s">
        <v>9753</v>
      </c>
      <c r="C675" s="1" t="s">
        <v>1382</v>
      </c>
      <c r="D675" s="1" t="s">
        <v>10</v>
      </c>
      <c r="E675" s="1" t="s">
        <v>9809</v>
      </c>
      <c r="F675" s="1" t="s">
        <v>12</v>
      </c>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c r="KB675" s="1"/>
      <c r="KC675" s="1"/>
      <c r="KD675" s="1"/>
      <c r="KE675" s="1"/>
      <c r="KF675" s="1"/>
      <c r="KG675" s="1"/>
      <c r="KH675" s="1"/>
      <c r="KI675" s="1"/>
      <c r="KJ675" s="1"/>
      <c r="KK675" s="1"/>
      <c r="KL675" s="1"/>
      <c r="KM675" s="1"/>
      <c r="KN675" s="1"/>
      <c r="KO675" s="1"/>
      <c r="KP675" s="1"/>
      <c r="KQ675" s="1"/>
      <c r="KR675" s="1"/>
      <c r="KS675" s="1"/>
      <c r="KT675" s="1"/>
      <c r="KU675" s="1"/>
      <c r="KV675" s="1"/>
      <c r="KW675" s="1"/>
      <c r="KX675" s="1"/>
      <c r="KY675" s="1"/>
      <c r="KZ675" s="1"/>
      <c r="LA675" s="1"/>
      <c r="LB675" s="1"/>
      <c r="LC675" s="1"/>
      <c r="LD675" s="1"/>
      <c r="LE675" s="1"/>
      <c r="LF675" s="1"/>
      <c r="LG675" s="1"/>
      <c r="LH675" s="1"/>
      <c r="LI675" s="1"/>
      <c r="LJ675" s="1"/>
      <c r="LK675" s="1"/>
      <c r="LL675" s="1"/>
      <c r="LM675" s="1"/>
      <c r="LN675" s="1"/>
      <c r="LO675" s="1"/>
      <c r="LP675" s="1"/>
      <c r="LQ675" s="1"/>
      <c r="LR675" s="1"/>
      <c r="LS675" s="1"/>
      <c r="LT675" s="1"/>
      <c r="LU675" s="1"/>
      <c r="LV675" s="1"/>
      <c r="LW675" s="1"/>
      <c r="LX675" s="1"/>
      <c r="LY675" s="1"/>
      <c r="LZ675" s="1"/>
      <c r="MA675" s="1"/>
      <c r="MB675" s="1"/>
      <c r="MC675" s="1"/>
      <c r="MD675" s="1"/>
      <c r="ME675" s="1"/>
      <c r="MF675" s="1"/>
      <c r="MG675" s="1"/>
      <c r="MH675" s="1"/>
      <c r="MI675" s="1"/>
      <c r="MJ675" s="1"/>
      <c r="MK675" s="1"/>
      <c r="ML675" s="1"/>
      <c r="MM675" s="1"/>
      <c r="MN675" s="1"/>
      <c r="MO675" s="1"/>
      <c r="MP675" s="1"/>
      <c r="MQ675" s="1"/>
      <c r="MR675" s="1"/>
      <c r="MS675" s="1"/>
      <c r="MT675" s="1"/>
      <c r="MU675" s="1"/>
      <c r="MV675" s="1"/>
      <c r="MW675" s="1"/>
      <c r="MX675" s="1"/>
      <c r="MY675" s="1"/>
      <c r="MZ675" s="1"/>
      <c r="NA675" s="1"/>
      <c r="NB675" s="1"/>
      <c r="NC675" s="1"/>
      <c r="ND675" s="1"/>
      <c r="NE675" s="1"/>
      <c r="NF675" s="1"/>
      <c r="NG675" s="1"/>
      <c r="NH675" s="1"/>
      <c r="NI675" s="1"/>
      <c r="NJ675" s="1"/>
      <c r="NK675" s="1"/>
      <c r="NL675" s="1"/>
      <c r="NM675" s="1"/>
      <c r="NN675" s="1"/>
      <c r="NO675" s="1"/>
      <c r="NP675" s="1"/>
      <c r="NQ675" s="1"/>
      <c r="NR675" s="1"/>
      <c r="NS675" s="1"/>
      <c r="NT675" s="1"/>
      <c r="NU675" s="1"/>
      <c r="NV675" s="1"/>
      <c r="NW675" s="1"/>
      <c r="NX675" s="1"/>
      <c r="NY675" s="1"/>
      <c r="NZ675" s="1"/>
      <c r="OA675" s="1"/>
      <c r="OB675" s="1"/>
      <c r="OC675" s="1"/>
      <c r="OD675" s="1"/>
      <c r="OE675" s="1"/>
      <c r="OF675" s="1"/>
      <c r="OG675" s="1"/>
      <c r="OH675" s="1"/>
      <c r="OI675" s="1"/>
      <c r="OJ675" s="1"/>
      <c r="OK675" s="1"/>
      <c r="OL675" s="1"/>
      <c r="OM675" s="1"/>
      <c r="ON675" s="1"/>
      <c r="OO675" s="1"/>
      <c r="OP675" s="1"/>
      <c r="OQ675" s="1"/>
      <c r="OR675" s="1"/>
      <c r="OS675" s="1"/>
      <c r="OT675" s="1"/>
      <c r="OU675" s="1"/>
      <c r="OV675" s="1"/>
      <c r="OW675" s="1"/>
      <c r="OX675" s="1"/>
      <c r="OY675" s="1"/>
      <c r="OZ675" s="1"/>
      <c r="PA675" s="1"/>
      <c r="PB675" s="1"/>
      <c r="PC675" s="1"/>
      <c r="PD675" s="1"/>
      <c r="PE675" s="1"/>
      <c r="PF675" s="1"/>
      <c r="PG675" s="1"/>
      <c r="PH675" s="1"/>
      <c r="PI675" s="1"/>
      <c r="PJ675" s="1"/>
      <c r="PK675" s="1"/>
      <c r="PL675" s="1"/>
      <c r="PM675" s="1"/>
      <c r="PN675" s="1"/>
      <c r="PO675" s="1"/>
      <c r="PP675" s="1"/>
      <c r="PQ675" s="1"/>
      <c r="PR675" s="1"/>
      <c r="PS675" s="1"/>
      <c r="PT675" s="1"/>
      <c r="PU675" s="1"/>
      <c r="PV675" s="1"/>
      <c r="PW675" s="1"/>
      <c r="PX675" s="1"/>
      <c r="PY675" s="1"/>
      <c r="PZ675" s="1"/>
      <c r="QA675" s="1"/>
      <c r="QB675" s="1"/>
      <c r="QC675" s="1"/>
      <c r="QD675" s="1"/>
      <c r="QE675" s="1"/>
      <c r="QF675" s="1"/>
      <c r="QG675" s="1"/>
      <c r="QH675" s="1"/>
      <c r="QI675" s="1"/>
      <c r="QJ675" s="1"/>
      <c r="QK675" s="1"/>
      <c r="QL675" s="1"/>
      <c r="QM675" s="1"/>
      <c r="QN675" s="1"/>
      <c r="QO675" s="1"/>
      <c r="QP675" s="1"/>
      <c r="QQ675" s="1"/>
      <c r="QR675" s="1"/>
      <c r="QS675" s="1"/>
      <c r="QT675" s="1"/>
      <c r="QU675" s="1"/>
      <c r="QV675" s="1"/>
      <c r="QW675" s="1"/>
      <c r="QX675" s="1"/>
      <c r="QY675" s="1"/>
      <c r="QZ675" s="1"/>
      <c r="RA675" s="1"/>
      <c r="RB675" s="1"/>
      <c r="RC675" s="1"/>
      <c r="RD675" s="1"/>
      <c r="RE675" s="1"/>
      <c r="RF675" s="1"/>
      <c r="RG675" s="1"/>
      <c r="RH675" s="1"/>
      <c r="RI675" s="1"/>
      <c r="RJ675" s="1"/>
      <c r="RK675" s="1"/>
      <c r="RL675" s="1"/>
      <c r="RM675" s="1"/>
      <c r="RN675" s="1"/>
      <c r="RO675" s="1"/>
      <c r="RP675" s="1"/>
      <c r="RQ675" s="1"/>
      <c r="RR675" s="1"/>
      <c r="RS675" s="1"/>
      <c r="RT675" s="1"/>
      <c r="RU675" s="1"/>
      <c r="RV675" s="1"/>
      <c r="RW675" s="1"/>
      <c r="RX675" s="1"/>
      <c r="RY675" s="1"/>
      <c r="RZ675" s="1"/>
      <c r="SA675" s="1"/>
      <c r="SB675" s="1"/>
      <c r="SC675" s="1"/>
      <c r="SD675" s="1"/>
      <c r="SE675" s="1"/>
      <c r="SF675" s="1"/>
      <c r="SG675" s="1"/>
      <c r="SH675" s="1"/>
      <c r="SI675" s="1"/>
      <c r="SJ675" s="1"/>
      <c r="SK675" s="1"/>
      <c r="SL675" s="1"/>
      <c r="SM675" s="1"/>
      <c r="SN675" s="1"/>
      <c r="SO675" s="1"/>
      <c r="SP675" s="1"/>
      <c r="SQ675" s="1"/>
      <c r="SR675" s="1"/>
      <c r="SS675" s="1"/>
      <c r="ST675" s="1"/>
      <c r="SU675" s="1"/>
      <c r="SV675" s="1"/>
      <c r="SW675" s="1"/>
      <c r="SX675" s="1"/>
      <c r="SY675" s="1"/>
      <c r="SZ675" s="1"/>
      <c r="TA675" s="1"/>
      <c r="TB675" s="1"/>
      <c r="TC675" s="1"/>
      <c r="TD675" s="1"/>
      <c r="TE675" s="1"/>
      <c r="TF675" s="1"/>
      <c r="TG675" s="1"/>
      <c r="TH675" s="1"/>
      <c r="TI675" s="1"/>
      <c r="TJ675" s="1"/>
      <c r="TK675" s="1"/>
      <c r="TL675" s="1"/>
      <c r="TM675" s="1"/>
      <c r="TN675" s="1"/>
      <c r="TO675" s="1"/>
      <c r="TP675" s="1"/>
      <c r="TQ675" s="1"/>
      <c r="TR675" s="1"/>
      <c r="TS675" s="1"/>
      <c r="TT675" s="1"/>
      <c r="TU675" s="1"/>
      <c r="TV675" s="1"/>
      <c r="TW675" s="1"/>
      <c r="TX675" s="1"/>
      <c r="TY675" s="1"/>
      <c r="TZ675" s="1"/>
      <c r="UA675" s="1"/>
      <c r="UB675" s="1"/>
      <c r="UC675" s="1"/>
      <c r="UD675" s="1"/>
      <c r="UE675" s="1"/>
      <c r="UF675" s="1"/>
      <c r="UG675" s="1"/>
      <c r="UH675" s="1"/>
      <c r="UI675" s="1"/>
      <c r="UJ675" s="1"/>
      <c r="UK675" s="1"/>
      <c r="UL675" s="1"/>
      <c r="UM675" s="1"/>
      <c r="UN675" s="1"/>
      <c r="UO675" s="1"/>
      <c r="UP675" s="1"/>
      <c r="UQ675" s="1"/>
      <c r="UR675" s="1"/>
      <c r="US675" s="1"/>
      <c r="UT675" s="1"/>
      <c r="UU675" s="1"/>
      <c r="UV675" s="1"/>
      <c r="UW675" s="1"/>
      <c r="UX675" s="1"/>
      <c r="UY675" s="1"/>
      <c r="UZ675" s="1"/>
      <c r="VA675" s="1"/>
      <c r="VB675" s="1"/>
      <c r="VC675" s="1"/>
      <c r="VD675" s="1"/>
      <c r="VE675" s="1"/>
      <c r="VF675" s="1"/>
      <c r="VG675" s="1"/>
      <c r="VH675" s="1"/>
      <c r="VI675" s="1"/>
      <c r="VJ675" s="1"/>
      <c r="VK675" s="1"/>
      <c r="VL675" s="1"/>
      <c r="VM675" s="1"/>
      <c r="VN675" s="1"/>
      <c r="VO675" s="1"/>
      <c r="VP675" s="1"/>
      <c r="VQ675" s="1"/>
      <c r="VR675" s="1"/>
      <c r="VS675" s="1"/>
      <c r="VT675" s="1"/>
      <c r="VU675" s="1"/>
      <c r="VV675" s="1"/>
      <c r="VW675" s="1"/>
      <c r="VX675" s="1"/>
      <c r="VY675" s="1"/>
      <c r="VZ675" s="1"/>
      <c r="WA675" s="1"/>
      <c r="WB675" s="1"/>
      <c r="WC675" s="1"/>
      <c r="WD675" s="1"/>
      <c r="WE675" s="1"/>
      <c r="WF675" s="1"/>
      <c r="WG675" s="1"/>
      <c r="WH675" s="1"/>
      <c r="WI675" s="1"/>
      <c r="WJ675" s="1"/>
      <c r="WK675" s="1"/>
      <c r="WL675" s="1"/>
      <c r="WM675" s="1"/>
      <c r="WN675" s="1"/>
      <c r="WO675" s="1"/>
      <c r="WP675" s="1"/>
      <c r="WQ675" s="1"/>
      <c r="WR675" s="1"/>
      <c r="WS675" s="1"/>
      <c r="WT675" s="1"/>
      <c r="WU675" s="1"/>
      <c r="WV675" s="1"/>
      <c r="WW675" s="1"/>
      <c r="WX675" s="1"/>
      <c r="WY675" s="1"/>
      <c r="WZ675" s="1"/>
      <c r="XA675" s="1"/>
      <c r="XB675" s="1"/>
      <c r="XC675" s="1"/>
      <c r="XD675" s="1"/>
      <c r="XE675" s="1"/>
      <c r="XF675" s="1"/>
      <c r="XG675" s="1"/>
      <c r="XH675" s="1"/>
      <c r="XI675" s="1"/>
      <c r="XJ675" s="1"/>
      <c r="XK675" s="1"/>
      <c r="XL675" s="1"/>
      <c r="XM675" s="1"/>
      <c r="XN675" s="1"/>
      <c r="XO675" s="1"/>
      <c r="XP675" s="1"/>
      <c r="XQ675" s="1"/>
      <c r="XR675" s="1"/>
      <c r="XS675" s="1"/>
      <c r="XT675" s="1"/>
      <c r="XU675" s="1"/>
      <c r="XV675" s="1"/>
      <c r="XW675" s="1"/>
      <c r="XX675" s="1"/>
      <c r="XY675" s="1"/>
      <c r="XZ675" s="1"/>
      <c r="YA675" s="1"/>
      <c r="YB675" s="1"/>
      <c r="YC675" s="1"/>
      <c r="YD675" s="1"/>
      <c r="YE675" s="1"/>
      <c r="YF675" s="1"/>
      <c r="YG675" s="1"/>
      <c r="YH675" s="1"/>
      <c r="YI675" s="1"/>
      <c r="YJ675" s="1"/>
      <c r="YK675" s="1"/>
      <c r="YL675" s="1"/>
      <c r="YM675" s="1"/>
      <c r="YN675" s="1"/>
      <c r="YO675" s="1"/>
      <c r="YP675" s="1"/>
      <c r="YQ675" s="1"/>
      <c r="YR675" s="1"/>
      <c r="YS675" s="1"/>
      <c r="YT675" s="1"/>
      <c r="YU675" s="1"/>
      <c r="YV675" s="1"/>
      <c r="YW675" s="1"/>
      <c r="YX675" s="1"/>
      <c r="YY675" s="1"/>
      <c r="YZ675" s="1"/>
      <c r="ZA675" s="1"/>
      <c r="ZB675" s="1"/>
      <c r="ZC675" s="1"/>
      <c r="ZD675" s="1"/>
      <c r="ZE675" s="1"/>
      <c r="ZF675" s="1"/>
      <c r="ZG675" s="1"/>
      <c r="ZH675" s="1"/>
      <c r="ZI675" s="1"/>
      <c r="ZJ675" s="1"/>
      <c r="ZK675" s="1"/>
      <c r="ZL675" s="1"/>
      <c r="ZM675" s="1"/>
      <c r="ZN675" s="1"/>
      <c r="ZO675" s="1"/>
      <c r="ZP675" s="1"/>
      <c r="ZQ675" s="1"/>
      <c r="ZR675" s="1"/>
      <c r="ZS675" s="1"/>
      <c r="ZT675" s="1"/>
      <c r="ZU675" s="1"/>
      <c r="ZV675" s="1"/>
      <c r="ZW675" s="1"/>
      <c r="ZX675" s="1"/>
      <c r="ZY675" s="1"/>
      <c r="ZZ675" s="1"/>
      <c r="AAA675" s="1"/>
      <c r="AAB675" s="1"/>
      <c r="AAC675" s="1"/>
      <c r="AAD675" s="1"/>
      <c r="AAE675" s="1"/>
      <c r="AAF675" s="1"/>
      <c r="AAG675" s="1"/>
      <c r="AAH675" s="1"/>
      <c r="AAI675" s="1"/>
      <c r="AAJ675" s="1"/>
      <c r="AAK675" s="1"/>
      <c r="AAL675" s="1"/>
      <c r="AAM675" s="1"/>
      <c r="AAN675" s="1"/>
      <c r="AAO675" s="1"/>
      <c r="AAP675" s="1"/>
      <c r="AAQ675" s="1"/>
      <c r="AAR675" s="1"/>
      <c r="AAS675" s="1"/>
      <c r="AAT675" s="1"/>
      <c r="AAU675" s="1"/>
      <c r="AAV675" s="1"/>
      <c r="AAW675" s="1"/>
      <c r="AAX675" s="1"/>
      <c r="AAY675" s="1"/>
      <c r="AAZ675" s="1"/>
      <c r="ABA675" s="1"/>
      <c r="ABB675" s="1"/>
      <c r="ABC675" s="1"/>
      <c r="ABD675" s="1"/>
      <c r="ABE675" s="1"/>
      <c r="ABF675" s="1"/>
      <c r="ABG675" s="1"/>
      <c r="ABH675" s="1"/>
      <c r="ABI675" s="1"/>
      <c r="ABJ675" s="1"/>
      <c r="ABK675" s="1"/>
      <c r="ABL675" s="1"/>
      <c r="ABM675" s="1"/>
      <c r="ABN675" s="1"/>
      <c r="ABO675" s="1"/>
      <c r="ABP675" s="1"/>
      <c r="ABQ675" s="1"/>
      <c r="ABR675" s="1"/>
      <c r="ABS675" s="1"/>
      <c r="ABT675" s="1"/>
      <c r="ABU675" s="1"/>
      <c r="ABV675" s="1"/>
      <c r="ABW675" s="1"/>
      <c r="ABX675" s="1"/>
      <c r="ABY675" s="1"/>
      <c r="ABZ675" s="1"/>
      <c r="ACA675" s="1"/>
      <c r="ACB675" s="1"/>
      <c r="ACC675" s="1"/>
      <c r="ACD675" s="1"/>
      <c r="ACE675" s="1"/>
      <c r="ACF675" s="1"/>
      <c r="ACG675" s="1"/>
      <c r="ACH675" s="1"/>
      <c r="ACI675" s="1"/>
      <c r="ACJ675" s="1"/>
      <c r="ACK675" s="1"/>
      <c r="ACL675" s="1"/>
      <c r="ACM675" s="1"/>
      <c r="ACN675" s="1"/>
      <c r="ACO675" s="1"/>
      <c r="ACP675" s="1"/>
      <c r="ACQ675" s="1"/>
      <c r="ACR675" s="1"/>
      <c r="ACS675" s="1"/>
      <c r="ACT675" s="1"/>
      <c r="ACU675" s="1"/>
      <c r="ACV675" s="1"/>
      <c r="ACW675" s="1"/>
      <c r="ACX675" s="1"/>
      <c r="ACY675" s="1"/>
      <c r="ACZ675" s="1"/>
      <c r="ADA675" s="1"/>
      <c r="ADB675" s="1"/>
      <c r="ADC675" s="1"/>
      <c r="ADD675" s="1"/>
      <c r="ADE675" s="1"/>
      <c r="ADF675" s="1"/>
      <c r="ADG675" s="1"/>
      <c r="ADH675" s="1"/>
      <c r="ADI675" s="1"/>
      <c r="ADJ675" s="1"/>
      <c r="ADK675" s="1"/>
      <c r="ADL675" s="1"/>
      <c r="ADM675" s="1"/>
      <c r="ADN675" s="1"/>
      <c r="ADO675" s="1"/>
      <c r="ADP675" s="1"/>
      <c r="ADQ675" s="1"/>
      <c r="ADR675" s="1"/>
      <c r="ADS675" s="1"/>
      <c r="ADT675" s="1"/>
      <c r="ADU675" s="1"/>
      <c r="ADV675" s="1"/>
      <c r="ADW675" s="1"/>
      <c r="ADX675" s="1"/>
      <c r="ADY675" s="1"/>
      <c r="ADZ675" s="1"/>
      <c r="AEA675" s="1"/>
      <c r="AEB675" s="1"/>
      <c r="AEC675" s="1"/>
      <c r="AED675" s="1"/>
      <c r="AEE675" s="1"/>
      <c r="AEF675" s="1"/>
      <c r="AEG675" s="1"/>
      <c r="AEH675" s="1"/>
      <c r="AEI675" s="1"/>
      <c r="AEJ675" s="1"/>
      <c r="AEK675" s="1"/>
      <c r="AEL675" s="1"/>
      <c r="AEM675" s="1"/>
      <c r="AEN675" s="1"/>
      <c r="AEO675" s="1"/>
      <c r="AEP675" s="1"/>
      <c r="AEQ675" s="1"/>
      <c r="AER675" s="1"/>
      <c r="AES675" s="1"/>
      <c r="AET675" s="1"/>
      <c r="AEU675" s="1"/>
      <c r="AEV675" s="1"/>
      <c r="AEW675" s="1"/>
      <c r="AEX675" s="1"/>
      <c r="AEY675" s="1"/>
      <c r="AEZ675" s="1"/>
      <c r="AFA675" s="1"/>
      <c r="AFB675" s="1"/>
      <c r="AFC675" s="1"/>
      <c r="AFD675" s="1"/>
      <c r="AFE675" s="1"/>
      <c r="AFF675" s="1"/>
      <c r="AFG675" s="1"/>
      <c r="AFH675" s="1"/>
      <c r="AFI675" s="1"/>
      <c r="AFJ675" s="1"/>
      <c r="AFK675" s="1"/>
      <c r="AFL675" s="1"/>
      <c r="AFM675" s="1"/>
      <c r="AFN675" s="1"/>
      <c r="AFO675" s="1"/>
      <c r="AFP675" s="1"/>
      <c r="AFQ675" s="1"/>
      <c r="AFR675" s="1"/>
      <c r="AFS675" s="1"/>
      <c r="AFT675" s="1"/>
      <c r="AFU675" s="1"/>
      <c r="AFV675" s="1"/>
      <c r="AFW675" s="1"/>
      <c r="AFX675" s="1"/>
      <c r="AFY675" s="1"/>
      <c r="AFZ675" s="1"/>
      <c r="AGA675" s="1"/>
      <c r="AGB675" s="1"/>
      <c r="AGC675" s="1"/>
      <c r="AGD675" s="1"/>
      <c r="AGE675" s="1"/>
      <c r="AGF675" s="1"/>
      <c r="AGG675" s="1"/>
      <c r="AGH675" s="1"/>
      <c r="AGI675" s="1"/>
      <c r="AGJ675" s="1"/>
      <c r="AGK675" s="1"/>
      <c r="AGL675" s="1"/>
      <c r="AGM675" s="1"/>
      <c r="AGN675" s="1"/>
      <c r="AGO675" s="1"/>
      <c r="AGP675" s="1"/>
      <c r="AGQ675" s="1"/>
      <c r="AGR675" s="1"/>
      <c r="AGS675" s="1"/>
      <c r="AGT675" s="1"/>
      <c r="AGU675" s="1"/>
      <c r="AGV675" s="1"/>
      <c r="AGW675" s="1"/>
      <c r="AGX675" s="1"/>
      <c r="AGY675" s="1"/>
      <c r="AGZ675" s="1"/>
      <c r="AHA675" s="1"/>
      <c r="AHB675" s="1"/>
      <c r="AHC675" s="1"/>
      <c r="AHD675" s="1"/>
      <c r="AHE675" s="1"/>
      <c r="AHF675" s="1"/>
      <c r="AHG675" s="1"/>
      <c r="AHH675" s="1"/>
      <c r="AHI675" s="1"/>
      <c r="AHJ675" s="1"/>
      <c r="AHK675" s="1"/>
      <c r="AHL675" s="1"/>
      <c r="AHM675" s="1"/>
      <c r="AHN675" s="1"/>
      <c r="AHO675" s="1"/>
      <c r="AHP675" s="1"/>
      <c r="AHQ675" s="1"/>
      <c r="AHR675" s="1"/>
      <c r="AHS675" s="1"/>
      <c r="AHT675" s="1"/>
      <c r="AHU675" s="1"/>
      <c r="AHV675" s="1"/>
      <c r="AHW675" s="1"/>
      <c r="AHX675" s="1"/>
      <c r="AHY675" s="1"/>
      <c r="AHZ675" s="1"/>
      <c r="AIA675" s="1"/>
      <c r="AIB675" s="1"/>
      <c r="AIC675" s="1"/>
      <c r="AID675" s="1"/>
      <c r="AIE675" s="1"/>
      <c r="AIF675" s="1"/>
      <c r="AIG675" s="1"/>
      <c r="AIH675" s="1"/>
      <c r="AII675" s="1"/>
      <c r="AIJ675" s="1"/>
      <c r="AIK675" s="1"/>
      <c r="AIL675" s="1"/>
      <c r="AIM675" s="1"/>
      <c r="AIN675" s="1"/>
      <c r="AIO675" s="1"/>
      <c r="AIP675" s="1"/>
      <c r="AIQ675" s="1"/>
      <c r="AIR675" s="1"/>
      <c r="AIS675" s="1"/>
      <c r="AIT675" s="1"/>
      <c r="AIU675" s="1"/>
      <c r="AIV675" s="1"/>
      <c r="AIW675" s="1"/>
      <c r="AIX675" s="1"/>
      <c r="AIY675" s="1"/>
      <c r="AIZ675" s="1"/>
      <c r="AJA675" s="1"/>
      <c r="AJB675" s="1"/>
      <c r="AJC675" s="1"/>
      <c r="AJD675" s="1"/>
      <c r="AJE675" s="1"/>
      <c r="AJF675" s="1"/>
      <c r="AJG675" s="1"/>
      <c r="AJH675" s="1"/>
      <c r="AJI675" s="1"/>
      <c r="AJJ675" s="1"/>
      <c r="AJK675" s="1"/>
      <c r="AJL675" s="1"/>
      <c r="AJM675" s="1"/>
      <c r="AJN675" s="1"/>
      <c r="AJO675" s="1"/>
      <c r="AJP675" s="1"/>
      <c r="AJQ675" s="1"/>
      <c r="AJR675" s="1"/>
      <c r="AJS675" s="1"/>
      <c r="AJT675" s="1"/>
      <c r="AJU675" s="1"/>
      <c r="AJV675" s="1"/>
      <c r="AJW675" s="1"/>
      <c r="AJX675" s="1"/>
      <c r="AJY675" s="1"/>
      <c r="AJZ675" s="1"/>
      <c r="AKA675" s="1"/>
      <c r="AKB675" s="1"/>
      <c r="AKC675" s="1"/>
      <c r="AKD675" s="1"/>
      <c r="AKE675" s="1"/>
      <c r="AKF675" s="1"/>
      <c r="AKG675" s="1"/>
      <c r="AKH675" s="1"/>
      <c r="AKI675" s="1"/>
      <c r="AKJ675" s="1"/>
      <c r="AKK675" s="1"/>
      <c r="AKL675" s="1"/>
      <c r="AKM675" s="1"/>
      <c r="AKN675" s="1"/>
      <c r="AKO675" s="1"/>
      <c r="AKP675" s="1"/>
      <c r="AKQ675" s="1"/>
      <c r="AKR675" s="1"/>
      <c r="AKS675" s="1"/>
      <c r="AKT675" s="1"/>
      <c r="AKU675" s="1"/>
      <c r="AKV675" s="1"/>
      <c r="AKW675" s="1"/>
      <c r="AKX675" s="1"/>
      <c r="AKY675" s="1"/>
      <c r="AKZ675" s="1"/>
      <c r="ALA675" s="1"/>
      <c r="ALB675" s="1"/>
      <c r="ALC675" s="1"/>
      <c r="ALD675" s="1"/>
      <c r="ALE675" s="1"/>
      <c r="ALF675" s="1"/>
      <c r="ALG675" s="1"/>
      <c r="ALH675" s="1"/>
      <c r="ALI675" s="1"/>
      <c r="ALJ675" s="1"/>
      <c r="ALK675" s="1"/>
      <c r="ALL675" s="1"/>
      <c r="ALM675" s="1"/>
      <c r="ALN675" s="1"/>
      <c r="ALO675" s="1"/>
      <c r="ALP675" s="1"/>
      <c r="ALQ675" s="1"/>
      <c r="ALR675" s="1"/>
      <c r="ALS675" s="1"/>
      <c r="ALT675" s="1"/>
      <c r="ALU675" s="1"/>
      <c r="ALV675" s="1"/>
      <c r="ALW675" s="1"/>
      <c r="ALX675" s="1"/>
      <c r="ALY675" s="1"/>
      <c r="ALZ675" s="1"/>
      <c r="AMA675" s="1"/>
      <c r="AMB675" s="1"/>
      <c r="AMC675" s="1"/>
      <c r="AMD675" s="1"/>
      <c r="AME675" s="1"/>
      <c r="AMF675" s="1"/>
      <c r="AMG675" s="1"/>
      <c r="AMH675" s="1"/>
      <c r="AMI675" s="1"/>
      <c r="AMJ675" s="1"/>
    </row>
    <row r="676" spans="1:1024" s="22" customFormat="1">
      <c r="A676" s="1" t="s">
        <v>9731</v>
      </c>
      <c r="B676" s="1" t="s">
        <v>9754</v>
      </c>
      <c r="C676" s="1" t="s">
        <v>1382</v>
      </c>
      <c r="D676" s="1" t="s">
        <v>13</v>
      </c>
      <c r="E676" s="1" t="s">
        <v>9885</v>
      </c>
      <c r="F676" s="1" t="s">
        <v>16</v>
      </c>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c r="KB676" s="1"/>
      <c r="KC676" s="1"/>
      <c r="KD676" s="1"/>
      <c r="KE676" s="1"/>
      <c r="KF676" s="1"/>
      <c r="KG676" s="1"/>
      <c r="KH676" s="1"/>
      <c r="KI676" s="1"/>
      <c r="KJ676" s="1"/>
      <c r="KK676" s="1"/>
      <c r="KL676" s="1"/>
      <c r="KM676" s="1"/>
      <c r="KN676" s="1"/>
      <c r="KO676" s="1"/>
      <c r="KP676" s="1"/>
      <c r="KQ676" s="1"/>
      <c r="KR676" s="1"/>
      <c r="KS676" s="1"/>
      <c r="KT676" s="1"/>
      <c r="KU676" s="1"/>
      <c r="KV676" s="1"/>
      <c r="KW676" s="1"/>
      <c r="KX676" s="1"/>
      <c r="KY676" s="1"/>
      <c r="KZ676" s="1"/>
      <c r="LA676" s="1"/>
      <c r="LB676" s="1"/>
      <c r="LC676" s="1"/>
      <c r="LD676" s="1"/>
      <c r="LE676" s="1"/>
      <c r="LF676" s="1"/>
      <c r="LG676" s="1"/>
      <c r="LH676" s="1"/>
      <c r="LI676" s="1"/>
      <c r="LJ676" s="1"/>
      <c r="LK676" s="1"/>
      <c r="LL676" s="1"/>
      <c r="LM676" s="1"/>
      <c r="LN676" s="1"/>
      <c r="LO676" s="1"/>
      <c r="LP676" s="1"/>
      <c r="LQ676" s="1"/>
      <c r="LR676" s="1"/>
      <c r="LS676" s="1"/>
      <c r="LT676" s="1"/>
      <c r="LU676" s="1"/>
      <c r="LV676" s="1"/>
      <c r="LW676" s="1"/>
      <c r="LX676" s="1"/>
      <c r="LY676" s="1"/>
      <c r="LZ676" s="1"/>
      <c r="MA676" s="1"/>
      <c r="MB676" s="1"/>
      <c r="MC676" s="1"/>
      <c r="MD676" s="1"/>
      <c r="ME676" s="1"/>
      <c r="MF676" s="1"/>
      <c r="MG676" s="1"/>
      <c r="MH676" s="1"/>
      <c r="MI676" s="1"/>
      <c r="MJ676" s="1"/>
      <c r="MK676" s="1"/>
      <c r="ML676" s="1"/>
      <c r="MM676" s="1"/>
      <c r="MN676" s="1"/>
      <c r="MO676" s="1"/>
      <c r="MP676" s="1"/>
      <c r="MQ676" s="1"/>
      <c r="MR676" s="1"/>
      <c r="MS676" s="1"/>
      <c r="MT676" s="1"/>
      <c r="MU676" s="1"/>
      <c r="MV676" s="1"/>
      <c r="MW676" s="1"/>
      <c r="MX676" s="1"/>
      <c r="MY676" s="1"/>
      <c r="MZ676" s="1"/>
      <c r="NA676" s="1"/>
      <c r="NB676" s="1"/>
      <c r="NC676" s="1"/>
      <c r="ND676" s="1"/>
      <c r="NE676" s="1"/>
      <c r="NF676" s="1"/>
      <c r="NG676" s="1"/>
      <c r="NH676" s="1"/>
      <c r="NI676" s="1"/>
      <c r="NJ676" s="1"/>
      <c r="NK676" s="1"/>
      <c r="NL676" s="1"/>
      <c r="NM676" s="1"/>
      <c r="NN676" s="1"/>
      <c r="NO676" s="1"/>
      <c r="NP676" s="1"/>
      <c r="NQ676" s="1"/>
      <c r="NR676" s="1"/>
      <c r="NS676" s="1"/>
      <c r="NT676" s="1"/>
      <c r="NU676" s="1"/>
      <c r="NV676" s="1"/>
      <c r="NW676" s="1"/>
      <c r="NX676" s="1"/>
      <c r="NY676" s="1"/>
      <c r="NZ676" s="1"/>
      <c r="OA676" s="1"/>
      <c r="OB676" s="1"/>
      <c r="OC676" s="1"/>
      <c r="OD676" s="1"/>
      <c r="OE676" s="1"/>
      <c r="OF676" s="1"/>
      <c r="OG676" s="1"/>
      <c r="OH676" s="1"/>
      <c r="OI676" s="1"/>
      <c r="OJ676" s="1"/>
      <c r="OK676" s="1"/>
      <c r="OL676" s="1"/>
      <c r="OM676" s="1"/>
      <c r="ON676" s="1"/>
      <c r="OO676" s="1"/>
      <c r="OP676" s="1"/>
      <c r="OQ676" s="1"/>
      <c r="OR676" s="1"/>
      <c r="OS676" s="1"/>
      <c r="OT676" s="1"/>
      <c r="OU676" s="1"/>
      <c r="OV676" s="1"/>
      <c r="OW676" s="1"/>
      <c r="OX676" s="1"/>
      <c r="OY676" s="1"/>
      <c r="OZ676" s="1"/>
      <c r="PA676" s="1"/>
      <c r="PB676" s="1"/>
      <c r="PC676" s="1"/>
      <c r="PD676" s="1"/>
      <c r="PE676" s="1"/>
      <c r="PF676" s="1"/>
      <c r="PG676" s="1"/>
      <c r="PH676" s="1"/>
      <c r="PI676" s="1"/>
      <c r="PJ676" s="1"/>
      <c r="PK676" s="1"/>
      <c r="PL676" s="1"/>
      <c r="PM676" s="1"/>
      <c r="PN676" s="1"/>
      <c r="PO676" s="1"/>
      <c r="PP676" s="1"/>
      <c r="PQ676" s="1"/>
      <c r="PR676" s="1"/>
      <c r="PS676" s="1"/>
      <c r="PT676" s="1"/>
      <c r="PU676" s="1"/>
      <c r="PV676" s="1"/>
      <c r="PW676" s="1"/>
      <c r="PX676" s="1"/>
      <c r="PY676" s="1"/>
      <c r="PZ676" s="1"/>
      <c r="QA676" s="1"/>
      <c r="QB676" s="1"/>
      <c r="QC676" s="1"/>
      <c r="QD676" s="1"/>
      <c r="QE676" s="1"/>
      <c r="QF676" s="1"/>
      <c r="QG676" s="1"/>
      <c r="QH676" s="1"/>
      <c r="QI676" s="1"/>
      <c r="QJ676" s="1"/>
      <c r="QK676" s="1"/>
      <c r="QL676" s="1"/>
      <c r="QM676" s="1"/>
      <c r="QN676" s="1"/>
      <c r="QO676" s="1"/>
      <c r="QP676" s="1"/>
      <c r="QQ676" s="1"/>
      <c r="QR676" s="1"/>
      <c r="QS676" s="1"/>
      <c r="QT676" s="1"/>
      <c r="QU676" s="1"/>
      <c r="QV676" s="1"/>
      <c r="QW676" s="1"/>
      <c r="QX676" s="1"/>
      <c r="QY676" s="1"/>
      <c r="QZ676" s="1"/>
      <c r="RA676" s="1"/>
      <c r="RB676" s="1"/>
      <c r="RC676" s="1"/>
      <c r="RD676" s="1"/>
      <c r="RE676" s="1"/>
      <c r="RF676" s="1"/>
      <c r="RG676" s="1"/>
      <c r="RH676" s="1"/>
      <c r="RI676" s="1"/>
      <c r="RJ676" s="1"/>
      <c r="RK676" s="1"/>
      <c r="RL676" s="1"/>
      <c r="RM676" s="1"/>
      <c r="RN676" s="1"/>
      <c r="RO676" s="1"/>
      <c r="RP676" s="1"/>
      <c r="RQ676" s="1"/>
      <c r="RR676" s="1"/>
      <c r="RS676" s="1"/>
      <c r="RT676" s="1"/>
      <c r="RU676" s="1"/>
      <c r="RV676" s="1"/>
      <c r="RW676" s="1"/>
      <c r="RX676" s="1"/>
      <c r="RY676" s="1"/>
      <c r="RZ676" s="1"/>
      <c r="SA676" s="1"/>
      <c r="SB676" s="1"/>
      <c r="SC676" s="1"/>
      <c r="SD676" s="1"/>
      <c r="SE676" s="1"/>
      <c r="SF676" s="1"/>
      <c r="SG676" s="1"/>
      <c r="SH676" s="1"/>
      <c r="SI676" s="1"/>
      <c r="SJ676" s="1"/>
      <c r="SK676" s="1"/>
      <c r="SL676" s="1"/>
      <c r="SM676" s="1"/>
      <c r="SN676" s="1"/>
      <c r="SO676" s="1"/>
      <c r="SP676" s="1"/>
      <c r="SQ676" s="1"/>
      <c r="SR676" s="1"/>
      <c r="SS676" s="1"/>
      <c r="ST676" s="1"/>
      <c r="SU676" s="1"/>
      <c r="SV676" s="1"/>
      <c r="SW676" s="1"/>
      <c r="SX676" s="1"/>
      <c r="SY676" s="1"/>
      <c r="SZ676" s="1"/>
      <c r="TA676" s="1"/>
      <c r="TB676" s="1"/>
      <c r="TC676" s="1"/>
      <c r="TD676" s="1"/>
      <c r="TE676" s="1"/>
      <c r="TF676" s="1"/>
      <c r="TG676" s="1"/>
      <c r="TH676" s="1"/>
      <c r="TI676" s="1"/>
      <c r="TJ676" s="1"/>
      <c r="TK676" s="1"/>
      <c r="TL676" s="1"/>
      <c r="TM676" s="1"/>
      <c r="TN676" s="1"/>
      <c r="TO676" s="1"/>
      <c r="TP676" s="1"/>
      <c r="TQ676" s="1"/>
      <c r="TR676" s="1"/>
      <c r="TS676" s="1"/>
      <c r="TT676" s="1"/>
      <c r="TU676" s="1"/>
      <c r="TV676" s="1"/>
      <c r="TW676" s="1"/>
      <c r="TX676" s="1"/>
      <c r="TY676" s="1"/>
      <c r="TZ676" s="1"/>
      <c r="UA676" s="1"/>
      <c r="UB676" s="1"/>
      <c r="UC676" s="1"/>
      <c r="UD676" s="1"/>
      <c r="UE676" s="1"/>
      <c r="UF676" s="1"/>
      <c r="UG676" s="1"/>
      <c r="UH676" s="1"/>
      <c r="UI676" s="1"/>
      <c r="UJ676" s="1"/>
      <c r="UK676" s="1"/>
      <c r="UL676" s="1"/>
      <c r="UM676" s="1"/>
      <c r="UN676" s="1"/>
      <c r="UO676" s="1"/>
      <c r="UP676" s="1"/>
      <c r="UQ676" s="1"/>
      <c r="UR676" s="1"/>
      <c r="US676" s="1"/>
      <c r="UT676" s="1"/>
      <c r="UU676" s="1"/>
      <c r="UV676" s="1"/>
      <c r="UW676" s="1"/>
      <c r="UX676" s="1"/>
      <c r="UY676" s="1"/>
      <c r="UZ676" s="1"/>
      <c r="VA676" s="1"/>
      <c r="VB676" s="1"/>
      <c r="VC676" s="1"/>
      <c r="VD676" s="1"/>
      <c r="VE676" s="1"/>
      <c r="VF676" s="1"/>
      <c r="VG676" s="1"/>
      <c r="VH676" s="1"/>
      <c r="VI676" s="1"/>
      <c r="VJ676" s="1"/>
      <c r="VK676" s="1"/>
      <c r="VL676" s="1"/>
      <c r="VM676" s="1"/>
      <c r="VN676" s="1"/>
      <c r="VO676" s="1"/>
      <c r="VP676" s="1"/>
      <c r="VQ676" s="1"/>
      <c r="VR676" s="1"/>
      <c r="VS676" s="1"/>
      <c r="VT676" s="1"/>
      <c r="VU676" s="1"/>
      <c r="VV676" s="1"/>
      <c r="VW676" s="1"/>
      <c r="VX676" s="1"/>
      <c r="VY676" s="1"/>
      <c r="VZ676" s="1"/>
      <c r="WA676" s="1"/>
      <c r="WB676" s="1"/>
      <c r="WC676" s="1"/>
      <c r="WD676" s="1"/>
      <c r="WE676" s="1"/>
      <c r="WF676" s="1"/>
      <c r="WG676" s="1"/>
      <c r="WH676" s="1"/>
      <c r="WI676" s="1"/>
      <c r="WJ676" s="1"/>
      <c r="WK676" s="1"/>
      <c r="WL676" s="1"/>
      <c r="WM676" s="1"/>
      <c r="WN676" s="1"/>
      <c r="WO676" s="1"/>
      <c r="WP676" s="1"/>
      <c r="WQ676" s="1"/>
      <c r="WR676" s="1"/>
      <c r="WS676" s="1"/>
      <c r="WT676" s="1"/>
      <c r="WU676" s="1"/>
      <c r="WV676" s="1"/>
      <c r="WW676" s="1"/>
      <c r="WX676" s="1"/>
      <c r="WY676" s="1"/>
      <c r="WZ676" s="1"/>
      <c r="XA676" s="1"/>
      <c r="XB676" s="1"/>
      <c r="XC676" s="1"/>
      <c r="XD676" s="1"/>
      <c r="XE676" s="1"/>
      <c r="XF676" s="1"/>
      <c r="XG676" s="1"/>
      <c r="XH676" s="1"/>
      <c r="XI676" s="1"/>
      <c r="XJ676" s="1"/>
      <c r="XK676" s="1"/>
      <c r="XL676" s="1"/>
      <c r="XM676" s="1"/>
      <c r="XN676" s="1"/>
      <c r="XO676" s="1"/>
      <c r="XP676" s="1"/>
      <c r="XQ676" s="1"/>
      <c r="XR676" s="1"/>
      <c r="XS676" s="1"/>
      <c r="XT676" s="1"/>
      <c r="XU676" s="1"/>
      <c r="XV676" s="1"/>
      <c r="XW676" s="1"/>
      <c r="XX676" s="1"/>
      <c r="XY676" s="1"/>
      <c r="XZ676" s="1"/>
      <c r="YA676" s="1"/>
      <c r="YB676" s="1"/>
      <c r="YC676" s="1"/>
      <c r="YD676" s="1"/>
      <c r="YE676" s="1"/>
      <c r="YF676" s="1"/>
      <c r="YG676" s="1"/>
      <c r="YH676" s="1"/>
      <c r="YI676" s="1"/>
      <c r="YJ676" s="1"/>
      <c r="YK676" s="1"/>
      <c r="YL676" s="1"/>
      <c r="YM676" s="1"/>
      <c r="YN676" s="1"/>
      <c r="YO676" s="1"/>
      <c r="YP676" s="1"/>
      <c r="YQ676" s="1"/>
      <c r="YR676" s="1"/>
      <c r="YS676" s="1"/>
      <c r="YT676" s="1"/>
      <c r="YU676" s="1"/>
      <c r="YV676" s="1"/>
      <c r="YW676" s="1"/>
      <c r="YX676" s="1"/>
      <c r="YY676" s="1"/>
      <c r="YZ676" s="1"/>
      <c r="ZA676" s="1"/>
      <c r="ZB676" s="1"/>
      <c r="ZC676" s="1"/>
      <c r="ZD676" s="1"/>
      <c r="ZE676" s="1"/>
      <c r="ZF676" s="1"/>
      <c r="ZG676" s="1"/>
      <c r="ZH676" s="1"/>
      <c r="ZI676" s="1"/>
      <c r="ZJ676" s="1"/>
      <c r="ZK676" s="1"/>
      <c r="ZL676" s="1"/>
      <c r="ZM676" s="1"/>
      <c r="ZN676" s="1"/>
      <c r="ZO676" s="1"/>
      <c r="ZP676" s="1"/>
      <c r="ZQ676" s="1"/>
      <c r="ZR676" s="1"/>
      <c r="ZS676" s="1"/>
      <c r="ZT676" s="1"/>
      <c r="ZU676" s="1"/>
      <c r="ZV676" s="1"/>
      <c r="ZW676" s="1"/>
      <c r="ZX676" s="1"/>
      <c r="ZY676" s="1"/>
      <c r="ZZ676" s="1"/>
      <c r="AAA676" s="1"/>
      <c r="AAB676" s="1"/>
      <c r="AAC676" s="1"/>
      <c r="AAD676" s="1"/>
      <c r="AAE676" s="1"/>
      <c r="AAF676" s="1"/>
      <c r="AAG676" s="1"/>
      <c r="AAH676" s="1"/>
      <c r="AAI676" s="1"/>
      <c r="AAJ676" s="1"/>
      <c r="AAK676" s="1"/>
      <c r="AAL676" s="1"/>
      <c r="AAM676" s="1"/>
      <c r="AAN676" s="1"/>
      <c r="AAO676" s="1"/>
      <c r="AAP676" s="1"/>
      <c r="AAQ676" s="1"/>
      <c r="AAR676" s="1"/>
      <c r="AAS676" s="1"/>
      <c r="AAT676" s="1"/>
      <c r="AAU676" s="1"/>
      <c r="AAV676" s="1"/>
      <c r="AAW676" s="1"/>
      <c r="AAX676" s="1"/>
      <c r="AAY676" s="1"/>
      <c r="AAZ676" s="1"/>
      <c r="ABA676" s="1"/>
      <c r="ABB676" s="1"/>
      <c r="ABC676" s="1"/>
      <c r="ABD676" s="1"/>
      <c r="ABE676" s="1"/>
      <c r="ABF676" s="1"/>
      <c r="ABG676" s="1"/>
      <c r="ABH676" s="1"/>
      <c r="ABI676" s="1"/>
      <c r="ABJ676" s="1"/>
      <c r="ABK676" s="1"/>
      <c r="ABL676" s="1"/>
      <c r="ABM676" s="1"/>
      <c r="ABN676" s="1"/>
      <c r="ABO676" s="1"/>
      <c r="ABP676" s="1"/>
      <c r="ABQ676" s="1"/>
      <c r="ABR676" s="1"/>
      <c r="ABS676" s="1"/>
      <c r="ABT676" s="1"/>
      <c r="ABU676" s="1"/>
      <c r="ABV676" s="1"/>
      <c r="ABW676" s="1"/>
      <c r="ABX676" s="1"/>
      <c r="ABY676" s="1"/>
      <c r="ABZ676" s="1"/>
      <c r="ACA676" s="1"/>
      <c r="ACB676" s="1"/>
      <c r="ACC676" s="1"/>
      <c r="ACD676" s="1"/>
      <c r="ACE676" s="1"/>
      <c r="ACF676" s="1"/>
      <c r="ACG676" s="1"/>
      <c r="ACH676" s="1"/>
      <c r="ACI676" s="1"/>
      <c r="ACJ676" s="1"/>
      <c r="ACK676" s="1"/>
      <c r="ACL676" s="1"/>
      <c r="ACM676" s="1"/>
      <c r="ACN676" s="1"/>
      <c r="ACO676" s="1"/>
      <c r="ACP676" s="1"/>
      <c r="ACQ676" s="1"/>
      <c r="ACR676" s="1"/>
      <c r="ACS676" s="1"/>
      <c r="ACT676" s="1"/>
      <c r="ACU676" s="1"/>
      <c r="ACV676" s="1"/>
      <c r="ACW676" s="1"/>
      <c r="ACX676" s="1"/>
      <c r="ACY676" s="1"/>
      <c r="ACZ676" s="1"/>
      <c r="ADA676" s="1"/>
      <c r="ADB676" s="1"/>
      <c r="ADC676" s="1"/>
      <c r="ADD676" s="1"/>
      <c r="ADE676" s="1"/>
      <c r="ADF676" s="1"/>
      <c r="ADG676" s="1"/>
      <c r="ADH676" s="1"/>
      <c r="ADI676" s="1"/>
      <c r="ADJ676" s="1"/>
      <c r="ADK676" s="1"/>
      <c r="ADL676" s="1"/>
      <c r="ADM676" s="1"/>
      <c r="ADN676" s="1"/>
      <c r="ADO676" s="1"/>
      <c r="ADP676" s="1"/>
      <c r="ADQ676" s="1"/>
      <c r="ADR676" s="1"/>
      <c r="ADS676" s="1"/>
      <c r="ADT676" s="1"/>
      <c r="ADU676" s="1"/>
      <c r="ADV676" s="1"/>
      <c r="ADW676" s="1"/>
      <c r="ADX676" s="1"/>
      <c r="ADY676" s="1"/>
      <c r="ADZ676" s="1"/>
      <c r="AEA676" s="1"/>
      <c r="AEB676" s="1"/>
      <c r="AEC676" s="1"/>
      <c r="AED676" s="1"/>
      <c r="AEE676" s="1"/>
      <c r="AEF676" s="1"/>
      <c r="AEG676" s="1"/>
      <c r="AEH676" s="1"/>
      <c r="AEI676" s="1"/>
      <c r="AEJ676" s="1"/>
      <c r="AEK676" s="1"/>
      <c r="AEL676" s="1"/>
      <c r="AEM676" s="1"/>
      <c r="AEN676" s="1"/>
      <c r="AEO676" s="1"/>
      <c r="AEP676" s="1"/>
      <c r="AEQ676" s="1"/>
      <c r="AER676" s="1"/>
      <c r="AES676" s="1"/>
      <c r="AET676" s="1"/>
      <c r="AEU676" s="1"/>
      <c r="AEV676" s="1"/>
      <c r="AEW676" s="1"/>
      <c r="AEX676" s="1"/>
      <c r="AEY676" s="1"/>
      <c r="AEZ676" s="1"/>
      <c r="AFA676" s="1"/>
      <c r="AFB676" s="1"/>
      <c r="AFC676" s="1"/>
      <c r="AFD676" s="1"/>
      <c r="AFE676" s="1"/>
      <c r="AFF676" s="1"/>
      <c r="AFG676" s="1"/>
      <c r="AFH676" s="1"/>
      <c r="AFI676" s="1"/>
      <c r="AFJ676" s="1"/>
      <c r="AFK676" s="1"/>
      <c r="AFL676" s="1"/>
      <c r="AFM676" s="1"/>
      <c r="AFN676" s="1"/>
      <c r="AFO676" s="1"/>
      <c r="AFP676" s="1"/>
      <c r="AFQ676" s="1"/>
      <c r="AFR676" s="1"/>
      <c r="AFS676" s="1"/>
      <c r="AFT676" s="1"/>
      <c r="AFU676" s="1"/>
      <c r="AFV676" s="1"/>
      <c r="AFW676" s="1"/>
      <c r="AFX676" s="1"/>
      <c r="AFY676" s="1"/>
      <c r="AFZ676" s="1"/>
      <c r="AGA676" s="1"/>
      <c r="AGB676" s="1"/>
      <c r="AGC676" s="1"/>
      <c r="AGD676" s="1"/>
      <c r="AGE676" s="1"/>
      <c r="AGF676" s="1"/>
      <c r="AGG676" s="1"/>
      <c r="AGH676" s="1"/>
      <c r="AGI676" s="1"/>
      <c r="AGJ676" s="1"/>
      <c r="AGK676" s="1"/>
      <c r="AGL676" s="1"/>
      <c r="AGM676" s="1"/>
      <c r="AGN676" s="1"/>
      <c r="AGO676" s="1"/>
      <c r="AGP676" s="1"/>
      <c r="AGQ676" s="1"/>
      <c r="AGR676" s="1"/>
      <c r="AGS676" s="1"/>
      <c r="AGT676" s="1"/>
      <c r="AGU676" s="1"/>
      <c r="AGV676" s="1"/>
      <c r="AGW676" s="1"/>
      <c r="AGX676" s="1"/>
      <c r="AGY676" s="1"/>
      <c r="AGZ676" s="1"/>
      <c r="AHA676" s="1"/>
      <c r="AHB676" s="1"/>
      <c r="AHC676" s="1"/>
      <c r="AHD676" s="1"/>
      <c r="AHE676" s="1"/>
      <c r="AHF676" s="1"/>
      <c r="AHG676" s="1"/>
      <c r="AHH676" s="1"/>
      <c r="AHI676" s="1"/>
      <c r="AHJ676" s="1"/>
      <c r="AHK676" s="1"/>
      <c r="AHL676" s="1"/>
      <c r="AHM676" s="1"/>
      <c r="AHN676" s="1"/>
      <c r="AHO676" s="1"/>
      <c r="AHP676" s="1"/>
      <c r="AHQ676" s="1"/>
      <c r="AHR676" s="1"/>
      <c r="AHS676" s="1"/>
      <c r="AHT676" s="1"/>
      <c r="AHU676" s="1"/>
      <c r="AHV676" s="1"/>
      <c r="AHW676" s="1"/>
      <c r="AHX676" s="1"/>
      <c r="AHY676" s="1"/>
      <c r="AHZ676" s="1"/>
      <c r="AIA676" s="1"/>
      <c r="AIB676" s="1"/>
      <c r="AIC676" s="1"/>
      <c r="AID676" s="1"/>
      <c r="AIE676" s="1"/>
      <c r="AIF676" s="1"/>
      <c r="AIG676" s="1"/>
      <c r="AIH676" s="1"/>
      <c r="AII676" s="1"/>
      <c r="AIJ676" s="1"/>
      <c r="AIK676" s="1"/>
      <c r="AIL676" s="1"/>
      <c r="AIM676" s="1"/>
      <c r="AIN676" s="1"/>
      <c r="AIO676" s="1"/>
      <c r="AIP676" s="1"/>
      <c r="AIQ676" s="1"/>
      <c r="AIR676" s="1"/>
      <c r="AIS676" s="1"/>
      <c r="AIT676" s="1"/>
      <c r="AIU676" s="1"/>
      <c r="AIV676" s="1"/>
      <c r="AIW676" s="1"/>
      <c r="AIX676" s="1"/>
      <c r="AIY676" s="1"/>
      <c r="AIZ676" s="1"/>
      <c r="AJA676" s="1"/>
      <c r="AJB676" s="1"/>
      <c r="AJC676" s="1"/>
      <c r="AJD676" s="1"/>
      <c r="AJE676" s="1"/>
      <c r="AJF676" s="1"/>
      <c r="AJG676" s="1"/>
      <c r="AJH676" s="1"/>
      <c r="AJI676" s="1"/>
      <c r="AJJ676" s="1"/>
      <c r="AJK676" s="1"/>
      <c r="AJL676" s="1"/>
      <c r="AJM676" s="1"/>
      <c r="AJN676" s="1"/>
      <c r="AJO676" s="1"/>
      <c r="AJP676" s="1"/>
      <c r="AJQ676" s="1"/>
      <c r="AJR676" s="1"/>
      <c r="AJS676" s="1"/>
      <c r="AJT676" s="1"/>
      <c r="AJU676" s="1"/>
      <c r="AJV676" s="1"/>
      <c r="AJW676" s="1"/>
      <c r="AJX676" s="1"/>
      <c r="AJY676" s="1"/>
      <c r="AJZ676" s="1"/>
      <c r="AKA676" s="1"/>
      <c r="AKB676" s="1"/>
      <c r="AKC676" s="1"/>
      <c r="AKD676" s="1"/>
      <c r="AKE676" s="1"/>
      <c r="AKF676" s="1"/>
      <c r="AKG676" s="1"/>
      <c r="AKH676" s="1"/>
      <c r="AKI676" s="1"/>
      <c r="AKJ676" s="1"/>
      <c r="AKK676" s="1"/>
      <c r="AKL676" s="1"/>
      <c r="AKM676" s="1"/>
      <c r="AKN676" s="1"/>
      <c r="AKO676" s="1"/>
      <c r="AKP676" s="1"/>
      <c r="AKQ676" s="1"/>
      <c r="AKR676" s="1"/>
      <c r="AKS676" s="1"/>
      <c r="AKT676" s="1"/>
      <c r="AKU676" s="1"/>
      <c r="AKV676" s="1"/>
      <c r="AKW676" s="1"/>
      <c r="AKX676" s="1"/>
      <c r="AKY676" s="1"/>
      <c r="AKZ676" s="1"/>
      <c r="ALA676" s="1"/>
      <c r="ALB676" s="1"/>
      <c r="ALC676" s="1"/>
      <c r="ALD676" s="1"/>
      <c r="ALE676" s="1"/>
      <c r="ALF676" s="1"/>
      <c r="ALG676" s="1"/>
      <c r="ALH676" s="1"/>
      <c r="ALI676" s="1"/>
      <c r="ALJ676" s="1"/>
      <c r="ALK676" s="1"/>
      <c r="ALL676" s="1"/>
      <c r="ALM676" s="1"/>
      <c r="ALN676" s="1"/>
      <c r="ALO676" s="1"/>
      <c r="ALP676" s="1"/>
      <c r="ALQ676" s="1"/>
      <c r="ALR676" s="1"/>
      <c r="ALS676" s="1"/>
      <c r="ALT676" s="1"/>
      <c r="ALU676" s="1"/>
      <c r="ALV676" s="1"/>
      <c r="ALW676" s="1"/>
      <c r="ALX676" s="1"/>
      <c r="ALY676" s="1"/>
      <c r="ALZ676" s="1"/>
      <c r="AMA676" s="1"/>
      <c r="AMB676" s="1"/>
      <c r="AMC676" s="1"/>
      <c r="AMD676" s="1"/>
      <c r="AME676" s="1"/>
      <c r="AMF676" s="1"/>
      <c r="AMG676" s="1"/>
      <c r="AMH676" s="1"/>
      <c r="AMI676" s="1"/>
      <c r="AMJ676" s="1"/>
    </row>
    <row r="677" spans="1:1024" s="22" customFormat="1">
      <c r="A677" s="1" t="s">
        <v>9732</v>
      </c>
      <c r="B677" s="1" t="s">
        <v>9755</v>
      </c>
      <c r="C677" s="1" t="s">
        <v>1382</v>
      </c>
      <c r="D677" s="1" t="s">
        <v>13</v>
      </c>
      <c r="E677" s="1" t="s">
        <v>9886</v>
      </c>
      <c r="F677" s="1" t="s">
        <v>16</v>
      </c>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c r="KB677" s="1"/>
      <c r="KC677" s="1"/>
      <c r="KD677" s="1"/>
      <c r="KE677" s="1"/>
      <c r="KF677" s="1"/>
      <c r="KG677" s="1"/>
      <c r="KH677" s="1"/>
      <c r="KI677" s="1"/>
      <c r="KJ677" s="1"/>
      <c r="KK677" s="1"/>
      <c r="KL677" s="1"/>
      <c r="KM677" s="1"/>
      <c r="KN677" s="1"/>
      <c r="KO677" s="1"/>
      <c r="KP677" s="1"/>
      <c r="KQ677" s="1"/>
      <c r="KR677" s="1"/>
      <c r="KS677" s="1"/>
      <c r="KT677" s="1"/>
      <c r="KU677" s="1"/>
      <c r="KV677" s="1"/>
      <c r="KW677" s="1"/>
      <c r="KX677" s="1"/>
      <c r="KY677" s="1"/>
      <c r="KZ677" s="1"/>
      <c r="LA677" s="1"/>
      <c r="LB677" s="1"/>
      <c r="LC677" s="1"/>
      <c r="LD677" s="1"/>
      <c r="LE677" s="1"/>
      <c r="LF677" s="1"/>
      <c r="LG677" s="1"/>
      <c r="LH677" s="1"/>
      <c r="LI677" s="1"/>
      <c r="LJ677" s="1"/>
      <c r="LK677" s="1"/>
      <c r="LL677" s="1"/>
      <c r="LM677" s="1"/>
      <c r="LN677" s="1"/>
      <c r="LO677" s="1"/>
      <c r="LP677" s="1"/>
      <c r="LQ677" s="1"/>
      <c r="LR677" s="1"/>
      <c r="LS677" s="1"/>
      <c r="LT677" s="1"/>
      <c r="LU677" s="1"/>
      <c r="LV677" s="1"/>
      <c r="LW677" s="1"/>
      <c r="LX677" s="1"/>
      <c r="LY677" s="1"/>
      <c r="LZ677" s="1"/>
      <c r="MA677" s="1"/>
      <c r="MB677" s="1"/>
      <c r="MC677" s="1"/>
      <c r="MD677" s="1"/>
      <c r="ME677" s="1"/>
      <c r="MF677" s="1"/>
      <c r="MG677" s="1"/>
      <c r="MH677" s="1"/>
      <c r="MI677" s="1"/>
      <c r="MJ677" s="1"/>
      <c r="MK677" s="1"/>
      <c r="ML677" s="1"/>
      <c r="MM677" s="1"/>
      <c r="MN677" s="1"/>
      <c r="MO677" s="1"/>
      <c r="MP677" s="1"/>
      <c r="MQ677" s="1"/>
      <c r="MR677" s="1"/>
      <c r="MS677" s="1"/>
      <c r="MT677" s="1"/>
      <c r="MU677" s="1"/>
      <c r="MV677" s="1"/>
      <c r="MW677" s="1"/>
      <c r="MX677" s="1"/>
      <c r="MY677" s="1"/>
      <c r="MZ677" s="1"/>
      <c r="NA677" s="1"/>
      <c r="NB677" s="1"/>
      <c r="NC677" s="1"/>
      <c r="ND677" s="1"/>
      <c r="NE677" s="1"/>
      <c r="NF677" s="1"/>
      <c r="NG677" s="1"/>
      <c r="NH677" s="1"/>
      <c r="NI677" s="1"/>
      <c r="NJ677" s="1"/>
      <c r="NK677" s="1"/>
      <c r="NL677" s="1"/>
      <c r="NM677" s="1"/>
      <c r="NN677" s="1"/>
      <c r="NO677" s="1"/>
      <c r="NP677" s="1"/>
      <c r="NQ677" s="1"/>
      <c r="NR677" s="1"/>
      <c r="NS677" s="1"/>
      <c r="NT677" s="1"/>
      <c r="NU677" s="1"/>
      <c r="NV677" s="1"/>
      <c r="NW677" s="1"/>
      <c r="NX677" s="1"/>
      <c r="NY677" s="1"/>
      <c r="NZ677" s="1"/>
      <c r="OA677" s="1"/>
      <c r="OB677" s="1"/>
      <c r="OC677" s="1"/>
      <c r="OD677" s="1"/>
      <c r="OE677" s="1"/>
      <c r="OF677" s="1"/>
      <c r="OG677" s="1"/>
      <c r="OH677" s="1"/>
      <c r="OI677" s="1"/>
      <c r="OJ677" s="1"/>
      <c r="OK677" s="1"/>
      <c r="OL677" s="1"/>
      <c r="OM677" s="1"/>
      <c r="ON677" s="1"/>
      <c r="OO677" s="1"/>
      <c r="OP677" s="1"/>
      <c r="OQ677" s="1"/>
      <c r="OR677" s="1"/>
      <c r="OS677" s="1"/>
      <c r="OT677" s="1"/>
      <c r="OU677" s="1"/>
      <c r="OV677" s="1"/>
      <c r="OW677" s="1"/>
      <c r="OX677" s="1"/>
      <c r="OY677" s="1"/>
      <c r="OZ677" s="1"/>
      <c r="PA677" s="1"/>
      <c r="PB677" s="1"/>
      <c r="PC677" s="1"/>
      <c r="PD677" s="1"/>
      <c r="PE677" s="1"/>
      <c r="PF677" s="1"/>
      <c r="PG677" s="1"/>
      <c r="PH677" s="1"/>
      <c r="PI677" s="1"/>
      <c r="PJ677" s="1"/>
      <c r="PK677" s="1"/>
      <c r="PL677" s="1"/>
      <c r="PM677" s="1"/>
      <c r="PN677" s="1"/>
      <c r="PO677" s="1"/>
      <c r="PP677" s="1"/>
      <c r="PQ677" s="1"/>
      <c r="PR677" s="1"/>
      <c r="PS677" s="1"/>
      <c r="PT677" s="1"/>
      <c r="PU677" s="1"/>
      <c r="PV677" s="1"/>
      <c r="PW677" s="1"/>
      <c r="PX677" s="1"/>
      <c r="PY677" s="1"/>
      <c r="PZ677" s="1"/>
      <c r="QA677" s="1"/>
      <c r="QB677" s="1"/>
      <c r="QC677" s="1"/>
      <c r="QD677" s="1"/>
      <c r="QE677" s="1"/>
      <c r="QF677" s="1"/>
      <c r="QG677" s="1"/>
      <c r="QH677" s="1"/>
      <c r="QI677" s="1"/>
      <c r="QJ677" s="1"/>
      <c r="QK677" s="1"/>
      <c r="QL677" s="1"/>
      <c r="QM677" s="1"/>
      <c r="QN677" s="1"/>
      <c r="QO677" s="1"/>
      <c r="QP677" s="1"/>
      <c r="QQ677" s="1"/>
      <c r="QR677" s="1"/>
      <c r="QS677" s="1"/>
      <c r="QT677" s="1"/>
      <c r="QU677" s="1"/>
      <c r="QV677" s="1"/>
      <c r="QW677" s="1"/>
      <c r="QX677" s="1"/>
      <c r="QY677" s="1"/>
      <c r="QZ677" s="1"/>
      <c r="RA677" s="1"/>
      <c r="RB677" s="1"/>
      <c r="RC677" s="1"/>
      <c r="RD677" s="1"/>
      <c r="RE677" s="1"/>
      <c r="RF677" s="1"/>
      <c r="RG677" s="1"/>
      <c r="RH677" s="1"/>
      <c r="RI677" s="1"/>
      <c r="RJ677" s="1"/>
      <c r="RK677" s="1"/>
      <c r="RL677" s="1"/>
      <c r="RM677" s="1"/>
      <c r="RN677" s="1"/>
      <c r="RO677" s="1"/>
      <c r="RP677" s="1"/>
      <c r="RQ677" s="1"/>
      <c r="RR677" s="1"/>
      <c r="RS677" s="1"/>
      <c r="RT677" s="1"/>
      <c r="RU677" s="1"/>
      <c r="RV677" s="1"/>
      <c r="RW677" s="1"/>
      <c r="RX677" s="1"/>
      <c r="RY677" s="1"/>
      <c r="RZ677" s="1"/>
      <c r="SA677" s="1"/>
      <c r="SB677" s="1"/>
      <c r="SC677" s="1"/>
      <c r="SD677" s="1"/>
      <c r="SE677" s="1"/>
      <c r="SF677" s="1"/>
      <c r="SG677" s="1"/>
      <c r="SH677" s="1"/>
      <c r="SI677" s="1"/>
      <c r="SJ677" s="1"/>
      <c r="SK677" s="1"/>
      <c r="SL677" s="1"/>
      <c r="SM677" s="1"/>
      <c r="SN677" s="1"/>
      <c r="SO677" s="1"/>
      <c r="SP677" s="1"/>
      <c r="SQ677" s="1"/>
      <c r="SR677" s="1"/>
      <c r="SS677" s="1"/>
      <c r="ST677" s="1"/>
      <c r="SU677" s="1"/>
      <c r="SV677" s="1"/>
      <c r="SW677" s="1"/>
      <c r="SX677" s="1"/>
      <c r="SY677" s="1"/>
      <c r="SZ677" s="1"/>
      <c r="TA677" s="1"/>
      <c r="TB677" s="1"/>
      <c r="TC677" s="1"/>
      <c r="TD677" s="1"/>
      <c r="TE677" s="1"/>
      <c r="TF677" s="1"/>
      <c r="TG677" s="1"/>
      <c r="TH677" s="1"/>
      <c r="TI677" s="1"/>
      <c r="TJ677" s="1"/>
      <c r="TK677" s="1"/>
      <c r="TL677" s="1"/>
      <c r="TM677" s="1"/>
      <c r="TN677" s="1"/>
      <c r="TO677" s="1"/>
      <c r="TP677" s="1"/>
      <c r="TQ677" s="1"/>
      <c r="TR677" s="1"/>
      <c r="TS677" s="1"/>
      <c r="TT677" s="1"/>
      <c r="TU677" s="1"/>
      <c r="TV677" s="1"/>
      <c r="TW677" s="1"/>
      <c r="TX677" s="1"/>
      <c r="TY677" s="1"/>
      <c r="TZ677" s="1"/>
      <c r="UA677" s="1"/>
      <c r="UB677" s="1"/>
      <c r="UC677" s="1"/>
      <c r="UD677" s="1"/>
      <c r="UE677" s="1"/>
      <c r="UF677" s="1"/>
      <c r="UG677" s="1"/>
      <c r="UH677" s="1"/>
      <c r="UI677" s="1"/>
      <c r="UJ677" s="1"/>
      <c r="UK677" s="1"/>
      <c r="UL677" s="1"/>
      <c r="UM677" s="1"/>
      <c r="UN677" s="1"/>
      <c r="UO677" s="1"/>
      <c r="UP677" s="1"/>
      <c r="UQ677" s="1"/>
      <c r="UR677" s="1"/>
      <c r="US677" s="1"/>
      <c r="UT677" s="1"/>
      <c r="UU677" s="1"/>
      <c r="UV677" s="1"/>
      <c r="UW677" s="1"/>
      <c r="UX677" s="1"/>
      <c r="UY677" s="1"/>
      <c r="UZ677" s="1"/>
      <c r="VA677" s="1"/>
      <c r="VB677" s="1"/>
      <c r="VC677" s="1"/>
      <c r="VD677" s="1"/>
      <c r="VE677" s="1"/>
      <c r="VF677" s="1"/>
      <c r="VG677" s="1"/>
      <c r="VH677" s="1"/>
      <c r="VI677" s="1"/>
      <c r="VJ677" s="1"/>
      <c r="VK677" s="1"/>
      <c r="VL677" s="1"/>
      <c r="VM677" s="1"/>
      <c r="VN677" s="1"/>
      <c r="VO677" s="1"/>
      <c r="VP677" s="1"/>
      <c r="VQ677" s="1"/>
      <c r="VR677" s="1"/>
      <c r="VS677" s="1"/>
      <c r="VT677" s="1"/>
      <c r="VU677" s="1"/>
      <c r="VV677" s="1"/>
      <c r="VW677" s="1"/>
      <c r="VX677" s="1"/>
      <c r="VY677" s="1"/>
      <c r="VZ677" s="1"/>
      <c r="WA677" s="1"/>
      <c r="WB677" s="1"/>
      <c r="WC677" s="1"/>
      <c r="WD677" s="1"/>
      <c r="WE677" s="1"/>
      <c r="WF677" s="1"/>
      <c r="WG677" s="1"/>
      <c r="WH677" s="1"/>
      <c r="WI677" s="1"/>
      <c r="WJ677" s="1"/>
      <c r="WK677" s="1"/>
      <c r="WL677" s="1"/>
      <c r="WM677" s="1"/>
      <c r="WN677" s="1"/>
      <c r="WO677" s="1"/>
      <c r="WP677" s="1"/>
      <c r="WQ677" s="1"/>
      <c r="WR677" s="1"/>
      <c r="WS677" s="1"/>
      <c r="WT677" s="1"/>
      <c r="WU677" s="1"/>
      <c r="WV677" s="1"/>
      <c r="WW677" s="1"/>
      <c r="WX677" s="1"/>
      <c r="WY677" s="1"/>
      <c r="WZ677" s="1"/>
      <c r="XA677" s="1"/>
      <c r="XB677" s="1"/>
      <c r="XC677" s="1"/>
      <c r="XD677" s="1"/>
      <c r="XE677" s="1"/>
      <c r="XF677" s="1"/>
      <c r="XG677" s="1"/>
      <c r="XH677" s="1"/>
      <c r="XI677" s="1"/>
      <c r="XJ677" s="1"/>
      <c r="XK677" s="1"/>
      <c r="XL677" s="1"/>
      <c r="XM677" s="1"/>
      <c r="XN677" s="1"/>
      <c r="XO677" s="1"/>
      <c r="XP677" s="1"/>
      <c r="XQ677" s="1"/>
      <c r="XR677" s="1"/>
      <c r="XS677" s="1"/>
      <c r="XT677" s="1"/>
      <c r="XU677" s="1"/>
      <c r="XV677" s="1"/>
      <c r="XW677" s="1"/>
      <c r="XX677" s="1"/>
      <c r="XY677" s="1"/>
      <c r="XZ677" s="1"/>
      <c r="YA677" s="1"/>
      <c r="YB677" s="1"/>
      <c r="YC677" s="1"/>
      <c r="YD677" s="1"/>
      <c r="YE677" s="1"/>
      <c r="YF677" s="1"/>
      <c r="YG677" s="1"/>
      <c r="YH677" s="1"/>
      <c r="YI677" s="1"/>
      <c r="YJ677" s="1"/>
      <c r="YK677" s="1"/>
      <c r="YL677" s="1"/>
      <c r="YM677" s="1"/>
      <c r="YN677" s="1"/>
      <c r="YO677" s="1"/>
      <c r="YP677" s="1"/>
      <c r="YQ677" s="1"/>
      <c r="YR677" s="1"/>
      <c r="YS677" s="1"/>
      <c r="YT677" s="1"/>
      <c r="YU677" s="1"/>
      <c r="YV677" s="1"/>
      <c r="YW677" s="1"/>
      <c r="YX677" s="1"/>
      <c r="YY677" s="1"/>
      <c r="YZ677" s="1"/>
      <c r="ZA677" s="1"/>
      <c r="ZB677" s="1"/>
      <c r="ZC677" s="1"/>
      <c r="ZD677" s="1"/>
      <c r="ZE677" s="1"/>
      <c r="ZF677" s="1"/>
      <c r="ZG677" s="1"/>
      <c r="ZH677" s="1"/>
      <c r="ZI677" s="1"/>
      <c r="ZJ677" s="1"/>
      <c r="ZK677" s="1"/>
      <c r="ZL677" s="1"/>
      <c r="ZM677" s="1"/>
      <c r="ZN677" s="1"/>
      <c r="ZO677" s="1"/>
      <c r="ZP677" s="1"/>
      <c r="ZQ677" s="1"/>
      <c r="ZR677" s="1"/>
      <c r="ZS677" s="1"/>
      <c r="ZT677" s="1"/>
      <c r="ZU677" s="1"/>
      <c r="ZV677" s="1"/>
      <c r="ZW677" s="1"/>
      <c r="ZX677" s="1"/>
      <c r="ZY677" s="1"/>
      <c r="ZZ677" s="1"/>
      <c r="AAA677" s="1"/>
      <c r="AAB677" s="1"/>
      <c r="AAC677" s="1"/>
      <c r="AAD677" s="1"/>
      <c r="AAE677" s="1"/>
      <c r="AAF677" s="1"/>
      <c r="AAG677" s="1"/>
      <c r="AAH677" s="1"/>
      <c r="AAI677" s="1"/>
      <c r="AAJ677" s="1"/>
      <c r="AAK677" s="1"/>
      <c r="AAL677" s="1"/>
      <c r="AAM677" s="1"/>
      <c r="AAN677" s="1"/>
      <c r="AAO677" s="1"/>
      <c r="AAP677" s="1"/>
      <c r="AAQ677" s="1"/>
      <c r="AAR677" s="1"/>
      <c r="AAS677" s="1"/>
      <c r="AAT677" s="1"/>
      <c r="AAU677" s="1"/>
      <c r="AAV677" s="1"/>
      <c r="AAW677" s="1"/>
      <c r="AAX677" s="1"/>
      <c r="AAY677" s="1"/>
      <c r="AAZ677" s="1"/>
      <c r="ABA677" s="1"/>
      <c r="ABB677" s="1"/>
      <c r="ABC677" s="1"/>
      <c r="ABD677" s="1"/>
      <c r="ABE677" s="1"/>
      <c r="ABF677" s="1"/>
      <c r="ABG677" s="1"/>
      <c r="ABH677" s="1"/>
      <c r="ABI677" s="1"/>
      <c r="ABJ677" s="1"/>
      <c r="ABK677" s="1"/>
      <c r="ABL677" s="1"/>
      <c r="ABM677" s="1"/>
      <c r="ABN677" s="1"/>
      <c r="ABO677" s="1"/>
      <c r="ABP677" s="1"/>
      <c r="ABQ677" s="1"/>
      <c r="ABR677" s="1"/>
      <c r="ABS677" s="1"/>
      <c r="ABT677" s="1"/>
      <c r="ABU677" s="1"/>
      <c r="ABV677" s="1"/>
      <c r="ABW677" s="1"/>
      <c r="ABX677" s="1"/>
      <c r="ABY677" s="1"/>
      <c r="ABZ677" s="1"/>
      <c r="ACA677" s="1"/>
      <c r="ACB677" s="1"/>
      <c r="ACC677" s="1"/>
      <c r="ACD677" s="1"/>
      <c r="ACE677" s="1"/>
      <c r="ACF677" s="1"/>
      <c r="ACG677" s="1"/>
      <c r="ACH677" s="1"/>
      <c r="ACI677" s="1"/>
      <c r="ACJ677" s="1"/>
      <c r="ACK677" s="1"/>
      <c r="ACL677" s="1"/>
      <c r="ACM677" s="1"/>
      <c r="ACN677" s="1"/>
      <c r="ACO677" s="1"/>
      <c r="ACP677" s="1"/>
      <c r="ACQ677" s="1"/>
      <c r="ACR677" s="1"/>
      <c r="ACS677" s="1"/>
      <c r="ACT677" s="1"/>
      <c r="ACU677" s="1"/>
      <c r="ACV677" s="1"/>
      <c r="ACW677" s="1"/>
      <c r="ACX677" s="1"/>
      <c r="ACY677" s="1"/>
      <c r="ACZ677" s="1"/>
      <c r="ADA677" s="1"/>
      <c r="ADB677" s="1"/>
      <c r="ADC677" s="1"/>
      <c r="ADD677" s="1"/>
      <c r="ADE677" s="1"/>
      <c r="ADF677" s="1"/>
      <c r="ADG677" s="1"/>
      <c r="ADH677" s="1"/>
      <c r="ADI677" s="1"/>
      <c r="ADJ677" s="1"/>
      <c r="ADK677" s="1"/>
      <c r="ADL677" s="1"/>
      <c r="ADM677" s="1"/>
      <c r="ADN677" s="1"/>
      <c r="ADO677" s="1"/>
      <c r="ADP677" s="1"/>
      <c r="ADQ677" s="1"/>
      <c r="ADR677" s="1"/>
      <c r="ADS677" s="1"/>
      <c r="ADT677" s="1"/>
      <c r="ADU677" s="1"/>
      <c r="ADV677" s="1"/>
      <c r="ADW677" s="1"/>
      <c r="ADX677" s="1"/>
      <c r="ADY677" s="1"/>
      <c r="ADZ677" s="1"/>
      <c r="AEA677" s="1"/>
      <c r="AEB677" s="1"/>
      <c r="AEC677" s="1"/>
      <c r="AED677" s="1"/>
      <c r="AEE677" s="1"/>
      <c r="AEF677" s="1"/>
      <c r="AEG677" s="1"/>
      <c r="AEH677" s="1"/>
      <c r="AEI677" s="1"/>
      <c r="AEJ677" s="1"/>
      <c r="AEK677" s="1"/>
      <c r="AEL677" s="1"/>
      <c r="AEM677" s="1"/>
      <c r="AEN677" s="1"/>
      <c r="AEO677" s="1"/>
      <c r="AEP677" s="1"/>
      <c r="AEQ677" s="1"/>
      <c r="AER677" s="1"/>
      <c r="AES677" s="1"/>
      <c r="AET677" s="1"/>
      <c r="AEU677" s="1"/>
      <c r="AEV677" s="1"/>
      <c r="AEW677" s="1"/>
      <c r="AEX677" s="1"/>
      <c r="AEY677" s="1"/>
      <c r="AEZ677" s="1"/>
      <c r="AFA677" s="1"/>
      <c r="AFB677" s="1"/>
      <c r="AFC677" s="1"/>
      <c r="AFD677" s="1"/>
      <c r="AFE677" s="1"/>
      <c r="AFF677" s="1"/>
      <c r="AFG677" s="1"/>
      <c r="AFH677" s="1"/>
      <c r="AFI677" s="1"/>
      <c r="AFJ677" s="1"/>
      <c r="AFK677" s="1"/>
      <c r="AFL677" s="1"/>
      <c r="AFM677" s="1"/>
      <c r="AFN677" s="1"/>
      <c r="AFO677" s="1"/>
      <c r="AFP677" s="1"/>
      <c r="AFQ677" s="1"/>
      <c r="AFR677" s="1"/>
      <c r="AFS677" s="1"/>
      <c r="AFT677" s="1"/>
      <c r="AFU677" s="1"/>
      <c r="AFV677" s="1"/>
      <c r="AFW677" s="1"/>
      <c r="AFX677" s="1"/>
      <c r="AFY677" s="1"/>
      <c r="AFZ677" s="1"/>
      <c r="AGA677" s="1"/>
      <c r="AGB677" s="1"/>
      <c r="AGC677" s="1"/>
      <c r="AGD677" s="1"/>
      <c r="AGE677" s="1"/>
      <c r="AGF677" s="1"/>
      <c r="AGG677" s="1"/>
      <c r="AGH677" s="1"/>
      <c r="AGI677" s="1"/>
      <c r="AGJ677" s="1"/>
      <c r="AGK677" s="1"/>
      <c r="AGL677" s="1"/>
      <c r="AGM677" s="1"/>
      <c r="AGN677" s="1"/>
      <c r="AGO677" s="1"/>
      <c r="AGP677" s="1"/>
      <c r="AGQ677" s="1"/>
      <c r="AGR677" s="1"/>
      <c r="AGS677" s="1"/>
      <c r="AGT677" s="1"/>
      <c r="AGU677" s="1"/>
      <c r="AGV677" s="1"/>
      <c r="AGW677" s="1"/>
      <c r="AGX677" s="1"/>
      <c r="AGY677" s="1"/>
      <c r="AGZ677" s="1"/>
      <c r="AHA677" s="1"/>
      <c r="AHB677" s="1"/>
      <c r="AHC677" s="1"/>
      <c r="AHD677" s="1"/>
      <c r="AHE677" s="1"/>
      <c r="AHF677" s="1"/>
      <c r="AHG677" s="1"/>
      <c r="AHH677" s="1"/>
      <c r="AHI677" s="1"/>
      <c r="AHJ677" s="1"/>
      <c r="AHK677" s="1"/>
      <c r="AHL677" s="1"/>
      <c r="AHM677" s="1"/>
      <c r="AHN677" s="1"/>
      <c r="AHO677" s="1"/>
      <c r="AHP677" s="1"/>
      <c r="AHQ677" s="1"/>
      <c r="AHR677" s="1"/>
      <c r="AHS677" s="1"/>
      <c r="AHT677" s="1"/>
      <c r="AHU677" s="1"/>
      <c r="AHV677" s="1"/>
      <c r="AHW677" s="1"/>
      <c r="AHX677" s="1"/>
      <c r="AHY677" s="1"/>
      <c r="AHZ677" s="1"/>
      <c r="AIA677" s="1"/>
      <c r="AIB677" s="1"/>
      <c r="AIC677" s="1"/>
      <c r="AID677" s="1"/>
      <c r="AIE677" s="1"/>
      <c r="AIF677" s="1"/>
      <c r="AIG677" s="1"/>
      <c r="AIH677" s="1"/>
      <c r="AII677" s="1"/>
      <c r="AIJ677" s="1"/>
      <c r="AIK677" s="1"/>
      <c r="AIL677" s="1"/>
      <c r="AIM677" s="1"/>
      <c r="AIN677" s="1"/>
      <c r="AIO677" s="1"/>
      <c r="AIP677" s="1"/>
      <c r="AIQ677" s="1"/>
      <c r="AIR677" s="1"/>
      <c r="AIS677" s="1"/>
      <c r="AIT677" s="1"/>
      <c r="AIU677" s="1"/>
      <c r="AIV677" s="1"/>
      <c r="AIW677" s="1"/>
      <c r="AIX677" s="1"/>
      <c r="AIY677" s="1"/>
      <c r="AIZ677" s="1"/>
      <c r="AJA677" s="1"/>
      <c r="AJB677" s="1"/>
      <c r="AJC677" s="1"/>
      <c r="AJD677" s="1"/>
      <c r="AJE677" s="1"/>
      <c r="AJF677" s="1"/>
      <c r="AJG677" s="1"/>
      <c r="AJH677" s="1"/>
      <c r="AJI677" s="1"/>
      <c r="AJJ677" s="1"/>
      <c r="AJK677" s="1"/>
      <c r="AJL677" s="1"/>
      <c r="AJM677" s="1"/>
      <c r="AJN677" s="1"/>
      <c r="AJO677" s="1"/>
      <c r="AJP677" s="1"/>
      <c r="AJQ677" s="1"/>
      <c r="AJR677" s="1"/>
      <c r="AJS677" s="1"/>
      <c r="AJT677" s="1"/>
      <c r="AJU677" s="1"/>
      <c r="AJV677" s="1"/>
      <c r="AJW677" s="1"/>
      <c r="AJX677" s="1"/>
      <c r="AJY677" s="1"/>
      <c r="AJZ677" s="1"/>
      <c r="AKA677" s="1"/>
      <c r="AKB677" s="1"/>
      <c r="AKC677" s="1"/>
      <c r="AKD677" s="1"/>
      <c r="AKE677" s="1"/>
      <c r="AKF677" s="1"/>
      <c r="AKG677" s="1"/>
      <c r="AKH677" s="1"/>
      <c r="AKI677" s="1"/>
      <c r="AKJ677" s="1"/>
      <c r="AKK677" s="1"/>
      <c r="AKL677" s="1"/>
      <c r="AKM677" s="1"/>
      <c r="AKN677" s="1"/>
      <c r="AKO677" s="1"/>
      <c r="AKP677" s="1"/>
      <c r="AKQ677" s="1"/>
      <c r="AKR677" s="1"/>
      <c r="AKS677" s="1"/>
      <c r="AKT677" s="1"/>
      <c r="AKU677" s="1"/>
      <c r="AKV677" s="1"/>
      <c r="AKW677" s="1"/>
      <c r="AKX677" s="1"/>
      <c r="AKY677" s="1"/>
      <c r="AKZ677" s="1"/>
      <c r="ALA677" s="1"/>
      <c r="ALB677" s="1"/>
      <c r="ALC677" s="1"/>
      <c r="ALD677" s="1"/>
      <c r="ALE677" s="1"/>
      <c r="ALF677" s="1"/>
      <c r="ALG677" s="1"/>
      <c r="ALH677" s="1"/>
      <c r="ALI677" s="1"/>
      <c r="ALJ677" s="1"/>
      <c r="ALK677" s="1"/>
      <c r="ALL677" s="1"/>
      <c r="ALM677" s="1"/>
      <c r="ALN677" s="1"/>
      <c r="ALO677" s="1"/>
      <c r="ALP677" s="1"/>
      <c r="ALQ677" s="1"/>
      <c r="ALR677" s="1"/>
      <c r="ALS677" s="1"/>
      <c r="ALT677" s="1"/>
      <c r="ALU677" s="1"/>
      <c r="ALV677" s="1"/>
      <c r="ALW677" s="1"/>
      <c r="ALX677" s="1"/>
      <c r="ALY677" s="1"/>
      <c r="ALZ677" s="1"/>
      <c r="AMA677" s="1"/>
      <c r="AMB677" s="1"/>
      <c r="AMC677" s="1"/>
      <c r="AMD677" s="1"/>
      <c r="AME677" s="1"/>
      <c r="AMF677" s="1"/>
      <c r="AMG677" s="1"/>
      <c r="AMH677" s="1"/>
      <c r="AMI677" s="1"/>
      <c r="AMJ677" s="1"/>
    </row>
    <row r="678" spans="1:1024" s="22" customFormat="1">
      <c r="A678" s="1" t="s">
        <v>9733</v>
      </c>
      <c r="B678" s="1" t="s">
        <v>9756</v>
      </c>
      <c r="C678" s="1" t="s">
        <v>1382</v>
      </c>
      <c r="D678" s="1" t="s">
        <v>13</v>
      </c>
      <c r="E678" s="1" t="s">
        <v>9792</v>
      </c>
      <c r="F678" s="1" t="s">
        <v>16</v>
      </c>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c r="KB678" s="1"/>
      <c r="KC678" s="1"/>
      <c r="KD678" s="1"/>
      <c r="KE678" s="1"/>
      <c r="KF678" s="1"/>
      <c r="KG678" s="1"/>
      <c r="KH678" s="1"/>
      <c r="KI678" s="1"/>
      <c r="KJ678" s="1"/>
      <c r="KK678" s="1"/>
      <c r="KL678" s="1"/>
      <c r="KM678" s="1"/>
      <c r="KN678" s="1"/>
      <c r="KO678" s="1"/>
      <c r="KP678" s="1"/>
      <c r="KQ678" s="1"/>
      <c r="KR678" s="1"/>
      <c r="KS678" s="1"/>
      <c r="KT678" s="1"/>
      <c r="KU678" s="1"/>
      <c r="KV678" s="1"/>
      <c r="KW678" s="1"/>
      <c r="KX678" s="1"/>
      <c r="KY678" s="1"/>
      <c r="KZ678" s="1"/>
      <c r="LA678" s="1"/>
      <c r="LB678" s="1"/>
      <c r="LC678" s="1"/>
      <c r="LD678" s="1"/>
      <c r="LE678" s="1"/>
      <c r="LF678" s="1"/>
      <c r="LG678" s="1"/>
      <c r="LH678" s="1"/>
      <c r="LI678" s="1"/>
      <c r="LJ678" s="1"/>
      <c r="LK678" s="1"/>
      <c r="LL678" s="1"/>
      <c r="LM678" s="1"/>
      <c r="LN678" s="1"/>
      <c r="LO678" s="1"/>
      <c r="LP678" s="1"/>
      <c r="LQ678" s="1"/>
      <c r="LR678" s="1"/>
      <c r="LS678" s="1"/>
      <c r="LT678" s="1"/>
      <c r="LU678" s="1"/>
      <c r="LV678" s="1"/>
      <c r="LW678" s="1"/>
      <c r="LX678" s="1"/>
      <c r="LY678" s="1"/>
      <c r="LZ678" s="1"/>
      <c r="MA678" s="1"/>
      <c r="MB678" s="1"/>
      <c r="MC678" s="1"/>
      <c r="MD678" s="1"/>
      <c r="ME678" s="1"/>
      <c r="MF678" s="1"/>
      <c r="MG678" s="1"/>
      <c r="MH678" s="1"/>
      <c r="MI678" s="1"/>
      <c r="MJ678" s="1"/>
      <c r="MK678" s="1"/>
      <c r="ML678" s="1"/>
      <c r="MM678" s="1"/>
      <c r="MN678" s="1"/>
      <c r="MO678" s="1"/>
      <c r="MP678" s="1"/>
      <c r="MQ678" s="1"/>
      <c r="MR678" s="1"/>
      <c r="MS678" s="1"/>
      <c r="MT678" s="1"/>
      <c r="MU678" s="1"/>
      <c r="MV678" s="1"/>
      <c r="MW678" s="1"/>
      <c r="MX678" s="1"/>
      <c r="MY678" s="1"/>
      <c r="MZ678" s="1"/>
      <c r="NA678" s="1"/>
      <c r="NB678" s="1"/>
      <c r="NC678" s="1"/>
      <c r="ND678" s="1"/>
      <c r="NE678" s="1"/>
      <c r="NF678" s="1"/>
      <c r="NG678" s="1"/>
      <c r="NH678" s="1"/>
      <c r="NI678" s="1"/>
      <c r="NJ678" s="1"/>
      <c r="NK678" s="1"/>
      <c r="NL678" s="1"/>
      <c r="NM678" s="1"/>
      <c r="NN678" s="1"/>
      <c r="NO678" s="1"/>
      <c r="NP678" s="1"/>
      <c r="NQ678" s="1"/>
      <c r="NR678" s="1"/>
      <c r="NS678" s="1"/>
      <c r="NT678" s="1"/>
      <c r="NU678" s="1"/>
      <c r="NV678" s="1"/>
      <c r="NW678" s="1"/>
      <c r="NX678" s="1"/>
      <c r="NY678" s="1"/>
      <c r="NZ678" s="1"/>
      <c r="OA678" s="1"/>
      <c r="OB678" s="1"/>
      <c r="OC678" s="1"/>
      <c r="OD678" s="1"/>
      <c r="OE678" s="1"/>
      <c r="OF678" s="1"/>
      <c r="OG678" s="1"/>
      <c r="OH678" s="1"/>
      <c r="OI678" s="1"/>
      <c r="OJ678" s="1"/>
      <c r="OK678" s="1"/>
      <c r="OL678" s="1"/>
      <c r="OM678" s="1"/>
      <c r="ON678" s="1"/>
      <c r="OO678" s="1"/>
      <c r="OP678" s="1"/>
      <c r="OQ678" s="1"/>
      <c r="OR678" s="1"/>
      <c r="OS678" s="1"/>
      <c r="OT678" s="1"/>
      <c r="OU678" s="1"/>
      <c r="OV678" s="1"/>
      <c r="OW678" s="1"/>
      <c r="OX678" s="1"/>
      <c r="OY678" s="1"/>
      <c r="OZ678" s="1"/>
      <c r="PA678" s="1"/>
      <c r="PB678" s="1"/>
      <c r="PC678" s="1"/>
      <c r="PD678" s="1"/>
      <c r="PE678" s="1"/>
      <c r="PF678" s="1"/>
      <c r="PG678" s="1"/>
      <c r="PH678" s="1"/>
      <c r="PI678" s="1"/>
      <c r="PJ678" s="1"/>
      <c r="PK678" s="1"/>
      <c r="PL678" s="1"/>
      <c r="PM678" s="1"/>
      <c r="PN678" s="1"/>
      <c r="PO678" s="1"/>
      <c r="PP678" s="1"/>
      <c r="PQ678" s="1"/>
      <c r="PR678" s="1"/>
      <c r="PS678" s="1"/>
      <c r="PT678" s="1"/>
      <c r="PU678" s="1"/>
      <c r="PV678" s="1"/>
      <c r="PW678" s="1"/>
      <c r="PX678" s="1"/>
      <c r="PY678" s="1"/>
      <c r="PZ678" s="1"/>
      <c r="QA678" s="1"/>
      <c r="QB678" s="1"/>
      <c r="QC678" s="1"/>
      <c r="QD678" s="1"/>
      <c r="QE678" s="1"/>
      <c r="QF678" s="1"/>
      <c r="QG678" s="1"/>
      <c r="QH678" s="1"/>
      <c r="QI678" s="1"/>
      <c r="QJ678" s="1"/>
      <c r="QK678" s="1"/>
      <c r="QL678" s="1"/>
      <c r="QM678" s="1"/>
      <c r="QN678" s="1"/>
      <c r="QO678" s="1"/>
      <c r="QP678" s="1"/>
      <c r="QQ678" s="1"/>
      <c r="QR678" s="1"/>
      <c r="QS678" s="1"/>
      <c r="QT678" s="1"/>
      <c r="QU678" s="1"/>
      <c r="QV678" s="1"/>
      <c r="QW678" s="1"/>
      <c r="QX678" s="1"/>
      <c r="QY678" s="1"/>
      <c r="QZ678" s="1"/>
      <c r="RA678" s="1"/>
      <c r="RB678" s="1"/>
      <c r="RC678" s="1"/>
      <c r="RD678" s="1"/>
      <c r="RE678" s="1"/>
      <c r="RF678" s="1"/>
      <c r="RG678" s="1"/>
      <c r="RH678" s="1"/>
      <c r="RI678" s="1"/>
      <c r="RJ678" s="1"/>
      <c r="RK678" s="1"/>
      <c r="RL678" s="1"/>
      <c r="RM678" s="1"/>
      <c r="RN678" s="1"/>
      <c r="RO678" s="1"/>
      <c r="RP678" s="1"/>
      <c r="RQ678" s="1"/>
      <c r="RR678" s="1"/>
      <c r="RS678" s="1"/>
      <c r="RT678" s="1"/>
      <c r="RU678" s="1"/>
      <c r="RV678" s="1"/>
      <c r="RW678" s="1"/>
      <c r="RX678" s="1"/>
      <c r="RY678" s="1"/>
      <c r="RZ678" s="1"/>
      <c r="SA678" s="1"/>
      <c r="SB678" s="1"/>
      <c r="SC678" s="1"/>
      <c r="SD678" s="1"/>
      <c r="SE678" s="1"/>
      <c r="SF678" s="1"/>
      <c r="SG678" s="1"/>
      <c r="SH678" s="1"/>
      <c r="SI678" s="1"/>
      <c r="SJ678" s="1"/>
      <c r="SK678" s="1"/>
      <c r="SL678" s="1"/>
      <c r="SM678" s="1"/>
      <c r="SN678" s="1"/>
      <c r="SO678" s="1"/>
      <c r="SP678" s="1"/>
      <c r="SQ678" s="1"/>
      <c r="SR678" s="1"/>
      <c r="SS678" s="1"/>
      <c r="ST678" s="1"/>
      <c r="SU678" s="1"/>
      <c r="SV678" s="1"/>
      <c r="SW678" s="1"/>
      <c r="SX678" s="1"/>
      <c r="SY678" s="1"/>
      <c r="SZ678" s="1"/>
      <c r="TA678" s="1"/>
      <c r="TB678" s="1"/>
      <c r="TC678" s="1"/>
      <c r="TD678" s="1"/>
      <c r="TE678" s="1"/>
      <c r="TF678" s="1"/>
      <c r="TG678" s="1"/>
      <c r="TH678" s="1"/>
      <c r="TI678" s="1"/>
      <c r="TJ678" s="1"/>
      <c r="TK678" s="1"/>
      <c r="TL678" s="1"/>
      <c r="TM678" s="1"/>
      <c r="TN678" s="1"/>
      <c r="TO678" s="1"/>
      <c r="TP678" s="1"/>
      <c r="TQ678" s="1"/>
      <c r="TR678" s="1"/>
      <c r="TS678" s="1"/>
      <c r="TT678" s="1"/>
      <c r="TU678" s="1"/>
      <c r="TV678" s="1"/>
      <c r="TW678" s="1"/>
      <c r="TX678" s="1"/>
      <c r="TY678" s="1"/>
      <c r="TZ678" s="1"/>
      <c r="UA678" s="1"/>
      <c r="UB678" s="1"/>
      <c r="UC678" s="1"/>
      <c r="UD678" s="1"/>
      <c r="UE678" s="1"/>
      <c r="UF678" s="1"/>
      <c r="UG678" s="1"/>
      <c r="UH678" s="1"/>
      <c r="UI678" s="1"/>
      <c r="UJ678" s="1"/>
      <c r="UK678" s="1"/>
      <c r="UL678" s="1"/>
      <c r="UM678" s="1"/>
      <c r="UN678" s="1"/>
      <c r="UO678" s="1"/>
      <c r="UP678" s="1"/>
      <c r="UQ678" s="1"/>
      <c r="UR678" s="1"/>
      <c r="US678" s="1"/>
      <c r="UT678" s="1"/>
      <c r="UU678" s="1"/>
      <c r="UV678" s="1"/>
      <c r="UW678" s="1"/>
      <c r="UX678" s="1"/>
      <c r="UY678" s="1"/>
      <c r="UZ678" s="1"/>
      <c r="VA678" s="1"/>
      <c r="VB678" s="1"/>
      <c r="VC678" s="1"/>
      <c r="VD678" s="1"/>
      <c r="VE678" s="1"/>
      <c r="VF678" s="1"/>
      <c r="VG678" s="1"/>
      <c r="VH678" s="1"/>
      <c r="VI678" s="1"/>
      <c r="VJ678" s="1"/>
      <c r="VK678" s="1"/>
      <c r="VL678" s="1"/>
      <c r="VM678" s="1"/>
      <c r="VN678" s="1"/>
      <c r="VO678" s="1"/>
      <c r="VP678" s="1"/>
      <c r="VQ678" s="1"/>
      <c r="VR678" s="1"/>
      <c r="VS678" s="1"/>
      <c r="VT678" s="1"/>
      <c r="VU678" s="1"/>
      <c r="VV678" s="1"/>
      <c r="VW678" s="1"/>
      <c r="VX678" s="1"/>
      <c r="VY678" s="1"/>
      <c r="VZ678" s="1"/>
      <c r="WA678" s="1"/>
      <c r="WB678" s="1"/>
      <c r="WC678" s="1"/>
      <c r="WD678" s="1"/>
      <c r="WE678" s="1"/>
      <c r="WF678" s="1"/>
      <c r="WG678" s="1"/>
      <c r="WH678" s="1"/>
      <c r="WI678" s="1"/>
      <c r="WJ678" s="1"/>
      <c r="WK678" s="1"/>
      <c r="WL678" s="1"/>
      <c r="WM678" s="1"/>
      <c r="WN678" s="1"/>
      <c r="WO678" s="1"/>
      <c r="WP678" s="1"/>
      <c r="WQ678" s="1"/>
      <c r="WR678" s="1"/>
      <c r="WS678" s="1"/>
      <c r="WT678" s="1"/>
      <c r="WU678" s="1"/>
      <c r="WV678" s="1"/>
      <c r="WW678" s="1"/>
      <c r="WX678" s="1"/>
      <c r="WY678" s="1"/>
      <c r="WZ678" s="1"/>
      <c r="XA678" s="1"/>
      <c r="XB678" s="1"/>
      <c r="XC678" s="1"/>
      <c r="XD678" s="1"/>
      <c r="XE678" s="1"/>
      <c r="XF678" s="1"/>
      <c r="XG678" s="1"/>
      <c r="XH678" s="1"/>
      <c r="XI678" s="1"/>
      <c r="XJ678" s="1"/>
      <c r="XK678" s="1"/>
      <c r="XL678" s="1"/>
      <c r="XM678" s="1"/>
      <c r="XN678" s="1"/>
      <c r="XO678" s="1"/>
      <c r="XP678" s="1"/>
      <c r="XQ678" s="1"/>
      <c r="XR678" s="1"/>
      <c r="XS678" s="1"/>
      <c r="XT678" s="1"/>
      <c r="XU678" s="1"/>
      <c r="XV678" s="1"/>
      <c r="XW678" s="1"/>
      <c r="XX678" s="1"/>
      <c r="XY678" s="1"/>
      <c r="XZ678" s="1"/>
      <c r="YA678" s="1"/>
      <c r="YB678" s="1"/>
      <c r="YC678" s="1"/>
      <c r="YD678" s="1"/>
      <c r="YE678" s="1"/>
      <c r="YF678" s="1"/>
      <c r="YG678" s="1"/>
      <c r="YH678" s="1"/>
      <c r="YI678" s="1"/>
      <c r="YJ678" s="1"/>
      <c r="YK678" s="1"/>
      <c r="YL678" s="1"/>
      <c r="YM678" s="1"/>
      <c r="YN678" s="1"/>
      <c r="YO678" s="1"/>
      <c r="YP678" s="1"/>
      <c r="YQ678" s="1"/>
      <c r="YR678" s="1"/>
      <c r="YS678" s="1"/>
      <c r="YT678" s="1"/>
      <c r="YU678" s="1"/>
      <c r="YV678" s="1"/>
      <c r="YW678" s="1"/>
      <c r="YX678" s="1"/>
      <c r="YY678" s="1"/>
      <c r="YZ678" s="1"/>
      <c r="ZA678" s="1"/>
      <c r="ZB678" s="1"/>
      <c r="ZC678" s="1"/>
      <c r="ZD678" s="1"/>
      <c r="ZE678" s="1"/>
      <c r="ZF678" s="1"/>
      <c r="ZG678" s="1"/>
      <c r="ZH678" s="1"/>
      <c r="ZI678" s="1"/>
      <c r="ZJ678" s="1"/>
      <c r="ZK678" s="1"/>
      <c r="ZL678" s="1"/>
      <c r="ZM678" s="1"/>
      <c r="ZN678" s="1"/>
      <c r="ZO678" s="1"/>
      <c r="ZP678" s="1"/>
      <c r="ZQ678" s="1"/>
      <c r="ZR678" s="1"/>
      <c r="ZS678" s="1"/>
      <c r="ZT678" s="1"/>
      <c r="ZU678" s="1"/>
      <c r="ZV678" s="1"/>
      <c r="ZW678" s="1"/>
      <c r="ZX678" s="1"/>
      <c r="ZY678" s="1"/>
      <c r="ZZ678" s="1"/>
      <c r="AAA678" s="1"/>
      <c r="AAB678" s="1"/>
      <c r="AAC678" s="1"/>
      <c r="AAD678" s="1"/>
      <c r="AAE678" s="1"/>
      <c r="AAF678" s="1"/>
      <c r="AAG678" s="1"/>
      <c r="AAH678" s="1"/>
      <c r="AAI678" s="1"/>
      <c r="AAJ678" s="1"/>
      <c r="AAK678" s="1"/>
      <c r="AAL678" s="1"/>
      <c r="AAM678" s="1"/>
      <c r="AAN678" s="1"/>
      <c r="AAO678" s="1"/>
      <c r="AAP678" s="1"/>
      <c r="AAQ678" s="1"/>
      <c r="AAR678" s="1"/>
      <c r="AAS678" s="1"/>
      <c r="AAT678" s="1"/>
      <c r="AAU678" s="1"/>
      <c r="AAV678" s="1"/>
      <c r="AAW678" s="1"/>
      <c r="AAX678" s="1"/>
      <c r="AAY678" s="1"/>
      <c r="AAZ678" s="1"/>
      <c r="ABA678" s="1"/>
      <c r="ABB678" s="1"/>
      <c r="ABC678" s="1"/>
      <c r="ABD678" s="1"/>
      <c r="ABE678" s="1"/>
      <c r="ABF678" s="1"/>
      <c r="ABG678" s="1"/>
      <c r="ABH678" s="1"/>
      <c r="ABI678" s="1"/>
      <c r="ABJ678" s="1"/>
      <c r="ABK678" s="1"/>
      <c r="ABL678" s="1"/>
      <c r="ABM678" s="1"/>
      <c r="ABN678" s="1"/>
      <c r="ABO678" s="1"/>
      <c r="ABP678" s="1"/>
      <c r="ABQ678" s="1"/>
      <c r="ABR678" s="1"/>
      <c r="ABS678" s="1"/>
      <c r="ABT678" s="1"/>
      <c r="ABU678" s="1"/>
      <c r="ABV678" s="1"/>
      <c r="ABW678" s="1"/>
      <c r="ABX678" s="1"/>
      <c r="ABY678" s="1"/>
      <c r="ABZ678" s="1"/>
      <c r="ACA678" s="1"/>
      <c r="ACB678" s="1"/>
      <c r="ACC678" s="1"/>
      <c r="ACD678" s="1"/>
      <c r="ACE678" s="1"/>
      <c r="ACF678" s="1"/>
      <c r="ACG678" s="1"/>
      <c r="ACH678" s="1"/>
      <c r="ACI678" s="1"/>
      <c r="ACJ678" s="1"/>
      <c r="ACK678" s="1"/>
      <c r="ACL678" s="1"/>
      <c r="ACM678" s="1"/>
      <c r="ACN678" s="1"/>
      <c r="ACO678" s="1"/>
      <c r="ACP678" s="1"/>
      <c r="ACQ678" s="1"/>
      <c r="ACR678" s="1"/>
      <c r="ACS678" s="1"/>
      <c r="ACT678" s="1"/>
      <c r="ACU678" s="1"/>
      <c r="ACV678" s="1"/>
      <c r="ACW678" s="1"/>
      <c r="ACX678" s="1"/>
      <c r="ACY678" s="1"/>
      <c r="ACZ678" s="1"/>
      <c r="ADA678" s="1"/>
      <c r="ADB678" s="1"/>
      <c r="ADC678" s="1"/>
      <c r="ADD678" s="1"/>
      <c r="ADE678" s="1"/>
      <c r="ADF678" s="1"/>
      <c r="ADG678" s="1"/>
      <c r="ADH678" s="1"/>
      <c r="ADI678" s="1"/>
      <c r="ADJ678" s="1"/>
      <c r="ADK678" s="1"/>
      <c r="ADL678" s="1"/>
      <c r="ADM678" s="1"/>
      <c r="ADN678" s="1"/>
      <c r="ADO678" s="1"/>
      <c r="ADP678" s="1"/>
      <c r="ADQ678" s="1"/>
      <c r="ADR678" s="1"/>
      <c r="ADS678" s="1"/>
      <c r="ADT678" s="1"/>
      <c r="ADU678" s="1"/>
      <c r="ADV678" s="1"/>
      <c r="ADW678" s="1"/>
      <c r="ADX678" s="1"/>
      <c r="ADY678" s="1"/>
      <c r="ADZ678" s="1"/>
      <c r="AEA678" s="1"/>
      <c r="AEB678" s="1"/>
      <c r="AEC678" s="1"/>
      <c r="AED678" s="1"/>
      <c r="AEE678" s="1"/>
      <c r="AEF678" s="1"/>
      <c r="AEG678" s="1"/>
      <c r="AEH678" s="1"/>
      <c r="AEI678" s="1"/>
      <c r="AEJ678" s="1"/>
      <c r="AEK678" s="1"/>
      <c r="AEL678" s="1"/>
      <c r="AEM678" s="1"/>
      <c r="AEN678" s="1"/>
      <c r="AEO678" s="1"/>
      <c r="AEP678" s="1"/>
      <c r="AEQ678" s="1"/>
      <c r="AER678" s="1"/>
      <c r="AES678" s="1"/>
      <c r="AET678" s="1"/>
      <c r="AEU678" s="1"/>
      <c r="AEV678" s="1"/>
      <c r="AEW678" s="1"/>
      <c r="AEX678" s="1"/>
      <c r="AEY678" s="1"/>
      <c r="AEZ678" s="1"/>
      <c r="AFA678" s="1"/>
      <c r="AFB678" s="1"/>
      <c r="AFC678" s="1"/>
      <c r="AFD678" s="1"/>
      <c r="AFE678" s="1"/>
      <c r="AFF678" s="1"/>
      <c r="AFG678" s="1"/>
      <c r="AFH678" s="1"/>
      <c r="AFI678" s="1"/>
      <c r="AFJ678" s="1"/>
      <c r="AFK678" s="1"/>
      <c r="AFL678" s="1"/>
      <c r="AFM678" s="1"/>
      <c r="AFN678" s="1"/>
      <c r="AFO678" s="1"/>
      <c r="AFP678" s="1"/>
      <c r="AFQ678" s="1"/>
      <c r="AFR678" s="1"/>
      <c r="AFS678" s="1"/>
      <c r="AFT678" s="1"/>
      <c r="AFU678" s="1"/>
      <c r="AFV678" s="1"/>
      <c r="AFW678" s="1"/>
      <c r="AFX678" s="1"/>
      <c r="AFY678" s="1"/>
      <c r="AFZ678" s="1"/>
      <c r="AGA678" s="1"/>
      <c r="AGB678" s="1"/>
      <c r="AGC678" s="1"/>
      <c r="AGD678" s="1"/>
      <c r="AGE678" s="1"/>
      <c r="AGF678" s="1"/>
      <c r="AGG678" s="1"/>
      <c r="AGH678" s="1"/>
      <c r="AGI678" s="1"/>
      <c r="AGJ678" s="1"/>
      <c r="AGK678" s="1"/>
      <c r="AGL678" s="1"/>
      <c r="AGM678" s="1"/>
      <c r="AGN678" s="1"/>
      <c r="AGO678" s="1"/>
      <c r="AGP678" s="1"/>
      <c r="AGQ678" s="1"/>
      <c r="AGR678" s="1"/>
      <c r="AGS678" s="1"/>
      <c r="AGT678" s="1"/>
      <c r="AGU678" s="1"/>
      <c r="AGV678" s="1"/>
      <c r="AGW678" s="1"/>
      <c r="AGX678" s="1"/>
      <c r="AGY678" s="1"/>
      <c r="AGZ678" s="1"/>
      <c r="AHA678" s="1"/>
      <c r="AHB678" s="1"/>
      <c r="AHC678" s="1"/>
      <c r="AHD678" s="1"/>
      <c r="AHE678" s="1"/>
      <c r="AHF678" s="1"/>
      <c r="AHG678" s="1"/>
      <c r="AHH678" s="1"/>
      <c r="AHI678" s="1"/>
      <c r="AHJ678" s="1"/>
      <c r="AHK678" s="1"/>
      <c r="AHL678" s="1"/>
      <c r="AHM678" s="1"/>
      <c r="AHN678" s="1"/>
      <c r="AHO678" s="1"/>
      <c r="AHP678" s="1"/>
      <c r="AHQ678" s="1"/>
      <c r="AHR678" s="1"/>
      <c r="AHS678" s="1"/>
      <c r="AHT678" s="1"/>
      <c r="AHU678" s="1"/>
      <c r="AHV678" s="1"/>
      <c r="AHW678" s="1"/>
      <c r="AHX678" s="1"/>
      <c r="AHY678" s="1"/>
      <c r="AHZ678" s="1"/>
      <c r="AIA678" s="1"/>
      <c r="AIB678" s="1"/>
      <c r="AIC678" s="1"/>
      <c r="AID678" s="1"/>
      <c r="AIE678" s="1"/>
      <c r="AIF678" s="1"/>
      <c r="AIG678" s="1"/>
      <c r="AIH678" s="1"/>
      <c r="AII678" s="1"/>
      <c r="AIJ678" s="1"/>
      <c r="AIK678" s="1"/>
      <c r="AIL678" s="1"/>
      <c r="AIM678" s="1"/>
      <c r="AIN678" s="1"/>
      <c r="AIO678" s="1"/>
      <c r="AIP678" s="1"/>
      <c r="AIQ678" s="1"/>
      <c r="AIR678" s="1"/>
      <c r="AIS678" s="1"/>
      <c r="AIT678" s="1"/>
      <c r="AIU678" s="1"/>
      <c r="AIV678" s="1"/>
      <c r="AIW678" s="1"/>
      <c r="AIX678" s="1"/>
      <c r="AIY678" s="1"/>
      <c r="AIZ678" s="1"/>
      <c r="AJA678" s="1"/>
      <c r="AJB678" s="1"/>
      <c r="AJC678" s="1"/>
      <c r="AJD678" s="1"/>
      <c r="AJE678" s="1"/>
      <c r="AJF678" s="1"/>
      <c r="AJG678" s="1"/>
      <c r="AJH678" s="1"/>
      <c r="AJI678" s="1"/>
      <c r="AJJ678" s="1"/>
      <c r="AJK678" s="1"/>
      <c r="AJL678" s="1"/>
      <c r="AJM678" s="1"/>
      <c r="AJN678" s="1"/>
      <c r="AJO678" s="1"/>
      <c r="AJP678" s="1"/>
      <c r="AJQ678" s="1"/>
      <c r="AJR678" s="1"/>
      <c r="AJS678" s="1"/>
      <c r="AJT678" s="1"/>
      <c r="AJU678" s="1"/>
      <c r="AJV678" s="1"/>
      <c r="AJW678" s="1"/>
      <c r="AJX678" s="1"/>
      <c r="AJY678" s="1"/>
      <c r="AJZ678" s="1"/>
      <c r="AKA678" s="1"/>
      <c r="AKB678" s="1"/>
      <c r="AKC678" s="1"/>
      <c r="AKD678" s="1"/>
      <c r="AKE678" s="1"/>
      <c r="AKF678" s="1"/>
      <c r="AKG678" s="1"/>
      <c r="AKH678" s="1"/>
      <c r="AKI678" s="1"/>
      <c r="AKJ678" s="1"/>
      <c r="AKK678" s="1"/>
      <c r="AKL678" s="1"/>
      <c r="AKM678" s="1"/>
      <c r="AKN678" s="1"/>
      <c r="AKO678" s="1"/>
      <c r="AKP678" s="1"/>
      <c r="AKQ678" s="1"/>
      <c r="AKR678" s="1"/>
      <c r="AKS678" s="1"/>
      <c r="AKT678" s="1"/>
      <c r="AKU678" s="1"/>
      <c r="AKV678" s="1"/>
      <c r="AKW678" s="1"/>
      <c r="AKX678" s="1"/>
      <c r="AKY678" s="1"/>
      <c r="AKZ678" s="1"/>
      <c r="ALA678" s="1"/>
      <c r="ALB678" s="1"/>
      <c r="ALC678" s="1"/>
      <c r="ALD678" s="1"/>
      <c r="ALE678" s="1"/>
      <c r="ALF678" s="1"/>
      <c r="ALG678" s="1"/>
      <c r="ALH678" s="1"/>
      <c r="ALI678" s="1"/>
      <c r="ALJ678" s="1"/>
      <c r="ALK678" s="1"/>
      <c r="ALL678" s="1"/>
      <c r="ALM678" s="1"/>
      <c r="ALN678" s="1"/>
      <c r="ALO678" s="1"/>
      <c r="ALP678" s="1"/>
      <c r="ALQ678" s="1"/>
      <c r="ALR678" s="1"/>
      <c r="ALS678" s="1"/>
      <c r="ALT678" s="1"/>
      <c r="ALU678" s="1"/>
      <c r="ALV678" s="1"/>
      <c r="ALW678" s="1"/>
      <c r="ALX678" s="1"/>
      <c r="ALY678" s="1"/>
      <c r="ALZ678" s="1"/>
      <c r="AMA678" s="1"/>
      <c r="AMB678" s="1"/>
      <c r="AMC678" s="1"/>
      <c r="AMD678" s="1"/>
      <c r="AME678" s="1"/>
      <c r="AMF678" s="1"/>
      <c r="AMG678" s="1"/>
      <c r="AMH678" s="1"/>
      <c r="AMI678" s="1"/>
      <c r="AMJ678" s="1"/>
    </row>
    <row r="679" spans="1:1024" s="22" customFormat="1">
      <c r="A679" s="1" t="s">
        <v>9734</v>
      </c>
      <c r="B679" s="1" t="s">
        <v>9757</v>
      </c>
      <c r="C679" s="1" t="s">
        <v>1382</v>
      </c>
      <c r="D679" s="1" t="s">
        <v>288</v>
      </c>
      <c r="E679" s="1" t="s">
        <v>9793</v>
      </c>
      <c r="F679" s="1" t="s">
        <v>9793</v>
      </c>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c r="KB679" s="1"/>
      <c r="KC679" s="1"/>
      <c r="KD679" s="1"/>
      <c r="KE679" s="1"/>
      <c r="KF679" s="1"/>
      <c r="KG679" s="1"/>
      <c r="KH679" s="1"/>
      <c r="KI679" s="1"/>
      <c r="KJ679" s="1"/>
      <c r="KK679" s="1"/>
      <c r="KL679" s="1"/>
      <c r="KM679" s="1"/>
      <c r="KN679" s="1"/>
      <c r="KO679" s="1"/>
      <c r="KP679" s="1"/>
      <c r="KQ679" s="1"/>
      <c r="KR679" s="1"/>
      <c r="KS679" s="1"/>
      <c r="KT679" s="1"/>
      <c r="KU679" s="1"/>
      <c r="KV679" s="1"/>
      <c r="KW679" s="1"/>
      <c r="KX679" s="1"/>
      <c r="KY679" s="1"/>
      <c r="KZ679" s="1"/>
      <c r="LA679" s="1"/>
      <c r="LB679" s="1"/>
      <c r="LC679" s="1"/>
      <c r="LD679" s="1"/>
      <c r="LE679" s="1"/>
      <c r="LF679" s="1"/>
      <c r="LG679" s="1"/>
      <c r="LH679" s="1"/>
      <c r="LI679" s="1"/>
      <c r="LJ679" s="1"/>
      <c r="LK679" s="1"/>
      <c r="LL679" s="1"/>
      <c r="LM679" s="1"/>
      <c r="LN679" s="1"/>
      <c r="LO679" s="1"/>
      <c r="LP679" s="1"/>
      <c r="LQ679" s="1"/>
      <c r="LR679" s="1"/>
      <c r="LS679" s="1"/>
      <c r="LT679" s="1"/>
      <c r="LU679" s="1"/>
      <c r="LV679" s="1"/>
      <c r="LW679" s="1"/>
      <c r="LX679" s="1"/>
      <c r="LY679" s="1"/>
      <c r="LZ679" s="1"/>
      <c r="MA679" s="1"/>
      <c r="MB679" s="1"/>
      <c r="MC679" s="1"/>
      <c r="MD679" s="1"/>
      <c r="ME679" s="1"/>
      <c r="MF679" s="1"/>
      <c r="MG679" s="1"/>
      <c r="MH679" s="1"/>
      <c r="MI679" s="1"/>
      <c r="MJ679" s="1"/>
      <c r="MK679" s="1"/>
      <c r="ML679" s="1"/>
      <c r="MM679" s="1"/>
      <c r="MN679" s="1"/>
      <c r="MO679" s="1"/>
      <c r="MP679" s="1"/>
      <c r="MQ679" s="1"/>
      <c r="MR679" s="1"/>
      <c r="MS679" s="1"/>
      <c r="MT679" s="1"/>
      <c r="MU679" s="1"/>
      <c r="MV679" s="1"/>
      <c r="MW679" s="1"/>
      <c r="MX679" s="1"/>
      <c r="MY679" s="1"/>
      <c r="MZ679" s="1"/>
      <c r="NA679" s="1"/>
      <c r="NB679" s="1"/>
      <c r="NC679" s="1"/>
      <c r="ND679" s="1"/>
      <c r="NE679" s="1"/>
      <c r="NF679" s="1"/>
      <c r="NG679" s="1"/>
      <c r="NH679" s="1"/>
      <c r="NI679" s="1"/>
      <c r="NJ679" s="1"/>
      <c r="NK679" s="1"/>
      <c r="NL679" s="1"/>
      <c r="NM679" s="1"/>
      <c r="NN679" s="1"/>
      <c r="NO679" s="1"/>
      <c r="NP679" s="1"/>
      <c r="NQ679" s="1"/>
      <c r="NR679" s="1"/>
      <c r="NS679" s="1"/>
      <c r="NT679" s="1"/>
      <c r="NU679" s="1"/>
      <c r="NV679" s="1"/>
      <c r="NW679" s="1"/>
      <c r="NX679" s="1"/>
      <c r="NY679" s="1"/>
      <c r="NZ679" s="1"/>
      <c r="OA679" s="1"/>
      <c r="OB679" s="1"/>
      <c r="OC679" s="1"/>
      <c r="OD679" s="1"/>
      <c r="OE679" s="1"/>
      <c r="OF679" s="1"/>
      <c r="OG679" s="1"/>
      <c r="OH679" s="1"/>
      <c r="OI679" s="1"/>
      <c r="OJ679" s="1"/>
      <c r="OK679" s="1"/>
      <c r="OL679" s="1"/>
      <c r="OM679" s="1"/>
      <c r="ON679" s="1"/>
      <c r="OO679" s="1"/>
      <c r="OP679" s="1"/>
      <c r="OQ679" s="1"/>
      <c r="OR679" s="1"/>
      <c r="OS679" s="1"/>
      <c r="OT679" s="1"/>
      <c r="OU679" s="1"/>
      <c r="OV679" s="1"/>
      <c r="OW679" s="1"/>
      <c r="OX679" s="1"/>
      <c r="OY679" s="1"/>
      <c r="OZ679" s="1"/>
      <c r="PA679" s="1"/>
      <c r="PB679" s="1"/>
      <c r="PC679" s="1"/>
      <c r="PD679" s="1"/>
      <c r="PE679" s="1"/>
      <c r="PF679" s="1"/>
      <c r="PG679" s="1"/>
      <c r="PH679" s="1"/>
      <c r="PI679" s="1"/>
      <c r="PJ679" s="1"/>
      <c r="PK679" s="1"/>
      <c r="PL679" s="1"/>
      <c r="PM679" s="1"/>
      <c r="PN679" s="1"/>
      <c r="PO679" s="1"/>
      <c r="PP679" s="1"/>
      <c r="PQ679" s="1"/>
      <c r="PR679" s="1"/>
      <c r="PS679" s="1"/>
      <c r="PT679" s="1"/>
      <c r="PU679" s="1"/>
      <c r="PV679" s="1"/>
      <c r="PW679" s="1"/>
      <c r="PX679" s="1"/>
      <c r="PY679" s="1"/>
      <c r="PZ679" s="1"/>
      <c r="QA679" s="1"/>
      <c r="QB679" s="1"/>
      <c r="QC679" s="1"/>
      <c r="QD679" s="1"/>
      <c r="QE679" s="1"/>
      <c r="QF679" s="1"/>
      <c r="QG679" s="1"/>
      <c r="QH679" s="1"/>
      <c r="QI679" s="1"/>
      <c r="QJ679" s="1"/>
      <c r="QK679" s="1"/>
      <c r="QL679" s="1"/>
      <c r="QM679" s="1"/>
      <c r="QN679" s="1"/>
      <c r="QO679" s="1"/>
      <c r="QP679" s="1"/>
      <c r="QQ679" s="1"/>
      <c r="QR679" s="1"/>
      <c r="QS679" s="1"/>
      <c r="QT679" s="1"/>
      <c r="QU679" s="1"/>
      <c r="QV679" s="1"/>
      <c r="QW679" s="1"/>
      <c r="QX679" s="1"/>
      <c r="QY679" s="1"/>
      <c r="QZ679" s="1"/>
      <c r="RA679" s="1"/>
      <c r="RB679" s="1"/>
      <c r="RC679" s="1"/>
      <c r="RD679" s="1"/>
      <c r="RE679" s="1"/>
      <c r="RF679" s="1"/>
      <c r="RG679" s="1"/>
      <c r="RH679" s="1"/>
      <c r="RI679" s="1"/>
      <c r="RJ679" s="1"/>
      <c r="RK679" s="1"/>
      <c r="RL679" s="1"/>
      <c r="RM679" s="1"/>
      <c r="RN679" s="1"/>
      <c r="RO679" s="1"/>
      <c r="RP679" s="1"/>
      <c r="RQ679" s="1"/>
      <c r="RR679" s="1"/>
      <c r="RS679" s="1"/>
      <c r="RT679" s="1"/>
      <c r="RU679" s="1"/>
      <c r="RV679" s="1"/>
      <c r="RW679" s="1"/>
      <c r="RX679" s="1"/>
      <c r="RY679" s="1"/>
      <c r="RZ679" s="1"/>
      <c r="SA679" s="1"/>
      <c r="SB679" s="1"/>
      <c r="SC679" s="1"/>
      <c r="SD679" s="1"/>
      <c r="SE679" s="1"/>
      <c r="SF679" s="1"/>
      <c r="SG679" s="1"/>
      <c r="SH679" s="1"/>
      <c r="SI679" s="1"/>
      <c r="SJ679" s="1"/>
      <c r="SK679" s="1"/>
      <c r="SL679" s="1"/>
      <c r="SM679" s="1"/>
      <c r="SN679" s="1"/>
      <c r="SO679" s="1"/>
      <c r="SP679" s="1"/>
      <c r="SQ679" s="1"/>
      <c r="SR679" s="1"/>
      <c r="SS679" s="1"/>
      <c r="ST679" s="1"/>
      <c r="SU679" s="1"/>
      <c r="SV679" s="1"/>
      <c r="SW679" s="1"/>
      <c r="SX679" s="1"/>
      <c r="SY679" s="1"/>
      <c r="SZ679" s="1"/>
      <c r="TA679" s="1"/>
      <c r="TB679" s="1"/>
      <c r="TC679" s="1"/>
      <c r="TD679" s="1"/>
      <c r="TE679" s="1"/>
      <c r="TF679" s="1"/>
      <c r="TG679" s="1"/>
      <c r="TH679" s="1"/>
      <c r="TI679" s="1"/>
      <c r="TJ679" s="1"/>
      <c r="TK679" s="1"/>
      <c r="TL679" s="1"/>
      <c r="TM679" s="1"/>
      <c r="TN679" s="1"/>
      <c r="TO679" s="1"/>
      <c r="TP679" s="1"/>
      <c r="TQ679" s="1"/>
      <c r="TR679" s="1"/>
      <c r="TS679" s="1"/>
      <c r="TT679" s="1"/>
      <c r="TU679" s="1"/>
      <c r="TV679" s="1"/>
      <c r="TW679" s="1"/>
      <c r="TX679" s="1"/>
      <c r="TY679" s="1"/>
      <c r="TZ679" s="1"/>
      <c r="UA679" s="1"/>
      <c r="UB679" s="1"/>
      <c r="UC679" s="1"/>
      <c r="UD679" s="1"/>
      <c r="UE679" s="1"/>
      <c r="UF679" s="1"/>
      <c r="UG679" s="1"/>
      <c r="UH679" s="1"/>
      <c r="UI679" s="1"/>
      <c r="UJ679" s="1"/>
      <c r="UK679" s="1"/>
      <c r="UL679" s="1"/>
      <c r="UM679" s="1"/>
      <c r="UN679" s="1"/>
      <c r="UO679" s="1"/>
      <c r="UP679" s="1"/>
      <c r="UQ679" s="1"/>
      <c r="UR679" s="1"/>
      <c r="US679" s="1"/>
      <c r="UT679" s="1"/>
      <c r="UU679" s="1"/>
      <c r="UV679" s="1"/>
      <c r="UW679" s="1"/>
      <c r="UX679" s="1"/>
      <c r="UY679" s="1"/>
      <c r="UZ679" s="1"/>
      <c r="VA679" s="1"/>
      <c r="VB679" s="1"/>
      <c r="VC679" s="1"/>
      <c r="VD679" s="1"/>
      <c r="VE679" s="1"/>
      <c r="VF679" s="1"/>
      <c r="VG679" s="1"/>
      <c r="VH679" s="1"/>
      <c r="VI679" s="1"/>
      <c r="VJ679" s="1"/>
      <c r="VK679" s="1"/>
      <c r="VL679" s="1"/>
      <c r="VM679" s="1"/>
      <c r="VN679" s="1"/>
      <c r="VO679" s="1"/>
      <c r="VP679" s="1"/>
      <c r="VQ679" s="1"/>
      <c r="VR679" s="1"/>
      <c r="VS679" s="1"/>
      <c r="VT679" s="1"/>
      <c r="VU679" s="1"/>
      <c r="VV679" s="1"/>
      <c r="VW679" s="1"/>
      <c r="VX679" s="1"/>
      <c r="VY679" s="1"/>
      <c r="VZ679" s="1"/>
      <c r="WA679" s="1"/>
      <c r="WB679" s="1"/>
      <c r="WC679" s="1"/>
      <c r="WD679" s="1"/>
      <c r="WE679" s="1"/>
      <c r="WF679" s="1"/>
      <c r="WG679" s="1"/>
      <c r="WH679" s="1"/>
      <c r="WI679" s="1"/>
      <c r="WJ679" s="1"/>
      <c r="WK679" s="1"/>
      <c r="WL679" s="1"/>
      <c r="WM679" s="1"/>
      <c r="WN679" s="1"/>
      <c r="WO679" s="1"/>
      <c r="WP679" s="1"/>
      <c r="WQ679" s="1"/>
      <c r="WR679" s="1"/>
      <c r="WS679" s="1"/>
      <c r="WT679" s="1"/>
      <c r="WU679" s="1"/>
      <c r="WV679" s="1"/>
      <c r="WW679" s="1"/>
      <c r="WX679" s="1"/>
      <c r="WY679" s="1"/>
      <c r="WZ679" s="1"/>
      <c r="XA679" s="1"/>
      <c r="XB679" s="1"/>
      <c r="XC679" s="1"/>
      <c r="XD679" s="1"/>
      <c r="XE679" s="1"/>
      <c r="XF679" s="1"/>
      <c r="XG679" s="1"/>
      <c r="XH679" s="1"/>
      <c r="XI679" s="1"/>
      <c r="XJ679" s="1"/>
      <c r="XK679" s="1"/>
      <c r="XL679" s="1"/>
      <c r="XM679" s="1"/>
      <c r="XN679" s="1"/>
      <c r="XO679" s="1"/>
      <c r="XP679" s="1"/>
      <c r="XQ679" s="1"/>
      <c r="XR679" s="1"/>
      <c r="XS679" s="1"/>
      <c r="XT679" s="1"/>
      <c r="XU679" s="1"/>
      <c r="XV679" s="1"/>
      <c r="XW679" s="1"/>
      <c r="XX679" s="1"/>
      <c r="XY679" s="1"/>
      <c r="XZ679" s="1"/>
      <c r="YA679" s="1"/>
      <c r="YB679" s="1"/>
      <c r="YC679" s="1"/>
      <c r="YD679" s="1"/>
      <c r="YE679" s="1"/>
      <c r="YF679" s="1"/>
      <c r="YG679" s="1"/>
      <c r="YH679" s="1"/>
      <c r="YI679" s="1"/>
      <c r="YJ679" s="1"/>
      <c r="YK679" s="1"/>
      <c r="YL679" s="1"/>
      <c r="YM679" s="1"/>
      <c r="YN679" s="1"/>
      <c r="YO679" s="1"/>
      <c r="YP679" s="1"/>
      <c r="YQ679" s="1"/>
      <c r="YR679" s="1"/>
      <c r="YS679" s="1"/>
      <c r="YT679" s="1"/>
      <c r="YU679" s="1"/>
      <c r="YV679" s="1"/>
      <c r="YW679" s="1"/>
      <c r="YX679" s="1"/>
      <c r="YY679" s="1"/>
      <c r="YZ679" s="1"/>
      <c r="ZA679" s="1"/>
      <c r="ZB679" s="1"/>
      <c r="ZC679" s="1"/>
      <c r="ZD679" s="1"/>
      <c r="ZE679" s="1"/>
      <c r="ZF679" s="1"/>
      <c r="ZG679" s="1"/>
      <c r="ZH679" s="1"/>
      <c r="ZI679" s="1"/>
      <c r="ZJ679" s="1"/>
      <c r="ZK679" s="1"/>
      <c r="ZL679" s="1"/>
      <c r="ZM679" s="1"/>
      <c r="ZN679" s="1"/>
      <c r="ZO679" s="1"/>
      <c r="ZP679" s="1"/>
      <c r="ZQ679" s="1"/>
      <c r="ZR679" s="1"/>
      <c r="ZS679" s="1"/>
      <c r="ZT679" s="1"/>
      <c r="ZU679" s="1"/>
      <c r="ZV679" s="1"/>
      <c r="ZW679" s="1"/>
      <c r="ZX679" s="1"/>
      <c r="ZY679" s="1"/>
      <c r="ZZ679" s="1"/>
      <c r="AAA679" s="1"/>
      <c r="AAB679" s="1"/>
      <c r="AAC679" s="1"/>
      <c r="AAD679" s="1"/>
      <c r="AAE679" s="1"/>
      <c r="AAF679" s="1"/>
      <c r="AAG679" s="1"/>
      <c r="AAH679" s="1"/>
      <c r="AAI679" s="1"/>
      <c r="AAJ679" s="1"/>
      <c r="AAK679" s="1"/>
      <c r="AAL679" s="1"/>
      <c r="AAM679" s="1"/>
      <c r="AAN679" s="1"/>
      <c r="AAO679" s="1"/>
      <c r="AAP679" s="1"/>
      <c r="AAQ679" s="1"/>
      <c r="AAR679" s="1"/>
      <c r="AAS679" s="1"/>
      <c r="AAT679" s="1"/>
      <c r="AAU679" s="1"/>
      <c r="AAV679" s="1"/>
      <c r="AAW679" s="1"/>
      <c r="AAX679" s="1"/>
      <c r="AAY679" s="1"/>
      <c r="AAZ679" s="1"/>
      <c r="ABA679" s="1"/>
      <c r="ABB679" s="1"/>
      <c r="ABC679" s="1"/>
      <c r="ABD679" s="1"/>
      <c r="ABE679" s="1"/>
      <c r="ABF679" s="1"/>
      <c r="ABG679" s="1"/>
      <c r="ABH679" s="1"/>
      <c r="ABI679" s="1"/>
      <c r="ABJ679" s="1"/>
      <c r="ABK679" s="1"/>
      <c r="ABL679" s="1"/>
      <c r="ABM679" s="1"/>
      <c r="ABN679" s="1"/>
      <c r="ABO679" s="1"/>
      <c r="ABP679" s="1"/>
      <c r="ABQ679" s="1"/>
      <c r="ABR679" s="1"/>
      <c r="ABS679" s="1"/>
      <c r="ABT679" s="1"/>
      <c r="ABU679" s="1"/>
      <c r="ABV679" s="1"/>
      <c r="ABW679" s="1"/>
      <c r="ABX679" s="1"/>
      <c r="ABY679" s="1"/>
      <c r="ABZ679" s="1"/>
      <c r="ACA679" s="1"/>
      <c r="ACB679" s="1"/>
      <c r="ACC679" s="1"/>
      <c r="ACD679" s="1"/>
      <c r="ACE679" s="1"/>
      <c r="ACF679" s="1"/>
      <c r="ACG679" s="1"/>
      <c r="ACH679" s="1"/>
      <c r="ACI679" s="1"/>
      <c r="ACJ679" s="1"/>
      <c r="ACK679" s="1"/>
      <c r="ACL679" s="1"/>
      <c r="ACM679" s="1"/>
      <c r="ACN679" s="1"/>
      <c r="ACO679" s="1"/>
      <c r="ACP679" s="1"/>
      <c r="ACQ679" s="1"/>
      <c r="ACR679" s="1"/>
      <c r="ACS679" s="1"/>
      <c r="ACT679" s="1"/>
      <c r="ACU679" s="1"/>
      <c r="ACV679" s="1"/>
      <c r="ACW679" s="1"/>
      <c r="ACX679" s="1"/>
      <c r="ACY679" s="1"/>
      <c r="ACZ679" s="1"/>
      <c r="ADA679" s="1"/>
      <c r="ADB679" s="1"/>
      <c r="ADC679" s="1"/>
      <c r="ADD679" s="1"/>
      <c r="ADE679" s="1"/>
      <c r="ADF679" s="1"/>
      <c r="ADG679" s="1"/>
      <c r="ADH679" s="1"/>
      <c r="ADI679" s="1"/>
      <c r="ADJ679" s="1"/>
      <c r="ADK679" s="1"/>
      <c r="ADL679" s="1"/>
      <c r="ADM679" s="1"/>
      <c r="ADN679" s="1"/>
      <c r="ADO679" s="1"/>
      <c r="ADP679" s="1"/>
      <c r="ADQ679" s="1"/>
      <c r="ADR679" s="1"/>
      <c r="ADS679" s="1"/>
      <c r="ADT679" s="1"/>
      <c r="ADU679" s="1"/>
      <c r="ADV679" s="1"/>
      <c r="ADW679" s="1"/>
      <c r="ADX679" s="1"/>
      <c r="ADY679" s="1"/>
      <c r="ADZ679" s="1"/>
      <c r="AEA679" s="1"/>
      <c r="AEB679" s="1"/>
      <c r="AEC679" s="1"/>
      <c r="AED679" s="1"/>
      <c r="AEE679" s="1"/>
      <c r="AEF679" s="1"/>
      <c r="AEG679" s="1"/>
      <c r="AEH679" s="1"/>
      <c r="AEI679" s="1"/>
      <c r="AEJ679" s="1"/>
      <c r="AEK679" s="1"/>
      <c r="AEL679" s="1"/>
      <c r="AEM679" s="1"/>
      <c r="AEN679" s="1"/>
      <c r="AEO679" s="1"/>
      <c r="AEP679" s="1"/>
      <c r="AEQ679" s="1"/>
      <c r="AER679" s="1"/>
      <c r="AES679" s="1"/>
      <c r="AET679" s="1"/>
      <c r="AEU679" s="1"/>
      <c r="AEV679" s="1"/>
      <c r="AEW679" s="1"/>
      <c r="AEX679" s="1"/>
      <c r="AEY679" s="1"/>
      <c r="AEZ679" s="1"/>
      <c r="AFA679" s="1"/>
      <c r="AFB679" s="1"/>
      <c r="AFC679" s="1"/>
      <c r="AFD679" s="1"/>
      <c r="AFE679" s="1"/>
      <c r="AFF679" s="1"/>
      <c r="AFG679" s="1"/>
      <c r="AFH679" s="1"/>
      <c r="AFI679" s="1"/>
      <c r="AFJ679" s="1"/>
      <c r="AFK679" s="1"/>
      <c r="AFL679" s="1"/>
      <c r="AFM679" s="1"/>
      <c r="AFN679" s="1"/>
      <c r="AFO679" s="1"/>
      <c r="AFP679" s="1"/>
      <c r="AFQ679" s="1"/>
      <c r="AFR679" s="1"/>
      <c r="AFS679" s="1"/>
      <c r="AFT679" s="1"/>
      <c r="AFU679" s="1"/>
      <c r="AFV679" s="1"/>
      <c r="AFW679" s="1"/>
      <c r="AFX679" s="1"/>
      <c r="AFY679" s="1"/>
      <c r="AFZ679" s="1"/>
      <c r="AGA679" s="1"/>
      <c r="AGB679" s="1"/>
      <c r="AGC679" s="1"/>
      <c r="AGD679" s="1"/>
      <c r="AGE679" s="1"/>
      <c r="AGF679" s="1"/>
      <c r="AGG679" s="1"/>
      <c r="AGH679" s="1"/>
      <c r="AGI679" s="1"/>
      <c r="AGJ679" s="1"/>
      <c r="AGK679" s="1"/>
      <c r="AGL679" s="1"/>
      <c r="AGM679" s="1"/>
      <c r="AGN679" s="1"/>
      <c r="AGO679" s="1"/>
      <c r="AGP679" s="1"/>
      <c r="AGQ679" s="1"/>
      <c r="AGR679" s="1"/>
      <c r="AGS679" s="1"/>
      <c r="AGT679" s="1"/>
      <c r="AGU679" s="1"/>
      <c r="AGV679" s="1"/>
      <c r="AGW679" s="1"/>
      <c r="AGX679" s="1"/>
      <c r="AGY679" s="1"/>
      <c r="AGZ679" s="1"/>
      <c r="AHA679" s="1"/>
      <c r="AHB679" s="1"/>
      <c r="AHC679" s="1"/>
      <c r="AHD679" s="1"/>
      <c r="AHE679" s="1"/>
      <c r="AHF679" s="1"/>
      <c r="AHG679" s="1"/>
      <c r="AHH679" s="1"/>
      <c r="AHI679" s="1"/>
      <c r="AHJ679" s="1"/>
      <c r="AHK679" s="1"/>
      <c r="AHL679" s="1"/>
      <c r="AHM679" s="1"/>
      <c r="AHN679" s="1"/>
      <c r="AHO679" s="1"/>
      <c r="AHP679" s="1"/>
      <c r="AHQ679" s="1"/>
      <c r="AHR679" s="1"/>
      <c r="AHS679" s="1"/>
      <c r="AHT679" s="1"/>
      <c r="AHU679" s="1"/>
      <c r="AHV679" s="1"/>
      <c r="AHW679" s="1"/>
      <c r="AHX679" s="1"/>
      <c r="AHY679" s="1"/>
      <c r="AHZ679" s="1"/>
      <c r="AIA679" s="1"/>
      <c r="AIB679" s="1"/>
      <c r="AIC679" s="1"/>
      <c r="AID679" s="1"/>
      <c r="AIE679" s="1"/>
      <c r="AIF679" s="1"/>
      <c r="AIG679" s="1"/>
      <c r="AIH679" s="1"/>
      <c r="AII679" s="1"/>
      <c r="AIJ679" s="1"/>
      <c r="AIK679" s="1"/>
      <c r="AIL679" s="1"/>
      <c r="AIM679" s="1"/>
      <c r="AIN679" s="1"/>
      <c r="AIO679" s="1"/>
      <c r="AIP679" s="1"/>
      <c r="AIQ679" s="1"/>
      <c r="AIR679" s="1"/>
      <c r="AIS679" s="1"/>
      <c r="AIT679" s="1"/>
      <c r="AIU679" s="1"/>
      <c r="AIV679" s="1"/>
      <c r="AIW679" s="1"/>
      <c r="AIX679" s="1"/>
      <c r="AIY679" s="1"/>
      <c r="AIZ679" s="1"/>
      <c r="AJA679" s="1"/>
      <c r="AJB679" s="1"/>
      <c r="AJC679" s="1"/>
      <c r="AJD679" s="1"/>
      <c r="AJE679" s="1"/>
      <c r="AJF679" s="1"/>
      <c r="AJG679" s="1"/>
      <c r="AJH679" s="1"/>
      <c r="AJI679" s="1"/>
      <c r="AJJ679" s="1"/>
      <c r="AJK679" s="1"/>
      <c r="AJL679" s="1"/>
      <c r="AJM679" s="1"/>
      <c r="AJN679" s="1"/>
      <c r="AJO679" s="1"/>
      <c r="AJP679" s="1"/>
      <c r="AJQ679" s="1"/>
      <c r="AJR679" s="1"/>
      <c r="AJS679" s="1"/>
      <c r="AJT679" s="1"/>
      <c r="AJU679" s="1"/>
      <c r="AJV679" s="1"/>
      <c r="AJW679" s="1"/>
      <c r="AJX679" s="1"/>
      <c r="AJY679" s="1"/>
      <c r="AJZ679" s="1"/>
      <c r="AKA679" s="1"/>
      <c r="AKB679" s="1"/>
      <c r="AKC679" s="1"/>
      <c r="AKD679" s="1"/>
      <c r="AKE679" s="1"/>
      <c r="AKF679" s="1"/>
      <c r="AKG679" s="1"/>
      <c r="AKH679" s="1"/>
      <c r="AKI679" s="1"/>
      <c r="AKJ679" s="1"/>
      <c r="AKK679" s="1"/>
      <c r="AKL679" s="1"/>
      <c r="AKM679" s="1"/>
      <c r="AKN679" s="1"/>
      <c r="AKO679" s="1"/>
      <c r="AKP679" s="1"/>
      <c r="AKQ679" s="1"/>
      <c r="AKR679" s="1"/>
      <c r="AKS679" s="1"/>
      <c r="AKT679" s="1"/>
      <c r="AKU679" s="1"/>
      <c r="AKV679" s="1"/>
      <c r="AKW679" s="1"/>
      <c r="AKX679" s="1"/>
      <c r="AKY679" s="1"/>
      <c r="AKZ679" s="1"/>
      <c r="ALA679" s="1"/>
      <c r="ALB679" s="1"/>
      <c r="ALC679" s="1"/>
      <c r="ALD679" s="1"/>
      <c r="ALE679" s="1"/>
      <c r="ALF679" s="1"/>
      <c r="ALG679" s="1"/>
      <c r="ALH679" s="1"/>
      <c r="ALI679" s="1"/>
      <c r="ALJ679" s="1"/>
      <c r="ALK679" s="1"/>
      <c r="ALL679" s="1"/>
      <c r="ALM679" s="1"/>
      <c r="ALN679" s="1"/>
      <c r="ALO679" s="1"/>
      <c r="ALP679" s="1"/>
      <c r="ALQ679" s="1"/>
      <c r="ALR679" s="1"/>
      <c r="ALS679" s="1"/>
      <c r="ALT679" s="1"/>
      <c r="ALU679" s="1"/>
      <c r="ALV679" s="1"/>
      <c r="ALW679" s="1"/>
      <c r="ALX679" s="1"/>
      <c r="ALY679" s="1"/>
      <c r="ALZ679" s="1"/>
      <c r="AMA679" s="1"/>
      <c r="AMB679" s="1"/>
      <c r="AMC679" s="1"/>
      <c r="AMD679" s="1"/>
      <c r="AME679" s="1"/>
      <c r="AMF679" s="1"/>
      <c r="AMG679" s="1"/>
      <c r="AMH679" s="1"/>
      <c r="AMI679" s="1"/>
      <c r="AMJ679" s="1"/>
    </row>
    <row r="680" spans="1:1024" s="22" customFormat="1">
      <c r="A680" s="1" t="s">
        <v>9735</v>
      </c>
      <c r="B680" s="1" t="s">
        <v>9754</v>
      </c>
      <c r="C680" s="1" t="s">
        <v>1382</v>
      </c>
      <c r="D680" s="1" t="s">
        <v>13</v>
      </c>
      <c r="E680" s="1" t="s">
        <v>9887</v>
      </c>
      <c r="F680" s="1" t="s">
        <v>16</v>
      </c>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c r="KB680" s="1"/>
      <c r="KC680" s="1"/>
      <c r="KD680" s="1"/>
      <c r="KE680" s="1"/>
      <c r="KF680" s="1"/>
      <c r="KG680" s="1"/>
      <c r="KH680" s="1"/>
      <c r="KI680" s="1"/>
      <c r="KJ680" s="1"/>
      <c r="KK680" s="1"/>
      <c r="KL680" s="1"/>
      <c r="KM680" s="1"/>
      <c r="KN680" s="1"/>
      <c r="KO680" s="1"/>
      <c r="KP680" s="1"/>
      <c r="KQ680" s="1"/>
      <c r="KR680" s="1"/>
      <c r="KS680" s="1"/>
      <c r="KT680" s="1"/>
      <c r="KU680" s="1"/>
      <c r="KV680" s="1"/>
      <c r="KW680" s="1"/>
      <c r="KX680" s="1"/>
      <c r="KY680" s="1"/>
      <c r="KZ680" s="1"/>
      <c r="LA680" s="1"/>
      <c r="LB680" s="1"/>
      <c r="LC680" s="1"/>
      <c r="LD680" s="1"/>
      <c r="LE680" s="1"/>
      <c r="LF680" s="1"/>
      <c r="LG680" s="1"/>
      <c r="LH680" s="1"/>
      <c r="LI680" s="1"/>
      <c r="LJ680" s="1"/>
      <c r="LK680" s="1"/>
      <c r="LL680" s="1"/>
      <c r="LM680" s="1"/>
      <c r="LN680" s="1"/>
      <c r="LO680" s="1"/>
      <c r="LP680" s="1"/>
      <c r="LQ680" s="1"/>
      <c r="LR680" s="1"/>
      <c r="LS680" s="1"/>
      <c r="LT680" s="1"/>
      <c r="LU680" s="1"/>
      <c r="LV680" s="1"/>
      <c r="LW680" s="1"/>
      <c r="LX680" s="1"/>
      <c r="LY680" s="1"/>
      <c r="LZ680" s="1"/>
      <c r="MA680" s="1"/>
      <c r="MB680" s="1"/>
      <c r="MC680" s="1"/>
      <c r="MD680" s="1"/>
      <c r="ME680" s="1"/>
      <c r="MF680" s="1"/>
      <c r="MG680" s="1"/>
      <c r="MH680" s="1"/>
      <c r="MI680" s="1"/>
      <c r="MJ680" s="1"/>
      <c r="MK680" s="1"/>
      <c r="ML680" s="1"/>
      <c r="MM680" s="1"/>
      <c r="MN680" s="1"/>
      <c r="MO680" s="1"/>
      <c r="MP680" s="1"/>
      <c r="MQ680" s="1"/>
      <c r="MR680" s="1"/>
      <c r="MS680" s="1"/>
      <c r="MT680" s="1"/>
      <c r="MU680" s="1"/>
      <c r="MV680" s="1"/>
      <c r="MW680" s="1"/>
      <c r="MX680" s="1"/>
      <c r="MY680" s="1"/>
      <c r="MZ680" s="1"/>
      <c r="NA680" s="1"/>
      <c r="NB680" s="1"/>
      <c r="NC680" s="1"/>
      <c r="ND680" s="1"/>
      <c r="NE680" s="1"/>
      <c r="NF680" s="1"/>
      <c r="NG680" s="1"/>
      <c r="NH680" s="1"/>
      <c r="NI680" s="1"/>
      <c r="NJ680" s="1"/>
      <c r="NK680" s="1"/>
      <c r="NL680" s="1"/>
      <c r="NM680" s="1"/>
      <c r="NN680" s="1"/>
      <c r="NO680" s="1"/>
      <c r="NP680" s="1"/>
      <c r="NQ680" s="1"/>
      <c r="NR680" s="1"/>
      <c r="NS680" s="1"/>
      <c r="NT680" s="1"/>
      <c r="NU680" s="1"/>
      <c r="NV680" s="1"/>
      <c r="NW680" s="1"/>
      <c r="NX680" s="1"/>
      <c r="NY680" s="1"/>
      <c r="NZ680" s="1"/>
      <c r="OA680" s="1"/>
      <c r="OB680" s="1"/>
      <c r="OC680" s="1"/>
      <c r="OD680" s="1"/>
      <c r="OE680" s="1"/>
      <c r="OF680" s="1"/>
      <c r="OG680" s="1"/>
      <c r="OH680" s="1"/>
      <c r="OI680" s="1"/>
      <c r="OJ680" s="1"/>
      <c r="OK680" s="1"/>
      <c r="OL680" s="1"/>
      <c r="OM680" s="1"/>
      <c r="ON680" s="1"/>
      <c r="OO680" s="1"/>
      <c r="OP680" s="1"/>
      <c r="OQ680" s="1"/>
      <c r="OR680" s="1"/>
      <c r="OS680" s="1"/>
      <c r="OT680" s="1"/>
      <c r="OU680" s="1"/>
      <c r="OV680" s="1"/>
      <c r="OW680" s="1"/>
      <c r="OX680" s="1"/>
      <c r="OY680" s="1"/>
      <c r="OZ680" s="1"/>
      <c r="PA680" s="1"/>
      <c r="PB680" s="1"/>
      <c r="PC680" s="1"/>
      <c r="PD680" s="1"/>
      <c r="PE680" s="1"/>
      <c r="PF680" s="1"/>
      <c r="PG680" s="1"/>
      <c r="PH680" s="1"/>
      <c r="PI680" s="1"/>
      <c r="PJ680" s="1"/>
      <c r="PK680" s="1"/>
      <c r="PL680" s="1"/>
      <c r="PM680" s="1"/>
      <c r="PN680" s="1"/>
      <c r="PO680" s="1"/>
      <c r="PP680" s="1"/>
      <c r="PQ680" s="1"/>
      <c r="PR680" s="1"/>
      <c r="PS680" s="1"/>
      <c r="PT680" s="1"/>
      <c r="PU680" s="1"/>
      <c r="PV680" s="1"/>
      <c r="PW680" s="1"/>
      <c r="PX680" s="1"/>
      <c r="PY680" s="1"/>
      <c r="PZ680" s="1"/>
      <c r="QA680" s="1"/>
      <c r="QB680" s="1"/>
      <c r="QC680" s="1"/>
      <c r="QD680" s="1"/>
      <c r="QE680" s="1"/>
      <c r="QF680" s="1"/>
      <c r="QG680" s="1"/>
      <c r="QH680" s="1"/>
      <c r="QI680" s="1"/>
      <c r="QJ680" s="1"/>
      <c r="QK680" s="1"/>
      <c r="QL680" s="1"/>
      <c r="QM680" s="1"/>
      <c r="QN680" s="1"/>
      <c r="QO680" s="1"/>
      <c r="QP680" s="1"/>
      <c r="QQ680" s="1"/>
      <c r="QR680" s="1"/>
      <c r="QS680" s="1"/>
      <c r="QT680" s="1"/>
      <c r="QU680" s="1"/>
      <c r="QV680" s="1"/>
      <c r="QW680" s="1"/>
      <c r="QX680" s="1"/>
      <c r="QY680" s="1"/>
      <c r="QZ680" s="1"/>
      <c r="RA680" s="1"/>
      <c r="RB680" s="1"/>
      <c r="RC680" s="1"/>
      <c r="RD680" s="1"/>
      <c r="RE680" s="1"/>
      <c r="RF680" s="1"/>
      <c r="RG680" s="1"/>
      <c r="RH680" s="1"/>
      <c r="RI680" s="1"/>
      <c r="RJ680" s="1"/>
      <c r="RK680" s="1"/>
      <c r="RL680" s="1"/>
      <c r="RM680" s="1"/>
      <c r="RN680" s="1"/>
      <c r="RO680" s="1"/>
      <c r="RP680" s="1"/>
      <c r="RQ680" s="1"/>
      <c r="RR680" s="1"/>
      <c r="RS680" s="1"/>
      <c r="RT680" s="1"/>
      <c r="RU680" s="1"/>
      <c r="RV680" s="1"/>
      <c r="RW680" s="1"/>
      <c r="RX680" s="1"/>
      <c r="RY680" s="1"/>
      <c r="RZ680" s="1"/>
      <c r="SA680" s="1"/>
      <c r="SB680" s="1"/>
      <c r="SC680" s="1"/>
      <c r="SD680" s="1"/>
      <c r="SE680" s="1"/>
      <c r="SF680" s="1"/>
      <c r="SG680" s="1"/>
      <c r="SH680" s="1"/>
      <c r="SI680" s="1"/>
      <c r="SJ680" s="1"/>
      <c r="SK680" s="1"/>
      <c r="SL680" s="1"/>
      <c r="SM680" s="1"/>
      <c r="SN680" s="1"/>
      <c r="SO680" s="1"/>
      <c r="SP680" s="1"/>
      <c r="SQ680" s="1"/>
      <c r="SR680" s="1"/>
      <c r="SS680" s="1"/>
      <c r="ST680" s="1"/>
      <c r="SU680" s="1"/>
      <c r="SV680" s="1"/>
      <c r="SW680" s="1"/>
      <c r="SX680" s="1"/>
      <c r="SY680" s="1"/>
      <c r="SZ680" s="1"/>
      <c r="TA680" s="1"/>
      <c r="TB680" s="1"/>
      <c r="TC680" s="1"/>
      <c r="TD680" s="1"/>
      <c r="TE680" s="1"/>
      <c r="TF680" s="1"/>
      <c r="TG680" s="1"/>
      <c r="TH680" s="1"/>
      <c r="TI680" s="1"/>
      <c r="TJ680" s="1"/>
      <c r="TK680" s="1"/>
      <c r="TL680" s="1"/>
      <c r="TM680" s="1"/>
      <c r="TN680" s="1"/>
      <c r="TO680" s="1"/>
      <c r="TP680" s="1"/>
      <c r="TQ680" s="1"/>
      <c r="TR680" s="1"/>
      <c r="TS680" s="1"/>
      <c r="TT680" s="1"/>
      <c r="TU680" s="1"/>
      <c r="TV680" s="1"/>
      <c r="TW680" s="1"/>
      <c r="TX680" s="1"/>
      <c r="TY680" s="1"/>
      <c r="TZ680" s="1"/>
      <c r="UA680" s="1"/>
      <c r="UB680" s="1"/>
      <c r="UC680" s="1"/>
      <c r="UD680" s="1"/>
      <c r="UE680" s="1"/>
      <c r="UF680" s="1"/>
      <c r="UG680" s="1"/>
      <c r="UH680" s="1"/>
      <c r="UI680" s="1"/>
      <c r="UJ680" s="1"/>
      <c r="UK680" s="1"/>
      <c r="UL680" s="1"/>
      <c r="UM680" s="1"/>
      <c r="UN680" s="1"/>
      <c r="UO680" s="1"/>
      <c r="UP680" s="1"/>
      <c r="UQ680" s="1"/>
      <c r="UR680" s="1"/>
      <c r="US680" s="1"/>
      <c r="UT680" s="1"/>
      <c r="UU680" s="1"/>
      <c r="UV680" s="1"/>
      <c r="UW680" s="1"/>
      <c r="UX680" s="1"/>
      <c r="UY680" s="1"/>
      <c r="UZ680" s="1"/>
      <c r="VA680" s="1"/>
      <c r="VB680" s="1"/>
      <c r="VC680" s="1"/>
      <c r="VD680" s="1"/>
      <c r="VE680" s="1"/>
      <c r="VF680" s="1"/>
      <c r="VG680" s="1"/>
      <c r="VH680" s="1"/>
      <c r="VI680" s="1"/>
      <c r="VJ680" s="1"/>
      <c r="VK680" s="1"/>
      <c r="VL680" s="1"/>
      <c r="VM680" s="1"/>
      <c r="VN680" s="1"/>
      <c r="VO680" s="1"/>
      <c r="VP680" s="1"/>
      <c r="VQ680" s="1"/>
      <c r="VR680" s="1"/>
      <c r="VS680" s="1"/>
      <c r="VT680" s="1"/>
      <c r="VU680" s="1"/>
      <c r="VV680" s="1"/>
      <c r="VW680" s="1"/>
      <c r="VX680" s="1"/>
      <c r="VY680" s="1"/>
      <c r="VZ680" s="1"/>
      <c r="WA680" s="1"/>
      <c r="WB680" s="1"/>
      <c r="WC680" s="1"/>
      <c r="WD680" s="1"/>
      <c r="WE680" s="1"/>
      <c r="WF680" s="1"/>
      <c r="WG680" s="1"/>
      <c r="WH680" s="1"/>
      <c r="WI680" s="1"/>
      <c r="WJ680" s="1"/>
      <c r="WK680" s="1"/>
      <c r="WL680" s="1"/>
      <c r="WM680" s="1"/>
      <c r="WN680" s="1"/>
      <c r="WO680" s="1"/>
      <c r="WP680" s="1"/>
      <c r="WQ680" s="1"/>
      <c r="WR680" s="1"/>
      <c r="WS680" s="1"/>
      <c r="WT680" s="1"/>
      <c r="WU680" s="1"/>
      <c r="WV680" s="1"/>
      <c r="WW680" s="1"/>
      <c r="WX680" s="1"/>
      <c r="WY680" s="1"/>
      <c r="WZ680" s="1"/>
      <c r="XA680" s="1"/>
      <c r="XB680" s="1"/>
      <c r="XC680" s="1"/>
      <c r="XD680" s="1"/>
      <c r="XE680" s="1"/>
      <c r="XF680" s="1"/>
      <c r="XG680" s="1"/>
      <c r="XH680" s="1"/>
      <c r="XI680" s="1"/>
      <c r="XJ680" s="1"/>
      <c r="XK680" s="1"/>
      <c r="XL680" s="1"/>
      <c r="XM680" s="1"/>
      <c r="XN680" s="1"/>
      <c r="XO680" s="1"/>
      <c r="XP680" s="1"/>
      <c r="XQ680" s="1"/>
      <c r="XR680" s="1"/>
      <c r="XS680" s="1"/>
      <c r="XT680" s="1"/>
      <c r="XU680" s="1"/>
      <c r="XV680" s="1"/>
      <c r="XW680" s="1"/>
      <c r="XX680" s="1"/>
      <c r="XY680" s="1"/>
      <c r="XZ680" s="1"/>
      <c r="YA680" s="1"/>
      <c r="YB680" s="1"/>
      <c r="YC680" s="1"/>
      <c r="YD680" s="1"/>
      <c r="YE680" s="1"/>
      <c r="YF680" s="1"/>
      <c r="YG680" s="1"/>
      <c r="YH680" s="1"/>
      <c r="YI680" s="1"/>
      <c r="YJ680" s="1"/>
      <c r="YK680" s="1"/>
      <c r="YL680" s="1"/>
      <c r="YM680" s="1"/>
      <c r="YN680" s="1"/>
      <c r="YO680" s="1"/>
      <c r="YP680" s="1"/>
      <c r="YQ680" s="1"/>
      <c r="YR680" s="1"/>
      <c r="YS680" s="1"/>
      <c r="YT680" s="1"/>
      <c r="YU680" s="1"/>
      <c r="YV680" s="1"/>
      <c r="YW680" s="1"/>
      <c r="YX680" s="1"/>
      <c r="YY680" s="1"/>
      <c r="YZ680" s="1"/>
      <c r="ZA680" s="1"/>
      <c r="ZB680" s="1"/>
      <c r="ZC680" s="1"/>
      <c r="ZD680" s="1"/>
      <c r="ZE680" s="1"/>
      <c r="ZF680" s="1"/>
      <c r="ZG680" s="1"/>
      <c r="ZH680" s="1"/>
      <c r="ZI680" s="1"/>
      <c r="ZJ680" s="1"/>
      <c r="ZK680" s="1"/>
      <c r="ZL680" s="1"/>
      <c r="ZM680" s="1"/>
      <c r="ZN680" s="1"/>
      <c r="ZO680" s="1"/>
      <c r="ZP680" s="1"/>
      <c r="ZQ680" s="1"/>
      <c r="ZR680" s="1"/>
      <c r="ZS680" s="1"/>
      <c r="ZT680" s="1"/>
      <c r="ZU680" s="1"/>
      <c r="ZV680" s="1"/>
      <c r="ZW680" s="1"/>
      <c r="ZX680" s="1"/>
      <c r="ZY680" s="1"/>
      <c r="ZZ680" s="1"/>
      <c r="AAA680" s="1"/>
      <c r="AAB680" s="1"/>
      <c r="AAC680" s="1"/>
      <c r="AAD680" s="1"/>
      <c r="AAE680" s="1"/>
      <c r="AAF680" s="1"/>
      <c r="AAG680" s="1"/>
      <c r="AAH680" s="1"/>
      <c r="AAI680" s="1"/>
      <c r="AAJ680" s="1"/>
      <c r="AAK680" s="1"/>
      <c r="AAL680" s="1"/>
      <c r="AAM680" s="1"/>
      <c r="AAN680" s="1"/>
      <c r="AAO680" s="1"/>
      <c r="AAP680" s="1"/>
      <c r="AAQ680" s="1"/>
      <c r="AAR680" s="1"/>
      <c r="AAS680" s="1"/>
      <c r="AAT680" s="1"/>
      <c r="AAU680" s="1"/>
      <c r="AAV680" s="1"/>
      <c r="AAW680" s="1"/>
      <c r="AAX680" s="1"/>
      <c r="AAY680" s="1"/>
      <c r="AAZ680" s="1"/>
      <c r="ABA680" s="1"/>
      <c r="ABB680" s="1"/>
      <c r="ABC680" s="1"/>
      <c r="ABD680" s="1"/>
      <c r="ABE680" s="1"/>
      <c r="ABF680" s="1"/>
      <c r="ABG680" s="1"/>
      <c r="ABH680" s="1"/>
      <c r="ABI680" s="1"/>
      <c r="ABJ680" s="1"/>
      <c r="ABK680" s="1"/>
      <c r="ABL680" s="1"/>
      <c r="ABM680" s="1"/>
      <c r="ABN680" s="1"/>
      <c r="ABO680" s="1"/>
      <c r="ABP680" s="1"/>
      <c r="ABQ680" s="1"/>
      <c r="ABR680" s="1"/>
      <c r="ABS680" s="1"/>
      <c r="ABT680" s="1"/>
      <c r="ABU680" s="1"/>
      <c r="ABV680" s="1"/>
      <c r="ABW680" s="1"/>
      <c r="ABX680" s="1"/>
      <c r="ABY680" s="1"/>
      <c r="ABZ680" s="1"/>
      <c r="ACA680" s="1"/>
      <c r="ACB680" s="1"/>
      <c r="ACC680" s="1"/>
      <c r="ACD680" s="1"/>
      <c r="ACE680" s="1"/>
      <c r="ACF680" s="1"/>
      <c r="ACG680" s="1"/>
      <c r="ACH680" s="1"/>
      <c r="ACI680" s="1"/>
      <c r="ACJ680" s="1"/>
      <c r="ACK680" s="1"/>
      <c r="ACL680" s="1"/>
      <c r="ACM680" s="1"/>
      <c r="ACN680" s="1"/>
      <c r="ACO680" s="1"/>
      <c r="ACP680" s="1"/>
      <c r="ACQ680" s="1"/>
      <c r="ACR680" s="1"/>
      <c r="ACS680" s="1"/>
      <c r="ACT680" s="1"/>
      <c r="ACU680" s="1"/>
      <c r="ACV680" s="1"/>
      <c r="ACW680" s="1"/>
      <c r="ACX680" s="1"/>
      <c r="ACY680" s="1"/>
      <c r="ACZ680" s="1"/>
      <c r="ADA680" s="1"/>
      <c r="ADB680" s="1"/>
      <c r="ADC680" s="1"/>
      <c r="ADD680" s="1"/>
      <c r="ADE680" s="1"/>
      <c r="ADF680" s="1"/>
      <c r="ADG680" s="1"/>
      <c r="ADH680" s="1"/>
      <c r="ADI680" s="1"/>
      <c r="ADJ680" s="1"/>
      <c r="ADK680" s="1"/>
      <c r="ADL680" s="1"/>
      <c r="ADM680" s="1"/>
      <c r="ADN680" s="1"/>
      <c r="ADO680" s="1"/>
      <c r="ADP680" s="1"/>
      <c r="ADQ680" s="1"/>
      <c r="ADR680" s="1"/>
      <c r="ADS680" s="1"/>
      <c r="ADT680" s="1"/>
      <c r="ADU680" s="1"/>
      <c r="ADV680" s="1"/>
      <c r="ADW680" s="1"/>
      <c r="ADX680" s="1"/>
      <c r="ADY680" s="1"/>
      <c r="ADZ680" s="1"/>
      <c r="AEA680" s="1"/>
      <c r="AEB680" s="1"/>
      <c r="AEC680" s="1"/>
      <c r="AED680" s="1"/>
      <c r="AEE680" s="1"/>
      <c r="AEF680" s="1"/>
      <c r="AEG680" s="1"/>
      <c r="AEH680" s="1"/>
      <c r="AEI680" s="1"/>
      <c r="AEJ680" s="1"/>
      <c r="AEK680" s="1"/>
      <c r="AEL680" s="1"/>
      <c r="AEM680" s="1"/>
      <c r="AEN680" s="1"/>
      <c r="AEO680" s="1"/>
      <c r="AEP680" s="1"/>
      <c r="AEQ680" s="1"/>
      <c r="AER680" s="1"/>
      <c r="AES680" s="1"/>
      <c r="AET680" s="1"/>
      <c r="AEU680" s="1"/>
      <c r="AEV680" s="1"/>
      <c r="AEW680" s="1"/>
      <c r="AEX680" s="1"/>
      <c r="AEY680" s="1"/>
      <c r="AEZ680" s="1"/>
      <c r="AFA680" s="1"/>
      <c r="AFB680" s="1"/>
      <c r="AFC680" s="1"/>
      <c r="AFD680" s="1"/>
      <c r="AFE680" s="1"/>
      <c r="AFF680" s="1"/>
      <c r="AFG680" s="1"/>
      <c r="AFH680" s="1"/>
      <c r="AFI680" s="1"/>
      <c r="AFJ680" s="1"/>
      <c r="AFK680" s="1"/>
      <c r="AFL680" s="1"/>
      <c r="AFM680" s="1"/>
      <c r="AFN680" s="1"/>
      <c r="AFO680" s="1"/>
      <c r="AFP680" s="1"/>
      <c r="AFQ680" s="1"/>
      <c r="AFR680" s="1"/>
      <c r="AFS680" s="1"/>
      <c r="AFT680" s="1"/>
      <c r="AFU680" s="1"/>
      <c r="AFV680" s="1"/>
      <c r="AFW680" s="1"/>
      <c r="AFX680" s="1"/>
      <c r="AFY680" s="1"/>
      <c r="AFZ680" s="1"/>
      <c r="AGA680" s="1"/>
      <c r="AGB680" s="1"/>
      <c r="AGC680" s="1"/>
      <c r="AGD680" s="1"/>
      <c r="AGE680" s="1"/>
      <c r="AGF680" s="1"/>
      <c r="AGG680" s="1"/>
      <c r="AGH680" s="1"/>
      <c r="AGI680" s="1"/>
      <c r="AGJ680" s="1"/>
      <c r="AGK680" s="1"/>
      <c r="AGL680" s="1"/>
      <c r="AGM680" s="1"/>
      <c r="AGN680" s="1"/>
      <c r="AGO680" s="1"/>
      <c r="AGP680" s="1"/>
      <c r="AGQ680" s="1"/>
      <c r="AGR680" s="1"/>
      <c r="AGS680" s="1"/>
      <c r="AGT680" s="1"/>
      <c r="AGU680" s="1"/>
      <c r="AGV680" s="1"/>
      <c r="AGW680" s="1"/>
      <c r="AGX680" s="1"/>
      <c r="AGY680" s="1"/>
      <c r="AGZ680" s="1"/>
      <c r="AHA680" s="1"/>
      <c r="AHB680" s="1"/>
      <c r="AHC680" s="1"/>
      <c r="AHD680" s="1"/>
      <c r="AHE680" s="1"/>
      <c r="AHF680" s="1"/>
      <c r="AHG680" s="1"/>
      <c r="AHH680" s="1"/>
      <c r="AHI680" s="1"/>
      <c r="AHJ680" s="1"/>
      <c r="AHK680" s="1"/>
      <c r="AHL680" s="1"/>
      <c r="AHM680" s="1"/>
      <c r="AHN680" s="1"/>
      <c r="AHO680" s="1"/>
      <c r="AHP680" s="1"/>
      <c r="AHQ680" s="1"/>
      <c r="AHR680" s="1"/>
      <c r="AHS680" s="1"/>
      <c r="AHT680" s="1"/>
      <c r="AHU680" s="1"/>
      <c r="AHV680" s="1"/>
      <c r="AHW680" s="1"/>
      <c r="AHX680" s="1"/>
      <c r="AHY680" s="1"/>
      <c r="AHZ680" s="1"/>
      <c r="AIA680" s="1"/>
      <c r="AIB680" s="1"/>
      <c r="AIC680" s="1"/>
      <c r="AID680" s="1"/>
      <c r="AIE680" s="1"/>
      <c r="AIF680" s="1"/>
      <c r="AIG680" s="1"/>
      <c r="AIH680" s="1"/>
      <c r="AII680" s="1"/>
      <c r="AIJ680" s="1"/>
      <c r="AIK680" s="1"/>
      <c r="AIL680" s="1"/>
      <c r="AIM680" s="1"/>
      <c r="AIN680" s="1"/>
      <c r="AIO680" s="1"/>
      <c r="AIP680" s="1"/>
      <c r="AIQ680" s="1"/>
      <c r="AIR680" s="1"/>
      <c r="AIS680" s="1"/>
      <c r="AIT680" s="1"/>
      <c r="AIU680" s="1"/>
      <c r="AIV680" s="1"/>
      <c r="AIW680" s="1"/>
      <c r="AIX680" s="1"/>
      <c r="AIY680" s="1"/>
      <c r="AIZ680" s="1"/>
      <c r="AJA680" s="1"/>
      <c r="AJB680" s="1"/>
      <c r="AJC680" s="1"/>
      <c r="AJD680" s="1"/>
      <c r="AJE680" s="1"/>
      <c r="AJF680" s="1"/>
      <c r="AJG680" s="1"/>
      <c r="AJH680" s="1"/>
      <c r="AJI680" s="1"/>
      <c r="AJJ680" s="1"/>
      <c r="AJK680" s="1"/>
      <c r="AJL680" s="1"/>
      <c r="AJM680" s="1"/>
      <c r="AJN680" s="1"/>
      <c r="AJO680" s="1"/>
      <c r="AJP680" s="1"/>
      <c r="AJQ680" s="1"/>
      <c r="AJR680" s="1"/>
      <c r="AJS680" s="1"/>
      <c r="AJT680" s="1"/>
      <c r="AJU680" s="1"/>
      <c r="AJV680" s="1"/>
      <c r="AJW680" s="1"/>
      <c r="AJX680" s="1"/>
      <c r="AJY680" s="1"/>
      <c r="AJZ680" s="1"/>
      <c r="AKA680" s="1"/>
      <c r="AKB680" s="1"/>
      <c r="AKC680" s="1"/>
      <c r="AKD680" s="1"/>
      <c r="AKE680" s="1"/>
      <c r="AKF680" s="1"/>
      <c r="AKG680" s="1"/>
      <c r="AKH680" s="1"/>
      <c r="AKI680" s="1"/>
      <c r="AKJ680" s="1"/>
      <c r="AKK680" s="1"/>
      <c r="AKL680" s="1"/>
      <c r="AKM680" s="1"/>
      <c r="AKN680" s="1"/>
      <c r="AKO680" s="1"/>
      <c r="AKP680" s="1"/>
      <c r="AKQ680" s="1"/>
      <c r="AKR680" s="1"/>
      <c r="AKS680" s="1"/>
      <c r="AKT680" s="1"/>
      <c r="AKU680" s="1"/>
      <c r="AKV680" s="1"/>
      <c r="AKW680" s="1"/>
      <c r="AKX680" s="1"/>
      <c r="AKY680" s="1"/>
      <c r="AKZ680" s="1"/>
      <c r="ALA680" s="1"/>
      <c r="ALB680" s="1"/>
      <c r="ALC680" s="1"/>
      <c r="ALD680" s="1"/>
      <c r="ALE680" s="1"/>
      <c r="ALF680" s="1"/>
      <c r="ALG680" s="1"/>
      <c r="ALH680" s="1"/>
      <c r="ALI680" s="1"/>
      <c r="ALJ680" s="1"/>
      <c r="ALK680" s="1"/>
      <c r="ALL680" s="1"/>
      <c r="ALM680" s="1"/>
      <c r="ALN680" s="1"/>
      <c r="ALO680" s="1"/>
      <c r="ALP680" s="1"/>
      <c r="ALQ680" s="1"/>
      <c r="ALR680" s="1"/>
      <c r="ALS680" s="1"/>
      <c r="ALT680" s="1"/>
      <c r="ALU680" s="1"/>
      <c r="ALV680" s="1"/>
      <c r="ALW680" s="1"/>
      <c r="ALX680" s="1"/>
      <c r="ALY680" s="1"/>
      <c r="ALZ680" s="1"/>
      <c r="AMA680" s="1"/>
      <c r="AMB680" s="1"/>
      <c r="AMC680" s="1"/>
      <c r="AMD680" s="1"/>
      <c r="AME680" s="1"/>
      <c r="AMF680" s="1"/>
      <c r="AMG680" s="1"/>
      <c r="AMH680" s="1"/>
      <c r="AMI680" s="1"/>
      <c r="AMJ680" s="1"/>
    </row>
    <row r="681" spans="1:1024" s="22" customFormat="1">
      <c r="A681" s="1" t="s">
        <v>9736</v>
      </c>
      <c r="B681" s="1" t="s">
        <v>9755</v>
      </c>
      <c r="C681" s="1" t="s">
        <v>1382</v>
      </c>
      <c r="D681" s="1" t="s">
        <v>13</v>
      </c>
      <c r="E681" s="1" t="s">
        <v>9888</v>
      </c>
      <c r="F681" s="1" t="s">
        <v>16</v>
      </c>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c r="KB681" s="1"/>
      <c r="KC681" s="1"/>
      <c r="KD681" s="1"/>
      <c r="KE681" s="1"/>
      <c r="KF681" s="1"/>
      <c r="KG681" s="1"/>
      <c r="KH681" s="1"/>
      <c r="KI681" s="1"/>
      <c r="KJ681" s="1"/>
      <c r="KK681" s="1"/>
      <c r="KL681" s="1"/>
      <c r="KM681" s="1"/>
      <c r="KN681" s="1"/>
      <c r="KO681" s="1"/>
      <c r="KP681" s="1"/>
      <c r="KQ681" s="1"/>
      <c r="KR681" s="1"/>
      <c r="KS681" s="1"/>
      <c r="KT681" s="1"/>
      <c r="KU681" s="1"/>
      <c r="KV681" s="1"/>
      <c r="KW681" s="1"/>
      <c r="KX681" s="1"/>
      <c r="KY681" s="1"/>
      <c r="KZ681" s="1"/>
      <c r="LA681" s="1"/>
      <c r="LB681" s="1"/>
      <c r="LC681" s="1"/>
      <c r="LD681" s="1"/>
      <c r="LE681" s="1"/>
      <c r="LF681" s="1"/>
      <c r="LG681" s="1"/>
      <c r="LH681" s="1"/>
      <c r="LI681" s="1"/>
      <c r="LJ681" s="1"/>
      <c r="LK681" s="1"/>
      <c r="LL681" s="1"/>
      <c r="LM681" s="1"/>
      <c r="LN681" s="1"/>
      <c r="LO681" s="1"/>
      <c r="LP681" s="1"/>
      <c r="LQ681" s="1"/>
      <c r="LR681" s="1"/>
      <c r="LS681" s="1"/>
      <c r="LT681" s="1"/>
      <c r="LU681" s="1"/>
      <c r="LV681" s="1"/>
      <c r="LW681" s="1"/>
      <c r="LX681" s="1"/>
      <c r="LY681" s="1"/>
      <c r="LZ681" s="1"/>
      <c r="MA681" s="1"/>
      <c r="MB681" s="1"/>
      <c r="MC681" s="1"/>
      <c r="MD681" s="1"/>
      <c r="ME681" s="1"/>
      <c r="MF681" s="1"/>
      <c r="MG681" s="1"/>
      <c r="MH681" s="1"/>
      <c r="MI681" s="1"/>
      <c r="MJ681" s="1"/>
      <c r="MK681" s="1"/>
      <c r="ML681" s="1"/>
      <c r="MM681" s="1"/>
      <c r="MN681" s="1"/>
      <c r="MO681" s="1"/>
      <c r="MP681" s="1"/>
      <c r="MQ681" s="1"/>
      <c r="MR681" s="1"/>
      <c r="MS681" s="1"/>
      <c r="MT681" s="1"/>
      <c r="MU681" s="1"/>
      <c r="MV681" s="1"/>
      <c r="MW681" s="1"/>
      <c r="MX681" s="1"/>
      <c r="MY681" s="1"/>
      <c r="MZ681" s="1"/>
      <c r="NA681" s="1"/>
      <c r="NB681" s="1"/>
      <c r="NC681" s="1"/>
      <c r="ND681" s="1"/>
      <c r="NE681" s="1"/>
      <c r="NF681" s="1"/>
      <c r="NG681" s="1"/>
      <c r="NH681" s="1"/>
      <c r="NI681" s="1"/>
      <c r="NJ681" s="1"/>
      <c r="NK681" s="1"/>
      <c r="NL681" s="1"/>
      <c r="NM681" s="1"/>
      <c r="NN681" s="1"/>
      <c r="NO681" s="1"/>
      <c r="NP681" s="1"/>
      <c r="NQ681" s="1"/>
      <c r="NR681" s="1"/>
      <c r="NS681" s="1"/>
      <c r="NT681" s="1"/>
      <c r="NU681" s="1"/>
      <c r="NV681" s="1"/>
      <c r="NW681" s="1"/>
      <c r="NX681" s="1"/>
      <c r="NY681" s="1"/>
      <c r="NZ681" s="1"/>
      <c r="OA681" s="1"/>
      <c r="OB681" s="1"/>
      <c r="OC681" s="1"/>
      <c r="OD681" s="1"/>
      <c r="OE681" s="1"/>
      <c r="OF681" s="1"/>
      <c r="OG681" s="1"/>
      <c r="OH681" s="1"/>
      <c r="OI681" s="1"/>
      <c r="OJ681" s="1"/>
      <c r="OK681" s="1"/>
      <c r="OL681" s="1"/>
      <c r="OM681" s="1"/>
      <c r="ON681" s="1"/>
      <c r="OO681" s="1"/>
      <c r="OP681" s="1"/>
      <c r="OQ681" s="1"/>
      <c r="OR681" s="1"/>
      <c r="OS681" s="1"/>
      <c r="OT681" s="1"/>
      <c r="OU681" s="1"/>
      <c r="OV681" s="1"/>
      <c r="OW681" s="1"/>
      <c r="OX681" s="1"/>
      <c r="OY681" s="1"/>
      <c r="OZ681" s="1"/>
      <c r="PA681" s="1"/>
      <c r="PB681" s="1"/>
      <c r="PC681" s="1"/>
      <c r="PD681" s="1"/>
      <c r="PE681" s="1"/>
      <c r="PF681" s="1"/>
      <c r="PG681" s="1"/>
      <c r="PH681" s="1"/>
      <c r="PI681" s="1"/>
      <c r="PJ681" s="1"/>
      <c r="PK681" s="1"/>
      <c r="PL681" s="1"/>
      <c r="PM681" s="1"/>
      <c r="PN681" s="1"/>
      <c r="PO681" s="1"/>
      <c r="PP681" s="1"/>
      <c r="PQ681" s="1"/>
      <c r="PR681" s="1"/>
      <c r="PS681" s="1"/>
      <c r="PT681" s="1"/>
      <c r="PU681" s="1"/>
      <c r="PV681" s="1"/>
      <c r="PW681" s="1"/>
      <c r="PX681" s="1"/>
      <c r="PY681" s="1"/>
      <c r="PZ681" s="1"/>
      <c r="QA681" s="1"/>
      <c r="QB681" s="1"/>
      <c r="QC681" s="1"/>
      <c r="QD681" s="1"/>
      <c r="QE681" s="1"/>
      <c r="QF681" s="1"/>
      <c r="QG681" s="1"/>
      <c r="QH681" s="1"/>
      <c r="QI681" s="1"/>
      <c r="QJ681" s="1"/>
      <c r="QK681" s="1"/>
      <c r="QL681" s="1"/>
      <c r="QM681" s="1"/>
      <c r="QN681" s="1"/>
      <c r="QO681" s="1"/>
      <c r="QP681" s="1"/>
      <c r="QQ681" s="1"/>
      <c r="QR681" s="1"/>
      <c r="QS681" s="1"/>
      <c r="QT681" s="1"/>
      <c r="QU681" s="1"/>
      <c r="QV681" s="1"/>
      <c r="QW681" s="1"/>
      <c r="QX681" s="1"/>
      <c r="QY681" s="1"/>
      <c r="QZ681" s="1"/>
      <c r="RA681" s="1"/>
      <c r="RB681" s="1"/>
      <c r="RC681" s="1"/>
      <c r="RD681" s="1"/>
      <c r="RE681" s="1"/>
      <c r="RF681" s="1"/>
      <c r="RG681" s="1"/>
      <c r="RH681" s="1"/>
      <c r="RI681" s="1"/>
      <c r="RJ681" s="1"/>
      <c r="RK681" s="1"/>
      <c r="RL681" s="1"/>
      <c r="RM681" s="1"/>
      <c r="RN681" s="1"/>
      <c r="RO681" s="1"/>
      <c r="RP681" s="1"/>
      <c r="RQ681" s="1"/>
      <c r="RR681" s="1"/>
      <c r="RS681" s="1"/>
      <c r="RT681" s="1"/>
      <c r="RU681" s="1"/>
      <c r="RV681" s="1"/>
      <c r="RW681" s="1"/>
      <c r="RX681" s="1"/>
      <c r="RY681" s="1"/>
      <c r="RZ681" s="1"/>
      <c r="SA681" s="1"/>
      <c r="SB681" s="1"/>
      <c r="SC681" s="1"/>
      <c r="SD681" s="1"/>
      <c r="SE681" s="1"/>
      <c r="SF681" s="1"/>
      <c r="SG681" s="1"/>
      <c r="SH681" s="1"/>
      <c r="SI681" s="1"/>
      <c r="SJ681" s="1"/>
      <c r="SK681" s="1"/>
      <c r="SL681" s="1"/>
      <c r="SM681" s="1"/>
      <c r="SN681" s="1"/>
      <c r="SO681" s="1"/>
      <c r="SP681" s="1"/>
      <c r="SQ681" s="1"/>
      <c r="SR681" s="1"/>
      <c r="SS681" s="1"/>
      <c r="ST681" s="1"/>
      <c r="SU681" s="1"/>
      <c r="SV681" s="1"/>
      <c r="SW681" s="1"/>
      <c r="SX681" s="1"/>
      <c r="SY681" s="1"/>
      <c r="SZ681" s="1"/>
      <c r="TA681" s="1"/>
      <c r="TB681" s="1"/>
      <c r="TC681" s="1"/>
      <c r="TD681" s="1"/>
      <c r="TE681" s="1"/>
      <c r="TF681" s="1"/>
      <c r="TG681" s="1"/>
      <c r="TH681" s="1"/>
      <c r="TI681" s="1"/>
      <c r="TJ681" s="1"/>
      <c r="TK681" s="1"/>
      <c r="TL681" s="1"/>
      <c r="TM681" s="1"/>
      <c r="TN681" s="1"/>
      <c r="TO681" s="1"/>
      <c r="TP681" s="1"/>
      <c r="TQ681" s="1"/>
      <c r="TR681" s="1"/>
      <c r="TS681" s="1"/>
      <c r="TT681" s="1"/>
      <c r="TU681" s="1"/>
      <c r="TV681" s="1"/>
      <c r="TW681" s="1"/>
      <c r="TX681" s="1"/>
      <c r="TY681" s="1"/>
      <c r="TZ681" s="1"/>
      <c r="UA681" s="1"/>
      <c r="UB681" s="1"/>
      <c r="UC681" s="1"/>
      <c r="UD681" s="1"/>
      <c r="UE681" s="1"/>
      <c r="UF681" s="1"/>
      <c r="UG681" s="1"/>
      <c r="UH681" s="1"/>
      <c r="UI681" s="1"/>
      <c r="UJ681" s="1"/>
      <c r="UK681" s="1"/>
      <c r="UL681" s="1"/>
      <c r="UM681" s="1"/>
      <c r="UN681" s="1"/>
      <c r="UO681" s="1"/>
      <c r="UP681" s="1"/>
      <c r="UQ681" s="1"/>
      <c r="UR681" s="1"/>
      <c r="US681" s="1"/>
      <c r="UT681" s="1"/>
      <c r="UU681" s="1"/>
      <c r="UV681" s="1"/>
      <c r="UW681" s="1"/>
      <c r="UX681" s="1"/>
      <c r="UY681" s="1"/>
      <c r="UZ681" s="1"/>
      <c r="VA681" s="1"/>
      <c r="VB681" s="1"/>
      <c r="VC681" s="1"/>
      <c r="VD681" s="1"/>
      <c r="VE681" s="1"/>
      <c r="VF681" s="1"/>
      <c r="VG681" s="1"/>
      <c r="VH681" s="1"/>
      <c r="VI681" s="1"/>
      <c r="VJ681" s="1"/>
      <c r="VK681" s="1"/>
      <c r="VL681" s="1"/>
      <c r="VM681" s="1"/>
      <c r="VN681" s="1"/>
      <c r="VO681" s="1"/>
      <c r="VP681" s="1"/>
      <c r="VQ681" s="1"/>
      <c r="VR681" s="1"/>
      <c r="VS681" s="1"/>
      <c r="VT681" s="1"/>
      <c r="VU681" s="1"/>
      <c r="VV681" s="1"/>
      <c r="VW681" s="1"/>
      <c r="VX681" s="1"/>
      <c r="VY681" s="1"/>
      <c r="VZ681" s="1"/>
      <c r="WA681" s="1"/>
      <c r="WB681" s="1"/>
      <c r="WC681" s="1"/>
      <c r="WD681" s="1"/>
      <c r="WE681" s="1"/>
      <c r="WF681" s="1"/>
      <c r="WG681" s="1"/>
      <c r="WH681" s="1"/>
      <c r="WI681" s="1"/>
      <c r="WJ681" s="1"/>
      <c r="WK681" s="1"/>
      <c r="WL681" s="1"/>
      <c r="WM681" s="1"/>
      <c r="WN681" s="1"/>
      <c r="WO681" s="1"/>
      <c r="WP681" s="1"/>
      <c r="WQ681" s="1"/>
      <c r="WR681" s="1"/>
      <c r="WS681" s="1"/>
      <c r="WT681" s="1"/>
      <c r="WU681" s="1"/>
      <c r="WV681" s="1"/>
      <c r="WW681" s="1"/>
      <c r="WX681" s="1"/>
      <c r="WY681" s="1"/>
      <c r="WZ681" s="1"/>
      <c r="XA681" s="1"/>
      <c r="XB681" s="1"/>
      <c r="XC681" s="1"/>
      <c r="XD681" s="1"/>
      <c r="XE681" s="1"/>
      <c r="XF681" s="1"/>
      <c r="XG681" s="1"/>
      <c r="XH681" s="1"/>
      <c r="XI681" s="1"/>
      <c r="XJ681" s="1"/>
      <c r="XK681" s="1"/>
      <c r="XL681" s="1"/>
      <c r="XM681" s="1"/>
      <c r="XN681" s="1"/>
      <c r="XO681" s="1"/>
      <c r="XP681" s="1"/>
      <c r="XQ681" s="1"/>
      <c r="XR681" s="1"/>
      <c r="XS681" s="1"/>
      <c r="XT681" s="1"/>
      <c r="XU681" s="1"/>
      <c r="XV681" s="1"/>
      <c r="XW681" s="1"/>
      <c r="XX681" s="1"/>
      <c r="XY681" s="1"/>
      <c r="XZ681" s="1"/>
      <c r="YA681" s="1"/>
      <c r="YB681" s="1"/>
      <c r="YC681" s="1"/>
      <c r="YD681" s="1"/>
      <c r="YE681" s="1"/>
      <c r="YF681" s="1"/>
      <c r="YG681" s="1"/>
      <c r="YH681" s="1"/>
      <c r="YI681" s="1"/>
      <c r="YJ681" s="1"/>
      <c r="YK681" s="1"/>
      <c r="YL681" s="1"/>
      <c r="YM681" s="1"/>
      <c r="YN681" s="1"/>
      <c r="YO681" s="1"/>
      <c r="YP681" s="1"/>
      <c r="YQ681" s="1"/>
      <c r="YR681" s="1"/>
      <c r="YS681" s="1"/>
      <c r="YT681" s="1"/>
      <c r="YU681" s="1"/>
      <c r="YV681" s="1"/>
      <c r="YW681" s="1"/>
      <c r="YX681" s="1"/>
      <c r="YY681" s="1"/>
      <c r="YZ681" s="1"/>
      <c r="ZA681" s="1"/>
      <c r="ZB681" s="1"/>
      <c r="ZC681" s="1"/>
      <c r="ZD681" s="1"/>
      <c r="ZE681" s="1"/>
      <c r="ZF681" s="1"/>
      <c r="ZG681" s="1"/>
      <c r="ZH681" s="1"/>
      <c r="ZI681" s="1"/>
      <c r="ZJ681" s="1"/>
      <c r="ZK681" s="1"/>
      <c r="ZL681" s="1"/>
      <c r="ZM681" s="1"/>
      <c r="ZN681" s="1"/>
      <c r="ZO681" s="1"/>
      <c r="ZP681" s="1"/>
      <c r="ZQ681" s="1"/>
      <c r="ZR681" s="1"/>
      <c r="ZS681" s="1"/>
      <c r="ZT681" s="1"/>
      <c r="ZU681" s="1"/>
      <c r="ZV681" s="1"/>
      <c r="ZW681" s="1"/>
      <c r="ZX681" s="1"/>
      <c r="ZY681" s="1"/>
      <c r="ZZ681" s="1"/>
      <c r="AAA681" s="1"/>
      <c r="AAB681" s="1"/>
      <c r="AAC681" s="1"/>
      <c r="AAD681" s="1"/>
      <c r="AAE681" s="1"/>
      <c r="AAF681" s="1"/>
      <c r="AAG681" s="1"/>
      <c r="AAH681" s="1"/>
      <c r="AAI681" s="1"/>
      <c r="AAJ681" s="1"/>
      <c r="AAK681" s="1"/>
      <c r="AAL681" s="1"/>
      <c r="AAM681" s="1"/>
      <c r="AAN681" s="1"/>
      <c r="AAO681" s="1"/>
      <c r="AAP681" s="1"/>
      <c r="AAQ681" s="1"/>
      <c r="AAR681" s="1"/>
      <c r="AAS681" s="1"/>
      <c r="AAT681" s="1"/>
      <c r="AAU681" s="1"/>
      <c r="AAV681" s="1"/>
      <c r="AAW681" s="1"/>
      <c r="AAX681" s="1"/>
      <c r="AAY681" s="1"/>
      <c r="AAZ681" s="1"/>
      <c r="ABA681" s="1"/>
      <c r="ABB681" s="1"/>
      <c r="ABC681" s="1"/>
      <c r="ABD681" s="1"/>
      <c r="ABE681" s="1"/>
      <c r="ABF681" s="1"/>
      <c r="ABG681" s="1"/>
      <c r="ABH681" s="1"/>
      <c r="ABI681" s="1"/>
      <c r="ABJ681" s="1"/>
      <c r="ABK681" s="1"/>
      <c r="ABL681" s="1"/>
      <c r="ABM681" s="1"/>
      <c r="ABN681" s="1"/>
      <c r="ABO681" s="1"/>
      <c r="ABP681" s="1"/>
      <c r="ABQ681" s="1"/>
      <c r="ABR681" s="1"/>
      <c r="ABS681" s="1"/>
      <c r="ABT681" s="1"/>
      <c r="ABU681" s="1"/>
      <c r="ABV681" s="1"/>
      <c r="ABW681" s="1"/>
      <c r="ABX681" s="1"/>
      <c r="ABY681" s="1"/>
      <c r="ABZ681" s="1"/>
      <c r="ACA681" s="1"/>
      <c r="ACB681" s="1"/>
      <c r="ACC681" s="1"/>
      <c r="ACD681" s="1"/>
      <c r="ACE681" s="1"/>
      <c r="ACF681" s="1"/>
      <c r="ACG681" s="1"/>
      <c r="ACH681" s="1"/>
      <c r="ACI681" s="1"/>
      <c r="ACJ681" s="1"/>
      <c r="ACK681" s="1"/>
      <c r="ACL681" s="1"/>
      <c r="ACM681" s="1"/>
      <c r="ACN681" s="1"/>
      <c r="ACO681" s="1"/>
      <c r="ACP681" s="1"/>
      <c r="ACQ681" s="1"/>
      <c r="ACR681" s="1"/>
      <c r="ACS681" s="1"/>
      <c r="ACT681" s="1"/>
      <c r="ACU681" s="1"/>
      <c r="ACV681" s="1"/>
      <c r="ACW681" s="1"/>
      <c r="ACX681" s="1"/>
      <c r="ACY681" s="1"/>
      <c r="ACZ681" s="1"/>
      <c r="ADA681" s="1"/>
      <c r="ADB681" s="1"/>
      <c r="ADC681" s="1"/>
      <c r="ADD681" s="1"/>
      <c r="ADE681" s="1"/>
      <c r="ADF681" s="1"/>
      <c r="ADG681" s="1"/>
      <c r="ADH681" s="1"/>
      <c r="ADI681" s="1"/>
      <c r="ADJ681" s="1"/>
      <c r="ADK681" s="1"/>
      <c r="ADL681" s="1"/>
      <c r="ADM681" s="1"/>
      <c r="ADN681" s="1"/>
      <c r="ADO681" s="1"/>
      <c r="ADP681" s="1"/>
      <c r="ADQ681" s="1"/>
      <c r="ADR681" s="1"/>
      <c r="ADS681" s="1"/>
      <c r="ADT681" s="1"/>
      <c r="ADU681" s="1"/>
      <c r="ADV681" s="1"/>
      <c r="ADW681" s="1"/>
      <c r="ADX681" s="1"/>
      <c r="ADY681" s="1"/>
      <c r="ADZ681" s="1"/>
      <c r="AEA681" s="1"/>
      <c r="AEB681" s="1"/>
      <c r="AEC681" s="1"/>
      <c r="AED681" s="1"/>
      <c r="AEE681" s="1"/>
      <c r="AEF681" s="1"/>
      <c r="AEG681" s="1"/>
      <c r="AEH681" s="1"/>
      <c r="AEI681" s="1"/>
      <c r="AEJ681" s="1"/>
      <c r="AEK681" s="1"/>
      <c r="AEL681" s="1"/>
      <c r="AEM681" s="1"/>
      <c r="AEN681" s="1"/>
      <c r="AEO681" s="1"/>
      <c r="AEP681" s="1"/>
      <c r="AEQ681" s="1"/>
      <c r="AER681" s="1"/>
      <c r="AES681" s="1"/>
      <c r="AET681" s="1"/>
      <c r="AEU681" s="1"/>
      <c r="AEV681" s="1"/>
      <c r="AEW681" s="1"/>
      <c r="AEX681" s="1"/>
      <c r="AEY681" s="1"/>
      <c r="AEZ681" s="1"/>
      <c r="AFA681" s="1"/>
      <c r="AFB681" s="1"/>
      <c r="AFC681" s="1"/>
      <c r="AFD681" s="1"/>
      <c r="AFE681" s="1"/>
      <c r="AFF681" s="1"/>
      <c r="AFG681" s="1"/>
      <c r="AFH681" s="1"/>
      <c r="AFI681" s="1"/>
      <c r="AFJ681" s="1"/>
      <c r="AFK681" s="1"/>
      <c r="AFL681" s="1"/>
      <c r="AFM681" s="1"/>
      <c r="AFN681" s="1"/>
      <c r="AFO681" s="1"/>
      <c r="AFP681" s="1"/>
      <c r="AFQ681" s="1"/>
      <c r="AFR681" s="1"/>
      <c r="AFS681" s="1"/>
      <c r="AFT681" s="1"/>
      <c r="AFU681" s="1"/>
      <c r="AFV681" s="1"/>
      <c r="AFW681" s="1"/>
      <c r="AFX681" s="1"/>
      <c r="AFY681" s="1"/>
      <c r="AFZ681" s="1"/>
      <c r="AGA681" s="1"/>
      <c r="AGB681" s="1"/>
      <c r="AGC681" s="1"/>
      <c r="AGD681" s="1"/>
      <c r="AGE681" s="1"/>
      <c r="AGF681" s="1"/>
      <c r="AGG681" s="1"/>
      <c r="AGH681" s="1"/>
      <c r="AGI681" s="1"/>
      <c r="AGJ681" s="1"/>
      <c r="AGK681" s="1"/>
      <c r="AGL681" s="1"/>
      <c r="AGM681" s="1"/>
      <c r="AGN681" s="1"/>
      <c r="AGO681" s="1"/>
      <c r="AGP681" s="1"/>
      <c r="AGQ681" s="1"/>
      <c r="AGR681" s="1"/>
      <c r="AGS681" s="1"/>
      <c r="AGT681" s="1"/>
      <c r="AGU681" s="1"/>
      <c r="AGV681" s="1"/>
      <c r="AGW681" s="1"/>
      <c r="AGX681" s="1"/>
      <c r="AGY681" s="1"/>
      <c r="AGZ681" s="1"/>
      <c r="AHA681" s="1"/>
      <c r="AHB681" s="1"/>
      <c r="AHC681" s="1"/>
      <c r="AHD681" s="1"/>
      <c r="AHE681" s="1"/>
      <c r="AHF681" s="1"/>
      <c r="AHG681" s="1"/>
      <c r="AHH681" s="1"/>
      <c r="AHI681" s="1"/>
      <c r="AHJ681" s="1"/>
      <c r="AHK681" s="1"/>
      <c r="AHL681" s="1"/>
      <c r="AHM681" s="1"/>
      <c r="AHN681" s="1"/>
      <c r="AHO681" s="1"/>
      <c r="AHP681" s="1"/>
      <c r="AHQ681" s="1"/>
      <c r="AHR681" s="1"/>
      <c r="AHS681" s="1"/>
      <c r="AHT681" s="1"/>
      <c r="AHU681" s="1"/>
      <c r="AHV681" s="1"/>
      <c r="AHW681" s="1"/>
      <c r="AHX681" s="1"/>
      <c r="AHY681" s="1"/>
      <c r="AHZ681" s="1"/>
      <c r="AIA681" s="1"/>
      <c r="AIB681" s="1"/>
      <c r="AIC681" s="1"/>
      <c r="AID681" s="1"/>
      <c r="AIE681" s="1"/>
      <c r="AIF681" s="1"/>
      <c r="AIG681" s="1"/>
      <c r="AIH681" s="1"/>
      <c r="AII681" s="1"/>
      <c r="AIJ681" s="1"/>
      <c r="AIK681" s="1"/>
      <c r="AIL681" s="1"/>
      <c r="AIM681" s="1"/>
      <c r="AIN681" s="1"/>
      <c r="AIO681" s="1"/>
      <c r="AIP681" s="1"/>
      <c r="AIQ681" s="1"/>
      <c r="AIR681" s="1"/>
      <c r="AIS681" s="1"/>
      <c r="AIT681" s="1"/>
      <c r="AIU681" s="1"/>
      <c r="AIV681" s="1"/>
      <c r="AIW681" s="1"/>
      <c r="AIX681" s="1"/>
      <c r="AIY681" s="1"/>
      <c r="AIZ681" s="1"/>
      <c r="AJA681" s="1"/>
      <c r="AJB681" s="1"/>
      <c r="AJC681" s="1"/>
      <c r="AJD681" s="1"/>
      <c r="AJE681" s="1"/>
      <c r="AJF681" s="1"/>
      <c r="AJG681" s="1"/>
      <c r="AJH681" s="1"/>
      <c r="AJI681" s="1"/>
      <c r="AJJ681" s="1"/>
      <c r="AJK681" s="1"/>
      <c r="AJL681" s="1"/>
      <c r="AJM681" s="1"/>
      <c r="AJN681" s="1"/>
      <c r="AJO681" s="1"/>
      <c r="AJP681" s="1"/>
      <c r="AJQ681" s="1"/>
      <c r="AJR681" s="1"/>
      <c r="AJS681" s="1"/>
      <c r="AJT681" s="1"/>
      <c r="AJU681" s="1"/>
      <c r="AJV681" s="1"/>
      <c r="AJW681" s="1"/>
      <c r="AJX681" s="1"/>
      <c r="AJY681" s="1"/>
      <c r="AJZ681" s="1"/>
      <c r="AKA681" s="1"/>
      <c r="AKB681" s="1"/>
      <c r="AKC681" s="1"/>
      <c r="AKD681" s="1"/>
      <c r="AKE681" s="1"/>
      <c r="AKF681" s="1"/>
      <c r="AKG681" s="1"/>
      <c r="AKH681" s="1"/>
      <c r="AKI681" s="1"/>
      <c r="AKJ681" s="1"/>
      <c r="AKK681" s="1"/>
      <c r="AKL681" s="1"/>
      <c r="AKM681" s="1"/>
      <c r="AKN681" s="1"/>
      <c r="AKO681" s="1"/>
      <c r="AKP681" s="1"/>
      <c r="AKQ681" s="1"/>
      <c r="AKR681" s="1"/>
      <c r="AKS681" s="1"/>
      <c r="AKT681" s="1"/>
      <c r="AKU681" s="1"/>
      <c r="AKV681" s="1"/>
      <c r="AKW681" s="1"/>
      <c r="AKX681" s="1"/>
      <c r="AKY681" s="1"/>
      <c r="AKZ681" s="1"/>
      <c r="ALA681" s="1"/>
      <c r="ALB681" s="1"/>
      <c r="ALC681" s="1"/>
      <c r="ALD681" s="1"/>
      <c r="ALE681" s="1"/>
      <c r="ALF681" s="1"/>
      <c r="ALG681" s="1"/>
      <c r="ALH681" s="1"/>
      <c r="ALI681" s="1"/>
      <c r="ALJ681" s="1"/>
      <c r="ALK681" s="1"/>
      <c r="ALL681" s="1"/>
      <c r="ALM681" s="1"/>
      <c r="ALN681" s="1"/>
      <c r="ALO681" s="1"/>
      <c r="ALP681" s="1"/>
      <c r="ALQ681" s="1"/>
      <c r="ALR681" s="1"/>
      <c r="ALS681" s="1"/>
      <c r="ALT681" s="1"/>
      <c r="ALU681" s="1"/>
      <c r="ALV681" s="1"/>
      <c r="ALW681" s="1"/>
      <c r="ALX681" s="1"/>
      <c r="ALY681" s="1"/>
      <c r="ALZ681" s="1"/>
      <c r="AMA681" s="1"/>
      <c r="AMB681" s="1"/>
      <c r="AMC681" s="1"/>
      <c r="AMD681" s="1"/>
      <c r="AME681" s="1"/>
      <c r="AMF681" s="1"/>
      <c r="AMG681" s="1"/>
      <c r="AMH681" s="1"/>
      <c r="AMI681" s="1"/>
      <c r="AMJ681" s="1"/>
    </row>
    <row r="682" spans="1:1024" s="22" customFormat="1">
      <c r="A682" s="1" t="s">
        <v>9737</v>
      </c>
      <c r="B682" s="1" t="s">
        <v>9756</v>
      </c>
      <c r="C682" s="1" t="s">
        <v>1382</v>
      </c>
      <c r="D682" s="1" t="s">
        <v>13</v>
      </c>
      <c r="E682" s="1" t="s">
        <v>9794</v>
      </c>
      <c r="F682" s="1" t="s">
        <v>16</v>
      </c>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c r="KB682" s="1"/>
      <c r="KC682" s="1"/>
      <c r="KD682" s="1"/>
      <c r="KE682" s="1"/>
      <c r="KF682" s="1"/>
      <c r="KG682" s="1"/>
      <c r="KH682" s="1"/>
      <c r="KI682" s="1"/>
      <c r="KJ682" s="1"/>
      <c r="KK682" s="1"/>
      <c r="KL682" s="1"/>
      <c r="KM682" s="1"/>
      <c r="KN682" s="1"/>
      <c r="KO682" s="1"/>
      <c r="KP682" s="1"/>
      <c r="KQ682" s="1"/>
      <c r="KR682" s="1"/>
      <c r="KS682" s="1"/>
      <c r="KT682" s="1"/>
      <c r="KU682" s="1"/>
      <c r="KV682" s="1"/>
      <c r="KW682" s="1"/>
      <c r="KX682" s="1"/>
      <c r="KY682" s="1"/>
      <c r="KZ682" s="1"/>
      <c r="LA682" s="1"/>
      <c r="LB682" s="1"/>
      <c r="LC682" s="1"/>
      <c r="LD682" s="1"/>
      <c r="LE682" s="1"/>
      <c r="LF682" s="1"/>
      <c r="LG682" s="1"/>
      <c r="LH682" s="1"/>
      <c r="LI682" s="1"/>
      <c r="LJ682" s="1"/>
      <c r="LK682" s="1"/>
      <c r="LL682" s="1"/>
      <c r="LM682" s="1"/>
      <c r="LN682" s="1"/>
      <c r="LO682" s="1"/>
      <c r="LP682" s="1"/>
      <c r="LQ682" s="1"/>
      <c r="LR682" s="1"/>
      <c r="LS682" s="1"/>
      <c r="LT682" s="1"/>
      <c r="LU682" s="1"/>
      <c r="LV682" s="1"/>
      <c r="LW682" s="1"/>
      <c r="LX682" s="1"/>
      <c r="LY682" s="1"/>
      <c r="LZ682" s="1"/>
      <c r="MA682" s="1"/>
      <c r="MB682" s="1"/>
      <c r="MC682" s="1"/>
      <c r="MD682" s="1"/>
      <c r="ME682" s="1"/>
      <c r="MF682" s="1"/>
      <c r="MG682" s="1"/>
      <c r="MH682" s="1"/>
      <c r="MI682" s="1"/>
      <c r="MJ682" s="1"/>
      <c r="MK682" s="1"/>
      <c r="ML682" s="1"/>
      <c r="MM682" s="1"/>
      <c r="MN682" s="1"/>
      <c r="MO682" s="1"/>
      <c r="MP682" s="1"/>
      <c r="MQ682" s="1"/>
      <c r="MR682" s="1"/>
      <c r="MS682" s="1"/>
      <c r="MT682" s="1"/>
      <c r="MU682" s="1"/>
      <c r="MV682" s="1"/>
      <c r="MW682" s="1"/>
      <c r="MX682" s="1"/>
      <c r="MY682" s="1"/>
      <c r="MZ682" s="1"/>
      <c r="NA682" s="1"/>
      <c r="NB682" s="1"/>
      <c r="NC682" s="1"/>
      <c r="ND682" s="1"/>
      <c r="NE682" s="1"/>
      <c r="NF682" s="1"/>
      <c r="NG682" s="1"/>
      <c r="NH682" s="1"/>
      <c r="NI682" s="1"/>
      <c r="NJ682" s="1"/>
      <c r="NK682" s="1"/>
      <c r="NL682" s="1"/>
      <c r="NM682" s="1"/>
      <c r="NN682" s="1"/>
      <c r="NO682" s="1"/>
      <c r="NP682" s="1"/>
      <c r="NQ682" s="1"/>
      <c r="NR682" s="1"/>
      <c r="NS682" s="1"/>
      <c r="NT682" s="1"/>
      <c r="NU682" s="1"/>
      <c r="NV682" s="1"/>
      <c r="NW682" s="1"/>
      <c r="NX682" s="1"/>
      <c r="NY682" s="1"/>
      <c r="NZ682" s="1"/>
      <c r="OA682" s="1"/>
      <c r="OB682" s="1"/>
      <c r="OC682" s="1"/>
      <c r="OD682" s="1"/>
      <c r="OE682" s="1"/>
      <c r="OF682" s="1"/>
      <c r="OG682" s="1"/>
      <c r="OH682" s="1"/>
      <c r="OI682" s="1"/>
      <c r="OJ682" s="1"/>
      <c r="OK682" s="1"/>
      <c r="OL682" s="1"/>
      <c r="OM682" s="1"/>
      <c r="ON682" s="1"/>
      <c r="OO682" s="1"/>
      <c r="OP682" s="1"/>
      <c r="OQ682" s="1"/>
      <c r="OR682" s="1"/>
      <c r="OS682" s="1"/>
      <c r="OT682" s="1"/>
      <c r="OU682" s="1"/>
      <c r="OV682" s="1"/>
      <c r="OW682" s="1"/>
      <c r="OX682" s="1"/>
      <c r="OY682" s="1"/>
      <c r="OZ682" s="1"/>
      <c r="PA682" s="1"/>
      <c r="PB682" s="1"/>
      <c r="PC682" s="1"/>
      <c r="PD682" s="1"/>
      <c r="PE682" s="1"/>
      <c r="PF682" s="1"/>
      <c r="PG682" s="1"/>
      <c r="PH682" s="1"/>
      <c r="PI682" s="1"/>
      <c r="PJ682" s="1"/>
      <c r="PK682" s="1"/>
      <c r="PL682" s="1"/>
      <c r="PM682" s="1"/>
      <c r="PN682" s="1"/>
      <c r="PO682" s="1"/>
      <c r="PP682" s="1"/>
      <c r="PQ682" s="1"/>
      <c r="PR682" s="1"/>
      <c r="PS682" s="1"/>
      <c r="PT682" s="1"/>
      <c r="PU682" s="1"/>
      <c r="PV682" s="1"/>
      <c r="PW682" s="1"/>
      <c r="PX682" s="1"/>
      <c r="PY682" s="1"/>
      <c r="PZ682" s="1"/>
      <c r="QA682" s="1"/>
      <c r="QB682" s="1"/>
      <c r="QC682" s="1"/>
      <c r="QD682" s="1"/>
      <c r="QE682" s="1"/>
      <c r="QF682" s="1"/>
      <c r="QG682" s="1"/>
      <c r="QH682" s="1"/>
      <c r="QI682" s="1"/>
      <c r="QJ682" s="1"/>
      <c r="QK682" s="1"/>
      <c r="QL682" s="1"/>
      <c r="QM682" s="1"/>
      <c r="QN682" s="1"/>
      <c r="QO682" s="1"/>
      <c r="QP682" s="1"/>
      <c r="QQ682" s="1"/>
      <c r="QR682" s="1"/>
      <c r="QS682" s="1"/>
      <c r="QT682" s="1"/>
      <c r="QU682" s="1"/>
      <c r="QV682" s="1"/>
      <c r="QW682" s="1"/>
      <c r="QX682" s="1"/>
      <c r="QY682" s="1"/>
      <c r="QZ682" s="1"/>
      <c r="RA682" s="1"/>
      <c r="RB682" s="1"/>
      <c r="RC682" s="1"/>
      <c r="RD682" s="1"/>
      <c r="RE682" s="1"/>
      <c r="RF682" s="1"/>
      <c r="RG682" s="1"/>
      <c r="RH682" s="1"/>
      <c r="RI682" s="1"/>
      <c r="RJ682" s="1"/>
      <c r="RK682" s="1"/>
      <c r="RL682" s="1"/>
      <c r="RM682" s="1"/>
      <c r="RN682" s="1"/>
      <c r="RO682" s="1"/>
      <c r="RP682" s="1"/>
      <c r="RQ682" s="1"/>
      <c r="RR682" s="1"/>
      <c r="RS682" s="1"/>
      <c r="RT682" s="1"/>
      <c r="RU682" s="1"/>
      <c r="RV682" s="1"/>
      <c r="RW682" s="1"/>
      <c r="RX682" s="1"/>
      <c r="RY682" s="1"/>
      <c r="RZ682" s="1"/>
      <c r="SA682" s="1"/>
      <c r="SB682" s="1"/>
      <c r="SC682" s="1"/>
      <c r="SD682" s="1"/>
      <c r="SE682" s="1"/>
      <c r="SF682" s="1"/>
      <c r="SG682" s="1"/>
      <c r="SH682" s="1"/>
      <c r="SI682" s="1"/>
      <c r="SJ682" s="1"/>
      <c r="SK682" s="1"/>
      <c r="SL682" s="1"/>
      <c r="SM682" s="1"/>
      <c r="SN682" s="1"/>
      <c r="SO682" s="1"/>
      <c r="SP682" s="1"/>
      <c r="SQ682" s="1"/>
      <c r="SR682" s="1"/>
      <c r="SS682" s="1"/>
      <c r="ST682" s="1"/>
      <c r="SU682" s="1"/>
      <c r="SV682" s="1"/>
      <c r="SW682" s="1"/>
      <c r="SX682" s="1"/>
      <c r="SY682" s="1"/>
      <c r="SZ682" s="1"/>
      <c r="TA682" s="1"/>
      <c r="TB682" s="1"/>
      <c r="TC682" s="1"/>
      <c r="TD682" s="1"/>
      <c r="TE682" s="1"/>
      <c r="TF682" s="1"/>
      <c r="TG682" s="1"/>
      <c r="TH682" s="1"/>
      <c r="TI682" s="1"/>
      <c r="TJ682" s="1"/>
      <c r="TK682" s="1"/>
      <c r="TL682" s="1"/>
      <c r="TM682" s="1"/>
      <c r="TN682" s="1"/>
      <c r="TO682" s="1"/>
      <c r="TP682" s="1"/>
      <c r="TQ682" s="1"/>
      <c r="TR682" s="1"/>
      <c r="TS682" s="1"/>
      <c r="TT682" s="1"/>
      <c r="TU682" s="1"/>
      <c r="TV682" s="1"/>
      <c r="TW682" s="1"/>
      <c r="TX682" s="1"/>
      <c r="TY682" s="1"/>
      <c r="TZ682" s="1"/>
      <c r="UA682" s="1"/>
      <c r="UB682" s="1"/>
      <c r="UC682" s="1"/>
      <c r="UD682" s="1"/>
      <c r="UE682" s="1"/>
      <c r="UF682" s="1"/>
      <c r="UG682" s="1"/>
      <c r="UH682" s="1"/>
      <c r="UI682" s="1"/>
      <c r="UJ682" s="1"/>
      <c r="UK682" s="1"/>
      <c r="UL682" s="1"/>
      <c r="UM682" s="1"/>
      <c r="UN682" s="1"/>
      <c r="UO682" s="1"/>
      <c r="UP682" s="1"/>
      <c r="UQ682" s="1"/>
      <c r="UR682" s="1"/>
      <c r="US682" s="1"/>
      <c r="UT682" s="1"/>
      <c r="UU682" s="1"/>
      <c r="UV682" s="1"/>
      <c r="UW682" s="1"/>
      <c r="UX682" s="1"/>
      <c r="UY682" s="1"/>
      <c r="UZ682" s="1"/>
      <c r="VA682" s="1"/>
      <c r="VB682" s="1"/>
      <c r="VC682" s="1"/>
      <c r="VD682" s="1"/>
      <c r="VE682" s="1"/>
      <c r="VF682" s="1"/>
      <c r="VG682" s="1"/>
      <c r="VH682" s="1"/>
      <c r="VI682" s="1"/>
      <c r="VJ682" s="1"/>
      <c r="VK682" s="1"/>
      <c r="VL682" s="1"/>
      <c r="VM682" s="1"/>
      <c r="VN682" s="1"/>
      <c r="VO682" s="1"/>
      <c r="VP682" s="1"/>
      <c r="VQ682" s="1"/>
      <c r="VR682" s="1"/>
      <c r="VS682" s="1"/>
      <c r="VT682" s="1"/>
      <c r="VU682" s="1"/>
      <c r="VV682" s="1"/>
      <c r="VW682" s="1"/>
      <c r="VX682" s="1"/>
      <c r="VY682" s="1"/>
      <c r="VZ682" s="1"/>
      <c r="WA682" s="1"/>
      <c r="WB682" s="1"/>
      <c r="WC682" s="1"/>
      <c r="WD682" s="1"/>
      <c r="WE682" s="1"/>
      <c r="WF682" s="1"/>
      <c r="WG682" s="1"/>
      <c r="WH682" s="1"/>
      <c r="WI682" s="1"/>
      <c r="WJ682" s="1"/>
      <c r="WK682" s="1"/>
      <c r="WL682" s="1"/>
      <c r="WM682" s="1"/>
      <c r="WN682" s="1"/>
      <c r="WO682" s="1"/>
      <c r="WP682" s="1"/>
      <c r="WQ682" s="1"/>
      <c r="WR682" s="1"/>
      <c r="WS682" s="1"/>
      <c r="WT682" s="1"/>
      <c r="WU682" s="1"/>
      <c r="WV682" s="1"/>
      <c r="WW682" s="1"/>
      <c r="WX682" s="1"/>
      <c r="WY682" s="1"/>
      <c r="WZ682" s="1"/>
      <c r="XA682" s="1"/>
      <c r="XB682" s="1"/>
      <c r="XC682" s="1"/>
      <c r="XD682" s="1"/>
      <c r="XE682" s="1"/>
      <c r="XF682" s="1"/>
      <c r="XG682" s="1"/>
      <c r="XH682" s="1"/>
      <c r="XI682" s="1"/>
      <c r="XJ682" s="1"/>
      <c r="XK682" s="1"/>
      <c r="XL682" s="1"/>
      <c r="XM682" s="1"/>
      <c r="XN682" s="1"/>
      <c r="XO682" s="1"/>
      <c r="XP682" s="1"/>
      <c r="XQ682" s="1"/>
      <c r="XR682" s="1"/>
      <c r="XS682" s="1"/>
      <c r="XT682" s="1"/>
      <c r="XU682" s="1"/>
      <c r="XV682" s="1"/>
      <c r="XW682" s="1"/>
      <c r="XX682" s="1"/>
      <c r="XY682" s="1"/>
      <c r="XZ682" s="1"/>
      <c r="YA682" s="1"/>
      <c r="YB682" s="1"/>
      <c r="YC682" s="1"/>
      <c r="YD682" s="1"/>
      <c r="YE682" s="1"/>
      <c r="YF682" s="1"/>
      <c r="YG682" s="1"/>
      <c r="YH682" s="1"/>
      <c r="YI682" s="1"/>
      <c r="YJ682" s="1"/>
      <c r="YK682" s="1"/>
      <c r="YL682" s="1"/>
      <c r="YM682" s="1"/>
      <c r="YN682" s="1"/>
      <c r="YO682" s="1"/>
      <c r="YP682" s="1"/>
      <c r="YQ682" s="1"/>
      <c r="YR682" s="1"/>
      <c r="YS682" s="1"/>
      <c r="YT682" s="1"/>
      <c r="YU682" s="1"/>
      <c r="YV682" s="1"/>
      <c r="YW682" s="1"/>
      <c r="YX682" s="1"/>
      <c r="YY682" s="1"/>
      <c r="YZ682" s="1"/>
      <c r="ZA682" s="1"/>
      <c r="ZB682" s="1"/>
      <c r="ZC682" s="1"/>
      <c r="ZD682" s="1"/>
      <c r="ZE682" s="1"/>
      <c r="ZF682" s="1"/>
      <c r="ZG682" s="1"/>
      <c r="ZH682" s="1"/>
      <c r="ZI682" s="1"/>
      <c r="ZJ682" s="1"/>
      <c r="ZK682" s="1"/>
      <c r="ZL682" s="1"/>
      <c r="ZM682" s="1"/>
      <c r="ZN682" s="1"/>
      <c r="ZO682" s="1"/>
      <c r="ZP682" s="1"/>
      <c r="ZQ682" s="1"/>
      <c r="ZR682" s="1"/>
      <c r="ZS682" s="1"/>
      <c r="ZT682" s="1"/>
      <c r="ZU682" s="1"/>
      <c r="ZV682" s="1"/>
      <c r="ZW682" s="1"/>
      <c r="ZX682" s="1"/>
      <c r="ZY682" s="1"/>
      <c r="ZZ682" s="1"/>
      <c r="AAA682" s="1"/>
      <c r="AAB682" s="1"/>
      <c r="AAC682" s="1"/>
      <c r="AAD682" s="1"/>
      <c r="AAE682" s="1"/>
      <c r="AAF682" s="1"/>
      <c r="AAG682" s="1"/>
      <c r="AAH682" s="1"/>
      <c r="AAI682" s="1"/>
      <c r="AAJ682" s="1"/>
      <c r="AAK682" s="1"/>
      <c r="AAL682" s="1"/>
      <c r="AAM682" s="1"/>
      <c r="AAN682" s="1"/>
      <c r="AAO682" s="1"/>
      <c r="AAP682" s="1"/>
      <c r="AAQ682" s="1"/>
      <c r="AAR682" s="1"/>
      <c r="AAS682" s="1"/>
      <c r="AAT682" s="1"/>
      <c r="AAU682" s="1"/>
      <c r="AAV682" s="1"/>
      <c r="AAW682" s="1"/>
      <c r="AAX682" s="1"/>
      <c r="AAY682" s="1"/>
      <c r="AAZ682" s="1"/>
      <c r="ABA682" s="1"/>
      <c r="ABB682" s="1"/>
      <c r="ABC682" s="1"/>
      <c r="ABD682" s="1"/>
      <c r="ABE682" s="1"/>
      <c r="ABF682" s="1"/>
      <c r="ABG682" s="1"/>
      <c r="ABH682" s="1"/>
      <c r="ABI682" s="1"/>
      <c r="ABJ682" s="1"/>
      <c r="ABK682" s="1"/>
      <c r="ABL682" s="1"/>
      <c r="ABM682" s="1"/>
      <c r="ABN682" s="1"/>
      <c r="ABO682" s="1"/>
      <c r="ABP682" s="1"/>
      <c r="ABQ682" s="1"/>
      <c r="ABR682" s="1"/>
      <c r="ABS682" s="1"/>
      <c r="ABT682" s="1"/>
      <c r="ABU682" s="1"/>
      <c r="ABV682" s="1"/>
      <c r="ABW682" s="1"/>
      <c r="ABX682" s="1"/>
      <c r="ABY682" s="1"/>
      <c r="ABZ682" s="1"/>
      <c r="ACA682" s="1"/>
      <c r="ACB682" s="1"/>
      <c r="ACC682" s="1"/>
      <c r="ACD682" s="1"/>
      <c r="ACE682" s="1"/>
      <c r="ACF682" s="1"/>
      <c r="ACG682" s="1"/>
      <c r="ACH682" s="1"/>
      <c r="ACI682" s="1"/>
      <c r="ACJ682" s="1"/>
      <c r="ACK682" s="1"/>
      <c r="ACL682" s="1"/>
      <c r="ACM682" s="1"/>
      <c r="ACN682" s="1"/>
      <c r="ACO682" s="1"/>
      <c r="ACP682" s="1"/>
      <c r="ACQ682" s="1"/>
      <c r="ACR682" s="1"/>
      <c r="ACS682" s="1"/>
      <c r="ACT682" s="1"/>
      <c r="ACU682" s="1"/>
      <c r="ACV682" s="1"/>
      <c r="ACW682" s="1"/>
      <c r="ACX682" s="1"/>
      <c r="ACY682" s="1"/>
      <c r="ACZ682" s="1"/>
      <c r="ADA682" s="1"/>
      <c r="ADB682" s="1"/>
      <c r="ADC682" s="1"/>
      <c r="ADD682" s="1"/>
      <c r="ADE682" s="1"/>
      <c r="ADF682" s="1"/>
      <c r="ADG682" s="1"/>
      <c r="ADH682" s="1"/>
      <c r="ADI682" s="1"/>
      <c r="ADJ682" s="1"/>
      <c r="ADK682" s="1"/>
      <c r="ADL682" s="1"/>
      <c r="ADM682" s="1"/>
      <c r="ADN682" s="1"/>
      <c r="ADO682" s="1"/>
      <c r="ADP682" s="1"/>
      <c r="ADQ682" s="1"/>
      <c r="ADR682" s="1"/>
      <c r="ADS682" s="1"/>
      <c r="ADT682" s="1"/>
      <c r="ADU682" s="1"/>
      <c r="ADV682" s="1"/>
      <c r="ADW682" s="1"/>
      <c r="ADX682" s="1"/>
      <c r="ADY682" s="1"/>
      <c r="ADZ682" s="1"/>
      <c r="AEA682" s="1"/>
      <c r="AEB682" s="1"/>
      <c r="AEC682" s="1"/>
      <c r="AED682" s="1"/>
      <c r="AEE682" s="1"/>
      <c r="AEF682" s="1"/>
      <c r="AEG682" s="1"/>
      <c r="AEH682" s="1"/>
      <c r="AEI682" s="1"/>
      <c r="AEJ682" s="1"/>
      <c r="AEK682" s="1"/>
      <c r="AEL682" s="1"/>
      <c r="AEM682" s="1"/>
      <c r="AEN682" s="1"/>
      <c r="AEO682" s="1"/>
      <c r="AEP682" s="1"/>
      <c r="AEQ682" s="1"/>
      <c r="AER682" s="1"/>
      <c r="AES682" s="1"/>
      <c r="AET682" s="1"/>
      <c r="AEU682" s="1"/>
      <c r="AEV682" s="1"/>
      <c r="AEW682" s="1"/>
      <c r="AEX682" s="1"/>
      <c r="AEY682" s="1"/>
      <c r="AEZ682" s="1"/>
      <c r="AFA682" s="1"/>
      <c r="AFB682" s="1"/>
      <c r="AFC682" s="1"/>
      <c r="AFD682" s="1"/>
      <c r="AFE682" s="1"/>
      <c r="AFF682" s="1"/>
      <c r="AFG682" s="1"/>
      <c r="AFH682" s="1"/>
      <c r="AFI682" s="1"/>
      <c r="AFJ682" s="1"/>
      <c r="AFK682" s="1"/>
      <c r="AFL682" s="1"/>
      <c r="AFM682" s="1"/>
      <c r="AFN682" s="1"/>
      <c r="AFO682" s="1"/>
      <c r="AFP682" s="1"/>
      <c r="AFQ682" s="1"/>
      <c r="AFR682" s="1"/>
      <c r="AFS682" s="1"/>
      <c r="AFT682" s="1"/>
      <c r="AFU682" s="1"/>
      <c r="AFV682" s="1"/>
      <c r="AFW682" s="1"/>
      <c r="AFX682" s="1"/>
      <c r="AFY682" s="1"/>
      <c r="AFZ682" s="1"/>
      <c r="AGA682" s="1"/>
      <c r="AGB682" s="1"/>
      <c r="AGC682" s="1"/>
      <c r="AGD682" s="1"/>
      <c r="AGE682" s="1"/>
      <c r="AGF682" s="1"/>
      <c r="AGG682" s="1"/>
      <c r="AGH682" s="1"/>
      <c r="AGI682" s="1"/>
      <c r="AGJ682" s="1"/>
      <c r="AGK682" s="1"/>
      <c r="AGL682" s="1"/>
      <c r="AGM682" s="1"/>
      <c r="AGN682" s="1"/>
      <c r="AGO682" s="1"/>
      <c r="AGP682" s="1"/>
      <c r="AGQ682" s="1"/>
      <c r="AGR682" s="1"/>
      <c r="AGS682" s="1"/>
      <c r="AGT682" s="1"/>
      <c r="AGU682" s="1"/>
      <c r="AGV682" s="1"/>
      <c r="AGW682" s="1"/>
      <c r="AGX682" s="1"/>
      <c r="AGY682" s="1"/>
      <c r="AGZ682" s="1"/>
      <c r="AHA682" s="1"/>
      <c r="AHB682" s="1"/>
      <c r="AHC682" s="1"/>
      <c r="AHD682" s="1"/>
      <c r="AHE682" s="1"/>
      <c r="AHF682" s="1"/>
      <c r="AHG682" s="1"/>
      <c r="AHH682" s="1"/>
      <c r="AHI682" s="1"/>
      <c r="AHJ682" s="1"/>
      <c r="AHK682" s="1"/>
      <c r="AHL682" s="1"/>
      <c r="AHM682" s="1"/>
      <c r="AHN682" s="1"/>
      <c r="AHO682" s="1"/>
      <c r="AHP682" s="1"/>
      <c r="AHQ682" s="1"/>
      <c r="AHR682" s="1"/>
      <c r="AHS682" s="1"/>
      <c r="AHT682" s="1"/>
      <c r="AHU682" s="1"/>
      <c r="AHV682" s="1"/>
      <c r="AHW682" s="1"/>
      <c r="AHX682" s="1"/>
      <c r="AHY682" s="1"/>
      <c r="AHZ682" s="1"/>
      <c r="AIA682" s="1"/>
      <c r="AIB682" s="1"/>
      <c r="AIC682" s="1"/>
      <c r="AID682" s="1"/>
      <c r="AIE682" s="1"/>
      <c r="AIF682" s="1"/>
      <c r="AIG682" s="1"/>
      <c r="AIH682" s="1"/>
      <c r="AII682" s="1"/>
      <c r="AIJ682" s="1"/>
      <c r="AIK682" s="1"/>
      <c r="AIL682" s="1"/>
      <c r="AIM682" s="1"/>
      <c r="AIN682" s="1"/>
      <c r="AIO682" s="1"/>
      <c r="AIP682" s="1"/>
      <c r="AIQ682" s="1"/>
      <c r="AIR682" s="1"/>
      <c r="AIS682" s="1"/>
      <c r="AIT682" s="1"/>
      <c r="AIU682" s="1"/>
      <c r="AIV682" s="1"/>
      <c r="AIW682" s="1"/>
      <c r="AIX682" s="1"/>
      <c r="AIY682" s="1"/>
      <c r="AIZ682" s="1"/>
      <c r="AJA682" s="1"/>
      <c r="AJB682" s="1"/>
      <c r="AJC682" s="1"/>
      <c r="AJD682" s="1"/>
      <c r="AJE682" s="1"/>
      <c r="AJF682" s="1"/>
      <c r="AJG682" s="1"/>
      <c r="AJH682" s="1"/>
      <c r="AJI682" s="1"/>
      <c r="AJJ682" s="1"/>
      <c r="AJK682" s="1"/>
      <c r="AJL682" s="1"/>
      <c r="AJM682" s="1"/>
      <c r="AJN682" s="1"/>
      <c r="AJO682" s="1"/>
      <c r="AJP682" s="1"/>
      <c r="AJQ682" s="1"/>
      <c r="AJR682" s="1"/>
      <c r="AJS682" s="1"/>
      <c r="AJT682" s="1"/>
      <c r="AJU682" s="1"/>
      <c r="AJV682" s="1"/>
      <c r="AJW682" s="1"/>
      <c r="AJX682" s="1"/>
      <c r="AJY682" s="1"/>
      <c r="AJZ682" s="1"/>
      <c r="AKA682" s="1"/>
      <c r="AKB682" s="1"/>
      <c r="AKC682" s="1"/>
      <c r="AKD682" s="1"/>
      <c r="AKE682" s="1"/>
      <c r="AKF682" s="1"/>
      <c r="AKG682" s="1"/>
      <c r="AKH682" s="1"/>
      <c r="AKI682" s="1"/>
      <c r="AKJ682" s="1"/>
      <c r="AKK682" s="1"/>
      <c r="AKL682" s="1"/>
      <c r="AKM682" s="1"/>
      <c r="AKN682" s="1"/>
      <c r="AKO682" s="1"/>
      <c r="AKP682" s="1"/>
      <c r="AKQ682" s="1"/>
      <c r="AKR682" s="1"/>
      <c r="AKS682" s="1"/>
      <c r="AKT682" s="1"/>
      <c r="AKU682" s="1"/>
      <c r="AKV682" s="1"/>
      <c r="AKW682" s="1"/>
      <c r="AKX682" s="1"/>
      <c r="AKY682" s="1"/>
      <c r="AKZ682" s="1"/>
      <c r="ALA682" s="1"/>
      <c r="ALB682" s="1"/>
      <c r="ALC682" s="1"/>
      <c r="ALD682" s="1"/>
      <c r="ALE682" s="1"/>
      <c r="ALF682" s="1"/>
      <c r="ALG682" s="1"/>
      <c r="ALH682" s="1"/>
      <c r="ALI682" s="1"/>
      <c r="ALJ682" s="1"/>
      <c r="ALK682" s="1"/>
      <c r="ALL682" s="1"/>
      <c r="ALM682" s="1"/>
      <c r="ALN682" s="1"/>
      <c r="ALO682" s="1"/>
      <c r="ALP682" s="1"/>
      <c r="ALQ682" s="1"/>
      <c r="ALR682" s="1"/>
      <c r="ALS682" s="1"/>
      <c r="ALT682" s="1"/>
      <c r="ALU682" s="1"/>
      <c r="ALV682" s="1"/>
      <c r="ALW682" s="1"/>
      <c r="ALX682" s="1"/>
      <c r="ALY682" s="1"/>
      <c r="ALZ682" s="1"/>
      <c r="AMA682" s="1"/>
      <c r="AMB682" s="1"/>
      <c r="AMC682" s="1"/>
      <c r="AMD682" s="1"/>
      <c r="AME682" s="1"/>
      <c r="AMF682" s="1"/>
      <c r="AMG682" s="1"/>
      <c r="AMH682" s="1"/>
      <c r="AMI682" s="1"/>
      <c r="AMJ682" s="1"/>
    </row>
    <row r="683" spans="1:1024" s="22" customFormat="1">
      <c r="A683" s="1" t="s">
        <v>9738</v>
      </c>
      <c r="B683" s="1" t="s">
        <v>9758</v>
      </c>
      <c r="C683" s="1" t="s">
        <v>1382</v>
      </c>
      <c r="D683" s="1" t="s">
        <v>288</v>
      </c>
      <c r="E683" s="1" t="s">
        <v>9795</v>
      </c>
      <c r="F683" s="1" t="s">
        <v>9795</v>
      </c>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c r="KB683" s="1"/>
      <c r="KC683" s="1"/>
      <c r="KD683" s="1"/>
      <c r="KE683" s="1"/>
      <c r="KF683" s="1"/>
      <c r="KG683" s="1"/>
      <c r="KH683" s="1"/>
      <c r="KI683" s="1"/>
      <c r="KJ683" s="1"/>
      <c r="KK683" s="1"/>
      <c r="KL683" s="1"/>
      <c r="KM683" s="1"/>
      <c r="KN683" s="1"/>
      <c r="KO683" s="1"/>
      <c r="KP683" s="1"/>
      <c r="KQ683" s="1"/>
      <c r="KR683" s="1"/>
      <c r="KS683" s="1"/>
      <c r="KT683" s="1"/>
      <c r="KU683" s="1"/>
      <c r="KV683" s="1"/>
      <c r="KW683" s="1"/>
      <c r="KX683" s="1"/>
      <c r="KY683" s="1"/>
      <c r="KZ683" s="1"/>
      <c r="LA683" s="1"/>
      <c r="LB683" s="1"/>
      <c r="LC683" s="1"/>
      <c r="LD683" s="1"/>
      <c r="LE683" s="1"/>
      <c r="LF683" s="1"/>
      <c r="LG683" s="1"/>
      <c r="LH683" s="1"/>
      <c r="LI683" s="1"/>
      <c r="LJ683" s="1"/>
      <c r="LK683" s="1"/>
      <c r="LL683" s="1"/>
      <c r="LM683" s="1"/>
      <c r="LN683" s="1"/>
      <c r="LO683" s="1"/>
      <c r="LP683" s="1"/>
      <c r="LQ683" s="1"/>
      <c r="LR683" s="1"/>
      <c r="LS683" s="1"/>
      <c r="LT683" s="1"/>
      <c r="LU683" s="1"/>
      <c r="LV683" s="1"/>
      <c r="LW683" s="1"/>
      <c r="LX683" s="1"/>
      <c r="LY683" s="1"/>
      <c r="LZ683" s="1"/>
      <c r="MA683" s="1"/>
      <c r="MB683" s="1"/>
      <c r="MC683" s="1"/>
      <c r="MD683" s="1"/>
      <c r="ME683" s="1"/>
      <c r="MF683" s="1"/>
      <c r="MG683" s="1"/>
      <c r="MH683" s="1"/>
      <c r="MI683" s="1"/>
      <c r="MJ683" s="1"/>
      <c r="MK683" s="1"/>
      <c r="ML683" s="1"/>
      <c r="MM683" s="1"/>
      <c r="MN683" s="1"/>
      <c r="MO683" s="1"/>
      <c r="MP683" s="1"/>
      <c r="MQ683" s="1"/>
      <c r="MR683" s="1"/>
      <c r="MS683" s="1"/>
      <c r="MT683" s="1"/>
      <c r="MU683" s="1"/>
      <c r="MV683" s="1"/>
      <c r="MW683" s="1"/>
      <c r="MX683" s="1"/>
      <c r="MY683" s="1"/>
      <c r="MZ683" s="1"/>
      <c r="NA683" s="1"/>
      <c r="NB683" s="1"/>
      <c r="NC683" s="1"/>
      <c r="ND683" s="1"/>
      <c r="NE683" s="1"/>
      <c r="NF683" s="1"/>
      <c r="NG683" s="1"/>
      <c r="NH683" s="1"/>
      <c r="NI683" s="1"/>
      <c r="NJ683" s="1"/>
      <c r="NK683" s="1"/>
      <c r="NL683" s="1"/>
      <c r="NM683" s="1"/>
      <c r="NN683" s="1"/>
      <c r="NO683" s="1"/>
      <c r="NP683" s="1"/>
      <c r="NQ683" s="1"/>
      <c r="NR683" s="1"/>
      <c r="NS683" s="1"/>
      <c r="NT683" s="1"/>
      <c r="NU683" s="1"/>
      <c r="NV683" s="1"/>
      <c r="NW683" s="1"/>
      <c r="NX683" s="1"/>
      <c r="NY683" s="1"/>
      <c r="NZ683" s="1"/>
      <c r="OA683" s="1"/>
      <c r="OB683" s="1"/>
      <c r="OC683" s="1"/>
      <c r="OD683" s="1"/>
      <c r="OE683" s="1"/>
      <c r="OF683" s="1"/>
      <c r="OG683" s="1"/>
      <c r="OH683" s="1"/>
      <c r="OI683" s="1"/>
      <c r="OJ683" s="1"/>
      <c r="OK683" s="1"/>
      <c r="OL683" s="1"/>
      <c r="OM683" s="1"/>
      <c r="ON683" s="1"/>
      <c r="OO683" s="1"/>
      <c r="OP683" s="1"/>
      <c r="OQ683" s="1"/>
      <c r="OR683" s="1"/>
      <c r="OS683" s="1"/>
      <c r="OT683" s="1"/>
      <c r="OU683" s="1"/>
      <c r="OV683" s="1"/>
      <c r="OW683" s="1"/>
      <c r="OX683" s="1"/>
      <c r="OY683" s="1"/>
      <c r="OZ683" s="1"/>
      <c r="PA683" s="1"/>
      <c r="PB683" s="1"/>
      <c r="PC683" s="1"/>
      <c r="PD683" s="1"/>
      <c r="PE683" s="1"/>
      <c r="PF683" s="1"/>
      <c r="PG683" s="1"/>
      <c r="PH683" s="1"/>
      <c r="PI683" s="1"/>
      <c r="PJ683" s="1"/>
      <c r="PK683" s="1"/>
      <c r="PL683" s="1"/>
      <c r="PM683" s="1"/>
      <c r="PN683" s="1"/>
      <c r="PO683" s="1"/>
      <c r="PP683" s="1"/>
      <c r="PQ683" s="1"/>
      <c r="PR683" s="1"/>
      <c r="PS683" s="1"/>
      <c r="PT683" s="1"/>
      <c r="PU683" s="1"/>
      <c r="PV683" s="1"/>
      <c r="PW683" s="1"/>
      <c r="PX683" s="1"/>
      <c r="PY683" s="1"/>
      <c r="PZ683" s="1"/>
      <c r="QA683" s="1"/>
      <c r="QB683" s="1"/>
      <c r="QC683" s="1"/>
      <c r="QD683" s="1"/>
      <c r="QE683" s="1"/>
      <c r="QF683" s="1"/>
      <c r="QG683" s="1"/>
      <c r="QH683" s="1"/>
      <c r="QI683" s="1"/>
      <c r="QJ683" s="1"/>
      <c r="QK683" s="1"/>
      <c r="QL683" s="1"/>
      <c r="QM683" s="1"/>
      <c r="QN683" s="1"/>
      <c r="QO683" s="1"/>
      <c r="QP683" s="1"/>
      <c r="QQ683" s="1"/>
      <c r="QR683" s="1"/>
      <c r="QS683" s="1"/>
      <c r="QT683" s="1"/>
      <c r="QU683" s="1"/>
      <c r="QV683" s="1"/>
      <c r="QW683" s="1"/>
      <c r="QX683" s="1"/>
      <c r="QY683" s="1"/>
      <c r="QZ683" s="1"/>
      <c r="RA683" s="1"/>
      <c r="RB683" s="1"/>
      <c r="RC683" s="1"/>
      <c r="RD683" s="1"/>
      <c r="RE683" s="1"/>
      <c r="RF683" s="1"/>
      <c r="RG683" s="1"/>
      <c r="RH683" s="1"/>
      <c r="RI683" s="1"/>
      <c r="RJ683" s="1"/>
      <c r="RK683" s="1"/>
      <c r="RL683" s="1"/>
      <c r="RM683" s="1"/>
      <c r="RN683" s="1"/>
      <c r="RO683" s="1"/>
      <c r="RP683" s="1"/>
      <c r="RQ683" s="1"/>
      <c r="RR683" s="1"/>
      <c r="RS683" s="1"/>
      <c r="RT683" s="1"/>
      <c r="RU683" s="1"/>
      <c r="RV683" s="1"/>
      <c r="RW683" s="1"/>
      <c r="RX683" s="1"/>
      <c r="RY683" s="1"/>
      <c r="RZ683" s="1"/>
      <c r="SA683" s="1"/>
      <c r="SB683" s="1"/>
      <c r="SC683" s="1"/>
      <c r="SD683" s="1"/>
      <c r="SE683" s="1"/>
      <c r="SF683" s="1"/>
      <c r="SG683" s="1"/>
      <c r="SH683" s="1"/>
      <c r="SI683" s="1"/>
      <c r="SJ683" s="1"/>
      <c r="SK683" s="1"/>
      <c r="SL683" s="1"/>
      <c r="SM683" s="1"/>
      <c r="SN683" s="1"/>
      <c r="SO683" s="1"/>
      <c r="SP683" s="1"/>
      <c r="SQ683" s="1"/>
      <c r="SR683" s="1"/>
      <c r="SS683" s="1"/>
      <c r="ST683" s="1"/>
      <c r="SU683" s="1"/>
      <c r="SV683" s="1"/>
      <c r="SW683" s="1"/>
      <c r="SX683" s="1"/>
      <c r="SY683" s="1"/>
      <c r="SZ683" s="1"/>
      <c r="TA683" s="1"/>
      <c r="TB683" s="1"/>
      <c r="TC683" s="1"/>
      <c r="TD683" s="1"/>
      <c r="TE683" s="1"/>
      <c r="TF683" s="1"/>
      <c r="TG683" s="1"/>
      <c r="TH683" s="1"/>
      <c r="TI683" s="1"/>
      <c r="TJ683" s="1"/>
      <c r="TK683" s="1"/>
      <c r="TL683" s="1"/>
      <c r="TM683" s="1"/>
      <c r="TN683" s="1"/>
      <c r="TO683" s="1"/>
      <c r="TP683" s="1"/>
      <c r="TQ683" s="1"/>
      <c r="TR683" s="1"/>
      <c r="TS683" s="1"/>
      <c r="TT683" s="1"/>
      <c r="TU683" s="1"/>
      <c r="TV683" s="1"/>
      <c r="TW683" s="1"/>
      <c r="TX683" s="1"/>
      <c r="TY683" s="1"/>
      <c r="TZ683" s="1"/>
      <c r="UA683" s="1"/>
      <c r="UB683" s="1"/>
      <c r="UC683" s="1"/>
      <c r="UD683" s="1"/>
      <c r="UE683" s="1"/>
      <c r="UF683" s="1"/>
      <c r="UG683" s="1"/>
      <c r="UH683" s="1"/>
      <c r="UI683" s="1"/>
      <c r="UJ683" s="1"/>
      <c r="UK683" s="1"/>
      <c r="UL683" s="1"/>
      <c r="UM683" s="1"/>
      <c r="UN683" s="1"/>
      <c r="UO683" s="1"/>
      <c r="UP683" s="1"/>
      <c r="UQ683" s="1"/>
      <c r="UR683" s="1"/>
      <c r="US683" s="1"/>
      <c r="UT683" s="1"/>
      <c r="UU683" s="1"/>
      <c r="UV683" s="1"/>
      <c r="UW683" s="1"/>
      <c r="UX683" s="1"/>
      <c r="UY683" s="1"/>
      <c r="UZ683" s="1"/>
      <c r="VA683" s="1"/>
      <c r="VB683" s="1"/>
      <c r="VC683" s="1"/>
      <c r="VD683" s="1"/>
      <c r="VE683" s="1"/>
      <c r="VF683" s="1"/>
      <c r="VG683" s="1"/>
      <c r="VH683" s="1"/>
      <c r="VI683" s="1"/>
      <c r="VJ683" s="1"/>
      <c r="VK683" s="1"/>
      <c r="VL683" s="1"/>
      <c r="VM683" s="1"/>
      <c r="VN683" s="1"/>
      <c r="VO683" s="1"/>
      <c r="VP683" s="1"/>
      <c r="VQ683" s="1"/>
      <c r="VR683" s="1"/>
      <c r="VS683" s="1"/>
      <c r="VT683" s="1"/>
      <c r="VU683" s="1"/>
      <c r="VV683" s="1"/>
      <c r="VW683" s="1"/>
      <c r="VX683" s="1"/>
      <c r="VY683" s="1"/>
      <c r="VZ683" s="1"/>
      <c r="WA683" s="1"/>
      <c r="WB683" s="1"/>
      <c r="WC683" s="1"/>
      <c r="WD683" s="1"/>
      <c r="WE683" s="1"/>
      <c r="WF683" s="1"/>
      <c r="WG683" s="1"/>
      <c r="WH683" s="1"/>
      <c r="WI683" s="1"/>
      <c r="WJ683" s="1"/>
      <c r="WK683" s="1"/>
      <c r="WL683" s="1"/>
      <c r="WM683" s="1"/>
      <c r="WN683" s="1"/>
      <c r="WO683" s="1"/>
      <c r="WP683" s="1"/>
      <c r="WQ683" s="1"/>
      <c r="WR683" s="1"/>
      <c r="WS683" s="1"/>
      <c r="WT683" s="1"/>
      <c r="WU683" s="1"/>
      <c r="WV683" s="1"/>
      <c r="WW683" s="1"/>
      <c r="WX683" s="1"/>
      <c r="WY683" s="1"/>
      <c r="WZ683" s="1"/>
      <c r="XA683" s="1"/>
      <c r="XB683" s="1"/>
      <c r="XC683" s="1"/>
      <c r="XD683" s="1"/>
      <c r="XE683" s="1"/>
      <c r="XF683" s="1"/>
      <c r="XG683" s="1"/>
      <c r="XH683" s="1"/>
      <c r="XI683" s="1"/>
      <c r="XJ683" s="1"/>
      <c r="XK683" s="1"/>
      <c r="XL683" s="1"/>
      <c r="XM683" s="1"/>
      <c r="XN683" s="1"/>
      <c r="XO683" s="1"/>
      <c r="XP683" s="1"/>
      <c r="XQ683" s="1"/>
      <c r="XR683" s="1"/>
      <c r="XS683" s="1"/>
      <c r="XT683" s="1"/>
      <c r="XU683" s="1"/>
      <c r="XV683" s="1"/>
      <c r="XW683" s="1"/>
      <c r="XX683" s="1"/>
      <c r="XY683" s="1"/>
      <c r="XZ683" s="1"/>
      <c r="YA683" s="1"/>
      <c r="YB683" s="1"/>
      <c r="YC683" s="1"/>
      <c r="YD683" s="1"/>
      <c r="YE683" s="1"/>
      <c r="YF683" s="1"/>
      <c r="YG683" s="1"/>
      <c r="YH683" s="1"/>
      <c r="YI683" s="1"/>
      <c r="YJ683" s="1"/>
      <c r="YK683" s="1"/>
      <c r="YL683" s="1"/>
      <c r="YM683" s="1"/>
      <c r="YN683" s="1"/>
      <c r="YO683" s="1"/>
      <c r="YP683" s="1"/>
      <c r="YQ683" s="1"/>
      <c r="YR683" s="1"/>
      <c r="YS683" s="1"/>
      <c r="YT683" s="1"/>
      <c r="YU683" s="1"/>
      <c r="YV683" s="1"/>
      <c r="YW683" s="1"/>
      <c r="YX683" s="1"/>
      <c r="YY683" s="1"/>
      <c r="YZ683" s="1"/>
      <c r="ZA683" s="1"/>
      <c r="ZB683" s="1"/>
      <c r="ZC683" s="1"/>
      <c r="ZD683" s="1"/>
      <c r="ZE683" s="1"/>
      <c r="ZF683" s="1"/>
      <c r="ZG683" s="1"/>
      <c r="ZH683" s="1"/>
      <c r="ZI683" s="1"/>
      <c r="ZJ683" s="1"/>
      <c r="ZK683" s="1"/>
      <c r="ZL683" s="1"/>
      <c r="ZM683" s="1"/>
      <c r="ZN683" s="1"/>
      <c r="ZO683" s="1"/>
      <c r="ZP683" s="1"/>
      <c r="ZQ683" s="1"/>
      <c r="ZR683" s="1"/>
      <c r="ZS683" s="1"/>
      <c r="ZT683" s="1"/>
      <c r="ZU683" s="1"/>
      <c r="ZV683" s="1"/>
      <c r="ZW683" s="1"/>
      <c r="ZX683" s="1"/>
      <c r="ZY683" s="1"/>
      <c r="ZZ683" s="1"/>
      <c r="AAA683" s="1"/>
      <c r="AAB683" s="1"/>
      <c r="AAC683" s="1"/>
      <c r="AAD683" s="1"/>
      <c r="AAE683" s="1"/>
      <c r="AAF683" s="1"/>
      <c r="AAG683" s="1"/>
      <c r="AAH683" s="1"/>
      <c r="AAI683" s="1"/>
      <c r="AAJ683" s="1"/>
      <c r="AAK683" s="1"/>
      <c r="AAL683" s="1"/>
      <c r="AAM683" s="1"/>
      <c r="AAN683" s="1"/>
      <c r="AAO683" s="1"/>
      <c r="AAP683" s="1"/>
      <c r="AAQ683" s="1"/>
      <c r="AAR683" s="1"/>
      <c r="AAS683" s="1"/>
      <c r="AAT683" s="1"/>
      <c r="AAU683" s="1"/>
      <c r="AAV683" s="1"/>
      <c r="AAW683" s="1"/>
      <c r="AAX683" s="1"/>
      <c r="AAY683" s="1"/>
      <c r="AAZ683" s="1"/>
      <c r="ABA683" s="1"/>
      <c r="ABB683" s="1"/>
      <c r="ABC683" s="1"/>
      <c r="ABD683" s="1"/>
      <c r="ABE683" s="1"/>
      <c r="ABF683" s="1"/>
      <c r="ABG683" s="1"/>
      <c r="ABH683" s="1"/>
      <c r="ABI683" s="1"/>
      <c r="ABJ683" s="1"/>
      <c r="ABK683" s="1"/>
      <c r="ABL683" s="1"/>
      <c r="ABM683" s="1"/>
      <c r="ABN683" s="1"/>
      <c r="ABO683" s="1"/>
      <c r="ABP683" s="1"/>
      <c r="ABQ683" s="1"/>
      <c r="ABR683" s="1"/>
      <c r="ABS683" s="1"/>
      <c r="ABT683" s="1"/>
      <c r="ABU683" s="1"/>
      <c r="ABV683" s="1"/>
      <c r="ABW683" s="1"/>
      <c r="ABX683" s="1"/>
      <c r="ABY683" s="1"/>
      <c r="ABZ683" s="1"/>
      <c r="ACA683" s="1"/>
      <c r="ACB683" s="1"/>
      <c r="ACC683" s="1"/>
      <c r="ACD683" s="1"/>
      <c r="ACE683" s="1"/>
      <c r="ACF683" s="1"/>
      <c r="ACG683" s="1"/>
      <c r="ACH683" s="1"/>
      <c r="ACI683" s="1"/>
      <c r="ACJ683" s="1"/>
      <c r="ACK683" s="1"/>
      <c r="ACL683" s="1"/>
      <c r="ACM683" s="1"/>
      <c r="ACN683" s="1"/>
      <c r="ACO683" s="1"/>
      <c r="ACP683" s="1"/>
      <c r="ACQ683" s="1"/>
      <c r="ACR683" s="1"/>
      <c r="ACS683" s="1"/>
      <c r="ACT683" s="1"/>
      <c r="ACU683" s="1"/>
      <c r="ACV683" s="1"/>
      <c r="ACW683" s="1"/>
      <c r="ACX683" s="1"/>
      <c r="ACY683" s="1"/>
      <c r="ACZ683" s="1"/>
      <c r="ADA683" s="1"/>
      <c r="ADB683" s="1"/>
      <c r="ADC683" s="1"/>
      <c r="ADD683" s="1"/>
      <c r="ADE683" s="1"/>
      <c r="ADF683" s="1"/>
      <c r="ADG683" s="1"/>
      <c r="ADH683" s="1"/>
      <c r="ADI683" s="1"/>
      <c r="ADJ683" s="1"/>
      <c r="ADK683" s="1"/>
      <c r="ADL683" s="1"/>
      <c r="ADM683" s="1"/>
      <c r="ADN683" s="1"/>
      <c r="ADO683" s="1"/>
      <c r="ADP683" s="1"/>
      <c r="ADQ683" s="1"/>
      <c r="ADR683" s="1"/>
      <c r="ADS683" s="1"/>
      <c r="ADT683" s="1"/>
      <c r="ADU683" s="1"/>
      <c r="ADV683" s="1"/>
      <c r="ADW683" s="1"/>
      <c r="ADX683" s="1"/>
      <c r="ADY683" s="1"/>
      <c r="ADZ683" s="1"/>
      <c r="AEA683" s="1"/>
      <c r="AEB683" s="1"/>
      <c r="AEC683" s="1"/>
      <c r="AED683" s="1"/>
      <c r="AEE683" s="1"/>
      <c r="AEF683" s="1"/>
      <c r="AEG683" s="1"/>
      <c r="AEH683" s="1"/>
      <c r="AEI683" s="1"/>
      <c r="AEJ683" s="1"/>
      <c r="AEK683" s="1"/>
      <c r="AEL683" s="1"/>
      <c r="AEM683" s="1"/>
      <c r="AEN683" s="1"/>
      <c r="AEO683" s="1"/>
      <c r="AEP683" s="1"/>
      <c r="AEQ683" s="1"/>
      <c r="AER683" s="1"/>
      <c r="AES683" s="1"/>
      <c r="AET683" s="1"/>
      <c r="AEU683" s="1"/>
      <c r="AEV683" s="1"/>
      <c r="AEW683" s="1"/>
      <c r="AEX683" s="1"/>
      <c r="AEY683" s="1"/>
      <c r="AEZ683" s="1"/>
      <c r="AFA683" s="1"/>
      <c r="AFB683" s="1"/>
      <c r="AFC683" s="1"/>
      <c r="AFD683" s="1"/>
      <c r="AFE683" s="1"/>
      <c r="AFF683" s="1"/>
      <c r="AFG683" s="1"/>
      <c r="AFH683" s="1"/>
      <c r="AFI683" s="1"/>
      <c r="AFJ683" s="1"/>
      <c r="AFK683" s="1"/>
      <c r="AFL683" s="1"/>
      <c r="AFM683" s="1"/>
      <c r="AFN683" s="1"/>
      <c r="AFO683" s="1"/>
      <c r="AFP683" s="1"/>
      <c r="AFQ683" s="1"/>
      <c r="AFR683" s="1"/>
      <c r="AFS683" s="1"/>
      <c r="AFT683" s="1"/>
      <c r="AFU683" s="1"/>
      <c r="AFV683" s="1"/>
      <c r="AFW683" s="1"/>
      <c r="AFX683" s="1"/>
      <c r="AFY683" s="1"/>
      <c r="AFZ683" s="1"/>
      <c r="AGA683" s="1"/>
      <c r="AGB683" s="1"/>
      <c r="AGC683" s="1"/>
      <c r="AGD683" s="1"/>
      <c r="AGE683" s="1"/>
      <c r="AGF683" s="1"/>
      <c r="AGG683" s="1"/>
      <c r="AGH683" s="1"/>
      <c r="AGI683" s="1"/>
      <c r="AGJ683" s="1"/>
      <c r="AGK683" s="1"/>
      <c r="AGL683" s="1"/>
      <c r="AGM683" s="1"/>
      <c r="AGN683" s="1"/>
      <c r="AGO683" s="1"/>
      <c r="AGP683" s="1"/>
      <c r="AGQ683" s="1"/>
      <c r="AGR683" s="1"/>
      <c r="AGS683" s="1"/>
      <c r="AGT683" s="1"/>
      <c r="AGU683" s="1"/>
      <c r="AGV683" s="1"/>
      <c r="AGW683" s="1"/>
      <c r="AGX683" s="1"/>
      <c r="AGY683" s="1"/>
      <c r="AGZ683" s="1"/>
      <c r="AHA683" s="1"/>
      <c r="AHB683" s="1"/>
      <c r="AHC683" s="1"/>
      <c r="AHD683" s="1"/>
      <c r="AHE683" s="1"/>
      <c r="AHF683" s="1"/>
      <c r="AHG683" s="1"/>
      <c r="AHH683" s="1"/>
      <c r="AHI683" s="1"/>
      <c r="AHJ683" s="1"/>
      <c r="AHK683" s="1"/>
      <c r="AHL683" s="1"/>
      <c r="AHM683" s="1"/>
      <c r="AHN683" s="1"/>
      <c r="AHO683" s="1"/>
      <c r="AHP683" s="1"/>
      <c r="AHQ683" s="1"/>
      <c r="AHR683" s="1"/>
      <c r="AHS683" s="1"/>
      <c r="AHT683" s="1"/>
      <c r="AHU683" s="1"/>
      <c r="AHV683" s="1"/>
      <c r="AHW683" s="1"/>
      <c r="AHX683" s="1"/>
      <c r="AHY683" s="1"/>
      <c r="AHZ683" s="1"/>
      <c r="AIA683" s="1"/>
      <c r="AIB683" s="1"/>
      <c r="AIC683" s="1"/>
      <c r="AID683" s="1"/>
      <c r="AIE683" s="1"/>
      <c r="AIF683" s="1"/>
      <c r="AIG683" s="1"/>
      <c r="AIH683" s="1"/>
      <c r="AII683" s="1"/>
      <c r="AIJ683" s="1"/>
      <c r="AIK683" s="1"/>
      <c r="AIL683" s="1"/>
      <c r="AIM683" s="1"/>
      <c r="AIN683" s="1"/>
      <c r="AIO683" s="1"/>
      <c r="AIP683" s="1"/>
      <c r="AIQ683" s="1"/>
      <c r="AIR683" s="1"/>
      <c r="AIS683" s="1"/>
      <c r="AIT683" s="1"/>
      <c r="AIU683" s="1"/>
      <c r="AIV683" s="1"/>
      <c r="AIW683" s="1"/>
      <c r="AIX683" s="1"/>
      <c r="AIY683" s="1"/>
      <c r="AIZ683" s="1"/>
      <c r="AJA683" s="1"/>
      <c r="AJB683" s="1"/>
      <c r="AJC683" s="1"/>
      <c r="AJD683" s="1"/>
      <c r="AJE683" s="1"/>
      <c r="AJF683" s="1"/>
      <c r="AJG683" s="1"/>
      <c r="AJH683" s="1"/>
      <c r="AJI683" s="1"/>
      <c r="AJJ683" s="1"/>
      <c r="AJK683" s="1"/>
      <c r="AJL683" s="1"/>
      <c r="AJM683" s="1"/>
      <c r="AJN683" s="1"/>
      <c r="AJO683" s="1"/>
      <c r="AJP683" s="1"/>
      <c r="AJQ683" s="1"/>
      <c r="AJR683" s="1"/>
      <c r="AJS683" s="1"/>
      <c r="AJT683" s="1"/>
      <c r="AJU683" s="1"/>
      <c r="AJV683" s="1"/>
      <c r="AJW683" s="1"/>
      <c r="AJX683" s="1"/>
      <c r="AJY683" s="1"/>
      <c r="AJZ683" s="1"/>
      <c r="AKA683" s="1"/>
      <c r="AKB683" s="1"/>
      <c r="AKC683" s="1"/>
      <c r="AKD683" s="1"/>
      <c r="AKE683" s="1"/>
      <c r="AKF683" s="1"/>
      <c r="AKG683" s="1"/>
      <c r="AKH683" s="1"/>
      <c r="AKI683" s="1"/>
      <c r="AKJ683" s="1"/>
      <c r="AKK683" s="1"/>
      <c r="AKL683" s="1"/>
      <c r="AKM683" s="1"/>
      <c r="AKN683" s="1"/>
      <c r="AKO683" s="1"/>
      <c r="AKP683" s="1"/>
      <c r="AKQ683" s="1"/>
      <c r="AKR683" s="1"/>
      <c r="AKS683" s="1"/>
      <c r="AKT683" s="1"/>
      <c r="AKU683" s="1"/>
      <c r="AKV683" s="1"/>
      <c r="AKW683" s="1"/>
      <c r="AKX683" s="1"/>
      <c r="AKY683" s="1"/>
      <c r="AKZ683" s="1"/>
      <c r="ALA683" s="1"/>
      <c r="ALB683" s="1"/>
      <c r="ALC683" s="1"/>
      <c r="ALD683" s="1"/>
      <c r="ALE683" s="1"/>
      <c r="ALF683" s="1"/>
      <c r="ALG683" s="1"/>
      <c r="ALH683" s="1"/>
      <c r="ALI683" s="1"/>
      <c r="ALJ683" s="1"/>
      <c r="ALK683" s="1"/>
      <c r="ALL683" s="1"/>
      <c r="ALM683" s="1"/>
      <c r="ALN683" s="1"/>
      <c r="ALO683" s="1"/>
      <c r="ALP683" s="1"/>
      <c r="ALQ683" s="1"/>
      <c r="ALR683" s="1"/>
      <c r="ALS683" s="1"/>
      <c r="ALT683" s="1"/>
      <c r="ALU683" s="1"/>
      <c r="ALV683" s="1"/>
      <c r="ALW683" s="1"/>
      <c r="ALX683" s="1"/>
      <c r="ALY683" s="1"/>
      <c r="ALZ683" s="1"/>
      <c r="AMA683" s="1"/>
      <c r="AMB683" s="1"/>
      <c r="AMC683" s="1"/>
      <c r="AMD683" s="1"/>
      <c r="AME683" s="1"/>
      <c r="AMF683" s="1"/>
      <c r="AMG683" s="1"/>
      <c r="AMH683" s="1"/>
      <c r="AMI683" s="1"/>
      <c r="AMJ683" s="1"/>
    </row>
    <row r="684" spans="1:1024" s="22" customFormat="1">
      <c r="A684" s="1" t="s">
        <v>9739</v>
      </c>
      <c r="B684" s="1" t="s">
        <v>9759</v>
      </c>
      <c r="C684" s="1" t="s">
        <v>1382</v>
      </c>
      <c r="D684" s="1" t="s">
        <v>13</v>
      </c>
      <c r="E684" s="1" t="s">
        <v>9796</v>
      </c>
      <c r="F684" s="1" t="s">
        <v>16</v>
      </c>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c r="KB684" s="1"/>
      <c r="KC684" s="1"/>
      <c r="KD684" s="1"/>
      <c r="KE684" s="1"/>
      <c r="KF684" s="1"/>
      <c r="KG684" s="1"/>
      <c r="KH684" s="1"/>
      <c r="KI684" s="1"/>
      <c r="KJ684" s="1"/>
      <c r="KK684" s="1"/>
      <c r="KL684" s="1"/>
      <c r="KM684" s="1"/>
      <c r="KN684" s="1"/>
      <c r="KO684" s="1"/>
      <c r="KP684" s="1"/>
      <c r="KQ684" s="1"/>
      <c r="KR684" s="1"/>
      <c r="KS684" s="1"/>
      <c r="KT684" s="1"/>
      <c r="KU684" s="1"/>
      <c r="KV684" s="1"/>
      <c r="KW684" s="1"/>
      <c r="KX684" s="1"/>
      <c r="KY684" s="1"/>
      <c r="KZ684" s="1"/>
      <c r="LA684" s="1"/>
      <c r="LB684" s="1"/>
      <c r="LC684" s="1"/>
      <c r="LD684" s="1"/>
      <c r="LE684" s="1"/>
      <c r="LF684" s="1"/>
      <c r="LG684" s="1"/>
      <c r="LH684" s="1"/>
      <c r="LI684" s="1"/>
      <c r="LJ684" s="1"/>
      <c r="LK684" s="1"/>
      <c r="LL684" s="1"/>
      <c r="LM684" s="1"/>
      <c r="LN684" s="1"/>
      <c r="LO684" s="1"/>
      <c r="LP684" s="1"/>
      <c r="LQ684" s="1"/>
      <c r="LR684" s="1"/>
      <c r="LS684" s="1"/>
      <c r="LT684" s="1"/>
      <c r="LU684" s="1"/>
      <c r="LV684" s="1"/>
      <c r="LW684" s="1"/>
      <c r="LX684" s="1"/>
      <c r="LY684" s="1"/>
      <c r="LZ684" s="1"/>
      <c r="MA684" s="1"/>
      <c r="MB684" s="1"/>
      <c r="MC684" s="1"/>
      <c r="MD684" s="1"/>
      <c r="ME684" s="1"/>
      <c r="MF684" s="1"/>
      <c r="MG684" s="1"/>
      <c r="MH684" s="1"/>
      <c r="MI684" s="1"/>
      <c r="MJ684" s="1"/>
      <c r="MK684" s="1"/>
      <c r="ML684" s="1"/>
      <c r="MM684" s="1"/>
      <c r="MN684" s="1"/>
      <c r="MO684" s="1"/>
      <c r="MP684" s="1"/>
      <c r="MQ684" s="1"/>
      <c r="MR684" s="1"/>
      <c r="MS684" s="1"/>
      <c r="MT684" s="1"/>
      <c r="MU684" s="1"/>
      <c r="MV684" s="1"/>
      <c r="MW684" s="1"/>
      <c r="MX684" s="1"/>
      <c r="MY684" s="1"/>
      <c r="MZ684" s="1"/>
      <c r="NA684" s="1"/>
      <c r="NB684" s="1"/>
      <c r="NC684" s="1"/>
      <c r="ND684" s="1"/>
      <c r="NE684" s="1"/>
      <c r="NF684" s="1"/>
      <c r="NG684" s="1"/>
      <c r="NH684" s="1"/>
      <c r="NI684" s="1"/>
      <c r="NJ684" s="1"/>
      <c r="NK684" s="1"/>
      <c r="NL684" s="1"/>
      <c r="NM684" s="1"/>
      <c r="NN684" s="1"/>
      <c r="NO684" s="1"/>
      <c r="NP684" s="1"/>
      <c r="NQ684" s="1"/>
      <c r="NR684" s="1"/>
      <c r="NS684" s="1"/>
      <c r="NT684" s="1"/>
      <c r="NU684" s="1"/>
      <c r="NV684" s="1"/>
      <c r="NW684" s="1"/>
      <c r="NX684" s="1"/>
      <c r="NY684" s="1"/>
      <c r="NZ684" s="1"/>
      <c r="OA684" s="1"/>
      <c r="OB684" s="1"/>
      <c r="OC684" s="1"/>
      <c r="OD684" s="1"/>
      <c r="OE684" s="1"/>
      <c r="OF684" s="1"/>
      <c r="OG684" s="1"/>
      <c r="OH684" s="1"/>
      <c r="OI684" s="1"/>
      <c r="OJ684" s="1"/>
      <c r="OK684" s="1"/>
      <c r="OL684" s="1"/>
      <c r="OM684" s="1"/>
      <c r="ON684" s="1"/>
      <c r="OO684" s="1"/>
      <c r="OP684" s="1"/>
      <c r="OQ684" s="1"/>
      <c r="OR684" s="1"/>
      <c r="OS684" s="1"/>
      <c r="OT684" s="1"/>
      <c r="OU684" s="1"/>
      <c r="OV684" s="1"/>
      <c r="OW684" s="1"/>
      <c r="OX684" s="1"/>
      <c r="OY684" s="1"/>
      <c r="OZ684" s="1"/>
      <c r="PA684" s="1"/>
      <c r="PB684" s="1"/>
      <c r="PC684" s="1"/>
      <c r="PD684" s="1"/>
      <c r="PE684" s="1"/>
      <c r="PF684" s="1"/>
      <c r="PG684" s="1"/>
      <c r="PH684" s="1"/>
      <c r="PI684" s="1"/>
      <c r="PJ684" s="1"/>
      <c r="PK684" s="1"/>
      <c r="PL684" s="1"/>
      <c r="PM684" s="1"/>
      <c r="PN684" s="1"/>
      <c r="PO684" s="1"/>
      <c r="PP684" s="1"/>
      <c r="PQ684" s="1"/>
      <c r="PR684" s="1"/>
      <c r="PS684" s="1"/>
      <c r="PT684" s="1"/>
      <c r="PU684" s="1"/>
      <c r="PV684" s="1"/>
      <c r="PW684" s="1"/>
      <c r="PX684" s="1"/>
      <c r="PY684" s="1"/>
      <c r="PZ684" s="1"/>
      <c r="QA684" s="1"/>
      <c r="QB684" s="1"/>
      <c r="QC684" s="1"/>
      <c r="QD684" s="1"/>
      <c r="QE684" s="1"/>
      <c r="QF684" s="1"/>
      <c r="QG684" s="1"/>
      <c r="QH684" s="1"/>
      <c r="QI684" s="1"/>
      <c r="QJ684" s="1"/>
      <c r="QK684" s="1"/>
      <c r="QL684" s="1"/>
      <c r="QM684" s="1"/>
      <c r="QN684" s="1"/>
      <c r="QO684" s="1"/>
      <c r="QP684" s="1"/>
      <c r="QQ684" s="1"/>
      <c r="QR684" s="1"/>
      <c r="QS684" s="1"/>
      <c r="QT684" s="1"/>
      <c r="QU684" s="1"/>
      <c r="QV684" s="1"/>
      <c r="QW684" s="1"/>
      <c r="QX684" s="1"/>
      <c r="QY684" s="1"/>
      <c r="QZ684" s="1"/>
      <c r="RA684" s="1"/>
      <c r="RB684" s="1"/>
      <c r="RC684" s="1"/>
      <c r="RD684" s="1"/>
      <c r="RE684" s="1"/>
      <c r="RF684" s="1"/>
      <c r="RG684" s="1"/>
      <c r="RH684" s="1"/>
      <c r="RI684" s="1"/>
      <c r="RJ684" s="1"/>
      <c r="RK684" s="1"/>
      <c r="RL684" s="1"/>
      <c r="RM684" s="1"/>
      <c r="RN684" s="1"/>
      <c r="RO684" s="1"/>
      <c r="RP684" s="1"/>
      <c r="RQ684" s="1"/>
      <c r="RR684" s="1"/>
      <c r="RS684" s="1"/>
      <c r="RT684" s="1"/>
      <c r="RU684" s="1"/>
      <c r="RV684" s="1"/>
      <c r="RW684" s="1"/>
      <c r="RX684" s="1"/>
      <c r="RY684" s="1"/>
      <c r="RZ684" s="1"/>
      <c r="SA684" s="1"/>
      <c r="SB684" s="1"/>
      <c r="SC684" s="1"/>
      <c r="SD684" s="1"/>
      <c r="SE684" s="1"/>
      <c r="SF684" s="1"/>
      <c r="SG684" s="1"/>
      <c r="SH684" s="1"/>
      <c r="SI684" s="1"/>
      <c r="SJ684" s="1"/>
      <c r="SK684" s="1"/>
      <c r="SL684" s="1"/>
      <c r="SM684" s="1"/>
      <c r="SN684" s="1"/>
      <c r="SO684" s="1"/>
      <c r="SP684" s="1"/>
      <c r="SQ684" s="1"/>
      <c r="SR684" s="1"/>
      <c r="SS684" s="1"/>
      <c r="ST684" s="1"/>
      <c r="SU684" s="1"/>
      <c r="SV684" s="1"/>
      <c r="SW684" s="1"/>
      <c r="SX684" s="1"/>
      <c r="SY684" s="1"/>
      <c r="SZ684" s="1"/>
      <c r="TA684" s="1"/>
      <c r="TB684" s="1"/>
      <c r="TC684" s="1"/>
      <c r="TD684" s="1"/>
      <c r="TE684" s="1"/>
      <c r="TF684" s="1"/>
      <c r="TG684" s="1"/>
      <c r="TH684" s="1"/>
      <c r="TI684" s="1"/>
      <c r="TJ684" s="1"/>
      <c r="TK684" s="1"/>
      <c r="TL684" s="1"/>
      <c r="TM684" s="1"/>
      <c r="TN684" s="1"/>
      <c r="TO684" s="1"/>
      <c r="TP684" s="1"/>
      <c r="TQ684" s="1"/>
      <c r="TR684" s="1"/>
      <c r="TS684" s="1"/>
      <c r="TT684" s="1"/>
      <c r="TU684" s="1"/>
      <c r="TV684" s="1"/>
      <c r="TW684" s="1"/>
      <c r="TX684" s="1"/>
      <c r="TY684" s="1"/>
      <c r="TZ684" s="1"/>
      <c r="UA684" s="1"/>
      <c r="UB684" s="1"/>
      <c r="UC684" s="1"/>
      <c r="UD684" s="1"/>
      <c r="UE684" s="1"/>
      <c r="UF684" s="1"/>
      <c r="UG684" s="1"/>
      <c r="UH684" s="1"/>
      <c r="UI684" s="1"/>
      <c r="UJ684" s="1"/>
      <c r="UK684" s="1"/>
      <c r="UL684" s="1"/>
      <c r="UM684" s="1"/>
      <c r="UN684" s="1"/>
      <c r="UO684" s="1"/>
      <c r="UP684" s="1"/>
      <c r="UQ684" s="1"/>
      <c r="UR684" s="1"/>
      <c r="US684" s="1"/>
      <c r="UT684" s="1"/>
      <c r="UU684" s="1"/>
      <c r="UV684" s="1"/>
      <c r="UW684" s="1"/>
      <c r="UX684" s="1"/>
      <c r="UY684" s="1"/>
      <c r="UZ684" s="1"/>
      <c r="VA684" s="1"/>
      <c r="VB684" s="1"/>
      <c r="VC684" s="1"/>
      <c r="VD684" s="1"/>
      <c r="VE684" s="1"/>
      <c r="VF684" s="1"/>
      <c r="VG684" s="1"/>
      <c r="VH684" s="1"/>
      <c r="VI684" s="1"/>
      <c r="VJ684" s="1"/>
      <c r="VK684" s="1"/>
      <c r="VL684" s="1"/>
      <c r="VM684" s="1"/>
      <c r="VN684" s="1"/>
      <c r="VO684" s="1"/>
      <c r="VP684" s="1"/>
      <c r="VQ684" s="1"/>
      <c r="VR684" s="1"/>
      <c r="VS684" s="1"/>
      <c r="VT684" s="1"/>
      <c r="VU684" s="1"/>
      <c r="VV684" s="1"/>
      <c r="VW684" s="1"/>
      <c r="VX684" s="1"/>
      <c r="VY684" s="1"/>
      <c r="VZ684" s="1"/>
      <c r="WA684" s="1"/>
      <c r="WB684" s="1"/>
      <c r="WC684" s="1"/>
      <c r="WD684" s="1"/>
      <c r="WE684" s="1"/>
      <c r="WF684" s="1"/>
      <c r="WG684" s="1"/>
      <c r="WH684" s="1"/>
      <c r="WI684" s="1"/>
      <c r="WJ684" s="1"/>
      <c r="WK684" s="1"/>
      <c r="WL684" s="1"/>
      <c r="WM684" s="1"/>
      <c r="WN684" s="1"/>
      <c r="WO684" s="1"/>
      <c r="WP684" s="1"/>
      <c r="WQ684" s="1"/>
      <c r="WR684" s="1"/>
      <c r="WS684" s="1"/>
      <c r="WT684" s="1"/>
      <c r="WU684" s="1"/>
      <c r="WV684" s="1"/>
      <c r="WW684" s="1"/>
      <c r="WX684" s="1"/>
      <c r="WY684" s="1"/>
      <c r="WZ684" s="1"/>
      <c r="XA684" s="1"/>
      <c r="XB684" s="1"/>
      <c r="XC684" s="1"/>
      <c r="XD684" s="1"/>
      <c r="XE684" s="1"/>
      <c r="XF684" s="1"/>
      <c r="XG684" s="1"/>
      <c r="XH684" s="1"/>
      <c r="XI684" s="1"/>
      <c r="XJ684" s="1"/>
      <c r="XK684" s="1"/>
      <c r="XL684" s="1"/>
      <c r="XM684" s="1"/>
      <c r="XN684" s="1"/>
      <c r="XO684" s="1"/>
      <c r="XP684" s="1"/>
      <c r="XQ684" s="1"/>
      <c r="XR684" s="1"/>
      <c r="XS684" s="1"/>
      <c r="XT684" s="1"/>
      <c r="XU684" s="1"/>
      <c r="XV684" s="1"/>
      <c r="XW684" s="1"/>
      <c r="XX684" s="1"/>
      <c r="XY684" s="1"/>
      <c r="XZ684" s="1"/>
      <c r="YA684" s="1"/>
      <c r="YB684" s="1"/>
      <c r="YC684" s="1"/>
      <c r="YD684" s="1"/>
      <c r="YE684" s="1"/>
      <c r="YF684" s="1"/>
      <c r="YG684" s="1"/>
      <c r="YH684" s="1"/>
      <c r="YI684" s="1"/>
      <c r="YJ684" s="1"/>
      <c r="YK684" s="1"/>
      <c r="YL684" s="1"/>
      <c r="YM684" s="1"/>
      <c r="YN684" s="1"/>
      <c r="YO684" s="1"/>
      <c r="YP684" s="1"/>
      <c r="YQ684" s="1"/>
      <c r="YR684" s="1"/>
      <c r="YS684" s="1"/>
      <c r="YT684" s="1"/>
      <c r="YU684" s="1"/>
      <c r="YV684" s="1"/>
      <c r="YW684" s="1"/>
      <c r="YX684" s="1"/>
      <c r="YY684" s="1"/>
      <c r="YZ684" s="1"/>
      <c r="ZA684" s="1"/>
      <c r="ZB684" s="1"/>
      <c r="ZC684" s="1"/>
      <c r="ZD684" s="1"/>
      <c r="ZE684" s="1"/>
      <c r="ZF684" s="1"/>
      <c r="ZG684" s="1"/>
      <c r="ZH684" s="1"/>
      <c r="ZI684" s="1"/>
      <c r="ZJ684" s="1"/>
      <c r="ZK684" s="1"/>
      <c r="ZL684" s="1"/>
      <c r="ZM684" s="1"/>
      <c r="ZN684" s="1"/>
      <c r="ZO684" s="1"/>
      <c r="ZP684" s="1"/>
      <c r="ZQ684" s="1"/>
      <c r="ZR684" s="1"/>
      <c r="ZS684" s="1"/>
      <c r="ZT684" s="1"/>
      <c r="ZU684" s="1"/>
      <c r="ZV684" s="1"/>
      <c r="ZW684" s="1"/>
      <c r="ZX684" s="1"/>
      <c r="ZY684" s="1"/>
      <c r="ZZ684" s="1"/>
      <c r="AAA684" s="1"/>
      <c r="AAB684" s="1"/>
      <c r="AAC684" s="1"/>
      <c r="AAD684" s="1"/>
      <c r="AAE684" s="1"/>
      <c r="AAF684" s="1"/>
      <c r="AAG684" s="1"/>
      <c r="AAH684" s="1"/>
      <c r="AAI684" s="1"/>
      <c r="AAJ684" s="1"/>
      <c r="AAK684" s="1"/>
      <c r="AAL684" s="1"/>
      <c r="AAM684" s="1"/>
      <c r="AAN684" s="1"/>
      <c r="AAO684" s="1"/>
      <c r="AAP684" s="1"/>
      <c r="AAQ684" s="1"/>
      <c r="AAR684" s="1"/>
      <c r="AAS684" s="1"/>
      <c r="AAT684" s="1"/>
      <c r="AAU684" s="1"/>
      <c r="AAV684" s="1"/>
      <c r="AAW684" s="1"/>
      <c r="AAX684" s="1"/>
      <c r="AAY684" s="1"/>
      <c r="AAZ684" s="1"/>
      <c r="ABA684" s="1"/>
      <c r="ABB684" s="1"/>
      <c r="ABC684" s="1"/>
      <c r="ABD684" s="1"/>
      <c r="ABE684" s="1"/>
      <c r="ABF684" s="1"/>
      <c r="ABG684" s="1"/>
      <c r="ABH684" s="1"/>
      <c r="ABI684" s="1"/>
      <c r="ABJ684" s="1"/>
      <c r="ABK684" s="1"/>
      <c r="ABL684" s="1"/>
      <c r="ABM684" s="1"/>
      <c r="ABN684" s="1"/>
      <c r="ABO684" s="1"/>
      <c r="ABP684" s="1"/>
      <c r="ABQ684" s="1"/>
      <c r="ABR684" s="1"/>
      <c r="ABS684" s="1"/>
      <c r="ABT684" s="1"/>
      <c r="ABU684" s="1"/>
      <c r="ABV684" s="1"/>
      <c r="ABW684" s="1"/>
      <c r="ABX684" s="1"/>
      <c r="ABY684" s="1"/>
      <c r="ABZ684" s="1"/>
      <c r="ACA684" s="1"/>
      <c r="ACB684" s="1"/>
      <c r="ACC684" s="1"/>
      <c r="ACD684" s="1"/>
      <c r="ACE684" s="1"/>
      <c r="ACF684" s="1"/>
      <c r="ACG684" s="1"/>
      <c r="ACH684" s="1"/>
      <c r="ACI684" s="1"/>
      <c r="ACJ684" s="1"/>
      <c r="ACK684" s="1"/>
      <c r="ACL684" s="1"/>
      <c r="ACM684" s="1"/>
      <c r="ACN684" s="1"/>
      <c r="ACO684" s="1"/>
      <c r="ACP684" s="1"/>
      <c r="ACQ684" s="1"/>
      <c r="ACR684" s="1"/>
      <c r="ACS684" s="1"/>
      <c r="ACT684" s="1"/>
      <c r="ACU684" s="1"/>
      <c r="ACV684" s="1"/>
      <c r="ACW684" s="1"/>
      <c r="ACX684" s="1"/>
      <c r="ACY684" s="1"/>
      <c r="ACZ684" s="1"/>
      <c r="ADA684" s="1"/>
      <c r="ADB684" s="1"/>
      <c r="ADC684" s="1"/>
      <c r="ADD684" s="1"/>
      <c r="ADE684" s="1"/>
      <c r="ADF684" s="1"/>
      <c r="ADG684" s="1"/>
      <c r="ADH684" s="1"/>
      <c r="ADI684" s="1"/>
      <c r="ADJ684" s="1"/>
      <c r="ADK684" s="1"/>
      <c r="ADL684" s="1"/>
      <c r="ADM684" s="1"/>
      <c r="ADN684" s="1"/>
      <c r="ADO684" s="1"/>
      <c r="ADP684" s="1"/>
      <c r="ADQ684" s="1"/>
      <c r="ADR684" s="1"/>
      <c r="ADS684" s="1"/>
      <c r="ADT684" s="1"/>
      <c r="ADU684" s="1"/>
      <c r="ADV684" s="1"/>
      <c r="ADW684" s="1"/>
      <c r="ADX684" s="1"/>
      <c r="ADY684" s="1"/>
      <c r="ADZ684" s="1"/>
      <c r="AEA684" s="1"/>
      <c r="AEB684" s="1"/>
      <c r="AEC684" s="1"/>
      <c r="AED684" s="1"/>
      <c r="AEE684" s="1"/>
      <c r="AEF684" s="1"/>
      <c r="AEG684" s="1"/>
      <c r="AEH684" s="1"/>
      <c r="AEI684" s="1"/>
      <c r="AEJ684" s="1"/>
      <c r="AEK684" s="1"/>
      <c r="AEL684" s="1"/>
      <c r="AEM684" s="1"/>
      <c r="AEN684" s="1"/>
      <c r="AEO684" s="1"/>
      <c r="AEP684" s="1"/>
      <c r="AEQ684" s="1"/>
      <c r="AER684" s="1"/>
      <c r="AES684" s="1"/>
      <c r="AET684" s="1"/>
      <c r="AEU684" s="1"/>
      <c r="AEV684" s="1"/>
      <c r="AEW684" s="1"/>
      <c r="AEX684" s="1"/>
      <c r="AEY684" s="1"/>
      <c r="AEZ684" s="1"/>
      <c r="AFA684" s="1"/>
      <c r="AFB684" s="1"/>
      <c r="AFC684" s="1"/>
      <c r="AFD684" s="1"/>
      <c r="AFE684" s="1"/>
      <c r="AFF684" s="1"/>
      <c r="AFG684" s="1"/>
      <c r="AFH684" s="1"/>
      <c r="AFI684" s="1"/>
      <c r="AFJ684" s="1"/>
      <c r="AFK684" s="1"/>
      <c r="AFL684" s="1"/>
      <c r="AFM684" s="1"/>
      <c r="AFN684" s="1"/>
      <c r="AFO684" s="1"/>
      <c r="AFP684" s="1"/>
      <c r="AFQ684" s="1"/>
      <c r="AFR684" s="1"/>
      <c r="AFS684" s="1"/>
      <c r="AFT684" s="1"/>
      <c r="AFU684" s="1"/>
      <c r="AFV684" s="1"/>
      <c r="AFW684" s="1"/>
      <c r="AFX684" s="1"/>
      <c r="AFY684" s="1"/>
      <c r="AFZ684" s="1"/>
      <c r="AGA684" s="1"/>
      <c r="AGB684" s="1"/>
      <c r="AGC684" s="1"/>
      <c r="AGD684" s="1"/>
      <c r="AGE684" s="1"/>
      <c r="AGF684" s="1"/>
      <c r="AGG684" s="1"/>
      <c r="AGH684" s="1"/>
      <c r="AGI684" s="1"/>
      <c r="AGJ684" s="1"/>
      <c r="AGK684" s="1"/>
      <c r="AGL684" s="1"/>
      <c r="AGM684" s="1"/>
      <c r="AGN684" s="1"/>
      <c r="AGO684" s="1"/>
      <c r="AGP684" s="1"/>
      <c r="AGQ684" s="1"/>
      <c r="AGR684" s="1"/>
      <c r="AGS684" s="1"/>
      <c r="AGT684" s="1"/>
      <c r="AGU684" s="1"/>
      <c r="AGV684" s="1"/>
      <c r="AGW684" s="1"/>
      <c r="AGX684" s="1"/>
      <c r="AGY684" s="1"/>
      <c r="AGZ684" s="1"/>
      <c r="AHA684" s="1"/>
      <c r="AHB684" s="1"/>
      <c r="AHC684" s="1"/>
      <c r="AHD684" s="1"/>
      <c r="AHE684" s="1"/>
      <c r="AHF684" s="1"/>
      <c r="AHG684" s="1"/>
      <c r="AHH684" s="1"/>
      <c r="AHI684" s="1"/>
      <c r="AHJ684" s="1"/>
      <c r="AHK684" s="1"/>
      <c r="AHL684" s="1"/>
      <c r="AHM684" s="1"/>
      <c r="AHN684" s="1"/>
      <c r="AHO684" s="1"/>
      <c r="AHP684" s="1"/>
      <c r="AHQ684" s="1"/>
      <c r="AHR684" s="1"/>
      <c r="AHS684" s="1"/>
      <c r="AHT684" s="1"/>
      <c r="AHU684" s="1"/>
      <c r="AHV684" s="1"/>
      <c r="AHW684" s="1"/>
      <c r="AHX684" s="1"/>
      <c r="AHY684" s="1"/>
      <c r="AHZ684" s="1"/>
      <c r="AIA684" s="1"/>
      <c r="AIB684" s="1"/>
      <c r="AIC684" s="1"/>
      <c r="AID684" s="1"/>
      <c r="AIE684" s="1"/>
      <c r="AIF684" s="1"/>
      <c r="AIG684" s="1"/>
      <c r="AIH684" s="1"/>
      <c r="AII684" s="1"/>
      <c r="AIJ684" s="1"/>
      <c r="AIK684" s="1"/>
      <c r="AIL684" s="1"/>
      <c r="AIM684" s="1"/>
      <c r="AIN684" s="1"/>
      <c r="AIO684" s="1"/>
      <c r="AIP684" s="1"/>
      <c r="AIQ684" s="1"/>
      <c r="AIR684" s="1"/>
      <c r="AIS684" s="1"/>
      <c r="AIT684" s="1"/>
      <c r="AIU684" s="1"/>
      <c r="AIV684" s="1"/>
      <c r="AIW684" s="1"/>
      <c r="AIX684" s="1"/>
      <c r="AIY684" s="1"/>
      <c r="AIZ684" s="1"/>
      <c r="AJA684" s="1"/>
      <c r="AJB684" s="1"/>
      <c r="AJC684" s="1"/>
      <c r="AJD684" s="1"/>
      <c r="AJE684" s="1"/>
      <c r="AJF684" s="1"/>
      <c r="AJG684" s="1"/>
      <c r="AJH684" s="1"/>
      <c r="AJI684" s="1"/>
      <c r="AJJ684" s="1"/>
      <c r="AJK684" s="1"/>
      <c r="AJL684" s="1"/>
      <c r="AJM684" s="1"/>
      <c r="AJN684" s="1"/>
      <c r="AJO684" s="1"/>
      <c r="AJP684" s="1"/>
      <c r="AJQ684" s="1"/>
      <c r="AJR684" s="1"/>
      <c r="AJS684" s="1"/>
      <c r="AJT684" s="1"/>
      <c r="AJU684" s="1"/>
      <c r="AJV684" s="1"/>
      <c r="AJW684" s="1"/>
      <c r="AJX684" s="1"/>
      <c r="AJY684" s="1"/>
      <c r="AJZ684" s="1"/>
      <c r="AKA684" s="1"/>
      <c r="AKB684" s="1"/>
      <c r="AKC684" s="1"/>
      <c r="AKD684" s="1"/>
      <c r="AKE684" s="1"/>
      <c r="AKF684" s="1"/>
      <c r="AKG684" s="1"/>
      <c r="AKH684" s="1"/>
      <c r="AKI684" s="1"/>
      <c r="AKJ684" s="1"/>
      <c r="AKK684" s="1"/>
      <c r="AKL684" s="1"/>
      <c r="AKM684" s="1"/>
      <c r="AKN684" s="1"/>
      <c r="AKO684" s="1"/>
      <c r="AKP684" s="1"/>
      <c r="AKQ684" s="1"/>
      <c r="AKR684" s="1"/>
      <c r="AKS684" s="1"/>
      <c r="AKT684" s="1"/>
      <c r="AKU684" s="1"/>
      <c r="AKV684" s="1"/>
      <c r="AKW684" s="1"/>
      <c r="AKX684" s="1"/>
      <c r="AKY684" s="1"/>
      <c r="AKZ684" s="1"/>
      <c r="ALA684" s="1"/>
      <c r="ALB684" s="1"/>
      <c r="ALC684" s="1"/>
      <c r="ALD684" s="1"/>
      <c r="ALE684" s="1"/>
      <c r="ALF684" s="1"/>
      <c r="ALG684" s="1"/>
      <c r="ALH684" s="1"/>
      <c r="ALI684" s="1"/>
      <c r="ALJ684" s="1"/>
      <c r="ALK684" s="1"/>
      <c r="ALL684" s="1"/>
      <c r="ALM684" s="1"/>
      <c r="ALN684" s="1"/>
      <c r="ALO684" s="1"/>
      <c r="ALP684" s="1"/>
      <c r="ALQ684" s="1"/>
      <c r="ALR684" s="1"/>
      <c r="ALS684" s="1"/>
      <c r="ALT684" s="1"/>
      <c r="ALU684" s="1"/>
      <c r="ALV684" s="1"/>
      <c r="ALW684" s="1"/>
      <c r="ALX684" s="1"/>
      <c r="ALY684" s="1"/>
      <c r="ALZ684" s="1"/>
      <c r="AMA684" s="1"/>
      <c r="AMB684" s="1"/>
      <c r="AMC684" s="1"/>
      <c r="AMD684" s="1"/>
      <c r="AME684" s="1"/>
      <c r="AMF684" s="1"/>
      <c r="AMG684" s="1"/>
      <c r="AMH684" s="1"/>
      <c r="AMI684" s="1"/>
      <c r="AMJ684" s="1"/>
    </row>
    <row r="685" spans="1:1024" s="22" customFormat="1">
      <c r="A685" s="1" t="s">
        <v>9740</v>
      </c>
      <c r="B685" s="1" t="s">
        <v>9760</v>
      </c>
      <c r="C685" s="1" t="s">
        <v>1382</v>
      </c>
      <c r="D685" s="1" t="s">
        <v>13</v>
      </c>
      <c r="E685" s="1" t="s">
        <v>9797</v>
      </c>
      <c r="F685" s="1" t="s">
        <v>16</v>
      </c>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c r="KB685" s="1"/>
      <c r="KC685" s="1"/>
      <c r="KD685" s="1"/>
      <c r="KE685" s="1"/>
      <c r="KF685" s="1"/>
      <c r="KG685" s="1"/>
      <c r="KH685" s="1"/>
      <c r="KI685" s="1"/>
      <c r="KJ685" s="1"/>
      <c r="KK685" s="1"/>
      <c r="KL685" s="1"/>
      <c r="KM685" s="1"/>
      <c r="KN685" s="1"/>
      <c r="KO685" s="1"/>
      <c r="KP685" s="1"/>
      <c r="KQ685" s="1"/>
      <c r="KR685" s="1"/>
      <c r="KS685" s="1"/>
      <c r="KT685" s="1"/>
      <c r="KU685" s="1"/>
      <c r="KV685" s="1"/>
      <c r="KW685" s="1"/>
      <c r="KX685" s="1"/>
      <c r="KY685" s="1"/>
      <c r="KZ685" s="1"/>
      <c r="LA685" s="1"/>
      <c r="LB685" s="1"/>
      <c r="LC685" s="1"/>
      <c r="LD685" s="1"/>
      <c r="LE685" s="1"/>
      <c r="LF685" s="1"/>
      <c r="LG685" s="1"/>
      <c r="LH685" s="1"/>
      <c r="LI685" s="1"/>
      <c r="LJ685" s="1"/>
      <c r="LK685" s="1"/>
      <c r="LL685" s="1"/>
      <c r="LM685" s="1"/>
      <c r="LN685" s="1"/>
      <c r="LO685" s="1"/>
      <c r="LP685" s="1"/>
      <c r="LQ685" s="1"/>
      <c r="LR685" s="1"/>
      <c r="LS685" s="1"/>
      <c r="LT685" s="1"/>
      <c r="LU685" s="1"/>
      <c r="LV685" s="1"/>
      <c r="LW685" s="1"/>
      <c r="LX685" s="1"/>
      <c r="LY685" s="1"/>
      <c r="LZ685" s="1"/>
      <c r="MA685" s="1"/>
      <c r="MB685" s="1"/>
      <c r="MC685" s="1"/>
      <c r="MD685" s="1"/>
      <c r="ME685" s="1"/>
      <c r="MF685" s="1"/>
      <c r="MG685" s="1"/>
      <c r="MH685" s="1"/>
      <c r="MI685" s="1"/>
      <c r="MJ685" s="1"/>
      <c r="MK685" s="1"/>
      <c r="ML685" s="1"/>
      <c r="MM685" s="1"/>
      <c r="MN685" s="1"/>
      <c r="MO685" s="1"/>
      <c r="MP685" s="1"/>
      <c r="MQ685" s="1"/>
      <c r="MR685" s="1"/>
      <c r="MS685" s="1"/>
      <c r="MT685" s="1"/>
      <c r="MU685" s="1"/>
      <c r="MV685" s="1"/>
      <c r="MW685" s="1"/>
      <c r="MX685" s="1"/>
      <c r="MY685" s="1"/>
      <c r="MZ685" s="1"/>
      <c r="NA685" s="1"/>
      <c r="NB685" s="1"/>
      <c r="NC685" s="1"/>
      <c r="ND685" s="1"/>
      <c r="NE685" s="1"/>
      <c r="NF685" s="1"/>
      <c r="NG685" s="1"/>
      <c r="NH685" s="1"/>
      <c r="NI685" s="1"/>
      <c r="NJ685" s="1"/>
      <c r="NK685" s="1"/>
      <c r="NL685" s="1"/>
      <c r="NM685" s="1"/>
      <c r="NN685" s="1"/>
      <c r="NO685" s="1"/>
      <c r="NP685" s="1"/>
      <c r="NQ685" s="1"/>
      <c r="NR685" s="1"/>
      <c r="NS685" s="1"/>
      <c r="NT685" s="1"/>
      <c r="NU685" s="1"/>
      <c r="NV685" s="1"/>
      <c r="NW685" s="1"/>
      <c r="NX685" s="1"/>
      <c r="NY685" s="1"/>
      <c r="NZ685" s="1"/>
      <c r="OA685" s="1"/>
      <c r="OB685" s="1"/>
      <c r="OC685" s="1"/>
      <c r="OD685" s="1"/>
      <c r="OE685" s="1"/>
      <c r="OF685" s="1"/>
      <c r="OG685" s="1"/>
      <c r="OH685" s="1"/>
      <c r="OI685" s="1"/>
      <c r="OJ685" s="1"/>
      <c r="OK685" s="1"/>
      <c r="OL685" s="1"/>
      <c r="OM685" s="1"/>
      <c r="ON685" s="1"/>
      <c r="OO685" s="1"/>
      <c r="OP685" s="1"/>
      <c r="OQ685" s="1"/>
      <c r="OR685" s="1"/>
      <c r="OS685" s="1"/>
      <c r="OT685" s="1"/>
      <c r="OU685" s="1"/>
      <c r="OV685" s="1"/>
      <c r="OW685" s="1"/>
      <c r="OX685" s="1"/>
      <c r="OY685" s="1"/>
      <c r="OZ685" s="1"/>
      <c r="PA685" s="1"/>
      <c r="PB685" s="1"/>
      <c r="PC685" s="1"/>
      <c r="PD685" s="1"/>
      <c r="PE685" s="1"/>
      <c r="PF685" s="1"/>
      <c r="PG685" s="1"/>
      <c r="PH685" s="1"/>
      <c r="PI685" s="1"/>
      <c r="PJ685" s="1"/>
      <c r="PK685" s="1"/>
      <c r="PL685" s="1"/>
      <c r="PM685" s="1"/>
      <c r="PN685" s="1"/>
      <c r="PO685" s="1"/>
      <c r="PP685" s="1"/>
      <c r="PQ685" s="1"/>
      <c r="PR685" s="1"/>
      <c r="PS685" s="1"/>
      <c r="PT685" s="1"/>
      <c r="PU685" s="1"/>
      <c r="PV685" s="1"/>
      <c r="PW685" s="1"/>
      <c r="PX685" s="1"/>
      <c r="PY685" s="1"/>
      <c r="PZ685" s="1"/>
      <c r="QA685" s="1"/>
      <c r="QB685" s="1"/>
      <c r="QC685" s="1"/>
      <c r="QD685" s="1"/>
      <c r="QE685" s="1"/>
      <c r="QF685" s="1"/>
      <c r="QG685" s="1"/>
      <c r="QH685" s="1"/>
      <c r="QI685" s="1"/>
      <c r="QJ685" s="1"/>
      <c r="QK685" s="1"/>
      <c r="QL685" s="1"/>
      <c r="QM685" s="1"/>
      <c r="QN685" s="1"/>
      <c r="QO685" s="1"/>
      <c r="QP685" s="1"/>
      <c r="QQ685" s="1"/>
      <c r="QR685" s="1"/>
      <c r="QS685" s="1"/>
      <c r="QT685" s="1"/>
      <c r="QU685" s="1"/>
      <c r="QV685" s="1"/>
      <c r="QW685" s="1"/>
      <c r="QX685" s="1"/>
      <c r="QY685" s="1"/>
      <c r="QZ685" s="1"/>
      <c r="RA685" s="1"/>
      <c r="RB685" s="1"/>
      <c r="RC685" s="1"/>
      <c r="RD685" s="1"/>
      <c r="RE685" s="1"/>
      <c r="RF685" s="1"/>
      <c r="RG685" s="1"/>
      <c r="RH685" s="1"/>
      <c r="RI685" s="1"/>
      <c r="RJ685" s="1"/>
      <c r="RK685" s="1"/>
      <c r="RL685" s="1"/>
      <c r="RM685" s="1"/>
      <c r="RN685" s="1"/>
      <c r="RO685" s="1"/>
      <c r="RP685" s="1"/>
      <c r="RQ685" s="1"/>
      <c r="RR685" s="1"/>
      <c r="RS685" s="1"/>
      <c r="RT685" s="1"/>
      <c r="RU685" s="1"/>
      <c r="RV685" s="1"/>
      <c r="RW685" s="1"/>
      <c r="RX685" s="1"/>
      <c r="RY685" s="1"/>
      <c r="RZ685" s="1"/>
      <c r="SA685" s="1"/>
      <c r="SB685" s="1"/>
      <c r="SC685" s="1"/>
      <c r="SD685" s="1"/>
      <c r="SE685" s="1"/>
      <c r="SF685" s="1"/>
      <c r="SG685" s="1"/>
      <c r="SH685" s="1"/>
      <c r="SI685" s="1"/>
      <c r="SJ685" s="1"/>
      <c r="SK685" s="1"/>
      <c r="SL685" s="1"/>
      <c r="SM685" s="1"/>
      <c r="SN685" s="1"/>
      <c r="SO685" s="1"/>
      <c r="SP685" s="1"/>
      <c r="SQ685" s="1"/>
      <c r="SR685" s="1"/>
      <c r="SS685" s="1"/>
      <c r="ST685" s="1"/>
      <c r="SU685" s="1"/>
      <c r="SV685" s="1"/>
      <c r="SW685" s="1"/>
      <c r="SX685" s="1"/>
      <c r="SY685" s="1"/>
      <c r="SZ685" s="1"/>
      <c r="TA685" s="1"/>
      <c r="TB685" s="1"/>
      <c r="TC685" s="1"/>
      <c r="TD685" s="1"/>
      <c r="TE685" s="1"/>
      <c r="TF685" s="1"/>
      <c r="TG685" s="1"/>
      <c r="TH685" s="1"/>
      <c r="TI685" s="1"/>
      <c r="TJ685" s="1"/>
      <c r="TK685" s="1"/>
      <c r="TL685" s="1"/>
      <c r="TM685" s="1"/>
      <c r="TN685" s="1"/>
      <c r="TO685" s="1"/>
      <c r="TP685" s="1"/>
      <c r="TQ685" s="1"/>
      <c r="TR685" s="1"/>
      <c r="TS685" s="1"/>
      <c r="TT685" s="1"/>
      <c r="TU685" s="1"/>
      <c r="TV685" s="1"/>
      <c r="TW685" s="1"/>
      <c r="TX685" s="1"/>
      <c r="TY685" s="1"/>
      <c r="TZ685" s="1"/>
      <c r="UA685" s="1"/>
      <c r="UB685" s="1"/>
      <c r="UC685" s="1"/>
      <c r="UD685" s="1"/>
      <c r="UE685" s="1"/>
      <c r="UF685" s="1"/>
      <c r="UG685" s="1"/>
      <c r="UH685" s="1"/>
      <c r="UI685" s="1"/>
      <c r="UJ685" s="1"/>
      <c r="UK685" s="1"/>
      <c r="UL685" s="1"/>
      <c r="UM685" s="1"/>
      <c r="UN685" s="1"/>
      <c r="UO685" s="1"/>
      <c r="UP685" s="1"/>
      <c r="UQ685" s="1"/>
      <c r="UR685" s="1"/>
      <c r="US685" s="1"/>
      <c r="UT685" s="1"/>
      <c r="UU685" s="1"/>
      <c r="UV685" s="1"/>
      <c r="UW685" s="1"/>
      <c r="UX685" s="1"/>
      <c r="UY685" s="1"/>
      <c r="UZ685" s="1"/>
      <c r="VA685" s="1"/>
      <c r="VB685" s="1"/>
      <c r="VC685" s="1"/>
      <c r="VD685" s="1"/>
      <c r="VE685" s="1"/>
      <c r="VF685" s="1"/>
      <c r="VG685" s="1"/>
      <c r="VH685" s="1"/>
      <c r="VI685" s="1"/>
      <c r="VJ685" s="1"/>
      <c r="VK685" s="1"/>
      <c r="VL685" s="1"/>
      <c r="VM685" s="1"/>
      <c r="VN685" s="1"/>
      <c r="VO685" s="1"/>
      <c r="VP685" s="1"/>
      <c r="VQ685" s="1"/>
      <c r="VR685" s="1"/>
      <c r="VS685" s="1"/>
      <c r="VT685" s="1"/>
      <c r="VU685" s="1"/>
      <c r="VV685" s="1"/>
      <c r="VW685" s="1"/>
      <c r="VX685" s="1"/>
      <c r="VY685" s="1"/>
      <c r="VZ685" s="1"/>
      <c r="WA685" s="1"/>
      <c r="WB685" s="1"/>
      <c r="WC685" s="1"/>
      <c r="WD685" s="1"/>
      <c r="WE685" s="1"/>
      <c r="WF685" s="1"/>
      <c r="WG685" s="1"/>
      <c r="WH685" s="1"/>
      <c r="WI685" s="1"/>
      <c r="WJ685" s="1"/>
      <c r="WK685" s="1"/>
      <c r="WL685" s="1"/>
      <c r="WM685" s="1"/>
      <c r="WN685" s="1"/>
      <c r="WO685" s="1"/>
      <c r="WP685" s="1"/>
      <c r="WQ685" s="1"/>
      <c r="WR685" s="1"/>
      <c r="WS685" s="1"/>
      <c r="WT685" s="1"/>
      <c r="WU685" s="1"/>
      <c r="WV685" s="1"/>
      <c r="WW685" s="1"/>
      <c r="WX685" s="1"/>
      <c r="WY685" s="1"/>
      <c r="WZ685" s="1"/>
      <c r="XA685" s="1"/>
      <c r="XB685" s="1"/>
      <c r="XC685" s="1"/>
      <c r="XD685" s="1"/>
      <c r="XE685" s="1"/>
      <c r="XF685" s="1"/>
      <c r="XG685" s="1"/>
      <c r="XH685" s="1"/>
      <c r="XI685" s="1"/>
      <c r="XJ685" s="1"/>
      <c r="XK685" s="1"/>
      <c r="XL685" s="1"/>
      <c r="XM685" s="1"/>
      <c r="XN685" s="1"/>
      <c r="XO685" s="1"/>
      <c r="XP685" s="1"/>
      <c r="XQ685" s="1"/>
      <c r="XR685" s="1"/>
      <c r="XS685" s="1"/>
      <c r="XT685" s="1"/>
      <c r="XU685" s="1"/>
      <c r="XV685" s="1"/>
      <c r="XW685" s="1"/>
      <c r="XX685" s="1"/>
      <c r="XY685" s="1"/>
      <c r="XZ685" s="1"/>
      <c r="YA685" s="1"/>
      <c r="YB685" s="1"/>
      <c r="YC685" s="1"/>
      <c r="YD685" s="1"/>
      <c r="YE685" s="1"/>
      <c r="YF685" s="1"/>
      <c r="YG685" s="1"/>
      <c r="YH685" s="1"/>
      <c r="YI685" s="1"/>
      <c r="YJ685" s="1"/>
      <c r="YK685" s="1"/>
      <c r="YL685" s="1"/>
      <c r="YM685" s="1"/>
      <c r="YN685" s="1"/>
      <c r="YO685" s="1"/>
      <c r="YP685" s="1"/>
      <c r="YQ685" s="1"/>
      <c r="YR685" s="1"/>
      <c r="YS685" s="1"/>
      <c r="YT685" s="1"/>
      <c r="YU685" s="1"/>
      <c r="YV685" s="1"/>
      <c r="YW685" s="1"/>
      <c r="YX685" s="1"/>
      <c r="YY685" s="1"/>
      <c r="YZ685" s="1"/>
      <c r="ZA685" s="1"/>
      <c r="ZB685" s="1"/>
      <c r="ZC685" s="1"/>
      <c r="ZD685" s="1"/>
      <c r="ZE685" s="1"/>
      <c r="ZF685" s="1"/>
      <c r="ZG685" s="1"/>
      <c r="ZH685" s="1"/>
      <c r="ZI685" s="1"/>
      <c r="ZJ685" s="1"/>
      <c r="ZK685" s="1"/>
      <c r="ZL685" s="1"/>
      <c r="ZM685" s="1"/>
      <c r="ZN685" s="1"/>
      <c r="ZO685" s="1"/>
      <c r="ZP685" s="1"/>
      <c r="ZQ685" s="1"/>
      <c r="ZR685" s="1"/>
      <c r="ZS685" s="1"/>
      <c r="ZT685" s="1"/>
      <c r="ZU685" s="1"/>
      <c r="ZV685" s="1"/>
      <c r="ZW685" s="1"/>
      <c r="ZX685" s="1"/>
      <c r="ZY685" s="1"/>
      <c r="ZZ685" s="1"/>
      <c r="AAA685" s="1"/>
      <c r="AAB685" s="1"/>
      <c r="AAC685" s="1"/>
      <c r="AAD685" s="1"/>
      <c r="AAE685" s="1"/>
      <c r="AAF685" s="1"/>
      <c r="AAG685" s="1"/>
      <c r="AAH685" s="1"/>
      <c r="AAI685" s="1"/>
      <c r="AAJ685" s="1"/>
      <c r="AAK685" s="1"/>
      <c r="AAL685" s="1"/>
      <c r="AAM685" s="1"/>
      <c r="AAN685" s="1"/>
      <c r="AAO685" s="1"/>
      <c r="AAP685" s="1"/>
      <c r="AAQ685" s="1"/>
      <c r="AAR685" s="1"/>
      <c r="AAS685" s="1"/>
      <c r="AAT685" s="1"/>
      <c r="AAU685" s="1"/>
      <c r="AAV685" s="1"/>
      <c r="AAW685" s="1"/>
      <c r="AAX685" s="1"/>
      <c r="AAY685" s="1"/>
      <c r="AAZ685" s="1"/>
      <c r="ABA685" s="1"/>
      <c r="ABB685" s="1"/>
      <c r="ABC685" s="1"/>
      <c r="ABD685" s="1"/>
      <c r="ABE685" s="1"/>
      <c r="ABF685" s="1"/>
      <c r="ABG685" s="1"/>
      <c r="ABH685" s="1"/>
      <c r="ABI685" s="1"/>
      <c r="ABJ685" s="1"/>
      <c r="ABK685" s="1"/>
      <c r="ABL685" s="1"/>
      <c r="ABM685" s="1"/>
      <c r="ABN685" s="1"/>
      <c r="ABO685" s="1"/>
      <c r="ABP685" s="1"/>
      <c r="ABQ685" s="1"/>
      <c r="ABR685" s="1"/>
      <c r="ABS685" s="1"/>
      <c r="ABT685" s="1"/>
      <c r="ABU685" s="1"/>
      <c r="ABV685" s="1"/>
      <c r="ABW685" s="1"/>
      <c r="ABX685" s="1"/>
      <c r="ABY685" s="1"/>
      <c r="ABZ685" s="1"/>
      <c r="ACA685" s="1"/>
      <c r="ACB685" s="1"/>
      <c r="ACC685" s="1"/>
      <c r="ACD685" s="1"/>
      <c r="ACE685" s="1"/>
      <c r="ACF685" s="1"/>
      <c r="ACG685" s="1"/>
      <c r="ACH685" s="1"/>
      <c r="ACI685" s="1"/>
      <c r="ACJ685" s="1"/>
      <c r="ACK685" s="1"/>
      <c r="ACL685" s="1"/>
      <c r="ACM685" s="1"/>
      <c r="ACN685" s="1"/>
      <c r="ACO685" s="1"/>
      <c r="ACP685" s="1"/>
      <c r="ACQ685" s="1"/>
      <c r="ACR685" s="1"/>
      <c r="ACS685" s="1"/>
      <c r="ACT685" s="1"/>
      <c r="ACU685" s="1"/>
      <c r="ACV685" s="1"/>
      <c r="ACW685" s="1"/>
      <c r="ACX685" s="1"/>
      <c r="ACY685" s="1"/>
      <c r="ACZ685" s="1"/>
      <c r="ADA685" s="1"/>
      <c r="ADB685" s="1"/>
      <c r="ADC685" s="1"/>
      <c r="ADD685" s="1"/>
      <c r="ADE685" s="1"/>
      <c r="ADF685" s="1"/>
      <c r="ADG685" s="1"/>
      <c r="ADH685" s="1"/>
      <c r="ADI685" s="1"/>
      <c r="ADJ685" s="1"/>
      <c r="ADK685" s="1"/>
      <c r="ADL685" s="1"/>
      <c r="ADM685" s="1"/>
      <c r="ADN685" s="1"/>
      <c r="ADO685" s="1"/>
      <c r="ADP685" s="1"/>
      <c r="ADQ685" s="1"/>
      <c r="ADR685" s="1"/>
      <c r="ADS685" s="1"/>
      <c r="ADT685" s="1"/>
      <c r="ADU685" s="1"/>
      <c r="ADV685" s="1"/>
      <c r="ADW685" s="1"/>
      <c r="ADX685" s="1"/>
      <c r="ADY685" s="1"/>
      <c r="ADZ685" s="1"/>
      <c r="AEA685" s="1"/>
      <c r="AEB685" s="1"/>
      <c r="AEC685" s="1"/>
      <c r="AED685" s="1"/>
      <c r="AEE685" s="1"/>
      <c r="AEF685" s="1"/>
      <c r="AEG685" s="1"/>
      <c r="AEH685" s="1"/>
      <c r="AEI685" s="1"/>
      <c r="AEJ685" s="1"/>
      <c r="AEK685" s="1"/>
      <c r="AEL685" s="1"/>
      <c r="AEM685" s="1"/>
      <c r="AEN685" s="1"/>
      <c r="AEO685" s="1"/>
      <c r="AEP685" s="1"/>
      <c r="AEQ685" s="1"/>
      <c r="AER685" s="1"/>
      <c r="AES685" s="1"/>
      <c r="AET685" s="1"/>
      <c r="AEU685" s="1"/>
      <c r="AEV685" s="1"/>
      <c r="AEW685" s="1"/>
      <c r="AEX685" s="1"/>
      <c r="AEY685" s="1"/>
      <c r="AEZ685" s="1"/>
      <c r="AFA685" s="1"/>
      <c r="AFB685" s="1"/>
      <c r="AFC685" s="1"/>
      <c r="AFD685" s="1"/>
      <c r="AFE685" s="1"/>
      <c r="AFF685" s="1"/>
      <c r="AFG685" s="1"/>
      <c r="AFH685" s="1"/>
      <c r="AFI685" s="1"/>
      <c r="AFJ685" s="1"/>
      <c r="AFK685" s="1"/>
      <c r="AFL685" s="1"/>
      <c r="AFM685" s="1"/>
      <c r="AFN685" s="1"/>
      <c r="AFO685" s="1"/>
      <c r="AFP685" s="1"/>
      <c r="AFQ685" s="1"/>
      <c r="AFR685" s="1"/>
      <c r="AFS685" s="1"/>
      <c r="AFT685" s="1"/>
      <c r="AFU685" s="1"/>
      <c r="AFV685" s="1"/>
      <c r="AFW685" s="1"/>
      <c r="AFX685" s="1"/>
      <c r="AFY685" s="1"/>
      <c r="AFZ685" s="1"/>
      <c r="AGA685" s="1"/>
      <c r="AGB685" s="1"/>
      <c r="AGC685" s="1"/>
      <c r="AGD685" s="1"/>
      <c r="AGE685" s="1"/>
      <c r="AGF685" s="1"/>
      <c r="AGG685" s="1"/>
      <c r="AGH685" s="1"/>
      <c r="AGI685" s="1"/>
      <c r="AGJ685" s="1"/>
      <c r="AGK685" s="1"/>
      <c r="AGL685" s="1"/>
      <c r="AGM685" s="1"/>
      <c r="AGN685" s="1"/>
      <c r="AGO685" s="1"/>
      <c r="AGP685" s="1"/>
      <c r="AGQ685" s="1"/>
      <c r="AGR685" s="1"/>
      <c r="AGS685" s="1"/>
      <c r="AGT685" s="1"/>
      <c r="AGU685" s="1"/>
      <c r="AGV685" s="1"/>
      <c r="AGW685" s="1"/>
      <c r="AGX685" s="1"/>
      <c r="AGY685" s="1"/>
      <c r="AGZ685" s="1"/>
      <c r="AHA685" s="1"/>
      <c r="AHB685" s="1"/>
      <c r="AHC685" s="1"/>
      <c r="AHD685" s="1"/>
      <c r="AHE685" s="1"/>
      <c r="AHF685" s="1"/>
      <c r="AHG685" s="1"/>
      <c r="AHH685" s="1"/>
      <c r="AHI685" s="1"/>
      <c r="AHJ685" s="1"/>
      <c r="AHK685" s="1"/>
      <c r="AHL685" s="1"/>
      <c r="AHM685" s="1"/>
      <c r="AHN685" s="1"/>
      <c r="AHO685" s="1"/>
      <c r="AHP685" s="1"/>
      <c r="AHQ685" s="1"/>
      <c r="AHR685" s="1"/>
      <c r="AHS685" s="1"/>
      <c r="AHT685" s="1"/>
      <c r="AHU685" s="1"/>
      <c r="AHV685" s="1"/>
      <c r="AHW685" s="1"/>
      <c r="AHX685" s="1"/>
      <c r="AHY685" s="1"/>
      <c r="AHZ685" s="1"/>
      <c r="AIA685" s="1"/>
      <c r="AIB685" s="1"/>
      <c r="AIC685" s="1"/>
      <c r="AID685" s="1"/>
      <c r="AIE685" s="1"/>
      <c r="AIF685" s="1"/>
      <c r="AIG685" s="1"/>
      <c r="AIH685" s="1"/>
      <c r="AII685" s="1"/>
      <c r="AIJ685" s="1"/>
      <c r="AIK685" s="1"/>
      <c r="AIL685" s="1"/>
      <c r="AIM685" s="1"/>
      <c r="AIN685" s="1"/>
      <c r="AIO685" s="1"/>
      <c r="AIP685" s="1"/>
      <c r="AIQ685" s="1"/>
      <c r="AIR685" s="1"/>
      <c r="AIS685" s="1"/>
      <c r="AIT685" s="1"/>
      <c r="AIU685" s="1"/>
      <c r="AIV685" s="1"/>
      <c r="AIW685" s="1"/>
      <c r="AIX685" s="1"/>
      <c r="AIY685" s="1"/>
      <c r="AIZ685" s="1"/>
      <c r="AJA685" s="1"/>
      <c r="AJB685" s="1"/>
      <c r="AJC685" s="1"/>
      <c r="AJD685" s="1"/>
      <c r="AJE685" s="1"/>
      <c r="AJF685" s="1"/>
      <c r="AJG685" s="1"/>
      <c r="AJH685" s="1"/>
      <c r="AJI685" s="1"/>
      <c r="AJJ685" s="1"/>
      <c r="AJK685" s="1"/>
      <c r="AJL685" s="1"/>
      <c r="AJM685" s="1"/>
      <c r="AJN685" s="1"/>
      <c r="AJO685" s="1"/>
      <c r="AJP685" s="1"/>
      <c r="AJQ685" s="1"/>
      <c r="AJR685" s="1"/>
      <c r="AJS685" s="1"/>
      <c r="AJT685" s="1"/>
      <c r="AJU685" s="1"/>
      <c r="AJV685" s="1"/>
      <c r="AJW685" s="1"/>
      <c r="AJX685" s="1"/>
      <c r="AJY685" s="1"/>
      <c r="AJZ685" s="1"/>
      <c r="AKA685" s="1"/>
      <c r="AKB685" s="1"/>
      <c r="AKC685" s="1"/>
      <c r="AKD685" s="1"/>
      <c r="AKE685" s="1"/>
      <c r="AKF685" s="1"/>
      <c r="AKG685" s="1"/>
      <c r="AKH685" s="1"/>
      <c r="AKI685" s="1"/>
      <c r="AKJ685" s="1"/>
      <c r="AKK685" s="1"/>
      <c r="AKL685" s="1"/>
      <c r="AKM685" s="1"/>
      <c r="AKN685" s="1"/>
      <c r="AKO685" s="1"/>
      <c r="AKP685" s="1"/>
      <c r="AKQ685" s="1"/>
      <c r="AKR685" s="1"/>
      <c r="AKS685" s="1"/>
      <c r="AKT685" s="1"/>
      <c r="AKU685" s="1"/>
      <c r="AKV685" s="1"/>
      <c r="AKW685" s="1"/>
      <c r="AKX685" s="1"/>
      <c r="AKY685" s="1"/>
      <c r="AKZ685" s="1"/>
      <c r="ALA685" s="1"/>
      <c r="ALB685" s="1"/>
      <c r="ALC685" s="1"/>
      <c r="ALD685" s="1"/>
      <c r="ALE685" s="1"/>
      <c r="ALF685" s="1"/>
      <c r="ALG685" s="1"/>
      <c r="ALH685" s="1"/>
      <c r="ALI685" s="1"/>
      <c r="ALJ685" s="1"/>
      <c r="ALK685" s="1"/>
      <c r="ALL685" s="1"/>
      <c r="ALM685" s="1"/>
      <c r="ALN685" s="1"/>
      <c r="ALO685" s="1"/>
      <c r="ALP685" s="1"/>
      <c r="ALQ685" s="1"/>
      <c r="ALR685" s="1"/>
      <c r="ALS685" s="1"/>
      <c r="ALT685" s="1"/>
      <c r="ALU685" s="1"/>
      <c r="ALV685" s="1"/>
      <c r="ALW685" s="1"/>
      <c r="ALX685" s="1"/>
      <c r="ALY685" s="1"/>
      <c r="ALZ685" s="1"/>
      <c r="AMA685" s="1"/>
      <c r="AMB685" s="1"/>
      <c r="AMC685" s="1"/>
      <c r="AMD685" s="1"/>
      <c r="AME685" s="1"/>
      <c r="AMF685" s="1"/>
      <c r="AMG685" s="1"/>
      <c r="AMH685" s="1"/>
      <c r="AMI685" s="1"/>
      <c r="AMJ685" s="1"/>
    </row>
    <row r="686" spans="1:1024" s="22" customFormat="1">
      <c r="A686" s="1" t="s">
        <v>9741</v>
      </c>
      <c r="B686" s="1" t="s">
        <v>9761</v>
      </c>
      <c r="C686" s="1" t="s">
        <v>1382</v>
      </c>
      <c r="D686" s="1" t="s">
        <v>13</v>
      </c>
      <c r="E686" s="1" t="s">
        <v>9798</v>
      </c>
      <c r="F686" s="1" t="s">
        <v>16</v>
      </c>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c r="KB686" s="1"/>
      <c r="KC686" s="1"/>
      <c r="KD686" s="1"/>
      <c r="KE686" s="1"/>
      <c r="KF686" s="1"/>
      <c r="KG686" s="1"/>
      <c r="KH686" s="1"/>
      <c r="KI686" s="1"/>
      <c r="KJ686" s="1"/>
      <c r="KK686" s="1"/>
      <c r="KL686" s="1"/>
      <c r="KM686" s="1"/>
      <c r="KN686" s="1"/>
      <c r="KO686" s="1"/>
      <c r="KP686" s="1"/>
      <c r="KQ686" s="1"/>
      <c r="KR686" s="1"/>
      <c r="KS686" s="1"/>
      <c r="KT686" s="1"/>
      <c r="KU686" s="1"/>
      <c r="KV686" s="1"/>
      <c r="KW686" s="1"/>
      <c r="KX686" s="1"/>
      <c r="KY686" s="1"/>
      <c r="KZ686" s="1"/>
      <c r="LA686" s="1"/>
      <c r="LB686" s="1"/>
      <c r="LC686" s="1"/>
      <c r="LD686" s="1"/>
      <c r="LE686" s="1"/>
      <c r="LF686" s="1"/>
      <c r="LG686" s="1"/>
      <c r="LH686" s="1"/>
      <c r="LI686" s="1"/>
      <c r="LJ686" s="1"/>
      <c r="LK686" s="1"/>
      <c r="LL686" s="1"/>
      <c r="LM686" s="1"/>
      <c r="LN686" s="1"/>
      <c r="LO686" s="1"/>
      <c r="LP686" s="1"/>
      <c r="LQ686" s="1"/>
      <c r="LR686" s="1"/>
      <c r="LS686" s="1"/>
      <c r="LT686" s="1"/>
      <c r="LU686" s="1"/>
      <c r="LV686" s="1"/>
      <c r="LW686" s="1"/>
      <c r="LX686" s="1"/>
      <c r="LY686" s="1"/>
      <c r="LZ686" s="1"/>
      <c r="MA686" s="1"/>
      <c r="MB686" s="1"/>
      <c r="MC686" s="1"/>
      <c r="MD686" s="1"/>
      <c r="ME686" s="1"/>
      <c r="MF686" s="1"/>
      <c r="MG686" s="1"/>
      <c r="MH686" s="1"/>
      <c r="MI686" s="1"/>
      <c r="MJ686" s="1"/>
      <c r="MK686" s="1"/>
      <c r="ML686" s="1"/>
      <c r="MM686" s="1"/>
      <c r="MN686" s="1"/>
      <c r="MO686" s="1"/>
      <c r="MP686" s="1"/>
      <c r="MQ686" s="1"/>
      <c r="MR686" s="1"/>
      <c r="MS686" s="1"/>
      <c r="MT686" s="1"/>
      <c r="MU686" s="1"/>
      <c r="MV686" s="1"/>
      <c r="MW686" s="1"/>
      <c r="MX686" s="1"/>
      <c r="MY686" s="1"/>
      <c r="MZ686" s="1"/>
      <c r="NA686" s="1"/>
      <c r="NB686" s="1"/>
      <c r="NC686" s="1"/>
      <c r="ND686" s="1"/>
      <c r="NE686" s="1"/>
      <c r="NF686" s="1"/>
      <c r="NG686" s="1"/>
      <c r="NH686" s="1"/>
      <c r="NI686" s="1"/>
      <c r="NJ686" s="1"/>
      <c r="NK686" s="1"/>
      <c r="NL686" s="1"/>
      <c r="NM686" s="1"/>
      <c r="NN686" s="1"/>
      <c r="NO686" s="1"/>
      <c r="NP686" s="1"/>
      <c r="NQ686" s="1"/>
      <c r="NR686" s="1"/>
      <c r="NS686" s="1"/>
      <c r="NT686" s="1"/>
      <c r="NU686" s="1"/>
      <c r="NV686" s="1"/>
      <c r="NW686" s="1"/>
      <c r="NX686" s="1"/>
      <c r="NY686" s="1"/>
      <c r="NZ686" s="1"/>
      <c r="OA686" s="1"/>
      <c r="OB686" s="1"/>
      <c r="OC686" s="1"/>
      <c r="OD686" s="1"/>
      <c r="OE686" s="1"/>
      <c r="OF686" s="1"/>
      <c r="OG686" s="1"/>
      <c r="OH686" s="1"/>
      <c r="OI686" s="1"/>
      <c r="OJ686" s="1"/>
      <c r="OK686" s="1"/>
      <c r="OL686" s="1"/>
      <c r="OM686" s="1"/>
      <c r="ON686" s="1"/>
      <c r="OO686" s="1"/>
      <c r="OP686" s="1"/>
      <c r="OQ686" s="1"/>
      <c r="OR686" s="1"/>
      <c r="OS686" s="1"/>
      <c r="OT686" s="1"/>
      <c r="OU686" s="1"/>
      <c r="OV686" s="1"/>
      <c r="OW686" s="1"/>
      <c r="OX686" s="1"/>
      <c r="OY686" s="1"/>
      <c r="OZ686" s="1"/>
      <c r="PA686" s="1"/>
      <c r="PB686" s="1"/>
      <c r="PC686" s="1"/>
      <c r="PD686" s="1"/>
      <c r="PE686" s="1"/>
      <c r="PF686" s="1"/>
      <c r="PG686" s="1"/>
      <c r="PH686" s="1"/>
      <c r="PI686" s="1"/>
      <c r="PJ686" s="1"/>
      <c r="PK686" s="1"/>
      <c r="PL686" s="1"/>
      <c r="PM686" s="1"/>
      <c r="PN686" s="1"/>
      <c r="PO686" s="1"/>
      <c r="PP686" s="1"/>
      <c r="PQ686" s="1"/>
      <c r="PR686" s="1"/>
      <c r="PS686" s="1"/>
      <c r="PT686" s="1"/>
      <c r="PU686" s="1"/>
      <c r="PV686" s="1"/>
      <c r="PW686" s="1"/>
      <c r="PX686" s="1"/>
      <c r="PY686" s="1"/>
      <c r="PZ686" s="1"/>
      <c r="QA686" s="1"/>
      <c r="QB686" s="1"/>
      <c r="QC686" s="1"/>
      <c r="QD686" s="1"/>
      <c r="QE686" s="1"/>
      <c r="QF686" s="1"/>
      <c r="QG686" s="1"/>
      <c r="QH686" s="1"/>
      <c r="QI686" s="1"/>
      <c r="QJ686" s="1"/>
      <c r="QK686" s="1"/>
      <c r="QL686" s="1"/>
      <c r="QM686" s="1"/>
      <c r="QN686" s="1"/>
      <c r="QO686" s="1"/>
      <c r="QP686" s="1"/>
      <c r="QQ686" s="1"/>
      <c r="QR686" s="1"/>
      <c r="QS686" s="1"/>
      <c r="QT686" s="1"/>
      <c r="QU686" s="1"/>
      <c r="QV686" s="1"/>
      <c r="QW686" s="1"/>
      <c r="QX686" s="1"/>
      <c r="QY686" s="1"/>
      <c r="QZ686" s="1"/>
      <c r="RA686" s="1"/>
      <c r="RB686" s="1"/>
      <c r="RC686" s="1"/>
      <c r="RD686" s="1"/>
      <c r="RE686" s="1"/>
      <c r="RF686" s="1"/>
      <c r="RG686" s="1"/>
      <c r="RH686" s="1"/>
      <c r="RI686" s="1"/>
      <c r="RJ686" s="1"/>
      <c r="RK686" s="1"/>
      <c r="RL686" s="1"/>
      <c r="RM686" s="1"/>
      <c r="RN686" s="1"/>
      <c r="RO686" s="1"/>
      <c r="RP686" s="1"/>
      <c r="RQ686" s="1"/>
      <c r="RR686" s="1"/>
      <c r="RS686" s="1"/>
      <c r="RT686" s="1"/>
      <c r="RU686" s="1"/>
      <c r="RV686" s="1"/>
      <c r="RW686" s="1"/>
      <c r="RX686" s="1"/>
      <c r="RY686" s="1"/>
      <c r="RZ686" s="1"/>
      <c r="SA686" s="1"/>
      <c r="SB686" s="1"/>
      <c r="SC686" s="1"/>
      <c r="SD686" s="1"/>
      <c r="SE686" s="1"/>
      <c r="SF686" s="1"/>
      <c r="SG686" s="1"/>
      <c r="SH686" s="1"/>
      <c r="SI686" s="1"/>
      <c r="SJ686" s="1"/>
      <c r="SK686" s="1"/>
      <c r="SL686" s="1"/>
      <c r="SM686" s="1"/>
      <c r="SN686" s="1"/>
      <c r="SO686" s="1"/>
      <c r="SP686" s="1"/>
      <c r="SQ686" s="1"/>
      <c r="SR686" s="1"/>
      <c r="SS686" s="1"/>
      <c r="ST686" s="1"/>
      <c r="SU686" s="1"/>
      <c r="SV686" s="1"/>
      <c r="SW686" s="1"/>
      <c r="SX686" s="1"/>
      <c r="SY686" s="1"/>
      <c r="SZ686" s="1"/>
      <c r="TA686" s="1"/>
      <c r="TB686" s="1"/>
      <c r="TC686" s="1"/>
      <c r="TD686" s="1"/>
      <c r="TE686" s="1"/>
      <c r="TF686" s="1"/>
      <c r="TG686" s="1"/>
      <c r="TH686" s="1"/>
      <c r="TI686" s="1"/>
      <c r="TJ686" s="1"/>
      <c r="TK686" s="1"/>
      <c r="TL686" s="1"/>
      <c r="TM686" s="1"/>
      <c r="TN686" s="1"/>
      <c r="TO686" s="1"/>
      <c r="TP686" s="1"/>
      <c r="TQ686" s="1"/>
      <c r="TR686" s="1"/>
      <c r="TS686" s="1"/>
      <c r="TT686" s="1"/>
      <c r="TU686" s="1"/>
      <c r="TV686" s="1"/>
      <c r="TW686" s="1"/>
      <c r="TX686" s="1"/>
      <c r="TY686" s="1"/>
      <c r="TZ686" s="1"/>
      <c r="UA686" s="1"/>
      <c r="UB686" s="1"/>
      <c r="UC686" s="1"/>
      <c r="UD686" s="1"/>
      <c r="UE686" s="1"/>
      <c r="UF686" s="1"/>
      <c r="UG686" s="1"/>
      <c r="UH686" s="1"/>
      <c r="UI686" s="1"/>
      <c r="UJ686" s="1"/>
      <c r="UK686" s="1"/>
      <c r="UL686" s="1"/>
      <c r="UM686" s="1"/>
      <c r="UN686" s="1"/>
      <c r="UO686" s="1"/>
      <c r="UP686" s="1"/>
      <c r="UQ686" s="1"/>
      <c r="UR686" s="1"/>
      <c r="US686" s="1"/>
      <c r="UT686" s="1"/>
      <c r="UU686" s="1"/>
      <c r="UV686" s="1"/>
      <c r="UW686" s="1"/>
      <c r="UX686" s="1"/>
      <c r="UY686" s="1"/>
      <c r="UZ686" s="1"/>
      <c r="VA686" s="1"/>
      <c r="VB686" s="1"/>
      <c r="VC686" s="1"/>
      <c r="VD686" s="1"/>
      <c r="VE686" s="1"/>
      <c r="VF686" s="1"/>
      <c r="VG686" s="1"/>
      <c r="VH686" s="1"/>
      <c r="VI686" s="1"/>
      <c r="VJ686" s="1"/>
      <c r="VK686" s="1"/>
      <c r="VL686" s="1"/>
      <c r="VM686" s="1"/>
      <c r="VN686" s="1"/>
      <c r="VO686" s="1"/>
      <c r="VP686" s="1"/>
      <c r="VQ686" s="1"/>
      <c r="VR686" s="1"/>
      <c r="VS686" s="1"/>
      <c r="VT686" s="1"/>
      <c r="VU686" s="1"/>
      <c r="VV686" s="1"/>
      <c r="VW686" s="1"/>
      <c r="VX686" s="1"/>
      <c r="VY686" s="1"/>
      <c r="VZ686" s="1"/>
      <c r="WA686" s="1"/>
      <c r="WB686" s="1"/>
      <c r="WC686" s="1"/>
      <c r="WD686" s="1"/>
      <c r="WE686" s="1"/>
      <c r="WF686" s="1"/>
      <c r="WG686" s="1"/>
      <c r="WH686" s="1"/>
      <c r="WI686" s="1"/>
      <c r="WJ686" s="1"/>
      <c r="WK686" s="1"/>
      <c r="WL686" s="1"/>
      <c r="WM686" s="1"/>
      <c r="WN686" s="1"/>
      <c r="WO686" s="1"/>
      <c r="WP686" s="1"/>
      <c r="WQ686" s="1"/>
      <c r="WR686" s="1"/>
      <c r="WS686" s="1"/>
      <c r="WT686" s="1"/>
      <c r="WU686" s="1"/>
      <c r="WV686" s="1"/>
      <c r="WW686" s="1"/>
      <c r="WX686" s="1"/>
      <c r="WY686" s="1"/>
      <c r="WZ686" s="1"/>
      <c r="XA686" s="1"/>
      <c r="XB686" s="1"/>
      <c r="XC686" s="1"/>
      <c r="XD686" s="1"/>
      <c r="XE686" s="1"/>
      <c r="XF686" s="1"/>
      <c r="XG686" s="1"/>
      <c r="XH686" s="1"/>
      <c r="XI686" s="1"/>
      <c r="XJ686" s="1"/>
      <c r="XK686" s="1"/>
      <c r="XL686" s="1"/>
      <c r="XM686" s="1"/>
      <c r="XN686" s="1"/>
      <c r="XO686" s="1"/>
      <c r="XP686" s="1"/>
      <c r="XQ686" s="1"/>
      <c r="XR686" s="1"/>
      <c r="XS686" s="1"/>
      <c r="XT686" s="1"/>
      <c r="XU686" s="1"/>
      <c r="XV686" s="1"/>
      <c r="XW686" s="1"/>
      <c r="XX686" s="1"/>
      <c r="XY686" s="1"/>
      <c r="XZ686" s="1"/>
      <c r="YA686" s="1"/>
      <c r="YB686" s="1"/>
      <c r="YC686" s="1"/>
      <c r="YD686" s="1"/>
      <c r="YE686" s="1"/>
      <c r="YF686" s="1"/>
      <c r="YG686" s="1"/>
      <c r="YH686" s="1"/>
      <c r="YI686" s="1"/>
      <c r="YJ686" s="1"/>
      <c r="YK686" s="1"/>
      <c r="YL686" s="1"/>
      <c r="YM686" s="1"/>
      <c r="YN686" s="1"/>
      <c r="YO686" s="1"/>
      <c r="YP686" s="1"/>
      <c r="YQ686" s="1"/>
      <c r="YR686" s="1"/>
      <c r="YS686" s="1"/>
      <c r="YT686" s="1"/>
      <c r="YU686" s="1"/>
      <c r="YV686" s="1"/>
      <c r="YW686" s="1"/>
      <c r="YX686" s="1"/>
      <c r="YY686" s="1"/>
      <c r="YZ686" s="1"/>
      <c r="ZA686" s="1"/>
      <c r="ZB686" s="1"/>
      <c r="ZC686" s="1"/>
      <c r="ZD686" s="1"/>
      <c r="ZE686" s="1"/>
      <c r="ZF686" s="1"/>
      <c r="ZG686" s="1"/>
      <c r="ZH686" s="1"/>
      <c r="ZI686" s="1"/>
      <c r="ZJ686" s="1"/>
      <c r="ZK686" s="1"/>
      <c r="ZL686" s="1"/>
      <c r="ZM686" s="1"/>
      <c r="ZN686" s="1"/>
      <c r="ZO686" s="1"/>
      <c r="ZP686" s="1"/>
      <c r="ZQ686" s="1"/>
      <c r="ZR686" s="1"/>
      <c r="ZS686" s="1"/>
      <c r="ZT686" s="1"/>
      <c r="ZU686" s="1"/>
      <c r="ZV686" s="1"/>
      <c r="ZW686" s="1"/>
      <c r="ZX686" s="1"/>
      <c r="ZY686" s="1"/>
      <c r="ZZ686" s="1"/>
      <c r="AAA686" s="1"/>
      <c r="AAB686" s="1"/>
      <c r="AAC686" s="1"/>
      <c r="AAD686" s="1"/>
      <c r="AAE686" s="1"/>
      <c r="AAF686" s="1"/>
      <c r="AAG686" s="1"/>
      <c r="AAH686" s="1"/>
      <c r="AAI686" s="1"/>
      <c r="AAJ686" s="1"/>
      <c r="AAK686" s="1"/>
      <c r="AAL686" s="1"/>
      <c r="AAM686" s="1"/>
      <c r="AAN686" s="1"/>
      <c r="AAO686" s="1"/>
      <c r="AAP686" s="1"/>
      <c r="AAQ686" s="1"/>
      <c r="AAR686" s="1"/>
      <c r="AAS686" s="1"/>
      <c r="AAT686" s="1"/>
      <c r="AAU686" s="1"/>
      <c r="AAV686" s="1"/>
      <c r="AAW686" s="1"/>
      <c r="AAX686" s="1"/>
      <c r="AAY686" s="1"/>
      <c r="AAZ686" s="1"/>
      <c r="ABA686" s="1"/>
      <c r="ABB686" s="1"/>
      <c r="ABC686" s="1"/>
      <c r="ABD686" s="1"/>
      <c r="ABE686" s="1"/>
      <c r="ABF686" s="1"/>
      <c r="ABG686" s="1"/>
      <c r="ABH686" s="1"/>
      <c r="ABI686" s="1"/>
      <c r="ABJ686" s="1"/>
      <c r="ABK686" s="1"/>
      <c r="ABL686" s="1"/>
      <c r="ABM686" s="1"/>
      <c r="ABN686" s="1"/>
      <c r="ABO686" s="1"/>
      <c r="ABP686" s="1"/>
      <c r="ABQ686" s="1"/>
      <c r="ABR686" s="1"/>
      <c r="ABS686" s="1"/>
      <c r="ABT686" s="1"/>
      <c r="ABU686" s="1"/>
      <c r="ABV686" s="1"/>
      <c r="ABW686" s="1"/>
      <c r="ABX686" s="1"/>
      <c r="ABY686" s="1"/>
      <c r="ABZ686" s="1"/>
      <c r="ACA686" s="1"/>
      <c r="ACB686" s="1"/>
      <c r="ACC686" s="1"/>
      <c r="ACD686" s="1"/>
      <c r="ACE686" s="1"/>
      <c r="ACF686" s="1"/>
      <c r="ACG686" s="1"/>
      <c r="ACH686" s="1"/>
      <c r="ACI686" s="1"/>
      <c r="ACJ686" s="1"/>
      <c r="ACK686" s="1"/>
      <c r="ACL686" s="1"/>
      <c r="ACM686" s="1"/>
      <c r="ACN686" s="1"/>
      <c r="ACO686" s="1"/>
      <c r="ACP686" s="1"/>
      <c r="ACQ686" s="1"/>
      <c r="ACR686" s="1"/>
      <c r="ACS686" s="1"/>
      <c r="ACT686" s="1"/>
      <c r="ACU686" s="1"/>
      <c r="ACV686" s="1"/>
      <c r="ACW686" s="1"/>
      <c r="ACX686" s="1"/>
      <c r="ACY686" s="1"/>
      <c r="ACZ686" s="1"/>
      <c r="ADA686" s="1"/>
      <c r="ADB686" s="1"/>
      <c r="ADC686" s="1"/>
      <c r="ADD686" s="1"/>
      <c r="ADE686" s="1"/>
      <c r="ADF686" s="1"/>
      <c r="ADG686" s="1"/>
      <c r="ADH686" s="1"/>
      <c r="ADI686" s="1"/>
      <c r="ADJ686" s="1"/>
      <c r="ADK686" s="1"/>
      <c r="ADL686" s="1"/>
      <c r="ADM686" s="1"/>
      <c r="ADN686" s="1"/>
      <c r="ADO686" s="1"/>
      <c r="ADP686" s="1"/>
      <c r="ADQ686" s="1"/>
      <c r="ADR686" s="1"/>
      <c r="ADS686" s="1"/>
      <c r="ADT686" s="1"/>
      <c r="ADU686" s="1"/>
      <c r="ADV686" s="1"/>
      <c r="ADW686" s="1"/>
      <c r="ADX686" s="1"/>
      <c r="ADY686" s="1"/>
      <c r="ADZ686" s="1"/>
      <c r="AEA686" s="1"/>
      <c r="AEB686" s="1"/>
      <c r="AEC686" s="1"/>
      <c r="AED686" s="1"/>
      <c r="AEE686" s="1"/>
      <c r="AEF686" s="1"/>
      <c r="AEG686" s="1"/>
      <c r="AEH686" s="1"/>
      <c r="AEI686" s="1"/>
      <c r="AEJ686" s="1"/>
      <c r="AEK686" s="1"/>
      <c r="AEL686" s="1"/>
      <c r="AEM686" s="1"/>
      <c r="AEN686" s="1"/>
      <c r="AEO686" s="1"/>
      <c r="AEP686" s="1"/>
      <c r="AEQ686" s="1"/>
      <c r="AER686" s="1"/>
      <c r="AES686" s="1"/>
      <c r="AET686" s="1"/>
      <c r="AEU686" s="1"/>
      <c r="AEV686" s="1"/>
      <c r="AEW686" s="1"/>
      <c r="AEX686" s="1"/>
      <c r="AEY686" s="1"/>
      <c r="AEZ686" s="1"/>
      <c r="AFA686" s="1"/>
      <c r="AFB686" s="1"/>
      <c r="AFC686" s="1"/>
      <c r="AFD686" s="1"/>
      <c r="AFE686" s="1"/>
      <c r="AFF686" s="1"/>
      <c r="AFG686" s="1"/>
      <c r="AFH686" s="1"/>
      <c r="AFI686" s="1"/>
      <c r="AFJ686" s="1"/>
      <c r="AFK686" s="1"/>
      <c r="AFL686" s="1"/>
      <c r="AFM686" s="1"/>
      <c r="AFN686" s="1"/>
      <c r="AFO686" s="1"/>
      <c r="AFP686" s="1"/>
      <c r="AFQ686" s="1"/>
      <c r="AFR686" s="1"/>
      <c r="AFS686" s="1"/>
      <c r="AFT686" s="1"/>
      <c r="AFU686" s="1"/>
      <c r="AFV686" s="1"/>
      <c r="AFW686" s="1"/>
      <c r="AFX686" s="1"/>
      <c r="AFY686" s="1"/>
      <c r="AFZ686" s="1"/>
      <c r="AGA686" s="1"/>
      <c r="AGB686" s="1"/>
      <c r="AGC686" s="1"/>
      <c r="AGD686" s="1"/>
      <c r="AGE686" s="1"/>
      <c r="AGF686" s="1"/>
      <c r="AGG686" s="1"/>
      <c r="AGH686" s="1"/>
      <c r="AGI686" s="1"/>
      <c r="AGJ686" s="1"/>
      <c r="AGK686" s="1"/>
      <c r="AGL686" s="1"/>
      <c r="AGM686" s="1"/>
      <c r="AGN686" s="1"/>
      <c r="AGO686" s="1"/>
      <c r="AGP686" s="1"/>
      <c r="AGQ686" s="1"/>
      <c r="AGR686" s="1"/>
      <c r="AGS686" s="1"/>
      <c r="AGT686" s="1"/>
      <c r="AGU686" s="1"/>
      <c r="AGV686" s="1"/>
      <c r="AGW686" s="1"/>
      <c r="AGX686" s="1"/>
      <c r="AGY686" s="1"/>
      <c r="AGZ686" s="1"/>
      <c r="AHA686" s="1"/>
      <c r="AHB686" s="1"/>
      <c r="AHC686" s="1"/>
      <c r="AHD686" s="1"/>
      <c r="AHE686" s="1"/>
      <c r="AHF686" s="1"/>
      <c r="AHG686" s="1"/>
      <c r="AHH686" s="1"/>
      <c r="AHI686" s="1"/>
      <c r="AHJ686" s="1"/>
      <c r="AHK686" s="1"/>
      <c r="AHL686" s="1"/>
      <c r="AHM686" s="1"/>
      <c r="AHN686" s="1"/>
      <c r="AHO686" s="1"/>
      <c r="AHP686" s="1"/>
      <c r="AHQ686" s="1"/>
      <c r="AHR686" s="1"/>
      <c r="AHS686" s="1"/>
      <c r="AHT686" s="1"/>
      <c r="AHU686" s="1"/>
      <c r="AHV686" s="1"/>
      <c r="AHW686" s="1"/>
      <c r="AHX686" s="1"/>
      <c r="AHY686" s="1"/>
      <c r="AHZ686" s="1"/>
      <c r="AIA686" s="1"/>
      <c r="AIB686" s="1"/>
      <c r="AIC686" s="1"/>
      <c r="AID686" s="1"/>
      <c r="AIE686" s="1"/>
      <c r="AIF686" s="1"/>
      <c r="AIG686" s="1"/>
      <c r="AIH686" s="1"/>
      <c r="AII686" s="1"/>
      <c r="AIJ686" s="1"/>
      <c r="AIK686" s="1"/>
      <c r="AIL686" s="1"/>
      <c r="AIM686" s="1"/>
      <c r="AIN686" s="1"/>
      <c r="AIO686" s="1"/>
      <c r="AIP686" s="1"/>
      <c r="AIQ686" s="1"/>
      <c r="AIR686" s="1"/>
      <c r="AIS686" s="1"/>
      <c r="AIT686" s="1"/>
      <c r="AIU686" s="1"/>
      <c r="AIV686" s="1"/>
      <c r="AIW686" s="1"/>
      <c r="AIX686" s="1"/>
      <c r="AIY686" s="1"/>
      <c r="AIZ686" s="1"/>
      <c r="AJA686" s="1"/>
      <c r="AJB686" s="1"/>
      <c r="AJC686" s="1"/>
      <c r="AJD686" s="1"/>
      <c r="AJE686" s="1"/>
      <c r="AJF686" s="1"/>
      <c r="AJG686" s="1"/>
      <c r="AJH686" s="1"/>
      <c r="AJI686" s="1"/>
      <c r="AJJ686" s="1"/>
      <c r="AJK686" s="1"/>
      <c r="AJL686" s="1"/>
      <c r="AJM686" s="1"/>
      <c r="AJN686" s="1"/>
      <c r="AJO686" s="1"/>
      <c r="AJP686" s="1"/>
      <c r="AJQ686" s="1"/>
      <c r="AJR686" s="1"/>
      <c r="AJS686" s="1"/>
      <c r="AJT686" s="1"/>
      <c r="AJU686" s="1"/>
      <c r="AJV686" s="1"/>
      <c r="AJW686" s="1"/>
      <c r="AJX686" s="1"/>
      <c r="AJY686" s="1"/>
      <c r="AJZ686" s="1"/>
      <c r="AKA686" s="1"/>
      <c r="AKB686" s="1"/>
      <c r="AKC686" s="1"/>
      <c r="AKD686" s="1"/>
      <c r="AKE686" s="1"/>
      <c r="AKF686" s="1"/>
      <c r="AKG686" s="1"/>
      <c r="AKH686" s="1"/>
      <c r="AKI686" s="1"/>
      <c r="AKJ686" s="1"/>
      <c r="AKK686" s="1"/>
      <c r="AKL686" s="1"/>
      <c r="AKM686" s="1"/>
      <c r="AKN686" s="1"/>
      <c r="AKO686" s="1"/>
      <c r="AKP686" s="1"/>
      <c r="AKQ686" s="1"/>
      <c r="AKR686" s="1"/>
      <c r="AKS686" s="1"/>
      <c r="AKT686" s="1"/>
      <c r="AKU686" s="1"/>
      <c r="AKV686" s="1"/>
      <c r="AKW686" s="1"/>
      <c r="AKX686" s="1"/>
      <c r="AKY686" s="1"/>
      <c r="AKZ686" s="1"/>
      <c r="ALA686" s="1"/>
      <c r="ALB686" s="1"/>
      <c r="ALC686" s="1"/>
      <c r="ALD686" s="1"/>
      <c r="ALE686" s="1"/>
      <c r="ALF686" s="1"/>
      <c r="ALG686" s="1"/>
      <c r="ALH686" s="1"/>
      <c r="ALI686" s="1"/>
      <c r="ALJ686" s="1"/>
      <c r="ALK686" s="1"/>
      <c r="ALL686" s="1"/>
      <c r="ALM686" s="1"/>
      <c r="ALN686" s="1"/>
      <c r="ALO686" s="1"/>
      <c r="ALP686" s="1"/>
      <c r="ALQ686" s="1"/>
      <c r="ALR686" s="1"/>
      <c r="ALS686" s="1"/>
      <c r="ALT686" s="1"/>
      <c r="ALU686" s="1"/>
      <c r="ALV686" s="1"/>
      <c r="ALW686" s="1"/>
      <c r="ALX686" s="1"/>
      <c r="ALY686" s="1"/>
      <c r="ALZ686" s="1"/>
      <c r="AMA686" s="1"/>
      <c r="AMB686" s="1"/>
      <c r="AMC686" s="1"/>
      <c r="AMD686" s="1"/>
      <c r="AME686" s="1"/>
      <c r="AMF686" s="1"/>
      <c r="AMG686" s="1"/>
      <c r="AMH686" s="1"/>
      <c r="AMI686" s="1"/>
      <c r="AMJ686" s="1"/>
    </row>
    <row r="687" spans="1:1024" s="22" customFormat="1">
      <c r="A687" s="1" t="s">
        <v>9742</v>
      </c>
      <c r="B687" s="1" t="s">
        <v>9762</v>
      </c>
      <c r="C687" s="1" t="s">
        <v>1382</v>
      </c>
      <c r="D687" s="1" t="s">
        <v>13</v>
      </c>
      <c r="E687" s="1" t="s">
        <v>9799</v>
      </c>
      <c r="F687" s="1" t="s">
        <v>16</v>
      </c>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c r="KB687" s="1"/>
      <c r="KC687" s="1"/>
      <c r="KD687" s="1"/>
      <c r="KE687" s="1"/>
      <c r="KF687" s="1"/>
      <c r="KG687" s="1"/>
      <c r="KH687" s="1"/>
      <c r="KI687" s="1"/>
      <c r="KJ687" s="1"/>
      <c r="KK687" s="1"/>
      <c r="KL687" s="1"/>
      <c r="KM687" s="1"/>
      <c r="KN687" s="1"/>
      <c r="KO687" s="1"/>
      <c r="KP687" s="1"/>
      <c r="KQ687" s="1"/>
      <c r="KR687" s="1"/>
      <c r="KS687" s="1"/>
      <c r="KT687" s="1"/>
      <c r="KU687" s="1"/>
      <c r="KV687" s="1"/>
      <c r="KW687" s="1"/>
      <c r="KX687" s="1"/>
      <c r="KY687" s="1"/>
      <c r="KZ687" s="1"/>
      <c r="LA687" s="1"/>
      <c r="LB687" s="1"/>
      <c r="LC687" s="1"/>
      <c r="LD687" s="1"/>
      <c r="LE687" s="1"/>
      <c r="LF687" s="1"/>
      <c r="LG687" s="1"/>
      <c r="LH687" s="1"/>
      <c r="LI687" s="1"/>
      <c r="LJ687" s="1"/>
      <c r="LK687" s="1"/>
      <c r="LL687" s="1"/>
      <c r="LM687" s="1"/>
      <c r="LN687" s="1"/>
      <c r="LO687" s="1"/>
      <c r="LP687" s="1"/>
      <c r="LQ687" s="1"/>
      <c r="LR687" s="1"/>
      <c r="LS687" s="1"/>
      <c r="LT687" s="1"/>
      <c r="LU687" s="1"/>
      <c r="LV687" s="1"/>
      <c r="LW687" s="1"/>
      <c r="LX687" s="1"/>
      <c r="LY687" s="1"/>
      <c r="LZ687" s="1"/>
      <c r="MA687" s="1"/>
      <c r="MB687" s="1"/>
      <c r="MC687" s="1"/>
      <c r="MD687" s="1"/>
      <c r="ME687" s="1"/>
      <c r="MF687" s="1"/>
      <c r="MG687" s="1"/>
      <c r="MH687" s="1"/>
      <c r="MI687" s="1"/>
      <c r="MJ687" s="1"/>
      <c r="MK687" s="1"/>
      <c r="ML687" s="1"/>
      <c r="MM687" s="1"/>
      <c r="MN687" s="1"/>
      <c r="MO687" s="1"/>
      <c r="MP687" s="1"/>
      <c r="MQ687" s="1"/>
      <c r="MR687" s="1"/>
      <c r="MS687" s="1"/>
      <c r="MT687" s="1"/>
      <c r="MU687" s="1"/>
      <c r="MV687" s="1"/>
      <c r="MW687" s="1"/>
      <c r="MX687" s="1"/>
      <c r="MY687" s="1"/>
      <c r="MZ687" s="1"/>
      <c r="NA687" s="1"/>
      <c r="NB687" s="1"/>
      <c r="NC687" s="1"/>
      <c r="ND687" s="1"/>
      <c r="NE687" s="1"/>
      <c r="NF687" s="1"/>
      <c r="NG687" s="1"/>
      <c r="NH687" s="1"/>
      <c r="NI687" s="1"/>
      <c r="NJ687" s="1"/>
      <c r="NK687" s="1"/>
      <c r="NL687" s="1"/>
      <c r="NM687" s="1"/>
      <c r="NN687" s="1"/>
      <c r="NO687" s="1"/>
      <c r="NP687" s="1"/>
      <c r="NQ687" s="1"/>
      <c r="NR687" s="1"/>
      <c r="NS687" s="1"/>
      <c r="NT687" s="1"/>
      <c r="NU687" s="1"/>
      <c r="NV687" s="1"/>
      <c r="NW687" s="1"/>
      <c r="NX687" s="1"/>
      <c r="NY687" s="1"/>
      <c r="NZ687" s="1"/>
      <c r="OA687" s="1"/>
      <c r="OB687" s="1"/>
      <c r="OC687" s="1"/>
      <c r="OD687" s="1"/>
      <c r="OE687" s="1"/>
      <c r="OF687" s="1"/>
      <c r="OG687" s="1"/>
      <c r="OH687" s="1"/>
      <c r="OI687" s="1"/>
      <c r="OJ687" s="1"/>
      <c r="OK687" s="1"/>
      <c r="OL687" s="1"/>
      <c r="OM687" s="1"/>
      <c r="ON687" s="1"/>
      <c r="OO687" s="1"/>
      <c r="OP687" s="1"/>
      <c r="OQ687" s="1"/>
      <c r="OR687" s="1"/>
      <c r="OS687" s="1"/>
      <c r="OT687" s="1"/>
      <c r="OU687" s="1"/>
      <c r="OV687" s="1"/>
      <c r="OW687" s="1"/>
      <c r="OX687" s="1"/>
      <c r="OY687" s="1"/>
      <c r="OZ687" s="1"/>
      <c r="PA687" s="1"/>
      <c r="PB687" s="1"/>
      <c r="PC687" s="1"/>
      <c r="PD687" s="1"/>
      <c r="PE687" s="1"/>
      <c r="PF687" s="1"/>
      <c r="PG687" s="1"/>
      <c r="PH687" s="1"/>
      <c r="PI687" s="1"/>
      <c r="PJ687" s="1"/>
      <c r="PK687" s="1"/>
      <c r="PL687" s="1"/>
      <c r="PM687" s="1"/>
      <c r="PN687" s="1"/>
      <c r="PO687" s="1"/>
      <c r="PP687" s="1"/>
      <c r="PQ687" s="1"/>
      <c r="PR687" s="1"/>
      <c r="PS687" s="1"/>
      <c r="PT687" s="1"/>
      <c r="PU687" s="1"/>
      <c r="PV687" s="1"/>
      <c r="PW687" s="1"/>
      <c r="PX687" s="1"/>
      <c r="PY687" s="1"/>
      <c r="PZ687" s="1"/>
      <c r="QA687" s="1"/>
      <c r="QB687" s="1"/>
      <c r="QC687" s="1"/>
      <c r="QD687" s="1"/>
      <c r="QE687" s="1"/>
      <c r="QF687" s="1"/>
      <c r="QG687" s="1"/>
      <c r="QH687" s="1"/>
      <c r="QI687" s="1"/>
      <c r="QJ687" s="1"/>
      <c r="QK687" s="1"/>
      <c r="QL687" s="1"/>
      <c r="QM687" s="1"/>
      <c r="QN687" s="1"/>
      <c r="QO687" s="1"/>
      <c r="QP687" s="1"/>
      <c r="QQ687" s="1"/>
      <c r="QR687" s="1"/>
      <c r="QS687" s="1"/>
      <c r="QT687" s="1"/>
      <c r="QU687" s="1"/>
      <c r="QV687" s="1"/>
      <c r="QW687" s="1"/>
      <c r="QX687" s="1"/>
      <c r="QY687" s="1"/>
      <c r="QZ687" s="1"/>
      <c r="RA687" s="1"/>
      <c r="RB687" s="1"/>
      <c r="RC687" s="1"/>
      <c r="RD687" s="1"/>
      <c r="RE687" s="1"/>
      <c r="RF687" s="1"/>
      <c r="RG687" s="1"/>
      <c r="RH687" s="1"/>
      <c r="RI687" s="1"/>
      <c r="RJ687" s="1"/>
      <c r="RK687" s="1"/>
      <c r="RL687" s="1"/>
      <c r="RM687" s="1"/>
      <c r="RN687" s="1"/>
      <c r="RO687" s="1"/>
      <c r="RP687" s="1"/>
      <c r="RQ687" s="1"/>
      <c r="RR687" s="1"/>
      <c r="RS687" s="1"/>
      <c r="RT687" s="1"/>
      <c r="RU687" s="1"/>
      <c r="RV687" s="1"/>
      <c r="RW687" s="1"/>
      <c r="RX687" s="1"/>
      <c r="RY687" s="1"/>
      <c r="RZ687" s="1"/>
      <c r="SA687" s="1"/>
      <c r="SB687" s="1"/>
      <c r="SC687" s="1"/>
      <c r="SD687" s="1"/>
      <c r="SE687" s="1"/>
      <c r="SF687" s="1"/>
      <c r="SG687" s="1"/>
      <c r="SH687" s="1"/>
      <c r="SI687" s="1"/>
      <c r="SJ687" s="1"/>
      <c r="SK687" s="1"/>
      <c r="SL687" s="1"/>
      <c r="SM687" s="1"/>
      <c r="SN687" s="1"/>
      <c r="SO687" s="1"/>
      <c r="SP687" s="1"/>
      <c r="SQ687" s="1"/>
      <c r="SR687" s="1"/>
      <c r="SS687" s="1"/>
      <c r="ST687" s="1"/>
      <c r="SU687" s="1"/>
      <c r="SV687" s="1"/>
      <c r="SW687" s="1"/>
      <c r="SX687" s="1"/>
      <c r="SY687" s="1"/>
      <c r="SZ687" s="1"/>
      <c r="TA687" s="1"/>
      <c r="TB687" s="1"/>
      <c r="TC687" s="1"/>
      <c r="TD687" s="1"/>
      <c r="TE687" s="1"/>
      <c r="TF687" s="1"/>
      <c r="TG687" s="1"/>
      <c r="TH687" s="1"/>
      <c r="TI687" s="1"/>
      <c r="TJ687" s="1"/>
      <c r="TK687" s="1"/>
      <c r="TL687" s="1"/>
      <c r="TM687" s="1"/>
      <c r="TN687" s="1"/>
      <c r="TO687" s="1"/>
      <c r="TP687" s="1"/>
      <c r="TQ687" s="1"/>
      <c r="TR687" s="1"/>
      <c r="TS687" s="1"/>
      <c r="TT687" s="1"/>
      <c r="TU687" s="1"/>
      <c r="TV687" s="1"/>
      <c r="TW687" s="1"/>
      <c r="TX687" s="1"/>
      <c r="TY687" s="1"/>
      <c r="TZ687" s="1"/>
      <c r="UA687" s="1"/>
      <c r="UB687" s="1"/>
      <c r="UC687" s="1"/>
      <c r="UD687" s="1"/>
      <c r="UE687" s="1"/>
      <c r="UF687" s="1"/>
      <c r="UG687" s="1"/>
      <c r="UH687" s="1"/>
      <c r="UI687" s="1"/>
      <c r="UJ687" s="1"/>
      <c r="UK687" s="1"/>
      <c r="UL687" s="1"/>
      <c r="UM687" s="1"/>
      <c r="UN687" s="1"/>
      <c r="UO687" s="1"/>
      <c r="UP687" s="1"/>
      <c r="UQ687" s="1"/>
      <c r="UR687" s="1"/>
      <c r="US687" s="1"/>
      <c r="UT687" s="1"/>
      <c r="UU687" s="1"/>
      <c r="UV687" s="1"/>
      <c r="UW687" s="1"/>
      <c r="UX687" s="1"/>
      <c r="UY687" s="1"/>
      <c r="UZ687" s="1"/>
      <c r="VA687" s="1"/>
      <c r="VB687" s="1"/>
      <c r="VC687" s="1"/>
      <c r="VD687" s="1"/>
      <c r="VE687" s="1"/>
      <c r="VF687" s="1"/>
      <c r="VG687" s="1"/>
      <c r="VH687" s="1"/>
      <c r="VI687" s="1"/>
      <c r="VJ687" s="1"/>
      <c r="VK687" s="1"/>
      <c r="VL687" s="1"/>
      <c r="VM687" s="1"/>
      <c r="VN687" s="1"/>
      <c r="VO687" s="1"/>
      <c r="VP687" s="1"/>
      <c r="VQ687" s="1"/>
      <c r="VR687" s="1"/>
      <c r="VS687" s="1"/>
      <c r="VT687" s="1"/>
      <c r="VU687" s="1"/>
      <c r="VV687" s="1"/>
      <c r="VW687" s="1"/>
      <c r="VX687" s="1"/>
      <c r="VY687" s="1"/>
      <c r="VZ687" s="1"/>
      <c r="WA687" s="1"/>
      <c r="WB687" s="1"/>
      <c r="WC687" s="1"/>
      <c r="WD687" s="1"/>
      <c r="WE687" s="1"/>
      <c r="WF687" s="1"/>
      <c r="WG687" s="1"/>
      <c r="WH687" s="1"/>
      <c r="WI687" s="1"/>
      <c r="WJ687" s="1"/>
      <c r="WK687" s="1"/>
      <c r="WL687" s="1"/>
      <c r="WM687" s="1"/>
      <c r="WN687" s="1"/>
      <c r="WO687" s="1"/>
      <c r="WP687" s="1"/>
      <c r="WQ687" s="1"/>
      <c r="WR687" s="1"/>
      <c r="WS687" s="1"/>
      <c r="WT687" s="1"/>
      <c r="WU687" s="1"/>
      <c r="WV687" s="1"/>
      <c r="WW687" s="1"/>
      <c r="WX687" s="1"/>
      <c r="WY687" s="1"/>
      <c r="WZ687" s="1"/>
      <c r="XA687" s="1"/>
      <c r="XB687" s="1"/>
      <c r="XC687" s="1"/>
      <c r="XD687" s="1"/>
      <c r="XE687" s="1"/>
      <c r="XF687" s="1"/>
      <c r="XG687" s="1"/>
      <c r="XH687" s="1"/>
      <c r="XI687" s="1"/>
      <c r="XJ687" s="1"/>
      <c r="XK687" s="1"/>
      <c r="XL687" s="1"/>
      <c r="XM687" s="1"/>
      <c r="XN687" s="1"/>
      <c r="XO687" s="1"/>
      <c r="XP687" s="1"/>
      <c r="XQ687" s="1"/>
      <c r="XR687" s="1"/>
      <c r="XS687" s="1"/>
      <c r="XT687" s="1"/>
      <c r="XU687" s="1"/>
      <c r="XV687" s="1"/>
      <c r="XW687" s="1"/>
      <c r="XX687" s="1"/>
      <c r="XY687" s="1"/>
      <c r="XZ687" s="1"/>
      <c r="YA687" s="1"/>
      <c r="YB687" s="1"/>
      <c r="YC687" s="1"/>
      <c r="YD687" s="1"/>
      <c r="YE687" s="1"/>
      <c r="YF687" s="1"/>
      <c r="YG687" s="1"/>
      <c r="YH687" s="1"/>
      <c r="YI687" s="1"/>
      <c r="YJ687" s="1"/>
      <c r="YK687" s="1"/>
      <c r="YL687" s="1"/>
      <c r="YM687" s="1"/>
      <c r="YN687" s="1"/>
      <c r="YO687" s="1"/>
      <c r="YP687" s="1"/>
      <c r="YQ687" s="1"/>
      <c r="YR687" s="1"/>
      <c r="YS687" s="1"/>
      <c r="YT687" s="1"/>
      <c r="YU687" s="1"/>
      <c r="YV687" s="1"/>
      <c r="YW687" s="1"/>
      <c r="YX687" s="1"/>
      <c r="YY687" s="1"/>
      <c r="YZ687" s="1"/>
      <c r="ZA687" s="1"/>
      <c r="ZB687" s="1"/>
      <c r="ZC687" s="1"/>
      <c r="ZD687" s="1"/>
      <c r="ZE687" s="1"/>
      <c r="ZF687" s="1"/>
      <c r="ZG687" s="1"/>
      <c r="ZH687" s="1"/>
      <c r="ZI687" s="1"/>
      <c r="ZJ687" s="1"/>
      <c r="ZK687" s="1"/>
      <c r="ZL687" s="1"/>
      <c r="ZM687" s="1"/>
      <c r="ZN687" s="1"/>
      <c r="ZO687" s="1"/>
      <c r="ZP687" s="1"/>
      <c r="ZQ687" s="1"/>
      <c r="ZR687" s="1"/>
      <c r="ZS687" s="1"/>
      <c r="ZT687" s="1"/>
      <c r="ZU687" s="1"/>
      <c r="ZV687" s="1"/>
      <c r="ZW687" s="1"/>
      <c r="ZX687" s="1"/>
      <c r="ZY687" s="1"/>
      <c r="ZZ687" s="1"/>
      <c r="AAA687" s="1"/>
      <c r="AAB687" s="1"/>
      <c r="AAC687" s="1"/>
      <c r="AAD687" s="1"/>
      <c r="AAE687" s="1"/>
      <c r="AAF687" s="1"/>
      <c r="AAG687" s="1"/>
      <c r="AAH687" s="1"/>
      <c r="AAI687" s="1"/>
      <c r="AAJ687" s="1"/>
      <c r="AAK687" s="1"/>
      <c r="AAL687" s="1"/>
      <c r="AAM687" s="1"/>
      <c r="AAN687" s="1"/>
      <c r="AAO687" s="1"/>
      <c r="AAP687" s="1"/>
      <c r="AAQ687" s="1"/>
      <c r="AAR687" s="1"/>
      <c r="AAS687" s="1"/>
      <c r="AAT687" s="1"/>
      <c r="AAU687" s="1"/>
      <c r="AAV687" s="1"/>
      <c r="AAW687" s="1"/>
      <c r="AAX687" s="1"/>
      <c r="AAY687" s="1"/>
      <c r="AAZ687" s="1"/>
      <c r="ABA687" s="1"/>
      <c r="ABB687" s="1"/>
      <c r="ABC687" s="1"/>
      <c r="ABD687" s="1"/>
      <c r="ABE687" s="1"/>
      <c r="ABF687" s="1"/>
      <c r="ABG687" s="1"/>
      <c r="ABH687" s="1"/>
      <c r="ABI687" s="1"/>
      <c r="ABJ687" s="1"/>
      <c r="ABK687" s="1"/>
      <c r="ABL687" s="1"/>
      <c r="ABM687" s="1"/>
      <c r="ABN687" s="1"/>
      <c r="ABO687" s="1"/>
      <c r="ABP687" s="1"/>
      <c r="ABQ687" s="1"/>
      <c r="ABR687" s="1"/>
      <c r="ABS687" s="1"/>
      <c r="ABT687" s="1"/>
      <c r="ABU687" s="1"/>
      <c r="ABV687" s="1"/>
      <c r="ABW687" s="1"/>
      <c r="ABX687" s="1"/>
      <c r="ABY687" s="1"/>
      <c r="ABZ687" s="1"/>
      <c r="ACA687" s="1"/>
      <c r="ACB687" s="1"/>
      <c r="ACC687" s="1"/>
      <c r="ACD687" s="1"/>
      <c r="ACE687" s="1"/>
      <c r="ACF687" s="1"/>
      <c r="ACG687" s="1"/>
      <c r="ACH687" s="1"/>
      <c r="ACI687" s="1"/>
      <c r="ACJ687" s="1"/>
      <c r="ACK687" s="1"/>
      <c r="ACL687" s="1"/>
      <c r="ACM687" s="1"/>
      <c r="ACN687" s="1"/>
      <c r="ACO687" s="1"/>
      <c r="ACP687" s="1"/>
      <c r="ACQ687" s="1"/>
      <c r="ACR687" s="1"/>
      <c r="ACS687" s="1"/>
      <c r="ACT687" s="1"/>
      <c r="ACU687" s="1"/>
      <c r="ACV687" s="1"/>
      <c r="ACW687" s="1"/>
      <c r="ACX687" s="1"/>
      <c r="ACY687" s="1"/>
      <c r="ACZ687" s="1"/>
      <c r="ADA687" s="1"/>
      <c r="ADB687" s="1"/>
      <c r="ADC687" s="1"/>
      <c r="ADD687" s="1"/>
      <c r="ADE687" s="1"/>
      <c r="ADF687" s="1"/>
      <c r="ADG687" s="1"/>
      <c r="ADH687" s="1"/>
      <c r="ADI687" s="1"/>
      <c r="ADJ687" s="1"/>
      <c r="ADK687" s="1"/>
      <c r="ADL687" s="1"/>
      <c r="ADM687" s="1"/>
      <c r="ADN687" s="1"/>
      <c r="ADO687" s="1"/>
      <c r="ADP687" s="1"/>
      <c r="ADQ687" s="1"/>
      <c r="ADR687" s="1"/>
      <c r="ADS687" s="1"/>
      <c r="ADT687" s="1"/>
      <c r="ADU687" s="1"/>
      <c r="ADV687" s="1"/>
      <c r="ADW687" s="1"/>
      <c r="ADX687" s="1"/>
      <c r="ADY687" s="1"/>
      <c r="ADZ687" s="1"/>
      <c r="AEA687" s="1"/>
      <c r="AEB687" s="1"/>
      <c r="AEC687" s="1"/>
      <c r="AED687" s="1"/>
      <c r="AEE687" s="1"/>
      <c r="AEF687" s="1"/>
      <c r="AEG687" s="1"/>
      <c r="AEH687" s="1"/>
      <c r="AEI687" s="1"/>
      <c r="AEJ687" s="1"/>
      <c r="AEK687" s="1"/>
      <c r="AEL687" s="1"/>
      <c r="AEM687" s="1"/>
      <c r="AEN687" s="1"/>
      <c r="AEO687" s="1"/>
      <c r="AEP687" s="1"/>
      <c r="AEQ687" s="1"/>
      <c r="AER687" s="1"/>
      <c r="AES687" s="1"/>
      <c r="AET687" s="1"/>
      <c r="AEU687" s="1"/>
      <c r="AEV687" s="1"/>
      <c r="AEW687" s="1"/>
      <c r="AEX687" s="1"/>
      <c r="AEY687" s="1"/>
      <c r="AEZ687" s="1"/>
      <c r="AFA687" s="1"/>
      <c r="AFB687" s="1"/>
      <c r="AFC687" s="1"/>
      <c r="AFD687" s="1"/>
      <c r="AFE687" s="1"/>
      <c r="AFF687" s="1"/>
      <c r="AFG687" s="1"/>
      <c r="AFH687" s="1"/>
      <c r="AFI687" s="1"/>
      <c r="AFJ687" s="1"/>
      <c r="AFK687" s="1"/>
      <c r="AFL687" s="1"/>
      <c r="AFM687" s="1"/>
      <c r="AFN687" s="1"/>
      <c r="AFO687" s="1"/>
      <c r="AFP687" s="1"/>
      <c r="AFQ687" s="1"/>
      <c r="AFR687" s="1"/>
      <c r="AFS687" s="1"/>
      <c r="AFT687" s="1"/>
      <c r="AFU687" s="1"/>
      <c r="AFV687" s="1"/>
      <c r="AFW687" s="1"/>
      <c r="AFX687" s="1"/>
      <c r="AFY687" s="1"/>
      <c r="AFZ687" s="1"/>
      <c r="AGA687" s="1"/>
      <c r="AGB687" s="1"/>
      <c r="AGC687" s="1"/>
      <c r="AGD687" s="1"/>
      <c r="AGE687" s="1"/>
      <c r="AGF687" s="1"/>
      <c r="AGG687" s="1"/>
      <c r="AGH687" s="1"/>
      <c r="AGI687" s="1"/>
      <c r="AGJ687" s="1"/>
      <c r="AGK687" s="1"/>
      <c r="AGL687" s="1"/>
      <c r="AGM687" s="1"/>
      <c r="AGN687" s="1"/>
      <c r="AGO687" s="1"/>
      <c r="AGP687" s="1"/>
      <c r="AGQ687" s="1"/>
      <c r="AGR687" s="1"/>
      <c r="AGS687" s="1"/>
      <c r="AGT687" s="1"/>
      <c r="AGU687" s="1"/>
      <c r="AGV687" s="1"/>
      <c r="AGW687" s="1"/>
      <c r="AGX687" s="1"/>
      <c r="AGY687" s="1"/>
      <c r="AGZ687" s="1"/>
      <c r="AHA687" s="1"/>
      <c r="AHB687" s="1"/>
      <c r="AHC687" s="1"/>
      <c r="AHD687" s="1"/>
      <c r="AHE687" s="1"/>
      <c r="AHF687" s="1"/>
      <c r="AHG687" s="1"/>
      <c r="AHH687" s="1"/>
      <c r="AHI687" s="1"/>
      <c r="AHJ687" s="1"/>
      <c r="AHK687" s="1"/>
      <c r="AHL687" s="1"/>
      <c r="AHM687" s="1"/>
      <c r="AHN687" s="1"/>
      <c r="AHO687" s="1"/>
      <c r="AHP687" s="1"/>
      <c r="AHQ687" s="1"/>
      <c r="AHR687" s="1"/>
      <c r="AHS687" s="1"/>
      <c r="AHT687" s="1"/>
      <c r="AHU687" s="1"/>
      <c r="AHV687" s="1"/>
      <c r="AHW687" s="1"/>
      <c r="AHX687" s="1"/>
      <c r="AHY687" s="1"/>
      <c r="AHZ687" s="1"/>
      <c r="AIA687" s="1"/>
      <c r="AIB687" s="1"/>
      <c r="AIC687" s="1"/>
      <c r="AID687" s="1"/>
      <c r="AIE687" s="1"/>
      <c r="AIF687" s="1"/>
      <c r="AIG687" s="1"/>
      <c r="AIH687" s="1"/>
      <c r="AII687" s="1"/>
      <c r="AIJ687" s="1"/>
      <c r="AIK687" s="1"/>
      <c r="AIL687" s="1"/>
      <c r="AIM687" s="1"/>
      <c r="AIN687" s="1"/>
      <c r="AIO687" s="1"/>
      <c r="AIP687" s="1"/>
      <c r="AIQ687" s="1"/>
      <c r="AIR687" s="1"/>
      <c r="AIS687" s="1"/>
      <c r="AIT687" s="1"/>
      <c r="AIU687" s="1"/>
      <c r="AIV687" s="1"/>
      <c r="AIW687" s="1"/>
      <c r="AIX687" s="1"/>
      <c r="AIY687" s="1"/>
      <c r="AIZ687" s="1"/>
      <c r="AJA687" s="1"/>
      <c r="AJB687" s="1"/>
      <c r="AJC687" s="1"/>
      <c r="AJD687" s="1"/>
      <c r="AJE687" s="1"/>
      <c r="AJF687" s="1"/>
      <c r="AJG687" s="1"/>
      <c r="AJH687" s="1"/>
      <c r="AJI687" s="1"/>
      <c r="AJJ687" s="1"/>
      <c r="AJK687" s="1"/>
      <c r="AJL687" s="1"/>
      <c r="AJM687" s="1"/>
      <c r="AJN687" s="1"/>
      <c r="AJO687" s="1"/>
      <c r="AJP687" s="1"/>
      <c r="AJQ687" s="1"/>
      <c r="AJR687" s="1"/>
      <c r="AJS687" s="1"/>
      <c r="AJT687" s="1"/>
      <c r="AJU687" s="1"/>
      <c r="AJV687" s="1"/>
      <c r="AJW687" s="1"/>
      <c r="AJX687" s="1"/>
      <c r="AJY687" s="1"/>
      <c r="AJZ687" s="1"/>
      <c r="AKA687" s="1"/>
      <c r="AKB687" s="1"/>
      <c r="AKC687" s="1"/>
      <c r="AKD687" s="1"/>
      <c r="AKE687" s="1"/>
      <c r="AKF687" s="1"/>
      <c r="AKG687" s="1"/>
      <c r="AKH687" s="1"/>
      <c r="AKI687" s="1"/>
      <c r="AKJ687" s="1"/>
      <c r="AKK687" s="1"/>
      <c r="AKL687" s="1"/>
      <c r="AKM687" s="1"/>
      <c r="AKN687" s="1"/>
      <c r="AKO687" s="1"/>
      <c r="AKP687" s="1"/>
      <c r="AKQ687" s="1"/>
      <c r="AKR687" s="1"/>
      <c r="AKS687" s="1"/>
      <c r="AKT687" s="1"/>
      <c r="AKU687" s="1"/>
      <c r="AKV687" s="1"/>
      <c r="AKW687" s="1"/>
      <c r="AKX687" s="1"/>
      <c r="AKY687" s="1"/>
      <c r="AKZ687" s="1"/>
      <c r="ALA687" s="1"/>
      <c r="ALB687" s="1"/>
      <c r="ALC687" s="1"/>
      <c r="ALD687" s="1"/>
      <c r="ALE687" s="1"/>
      <c r="ALF687" s="1"/>
      <c r="ALG687" s="1"/>
      <c r="ALH687" s="1"/>
      <c r="ALI687" s="1"/>
      <c r="ALJ687" s="1"/>
      <c r="ALK687" s="1"/>
      <c r="ALL687" s="1"/>
      <c r="ALM687" s="1"/>
      <c r="ALN687" s="1"/>
      <c r="ALO687" s="1"/>
      <c r="ALP687" s="1"/>
      <c r="ALQ687" s="1"/>
      <c r="ALR687" s="1"/>
      <c r="ALS687" s="1"/>
      <c r="ALT687" s="1"/>
      <c r="ALU687" s="1"/>
      <c r="ALV687" s="1"/>
      <c r="ALW687" s="1"/>
      <c r="ALX687" s="1"/>
      <c r="ALY687" s="1"/>
      <c r="ALZ687" s="1"/>
      <c r="AMA687" s="1"/>
      <c r="AMB687" s="1"/>
      <c r="AMC687" s="1"/>
      <c r="AMD687" s="1"/>
      <c r="AME687" s="1"/>
      <c r="AMF687" s="1"/>
      <c r="AMG687" s="1"/>
      <c r="AMH687" s="1"/>
      <c r="AMI687" s="1"/>
      <c r="AMJ687" s="1"/>
    </row>
    <row r="688" spans="1:1024" s="22" customFormat="1">
      <c r="A688" s="1" t="s">
        <v>9743</v>
      </c>
      <c r="B688" s="1" t="s">
        <v>9763</v>
      </c>
      <c r="C688" s="1" t="s">
        <v>1382</v>
      </c>
      <c r="D688" s="1" t="s">
        <v>13</v>
      </c>
      <c r="E688" s="1" t="s">
        <v>9800</v>
      </c>
      <c r="F688" s="1" t="s">
        <v>16</v>
      </c>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c r="KB688" s="1"/>
      <c r="KC688" s="1"/>
      <c r="KD688" s="1"/>
      <c r="KE688" s="1"/>
      <c r="KF688" s="1"/>
      <c r="KG688" s="1"/>
      <c r="KH688" s="1"/>
      <c r="KI688" s="1"/>
      <c r="KJ688" s="1"/>
      <c r="KK688" s="1"/>
      <c r="KL688" s="1"/>
      <c r="KM688" s="1"/>
      <c r="KN688" s="1"/>
      <c r="KO688" s="1"/>
      <c r="KP688" s="1"/>
      <c r="KQ688" s="1"/>
      <c r="KR688" s="1"/>
      <c r="KS688" s="1"/>
      <c r="KT688" s="1"/>
      <c r="KU688" s="1"/>
      <c r="KV688" s="1"/>
      <c r="KW688" s="1"/>
      <c r="KX688" s="1"/>
      <c r="KY688" s="1"/>
      <c r="KZ688" s="1"/>
      <c r="LA688" s="1"/>
      <c r="LB688" s="1"/>
      <c r="LC688" s="1"/>
      <c r="LD688" s="1"/>
      <c r="LE688" s="1"/>
      <c r="LF688" s="1"/>
      <c r="LG688" s="1"/>
      <c r="LH688" s="1"/>
      <c r="LI688" s="1"/>
      <c r="LJ688" s="1"/>
      <c r="LK688" s="1"/>
      <c r="LL688" s="1"/>
      <c r="LM688" s="1"/>
      <c r="LN688" s="1"/>
      <c r="LO688" s="1"/>
      <c r="LP688" s="1"/>
      <c r="LQ688" s="1"/>
      <c r="LR688" s="1"/>
      <c r="LS688" s="1"/>
      <c r="LT688" s="1"/>
      <c r="LU688" s="1"/>
      <c r="LV688" s="1"/>
      <c r="LW688" s="1"/>
      <c r="LX688" s="1"/>
      <c r="LY688" s="1"/>
      <c r="LZ688" s="1"/>
      <c r="MA688" s="1"/>
      <c r="MB688" s="1"/>
      <c r="MC688" s="1"/>
      <c r="MD688" s="1"/>
      <c r="ME688" s="1"/>
      <c r="MF688" s="1"/>
      <c r="MG688" s="1"/>
      <c r="MH688" s="1"/>
      <c r="MI688" s="1"/>
      <c r="MJ688" s="1"/>
      <c r="MK688" s="1"/>
      <c r="ML688" s="1"/>
      <c r="MM688" s="1"/>
      <c r="MN688" s="1"/>
      <c r="MO688" s="1"/>
      <c r="MP688" s="1"/>
      <c r="MQ688" s="1"/>
      <c r="MR688" s="1"/>
      <c r="MS688" s="1"/>
      <c r="MT688" s="1"/>
      <c r="MU688" s="1"/>
      <c r="MV688" s="1"/>
      <c r="MW688" s="1"/>
      <c r="MX688" s="1"/>
      <c r="MY688" s="1"/>
      <c r="MZ688" s="1"/>
      <c r="NA688" s="1"/>
      <c r="NB688" s="1"/>
      <c r="NC688" s="1"/>
      <c r="ND688" s="1"/>
      <c r="NE688" s="1"/>
      <c r="NF688" s="1"/>
      <c r="NG688" s="1"/>
      <c r="NH688" s="1"/>
      <c r="NI688" s="1"/>
      <c r="NJ688" s="1"/>
      <c r="NK688" s="1"/>
      <c r="NL688" s="1"/>
      <c r="NM688" s="1"/>
      <c r="NN688" s="1"/>
      <c r="NO688" s="1"/>
      <c r="NP688" s="1"/>
      <c r="NQ688" s="1"/>
      <c r="NR688" s="1"/>
      <c r="NS688" s="1"/>
      <c r="NT688" s="1"/>
      <c r="NU688" s="1"/>
      <c r="NV688" s="1"/>
      <c r="NW688" s="1"/>
      <c r="NX688" s="1"/>
      <c r="NY688" s="1"/>
      <c r="NZ688" s="1"/>
      <c r="OA688" s="1"/>
      <c r="OB688" s="1"/>
      <c r="OC688" s="1"/>
      <c r="OD688" s="1"/>
      <c r="OE688" s="1"/>
      <c r="OF688" s="1"/>
      <c r="OG688" s="1"/>
      <c r="OH688" s="1"/>
      <c r="OI688" s="1"/>
      <c r="OJ688" s="1"/>
      <c r="OK688" s="1"/>
      <c r="OL688" s="1"/>
      <c r="OM688" s="1"/>
      <c r="ON688" s="1"/>
      <c r="OO688" s="1"/>
      <c r="OP688" s="1"/>
      <c r="OQ688" s="1"/>
      <c r="OR688" s="1"/>
      <c r="OS688" s="1"/>
      <c r="OT688" s="1"/>
      <c r="OU688" s="1"/>
      <c r="OV688" s="1"/>
      <c r="OW688" s="1"/>
      <c r="OX688" s="1"/>
      <c r="OY688" s="1"/>
      <c r="OZ688" s="1"/>
      <c r="PA688" s="1"/>
      <c r="PB688" s="1"/>
      <c r="PC688" s="1"/>
      <c r="PD688" s="1"/>
      <c r="PE688" s="1"/>
      <c r="PF688" s="1"/>
      <c r="PG688" s="1"/>
      <c r="PH688" s="1"/>
      <c r="PI688" s="1"/>
      <c r="PJ688" s="1"/>
      <c r="PK688" s="1"/>
      <c r="PL688" s="1"/>
      <c r="PM688" s="1"/>
      <c r="PN688" s="1"/>
      <c r="PO688" s="1"/>
      <c r="PP688" s="1"/>
      <c r="PQ688" s="1"/>
      <c r="PR688" s="1"/>
      <c r="PS688" s="1"/>
      <c r="PT688" s="1"/>
      <c r="PU688" s="1"/>
      <c r="PV688" s="1"/>
      <c r="PW688" s="1"/>
      <c r="PX688" s="1"/>
      <c r="PY688" s="1"/>
      <c r="PZ688" s="1"/>
      <c r="QA688" s="1"/>
      <c r="QB688" s="1"/>
      <c r="QC688" s="1"/>
      <c r="QD688" s="1"/>
      <c r="QE688" s="1"/>
      <c r="QF688" s="1"/>
      <c r="QG688" s="1"/>
      <c r="QH688" s="1"/>
      <c r="QI688" s="1"/>
      <c r="QJ688" s="1"/>
      <c r="QK688" s="1"/>
      <c r="QL688" s="1"/>
      <c r="QM688" s="1"/>
      <c r="QN688" s="1"/>
      <c r="QO688" s="1"/>
      <c r="QP688" s="1"/>
      <c r="QQ688" s="1"/>
      <c r="QR688" s="1"/>
      <c r="QS688" s="1"/>
      <c r="QT688" s="1"/>
      <c r="QU688" s="1"/>
      <c r="QV688" s="1"/>
      <c r="QW688" s="1"/>
      <c r="QX688" s="1"/>
      <c r="QY688" s="1"/>
      <c r="QZ688" s="1"/>
      <c r="RA688" s="1"/>
      <c r="RB688" s="1"/>
      <c r="RC688" s="1"/>
      <c r="RD688" s="1"/>
      <c r="RE688" s="1"/>
      <c r="RF688" s="1"/>
      <c r="RG688" s="1"/>
      <c r="RH688" s="1"/>
      <c r="RI688" s="1"/>
      <c r="RJ688" s="1"/>
      <c r="RK688" s="1"/>
      <c r="RL688" s="1"/>
      <c r="RM688" s="1"/>
      <c r="RN688" s="1"/>
      <c r="RO688" s="1"/>
      <c r="RP688" s="1"/>
      <c r="RQ688" s="1"/>
      <c r="RR688" s="1"/>
      <c r="RS688" s="1"/>
      <c r="RT688" s="1"/>
      <c r="RU688" s="1"/>
      <c r="RV688" s="1"/>
      <c r="RW688" s="1"/>
      <c r="RX688" s="1"/>
      <c r="RY688" s="1"/>
      <c r="RZ688" s="1"/>
      <c r="SA688" s="1"/>
      <c r="SB688" s="1"/>
      <c r="SC688" s="1"/>
      <c r="SD688" s="1"/>
      <c r="SE688" s="1"/>
      <c r="SF688" s="1"/>
      <c r="SG688" s="1"/>
      <c r="SH688" s="1"/>
      <c r="SI688" s="1"/>
      <c r="SJ688" s="1"/>
      <c r="SK688" s="1"/>
      <c r="SL688" s="1"/>
      <c r="SM688" s="1"/>
      <c r="SN688" s="1"/>
      <c r="SO688" s="1"/>
      <c r="SP688" s="1"/>
      <c r="SQ688" s="1"/>
      <c r="SR688" s="1"/>
      <c r="SS688" s="1"/>
      <c r="ST688" s="1"/>
      <c r="SU688" s="1"/>
      <c r="SV688" s="1"/>
      <c r="SW688" s="1"/>
      <c r="SX688" s="1"/>
      <c r="SY688" s="1"/>
      <c r="SZ688" s="1"/>
      <c r="TA688" s="1"/>
      <c r="TB688" s="1"/>
      <c r="TC688" s="1"/>
      <c r="TD688" s="1"/>
      <c r="TE688" s="1"/>
      <c r="TF688" s="1"/>
      <c r="TG688" s="1"/>
      <c r="TH688" s="1"/>
      <c r="TI688" s="1"/>
      <c r="TJ688" s="1"/>
      <c r="TK688" s="1"/>
      <c r="TL688" s="1"/>
      <c r="TM688" s="1"/>
      <c r="TN688" s="1"/>
      <c r="TO688" s="1"/>
      <c r="TP688" s="1"/>
      <c r="TQ688" s="1"/>
      <c r="TR688" s="1"/>
      <c r="TS688" s="1"/>
      <c r="TT688" s="1"/>
      <c r="TU688" s="1"/>
      <c r="TV688" s="1"/>
      <c r="TW688" s="1"/>
      <c r="TX688" s="1"/>
      <c r="TY688" s="1"/>
      <c r="TZ688" s="1"/>
      <c r="UA688" s="1"/>
      <c r="UB688" s="1"/>
      <c r="UC688" s="1"/>
      <c r="UD688" s="1"/>
      <c r="UE688" s="1"/>
      <c r="UF688" s="1"/>
      <c r="UG688" s="1"/>
      <c r="UH688" s="1"/>
      <c r="UI688" s="1"/>
      <c r="UJ688" s="1"/>
      <c r="UK688" s="1"/>
      <c r="UL688" s="1"/>
      <c r="UM688" s="1"/>
      <c r="UN688" s="1"/>
      <c r="UO688" s="1"/>
      <c r="UP688" s="1"/>
      <c r="UQ688" s="1"/>
      <c r="UR688" s="1"/>
      <c r="US688" s="1"/>
      <c r="UT688" s="1"/>
      <c r="UU688" s="1"/>
      <c r="UV688" s="1"/>
      <c r="UW688" s="1"/>
      <c r="UX688" s="1"/>
      <c r="UY688" s="1"/>
      <c r="UZ688" s="1"/>
      <c r="VA688" s="1"/>
      <c r="VB688" s="1"/>
      <c r="VC688" s="1"/>
      <c r="VD688" s="1"/>
      <c r="VE688" s="1"/>
      <c r="VF688" s="1"/>
      <c r="VG688" s="1"/>
      <c r="VH688" s="1"/>
      <c r="VI688" s="1"/>
      <c r="VJ688" s="1"/>
      <c r="VK688" s="1"/>
      <c r="VL688" s="1"/>
      <c r="VM688" s="1"/>
      <c r="VN688" s="1"/>
      <c r="VO688" s="1"/>
      <c r="VP688" s="1"/>
      <c r="VQ688" s="1"/>
      <c r="VR688" s="1"/>
      <c r="VS688" s="1"/>
      <c r="VT688" s="1"/>
      <c r="VU688" s="1"/>
      <c r="VV688" s="1"/>
      <c r="VW688" s="1"/>
      <c r="VX688" s="1"/>
      <c r="VY688" s="1"/>
      <c r="VZ688" s="1"/>
      <c r="WA688" s="1"/>
      <c r="WB688" s="1"/>
      <c r="WC688" s="1"/>
      <c r="WD688" s="1"/>
      <c r="WE688" s="1"/>
      <c r="WF688" s="1"/>
      <c r="WG688" s="1"/>
      <c r="WH688" s="1"/>
      <c r="WI688" s="1"/>
      <c r="WJ688" s="1"/>
      <c r="WK688" s="1"/>
      <c r="WL688" s="1"/>
      <c r="WM688" s="1"/>
      <c r="WN688" s="1"/>
      <c r="WO688" s="1"/>
      <c r="WP688" s="1"/>
      <c r="WQ688" s="1"/>
      <c r="WR688" s="1"/>
      <c r="WS688" s="1"/>
      <c r="WT688" s="1"/>
      <c r="WU688" s="1"/>
      <c r="WV688" s="1"/>
      <c r="WW688" s="1"/>
      <c r="WX688" s="1"/>
      <c r="WY688" s="1"/>
      <c r="WZ688" s="1"/>
      <c r="XA688" s="1"/>
      <c r="XB688" s="1"/>
      <c r="XC688" s="1"/>
      <c r="XD688" s="1"/>
      <c r="XE688" s="1"/>
      <c r="XF688" s="1"/>
      <c r="XG688" s="1"/>
      <c r="XH688" s="1"/>
      <c r="XI688" s="1"/>
      <c r="XJ688" s="1"/>
      <c r="XK688" s="1"/>
      <c r="XL688" s="1"/>
      <c r="XM688" s="1"/>
      <c r="XN688" s="1"/>
      <c r="XO688" s="1"/>
      <c r="XP688" s="1"/>
      <c r="XQ688" s="1"/>
      <c r="XR688" s="1"/>
      <c r="XS688" s="1"/>
      <c r="XT688" s="1"/>
      <c r="XU688" s="1"/>
      <c r="XV688" s="1"/>
      <c r="XW688" s="1"/>
      <c r="XX688" s="1"/>
      <c r="XY688" s="1"/>
      <c r="XZ688" s="1"/>
      <c r="YA688" s="1"/>
      <c r="YB688" s="1"/>
      <c r="YC688" s="1"/>
      <c r="YD688" s="1"/>
      <c r="YE688" s="1"/>
      <c r="YF688" s="1"/>
      <c r="YG688" s="1"/>
      <c r="YH688" s="1"/>
      <c r="YI688" s="1"/>
      <c r="YJ688" s="1"/>
      <c r="YK688" s="1"/>
      <c r="YL688" s="1"/>
      <c r="YM688" s="1"/>
      <c r="YN688" s="1"/>
      <c r="YO688" s="1"/>
      <c r="YP688" s="1"/>
      <c r="YQ688" s="1"/>
      <c r="YR688" s="1"/>
      <c r="YS688" s="1"/>
      <c r="YT688" s="1"/>
      <c r="YU688" s="1"/>
      <c r="YV688" s="1"/>
      <c r="YW688" s="1"/>
      <c r="YX688" s="1"/>
      <c r="YY688" s="1"/>
      <c r="YZ688" s="1"/>
      <c r="ZA688" s="1"/>
      <c r="ZB688" s="1"/>
      <c r="ZC688" s="1"/>
      <c r="ZD688" s="1"/>
      <c r="ZE688" s="1"/>
      <c r="ZF688" s="1"/>
      <c r="ZG688" s="1"/>
      <c r="ZH688" s="1"/>
      <c r="ZI688" s="1"/>
      <c r="ZJ688" s="1"/>
      <c r="ZK688" s="1"/>
      <c r="ZL688" s="1"/>
      <c r="ZM688" s="1"/>
      <c r="ZN688" s="1"/>
      <c r="ZO688" s="1"/>
      <c r="ZP688" s="1"/>
      <c r="ZQ688" s="1"/>
      <c r="ZR688" s="1"/>
      <c r="ZS688" s="1"/>
      <c r="ZT688" s="1"/>
      <c r="ZU688" s="1"/>
      <c r="ZV688" s="1"/>
      <c r="ZW688" s="1"/>
      <c r="ZX688" s="1"/>
      <c r="ZY688" s="1"/>
      <c r="ZZ688" s="1"/>
      <c r="AAA688" s="1"/>
      <c r="AAB688" s="1"/>
      <c r="AAC688" s="1"/>
      <c r="AAD688" s="1"/>
      <c r="AAE688" s="1"/>
      <c r="AAF688" s="1"/>
      <c r="AAG688" s="1"/>
      <c r="AAH688" s="1"/>
      <c r="AAI688" s="1"/>
      <c r="AAJ688" s="1"/>
      <c r="AAK688" s="1"/>
      <c r="AAL688" s="1"/>
      <c r="AAM688" s="1"/>
      <c r="AAN688" s="1"/>
      <c r="AAO688" s="1"/>
      <c r="AAP688" s="1"/>
      <c r="AAQ688" s="1"/>
      <c r="AAR688" s="1"/>
      <c r="AAS688" s="1"/>
      <c r="AAT688" s="1"/>
      <c r="AAU688" s="1"/>
      <c r="AAV688" s="1"/>
      <c r="AAW688" s="1"/>
      <c r="AAX688" s="1"/>
      <c r="AAY688" s="1"/>
      <c r="AAZ688" s="1"/>
      <c r="ABA688" s="1"/>
      <c r="ABB688" s="1"/>
      <c r="ABC688" s="1"/>
      <c r="ABD688" s="1"/>
      <c r="ABE688" s="1"/>
      <c r="ABF688" s="1"/>
      <c r="ABG688" s="1"/>
      <c r="ABH688" s="1"/>
      <c r="ABI688" s="1"/>
      <c r="ABJ688" s="1"/>
      <c r="ABK688" s="1"/>
      <c r="ABL688" s="1"/>
      <c r="ABM688" s="1"/>
      <c r="ABN688" s="1"/>
      <c r="ABO688" s="1"/>
      <c r="ABP688" s="1"/>
      <c r="ABQ688" s="1"/>
      <c r="ABR688" s="1"/>
      <c r="ABS688" s="1"/>
      <c r="ABT688" s="1"/>
      <c r="ABU688" s="1"/>
      <c r="ABV688" s="1"/>
      <c r="ABW688" s="1"/>
      <c r="ABX688" s="1"/>
      <c r="ABY688" s="1"/>
      <c r="ABZ688" s="1"/>
      <c r="ACA688" s="1"/>
      <c r="ACB688" s="1"/>
      <c r="ACC688" s="1"/>
      <c r="ACD688" s="1"/>
      <c r="ACE688" s="1"/>
      <c r="ACF688" s="1"/>
      <c r="ACG688" s="1"/>
      <c r="ACH688" s="1"/>
      <c r="ACI688" s="1"/>
      <c r="ACJ688" s="1"/>
      <c r="ACK688" s="1"/>
      <c r="ACL688" s="1"/>
      <c r="ACM688" s="1"/>
      <c r="ACN688" s="1"/>
      <c r="ACO688" s="1"/>
      <c r="ACP688" s="1"/>
      <c r="ACQ688" s="1"/>
      <c r="ACR688" s="1"/>
      <c r="ACS688" s="1"/>
      <c r="ACT688" s="1"/>
      <c r="ACU688" s="1"/>
      <c r="ACV688" s="1"/>
      <c r="ACW688" s="1"/>
      <c r="ACX688" s="1"/>
      <c r="ACY688" s="1"/>
      <c r="ACZ688" s="1"/>
      <c r="ADA688" s="1"/>
      <c r="ADB688" s="1"/>
      <c r="ADC688" s="1"/>
      <c r="ADD688" s="1"/>
      <c r="ADE688" s="1"/>
      <c r="ADF688" s="1"/>
      <c r="ADG688" s="1"/>
      <c r="ADH688" s="1"/>
      <c r="ADI688" s="1"/>
      <c r="ADJ688" s="1"/>
      <c r="ADK688" s="1"/>
      <c r="ADL688" s="1"/>
      <c r="ADM688" s="1"/>
      <c r="ADN688" s="1"/>
      <c r="ADO688" s="1"/>
      <c r="ADP688" s="1"/>
      <c r="ADQ688" s="1"/>
      <c r="ADR688" s="1"/>
      <c r="ADS688" s="1"/>
      <c r="ADT688" s="1"/>
      <c r="ADU688" s="1"/>
      <c r="ADV688" s="1"/>
      <c r="ADW688" s="1"/>
      <c r="ADX688" s="1"/>
      <c r="ADY688" s="1"/>
      <c r="ADZ688" s="1"/>
      <c r="AEA688" s="1"/>
      <c r="AEB688" s="1"/>
      <c r="AEC688" s="1"/>
      <c r="AED688" s="1"/>
      <c r="AEE688" s="1"/>
      <c r="AEF688" s="1"/>
      <c r="AEG688" s="1"/>
      <c r="AEH688" s="1"/>
      <c r="AEI688" s="1"/>
      <c r="AEJ688" s="1"/>
      <c r="AEK688" s="1"/>
      <c r="AEL688" s="1"/>
      <c r="AEM688" s="1"/>
      <c r="AEN688" s="1"/>
      <c r="AEO688" s="1"/>
      <c r="AEP688" s="1"/>
      <c r="AEQ688" s="1"/>
      <c r="AER688" s="1"/>
      <c r="AES688" s="1"/>
      <c r="AET688" s="1"/>
      <c r="AEU688" s="1"/>
      <c r="AEV688" s="1"/>
      <c r="AEW688" s="1"/>
      <c r="AEX688" s="1"/>
      <c r="AEY688" s="1"/>
      <c r="AEZ688" s="1"/>
      <c r="AFA688" s="1"/>
      <c r="AFB688" s="1"/>
      <c r="AFC688" s="1"/>
      <c r="AFD688" s="1"/>
      <c r="AFE688" s="1"/>
      <c r="AFF688" s="1"/>
      <c r="AFG688" s="1"/>
      <c r="AFH688" s="1"/>
      <c r="AFI688" s="1"/>
      <c r="AFJ688" s="1"/>
      <c r="AFK688" s="1"/>
      <c r="AFL688" s="1"/>
      <c r="AFM688" s="1"/>
      <c r="AFN688" s="1"/>
      <c r="AFO688" s="1"/>
      <c r="AFP688" s="1"/>
      <c r="AFQ688" s="1"/>
      <c r="AFR688" s="1"/>
      <c r="AFS688" s="1"/>
      <c r="AFT688" s="1"/>
      <c r="AFU688" s="1"/>
      <c r="AFV688" s="1"/>
      <c r="AFW688" s="1"/>
      <c r="AFX688" s="1"/>
      <c r="AFY688" s="1"/>
      <c r="AFZ688" s="1"/>
      <c r="AGA688" s="1"/>
      <c r="AGB688" s="1"/>
      <c r="AGC688" s="1"/>
      <c r="AGD688" s="1"/>
      <c r="AGE688" s="1"/>
      <c r="AGF688" s="1"/>
      <c r="AGG688" s="1"/>
      <c r="AGH688" s="1"/>
      <c r="AGI688" s="1"/>
      <c r="AGJ688" s="1"/>
      <c r="AGK688" s="1"/>
      <c r="AGL688" s="1"/>
      <c r="AGM688" s="1"/>
      <c r="AGN688" s="1"/>
      <c r="AGO688" s="1"/>
      <c r="AGP688" s="1"/>
      <c r="AGQ688" s="1"/>
      <c r="AGR688" s="1"/>
      <c r="AGS688" s="1"/>
      <c r="AGT688" s="1"/>
      <c r="AGU688" s="1"/>
      <c r="AGV688" s="1"/>
      <c r="AGW688" s="1"/>
      <c r="AGX688" s="1"/>
      <c r="AGY688" s="1"/>
      <c r="AGZ688" s="1"/>
      <c r="AHA688" s="1"/>
      <c r="AHB688" s="1"/>
      <c r="AHC688" s="1"/>
      <c r="AHD688" s="1"/>
      <c r="AHE688" s="1"/>
      <c r="AHF688" s="1"/>
      <c r="AHG688" s="1"/>
      <c r="AHH688" s="1"/>
      <c r="AHI688" s="1"/>
      <c r="AHJ688" s="1"/>
      <c r="AHK688" s="1"/>
      <c r="AHL688" s="1"/>
      <c r="AHM688" s="1"/>
      <c r="AHN688" s="1"/>
      <c r="AHO688" s="1"/>
      <c r="AHP688" s="1"/>
      <c r="AHQ688" s="1"/>
      <c r="AHR688" s="1"/>
      <c r="AHS688" s="1"/>
      <c r="AHT688" s="1"/>
      <c r="AHU688" s="1"/>
      <c r="AHV688" s="1"/>
      <c r="AHW688" s="1"/>
      <c r="AHX688" s="1"/>
      <c r="AHY688" s="1"/>
      <c r="AHZ688" s="1"/>
      <c r="AIA688" s="1"/>
      <c r="AIB688" s="1"/>
      <c r="AIC688" s="1"/>
      <c r="AID688" s="1"/>
      <c r="AIE688" s="1"/>
      <c r="AIF688" s="1"/>
      <c r="AIG688" s="1"/>
      <c r="AIH688" s="1"/>
      <c r="AII688" s="1"/>
      <c r="AIJ688" s="1"/>
      <c r="AIK688" s="1"/>
      <c r="AIL688" s="1"/>
      <c r="AIM688" s="1"/>
      <c r="AIN688" s="1"/>
      <c r="AIO688" s="1"/>
      <c r="AIP688" s="1"/>
      <c r="AIQ688" s="1"/>
      <c r="AIR688" s="1"/>
      <c r="AIS688" s="1"/>
      <c r="AIT688" s="1"/>
      <c r="AIU688" s="1"/>
      <c r="AIV688" s="1"/>
      <c r="AIW688" s="1"/>
      <c r="AIX688" s="1"/>
      <c r="AIY688" s="1"/>
      <c r="AIZ688" s="1"/>
      <c r="AJA688" s="1"/>
      <c r="AJB688" s="1"/>
      <c r="AJC688" s="1"/>
      <c r="AJD688" s="1"/>
      <c r="AJE688" s="1"/>
      <c r="AJF688" s="1"/>
      <c r="AJG688" s="1"/>
      <c r="AJH688" s="1"/>
      <c r="AJI688" s="1"/>
      <c r="AJJ688" s="1"/>
      <c r="AJK688" s="1"/>
      <c r="AJL688" s="1"/>
      <c r="AJM688" s="1"/>
      <c r="AJN688" s="1"/>
      <c r="AJO688" s="1"/>
      <c r="AJP688" s="1"/>
      <c r="AJQ688" s="1"/>
      <c r="AJR688" s="1"/>
      <c r="AJS688" s="1"/>
      <c r="AJT688" s="1"/>
      <c r="AJU688" s="1"/>
      <c r="AJV688" s="1"/>
      <c r="AJW688" s="1"/>
      <c r="AJX688" s="1"/>
      <c r="AJY688" s="1"/>
      <c r="AJZ688" s="1"/>
      <c r="AKA688" s="1"/>
      <c r="AKB688" s="1"/>
      <c r="AKC688" s="1"/>
      <c r="AKD688" s="1"/>
      <c r="AKE688" s="1"/>
      <c r="AKF688" s="1"/>
      <c r="AKG688" s="1"/>
      <c r="AKH688" s="1"/>
      <c r="AKI688" s="1"/>
      <c r="AKJ688" s="1"/>
      <c r="AKK688" s="1"/>
      <c r="AKL688" s="1"/>
      <c r="AKM688" s="1"/>
      <c r="AKN688" s="1"/>
      <c r="AKO688" s="1"/>
      <c r="AKP688" s="1"/>
      <c r="AKQ688" s="1"/>
      <c r="AKR688" s="1"/>
      <c r="AKS688" s="1"/>
      <c r="AKT688" s="1"/>
      <c r="AKU688" s="1"/>
      <c r="AKV688" s="1"/>
      <c r="AKW688" s="1"/>
      <c r="AKX688" s="1"/>
      <c r="AKY688" s="1"/>
      <c r="AKZ688" s="1"/>
      <c r="ALA688" s="1"/>
      <c r="ALB688" s="1"/>
      <c r="ALC688" s="1"/>
      <c r="ALD688" s="1"/>
      <c r="ALE688" s="1"/>
      <c r="ALF688" s="1"/>
      <c r="ALG688" s="1"/>
      <c r="ALH688" s="1"/>
      <c r="ALI688" s="1"/>
      <c r="ALJ688" s="1"/>
      <c r="ALK688" s="1"/>
      <c r="ALL688" s="1"/>
      <c r="ALM688" s="1"/>
      <c r="ALN688" s="1"/>
      <c r="ALO688" s="1"/>
      <c r="ALP688" s="1"/>
      <c r="ALQ688" s="1"/>
      <c r="ALR688" s="1"/>
      <c r="ALS688" s="1"/>
      <c r="ALT688" s="1"/>
      <c r="ALU688" s="1"/>
      <c r="ALV688" s="1"/>
      <c r="ALW688" s="1"/>
      <c r="ALX688" s="1"/>
      <c r="ALY688" s="1"/>
      <c r="ALZ688" s="1"/>
      <c r="AMA688" s="1"/>
      <c r="AMB688" s="1"/>
      <c r="AMC688" s="1"/>
      <c r="AMD688" s="1"/>
      <c r="AME688" s="1"/>
      <c r="AMF688" s="1"/>
      <c r="AMG688" s="1"/>
      <c r="AMH688" s="1"/>
      <c r="AMI688" s="1"/>
      <c r="AMJ688" s="1"/>
    </row>
    <row r="689" spans="1:1024" s="22" customFormat="1">
      <c r="A689" s="1" t="s">
        <v>9744</v>
      </c>
      <c r="B689" s="1" t="s">
        <v>9764</v>
      </c>
      <c r="C689" s="1" t="s">
        <v>1382</v>
      </c>
      <c r="D689" s="1" t="s">
        <v>10</v>
      </c>
      <c r="E689" s="1" t="s">
        <v>9801</v>
      </c>
      <c r="F689" s="1" t="s">
        <v>63</v>
      </c>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c r="KB689" s="1"/>
      <c r="KC689" s="1"/>
      <c r="KD689" s="1"/>
      <c r="KE689" s="1"/>
      <c r="KF689" s="1"/>
      <c r="KG689" s="1"/>
      <c r="KH689" s="1"/>
      <c r="KI689" s="1"/>
      <c r="KJ689" s="1"/>
      <c r="KK689" s="1"/>
      <c r="KL689" s="1"/>
      <c r="KM689" s="1"/>
      <c r="KN689" s="1"/>
      <c r="KO689" s="1"/>
      <c r="KP689" s="1"/>
      <c r="KQ689" s="1"/>
      <c r="KR689" s="1"/>
      <c r="KS689" s="1"/>
      <c r="KT689" s="1"/>
      <c r="KU689" s="1"/>
      <c r="KV689" s="1"/>
      <c r="KW689" s="1"/>
      <c r="KX689" s="1"/>
      <c r="KY689" s="1"/>
      <c r="KZ689" s="1"/>
      <c r="LA689" s="1"/>
      <c r="LB689" s="1"/>
      <c r="LC689" s="1"/>
      <c r="LD689" s="1"/>
      <c r="LE689" s="1"/>
      <c r="LF689" s="1"/>
      <c r="LG689" s="1"/>
      <c r="LH689" s="1"/>
      <c r="LI689" s="1"/>
      <c r="LJ689" s="1"/>
      <c r="LK689" s="1"/>
      <c r="LL689" s="1"/>
      <c r="LM689" s="1"/>
      <c r="LN689" s="1"/>
      <c r="LO689" s="1"/>
      <c r="LP689" s="1"/>
      <c r="LQ689" s="1"/>
      <c r="LR689" s="1"/>
      <c r="LS689" s="1"/>
      <c r="LT689" s="1"/>
      <c r="LU689" s="1"/>
      <c r="LV689" s="1"/>
      <c r="LW689" s="1"/>
      <c r="LX689" s="1"/>
      <c r="LY689" s="1"/>
      <c r="LZ689" s="1"/>
      <c r="MA689" s="1"/>
      <c r="MB689" s="1"/>
      <c r="MC689" s="1"/>
      <c r="MD689" s="1"/>
      <c r="ME689" s="1"/>
      <c r="MF689" s="1"/>
      <c r="MG689" s="1"/>
      <c r="MH689" s="1"/>
      <c r="MI689" s="1"/>
      <c r="MJ689" s="1"/>
      <c r="MK689" s="1"/>
      <c r="ML689" s="1"/>
      <c r="MM689" s="1"/>
      <c r="MN689" s="1"/>
      <c r="MO689" s="1"/>
      <c r="MP689" s="1"/>
      <c r="MQ689" s="1"/>
      <c r="MR689" s="1"/>
      <c r="MS689" s="1"/>
      <c r="MT689" s="1"/>
      <c r="MU689" s="1"/>
      <c r="MV689" s="1"/>
      <c r="MW689" s="1"/>
      <c r="MX689" s="1"/>
      <c r="MY689" s="1"/>
      <c r="MZ689" s="1"/>
      <c r="NA689" s="1"/>
      <c r="NB689" s="1"/>
      <c r="NC689" s="1"/>
      <c r="ND689" s="1"/>
      <c r="NE689" s="1"/>
      <c r="NF689" s="1"/>
      <c r="NG689" s="1"/>
      <c r="NH689" s="1"/>
      <c r="NI689" s="1"/>
      <c r="NJ689" s="1"/>
      <c r="NK689" s="1"/>
      <c r="NL689" s="1"/>
      <c r="NM689" s="1"/>
      <c r="NN689" s="1"/>
      <c r="NO689" s="1"/>
      <c r="NP689" s="1"/>
      <c r="NQ689" s="1"/>
      <c r="NR689" s="1"/>
      <c r="NS689" s="1"/>
      <c r="NT689" s="1"/>
      <c r="NU689" s="1"/>
      <c r="NV689" s="1"/>
      <c r="NW689" s="1"/>
      <c r="NX689" s="1"/>
      <c r="NY689" s="1"/>
      <c r="NZ689" s="1"/>
      <c r="OA689" s="1"/>
      <c r="OB689" s="1"/>
      <c r="OC689" s="1"/>
      <c r="OD689" s="1"/>
      <c r="OE689" s="1"/>
      <c r="OF689" s="1"/>
      <c r="OG689" s="1"/>
      <c r="OH689" s="1"/>
      <c r="OI689" s="1"/>
      <c r="OJ689" s="1"/>
      <c r="OK689" s="1"/>
      <c r="OL689" s="1"/>
      <c r="OM689" s="1"/>
      <c r="ON689" s="1"/>
      <c r="OO689" s="1"/>
      <c r="OP689" s="1"/>
      <c r="OQ689" s="1"/>
      <c r="OR689" s="1"/>
      <c r="OS689" s="1"/>
      <c r="OT689" s="1"/>
      <c r="OU689" s="1"/>
      <c r="OV689" s="1"/>
      <c r="OW689" s="1"/>
      <c r="OX689" s="1"/>
      <c r="OY689" s="1"/>
      <c r="OZ689" s="1"/>
      <c r="PA689" s="1"/>
      <c r="PB689" s="1"/>
      <c r="PC689" s="1"/>
      <c r="PD689" s="1"/>
      <c r="PE689" s="1"/>
      <c r="PF689" s="1"/>
      <c r="PG689" s="1"/>
      <c r="PH689" s="1"/>
      <c r="PI689" s="1"/>
      <c r="PJ689" s="1"/>
      <c r="PK689" s="1"/>
      <c r="PL689" s="1"/>
      <c r="PM689" s="1"/>
      <c r="PN689" s="1"/>
      <c r="PO689" s="1"/>
      <c r="PP689" s="1"/>
      <c r="PQ689" s="1"/>
      <c r="PR689" s="1"/>
      <c r="PS689" s="1"/>
      <c r="PT689" s="1"/>
      <c r="PU689" s="1"/>
      <c r="PV689" s="1"/>
      <c r="PW689" s="1"/>
      <c r="PX689" s="1"/>
      <c r="PY689" s="1"/>
      <c r="PZ689" s="1"/>
      <c r="QA689" s="1"/>
      <c r="QB689" s="1"/>
      <c r="QC689" s="1"/>
      <c r="QD689" s="1"/>
      <c r="QE689" s="1"/>
      <c r="QF689" s="1"/>
      <c r="QG689" s="1"/>
      <c r="QH689" s="1"/>
      <c r="QI689" s="1"/>
      <c r="QJ689" s="1"/>
      <c r="QK689" s="1"/>
      <c r="QL689" s="1"/>
      <c r="QM689" s="1"/>
      <c r="QN689" s="1"/>
      <c r="QO689" s="1"/>
      <c r="QP689" s="1"/>
      <c r="QQ689" s="1"/>
      <c r="QR689" s="1"/>
      <c r="QS689" s="1"/>
      <c r="QT689" s="1"/>
      <c r="QU689" s="1"/>
      <c r="QV689" s="1"/>
      <c r="QW689" s="1"/>
      <c r="QX689" s="1"/>
      <c r="QY689" s="1"/>
      <c r="QZ689" s="1"/>
      <c r="RA689" s="1"/>
      <c r="RB689" s="1"/>
      <c r="RC689" s="1"/>
      <c r="RD689" s="1"/>
      <c r="RE689" s="1"/>
      <c r="RF689" s="1"/>
      <c r="RG689" s="1"/>
      <c r="RH689" s="1"/>
      <c r="RI689" s="1"/>
      <c r="RJ689" s="1"/>
      <c r="RK689" s="1"/>
      <c r="RL689" s="1"/>
      <c r="RM689" s="1"/>
      <c r="RN689" s="1"/>
      <c r="RO689" s="1"/>
      <c r="RP689" s="1"/>
      <c r="RQ689" s="1"/>
      <c r="RR689" s="1"/>
      <c r="RS689" s="1"/>
      <c r="RT689" s="1"/>
      <c r="RU689" s="1"/>
      <c r="RV689" s="1"/>
      <c r="RW689" s="1"/>
      <c r="RX689" s="1"/>
      <c r="RY689" s="1"/>
      <c r="RZ689" s="1"/>
      <c r="SA689" s="1"/>
      <c r="SB689" s="1"/>
      <c r="SC689" s="1"/>
      <c r="SD689" s="1"/>
      <c r="SE689" s="1"/>
      <c r="SF689" s="1"/>
      <c r="SG689" s="1"/>
      <c r="SH689" s="1"/>
      <c r="SI689" s="1"/>
      <c r="SJ689" s="1"/>
      <c r="SK689" s="1"/>
      <c r="SL689" s="1"/>
      <c r="SM689" s="1"/>
      <c r="SN689" s="1"/>
      <c r="SO689" s="1"/>
      <c r="SP689" s="1"/>
      <c r="SQ689" s="1"/>
      <c r="SR689" s="1"/>
      <c r="SS689" s="1"/>
      <c r="ST689" s="1"/>
      <c r="SU689" s="1"/>
      <c r="SV689" s="1"/>
      <c r="SW689" s="1"/>
      <c r="SX689" s="1"/>
      <c r="SY689" s="1"/>
      <c r="SZ689" s="1"/>
      <c r="TA689" s="1"/>
      <c r="TB689" s="1"/>
      <c r="TC689" s="1"/>
      <c r="TD689" s="1"/>
      <c r="TE689" s="1"/>
      <c r="TF689" s="1"/>
      <c r="TG689" s="1"/>
      <c r="TH689" s="1"/>
      <c r="TI689" s="1"/>
      <c r="TJ689" s="1"/>
      <c r="TK689" s="1"/>
      <c r="TL689" s="1"/>
      <c r="TM689" s="1"/>
      <c r="TN689" s="1"/>
      <c r="TO689" s="1"/>
      <c r="TP689" s="1"/>
      <c r="TQ689" s="1"/>
      <c r="TR689" s="1"/>
      <c r="TS689" s="1"/>
      <c r="TT689" s="1"/>
      <c r="TU689" s="1"/>
      <c r="TV689" s="1"/>
      <c r="TW689" s="1"/>
      <c r="TX689" s="1"/>
      <c r="TY689" s="1"/>
      <c r="TZ689" s="1"/>
      <c r="UA689" s="1"/>
      <c r="UB689" s="1"/>
      <c r="UC689" s="1"/>
      <c r="UD689" s="1"/>
      <c r="UE689" s="1"/>
      <c r="UF689" s="1"/>
      <c r="UG689" s="1"/>
      <c r="UH689" s="1"/>
      <c r="UI689" s="1"/>
      <c r="UJ689" s="1"/>
      <c r="UK689" s="1"/>
      <c r="UL689" s="1"/>
      <c r="UM689" s="1"/>
      <c r="UN689" s="1"/>
      <c r="UO689" s="1"/>
      <c r="UP689" s="1"/>
      <c r="UQ689" s="1"/>
      <c r="UR689" s="1"/>
      <c r="US689" s="1"/>
      <c r="UT689" s="1"/>
      <c r="UU689" s="1"/>
      <c r="UV689" s="1"/>
      <c r="UW689" s="1"/>
      <c r="UX689" s="1"/>
      <c r="UY689" s="1"/>
      <c r="UZ689" s="1"/>
      <c r="VA689" s="1"/>
      <c r="VB689" s="1"/>
      <c r="VC689" s="1"/>
      <c r="VD689" s="1"/>
      <c r="VE689" s="1"/>
      <c r="VF689" s="1"/>
      <c r="VG689" s="1"/>
      <c r="VH689" s="1"/>
      <c r="VI689" s="1"/>
      <c r="VJ689" s="1"/>
      <c r="VK689" s="1"/>
      <c r="VL689" s="1"/>
      <c r="VM689" s="1"/>
      <c r="VN689" s="1"/>
      <c r="VO689" s="1"/>
      <c r="VP689" s="1"/>
      <c r="VQ689" s="1"/>
      <c r="VR689" s="1"/>
      <c r="VS689" s="1"/>
      <c r="VT689" s="1"/>
      <c r="VU689" s="1"/>
      <c r="VV689" s="1"/>
      <c r="VW689" s="1"/>
      <c r="VX689" s="1"/>
      <c r="VY689" s="1"/>
      <c r="VZ689" s="1"/>
      <c r="WA689" s="1"/>
      <c r="WB689" s="1"/>
      <c r="WC689" s="1"/>
      <c r="WD689" s="1"/>
      <c r="WE689" s="1"/>
      <c r="WF689" s="1"/>
      <c r="WG689" s="1"/>
      <c r="WH689" s="1"/>
      <c r="WI689" s="1"/>
      <c r="WJ689" s="1"/>
      <c r="WK689" s="1"/>
      <c r="WL689" s="1"/>
      <c r="WM689" s="1"/>
      <c r="WN689" s="1"/>
      <c r="WO689" s="1"/>
      <c r="WP689" s="1"/>
      <c r="WQ689" s="1"/>
      <c r="WR689" s="1"/>
      <c r="WS689" s="1"/>
      <c r="WT689" s="1"/>
      <c r="WU689" s="1"/>
      <c r="WV689" s="1"/>
      <c r="WW689" s="1"/>
      <c r="WX689" s="1"/>
      <c r="WY689" s="1"/>
      <c r="WZ689" s="1"/>
      <c r="XA689" s="1"/>
      <c r="XB689" s="1"/>
      <c r="XC689" s="1"/>
      <c r="XD689" s="1"/>
      <c r="XE689" s="1"/>
      <c r="XF689" s="1"/>
      <c r="XG689" s="1"/>
      <c r="XH689" s="1"/>
      <c r="XI689" s="1"/>
      <c r="XJ689" s="1"/>
      <c r="XK689" s="1"/>
      <c r="XL689" s="1"/>
      <c r="XM689" s="1"/>
      <c r="XN689" s="1"/>
      <c r="XO689" s="1"/>
      <c r="XP689" s="1"/>
      <c r="XQ689" s="1"/>
      <c r="XR689" s="1"/>
      <c r="XS689" s="1"/>
      <c r="XT689" s="1"/>
      <c r="XU689" s="1"/>
      <c r="XV689" s="1"/>
      <c r="XW689" s="1"/>
      <c r="XX689" s="1"/>
      <c r="XY689" s="1"/>
      <c r="XZ689" s="1"/>
      <c r="YA689" s="1"/>
      <c r="YB689" s="1"/>
      <c r="YC689" s="1"/>
      <c r="YD689" s="1"/>
      <c r="YE689" s="1"/>
      <c r="YF689" s="1"/>
      <c r="YG689" s="1"/>
      <c r="YH689" s="1"/>
      <c r="YI689" s="1"/>
      <c r="YJ689" s="1"/>
      <c r="YK689" s="1"/>
      <c r="YL689" s="1"/>
      <c r="YM689" s="1"/>
      <c r="YN689" s="1"/>
      <c r="YO689" s="1"/>
      <c r="YP689" s="1"/>
      <c r="YQ689" s="1"/>
      <c r="YR689" s="1"/>
      <c r="YS689" s="1"/>
      <c r="YT689" s="1"/>
      <c r="YU689" s="1"/>
      <c r="YV689" s="1"/>
      <c r="YW689" s="1"/>
      <c r="YX689" s="1"/>
      <c r="YY689" s="1"/>
      <c r="YZ689" s="1"/>
      <c r="ZA689" s="1"/>
      <c r="ZB689" s="1"/>
      <c r="ZC689" s="1"/>
      <c r="ZD689" s="1"/>
      <c r="ZE689" s="1"/>
      <c r="ZF689" s="1"/>
      <c r="ZG689" s="1"/>
      <c r="ZH689" s="1"/>
      <c r="ZI689" s="1"/>
      <c r="ZJ689" s="1"/>
      <c r="ZK689" s="1"/>
      <c r="ZL689" s="1"/>
      <c r="ZM689" s="1"/>
      <c r="ZN689" s="1"/>
      <c r="ZO689" s="1"/>
      <c r="ZP689" s="1"/>
      <c r="ZQ689" s="1"/>
      <c r="ZR689" s="1"/>
      <c r="ZS689" s="1"/>
      <c r="ZT689" s="1"/>
      <c r="ZU689" s="1"/>
      <c r="ZV689" s="1"/>
      <c r="ZW689" s="1"/>
      <c r="ZX689" s="1"/>
      <c r="ZY689" s="1"/>
      <c r="ZZ689" s="1"/>
      <c r="AAA689" s="1"/>
      <c r="AAB689" s="1"/>
      <c r="AAC689" s="1"/>
      <c r="AAD689" s="1"/>
      <c r="AAE689" s="1"/>
      <c r="AAF689" s="1"/>
      <c r="AAG689" s="1"/>
      <c r="AAH689" s="1"/>
      <c r="AAI689" s="1"/>
      <c r="AAJ689" s="1"/>
      <c r="AAK689" s="1"/>
      <c r="AAL689" s="1"/>
      <c r="AAM689" s="1"/>
      <c r="AAN689" s="1"/>
      <c r="AAO689" s="1"/>
      <c r="AAP689" s="1"/>
      <c r="AAQ689" s="1"/>
      <c r="AAR689" s="1"/>
      <c r="AAS689" s="1"/>
      <c r="AAT689" s="1"/>
      <c r="AAU689" s="1"/>
      <c r="AAV689" s="1"/>
      <c r="AAW689" s="1"/>
      <c r="AAX689" s="1"/>
      <c r="AAY689" s="1"/>
      <c r="AAZ689" s="1"/>
      <c r="ABA689" s="1"/>
      <c r="ABB689" s="1"/>
      <c r="ABC689" s="1"/>
      <c r="ABD689" s="1"/>
      <c r="ABE689" s="1"/>
      <c r="ABF689" s="1"/>
      <c r="ABG689" s="1"/>
      <c r="ABH689" s="1"/>
      <c r="ABI689" s="1"/>
      <c r="ABJ689" s="1"/>
      <c r="ABK689" s="1"/>
      <c r="ABL689" s="1"/>
      <c r="ABM689" s="1"/>
      <c r="ABN689" s="1"/>
      <c r="ABO689" s="1"/>
      <c r="ABP689" s="1"/>
      <c r="ABQ689" s="1"/>
      <c r="ABR689" s="1"/>
      <c r="ABS689" s="1"/>
      <c r="ABT689" s="1"/>
      <c r="ABU689" s="1"/>
      <c r="ABV689" s="1"/>
      <c r="ABW689" s="1"/>
      <c r="ABX689" s="1"/>
      <c r="ABY689" s="1"/>
      <c r="ABZ689" s="1"/>
      <c r="ACA689" s="1"/>
      <c r="ACB689" s="1"/>
      <c r="ACC689" s="1"/>
      <c r="ACD689" s="1"/>
      <c r="ACE689" s="1"/>
      <c r="ACF689" s="1"/>
      <c r="ACG689" s="1"/>
      <c r="ACH689" s="1"/>
      <c r="ACI689" s="1"/>
      <c r="ACJ689" s="1"/>
      <c r="ACK689" s="1"/>
      <c r="ACL689" s="1"/>
      <c r="ACM689" s="1"/>
      <c r="ACN689" s="1"/>
      <c r="ACO689" s="1"/>
      <c r="ACP689" s="1"/>
      <c r="ACQ689" s="1"/>
      <c r="ACR689" s="1"/>
      <c r="ACS689" s="1"/>
      <c r="ACT689" s="1"/>
      <c r="ACU689" s="1"/>
      <c r="ACV689" s="1"/>
      <c r="ACW689" s="1"/>
      <c r="ACX689" s="1"/>
      <c r="ACY689" s="1"/>
      <c r="ACZ689" s="1"/>
      <c r="ADA689" s="1"/>
      <c r="ADB689" s="1"/>
      <c r="ADC689" s="1"/>
      <c r="ADD689" s="1"/>
      <c r="ADE689" s="1"/>
      <c r="ADF689" s="1"/>
      <c r="ADG689" s="1"/>
      <c r="ADH689" s="1"/>
      <c r="ADI689" s="1"/>
      <c r="ADJ689" s="1"/>
      <c r="ADK689" s="1"/>
      <c r="ADL689" s="1"/>
      <c r="ADM689" s="1"/>
      <c r="ADN689" s="1"/>
      <c r="ADO689" s="1"/>
      <c r="ADP689" s="1"/>
      <c r="ADQ689" s="1"/>
      <c r="ADR689" s="1"/>
      <c r="ADS689" s="1"/>
      <c r="ADT689" s="1"/>
      <c r="ADU689" s="1"/>
      <c r="ADV689" s="1"/>
      <c r="ADW689" s="1"/>
      <c r="ADX689" s="1"/>
      <c r="ADY689" s="1"/>
      <c r="ADZ689" s="1"/>
      <c r="AEA689" s="1"/>
      <c r="AEB689" s="1"/>
      <c r="AEC689" s="1"/>
      <c r="AED689" s="1"/>
      <c r="AEE689" s="1"/>
      <c r="AEF689" s="1"/>
      <c r="AEG689" s="1"/>
      <c r="AEH689" s="1"/>
      <c r="AEI689" s="1"/>
      <c r="AEJ689" s="1"/>
      <c r="AEK689" s="1"/>
      <c r="AEL689" s="1"/>
      <c r="AEM689" s="1"/>
      <c r="AEN689" s="1"/>
      <c r="AEO689" s="1"/>
      <c r="AEP689" s="1"/>
      <c r="AEQ689" s="1"/>
      <c r="AER689" s="1"/>
      <c r="AES689" s="1"/>
      <c r="AET689" s="1"/>
      <c r="AEU689" s="1"/>
      <c r="AEV689" s="1"/>
      <c r="AEW689" s="1"/>
      <c r="AEX689" s="1"/>
      <c r="AEY689" s="1"/>
      <c r="AEZ689" s="1"/>
      <c r="AFA689" s="1"/>
      <c r="AFB689" s="1"/>
      <c r="AFC689" s="1"/>
      <c r="AFD689" s="1"/>
      <c r="AFE689" s="1"/>
      <c r="AFF689" s="1"/>
      <c r="AFG689" s="1"/>
      <c r="AFH689" s="1"/>
      <c r="AFI689" s="1"/>
      <c r="AFJ689" s="1"/>
      <c r="AFK689" s="1"/>
      <c r="AFL689" s="1"/>
      <c r="AFM689" s="1"/>
      <c r="AFN689" s="1"/>
      <c r="AFO689" s="1"/>
      <c r="AFP689" s="1"/>
      <c r="AFQ689" s="1"/>
      <c r="AFR689" s="1"/>
      <c r="AFS689" s="1"/>
      <c r="AFT689" s="1"/>
      <c r="AFU689" s="1"/>
      <c r="AFV689" s="1"/>
      <c r="AFW689" s="1"/>
      <c r="AFX689" s="1"/>
      <c r="AFY689" s="1"/>
      <c r="AFZ689" s="1"/>
      <c r="AGA689" s="1"/>
      <c r="AGB689" s="1"/>
      <c r="AGC689" s="1"/>
      <c r="AGD689" s="1"/>
      <c r="AGE689" s="1"/>
      <c r="AGF689" s="1"/>
      <c r="AGG689" s="1"/>
      <c r="AGH689" s="1"/>
      <c r="AGI689" s="1"/>
      <c r="AGJ689" s="1"/>
      <c r="AGK689" s="1"/>
      <c r="AGL689" s="1"/>
      <c r="AGM689" s="1"/>
      <c r="AGN689" s="1"/>
      <c r="AGO689" s="1"/>
      <c r="AGP689" s="1"/>
      <c r="AGQ689" s="1"/>
      <c r="AGR689" s="1"/>
      <c r="AGS689" s="1"/>
      <c r="AGT689" s="1"/>
      <c r="AGU689" s="1"/>
      <c r="AGV689" s="1"/>
      <c r="AGW689" s="1"/>
      <c r="AGX689" s="1"/>
      <c r="AGY689" s="1"/>
      <c r="AGZ689" s="1"/>
      <c r="AHA689" s="1"/>
      <c r="AHB689" s="1"/>
      <c r="AHC689" s="1"/>
      <c r="AHD689" s="1"/>
      <c r="AHE689" s="1"/>
      <c r="AHF689" s="1"/>
      <c r="AHG689" s="1"/>
      <c r="AHH689" s="1"/>
      <c r="AHI689" s="1"/>
      <c r="AHJ689" s="1"/>
      <c r="AHK689" s="1"/>
      <c r="AHL689" s="1"/>
      <c r="AHM689" s="1"/>
      <c r="AHN689" s="1"/>
      <c r="AHO689" s="1"/>
      <c r="AHP689" s="1"/>
      <c r="AHQ689" s="1"/>
      <c r="AHR689" s="1"/>
      <c r="AHS689" s="1"/>
      <c r="AHT689" s="1"/>
      <c r="AHU689" s="1"/>
      <c r="AHV689" s="1"/>
      <c r="AHW689" s="1"/>
      <c r="AHX689" s="1"/>
      <c r="AHY689" s="1"/>
      <c r="AHZ689" s="1"/>
      <c r="AIA689" s="1"/>
      <c r="AIB689" s="1"/>
      <c r="AIC689" s="1"/>
      <c r="AID689" s="1"/>
      <c r="AIE689" s="1"/>
      <c r="AIF689" s="1"/>
      <c r="AIG689" s="1"/>
      <c r="AIH689" s="1"/>
      <c r="AII689" s="1"/>
      <c r="AIJ689" s="1"/>
      <c r="AIK689" s="1"/>
      <c r="AIL689" s="1"/>
      <c r="AIM689" s="1"/>
      <c r="AIN689" s="1"/>
      <c r="AIO689" s="1"/>
      <c r="AIP689" s="1"/>
      <c r="AIQ689" s="1"/>
      <c r="AIR689" s="1"/>
      <c r="AIS689" s="1"/>
      <c r="AIT689" s="1"/>
      <c r="AIU689" s="1"/>
      <c r="AIV689" s="1"/>
      <c r="AIW689" s="1"/>
      <c r="AIX689" s="1"/>
      <c r="AIY689" s="1"/>
      <c r="AIZ689" s="1"/>
      <c r="AJA689" s="1"/>
      <c r="AJB689" s="1"/>
      <c r="AJC689" s="1"/>
      <c r="AJD689" s="1"/>
      <c r="AJE689" s="1"/>
      <c r="AJF689" s="1"/>
      <c r="AJG689" s="1"/>
      <c r="AJH689" s="1"/>
      <c r="AJI689" s="1"/>
      <c r="AJJ689" s="1"/>
      <c r="AJK689" s="1"/>
      <c r="AJL689" s="1"/>
      <c r="AJM689" s="1"/>
      <c r="AJN689" s="1"/>
      <c r="AJO689" s="1"/>
      <c r="AJP689" s="1"/>
      <c r="AJQ689" s="1"/>
      <c r="AJR689" s="1"/>
      <c r="AJS689" s="1"/>
      <c r="AJT689" s="1"/>
      <c r="AJU689" s="1"/>
      <c r="AJV689" s="1"/>
      <c r="AJW689" s="1"/>
      <c r="AJX689" s="1"/>
      <c r="AJY689" s="1"/>
      <c r="AJZ689" s="1"/>
      <c r="AKA689" s="1"/>
      <c r="AKB689" s="1"/>
      <c r="AKC689" s="1"/>
      <c r="AKD689" s="1"/>
      <c r="AKE689" s="1"/>
      <c r="AKF689" s="1"/>
      <c r="AKG689" s="1"/>
      <c r="AKH689" s="1"/>
      <c r="AKI689" s="1"/>
      <c r="AKJ689" s="1"/>
      <c r="AKK689" s="1"/>
      <c r="AKL689" s="1"/>
      <c r="AKM689" s="1"/>
      <c r="AKN689" s="1"/>
      <c r="AKO689" s="1"/>
      <c r="AKP689" s="1"/>
      <c r="AKQ689" s="1"/>
      <c r="AKR689" s="1"/>
      <c r="AKS689" s="1"/>
      <c r="AKT689" s="1"/>
      <c r="AKU689" s="1"/>
      <c r="AKV689" s="1"/>
      <c r="AKW689" s="1"/>
      <c r="AKX689" s="1"/>
      <c r="AKY689" s="1"/>
      <c r="AKZ689" s="1"/>
      <c r="ALA689" s="1"/>
      <c r="ALB689" s="1"/>
      <c r="ALC689" s="1"/>
      <c r="ALD689" s="1"/>
      <c r="ALE689" s="1"/>
      <c r="ALF689" s="1"/>
      <c r="ALG689" s="1"/>
      <c r="ALH689" s="1"/>
      <c r="ALI689" s="1"/>
      <c r="ALJ689" s="1"/>
      <c r="ALK689" s="1"/>
      <c r="ALL689" s="1"/>
      <c r="ALM689" s="1"/>
      <c r="ALN689" s="1"/>
      <c r="ALO689" s="1"/>
      <c r="ALP689" s="1"/>
      <c r="ALQ689" s="1"/>
      <c r="ALR689" s="1"/>
      <c r="ALS689" s="1"/>
      <c r="ALT689" s="1"/>
      <c r="ALU689" s="1"/>
      <c r="ALV689" s="1"/>
      <c r="ALW689" s="1"/>
      <c r="ALX689" s="1"/>
      <c r="ALY689" s="1"/>
      <c r="ALZ689" s="1"/>
      <c r="AMA689" s="1"/>
      <c r="AMB689" s="1"/>
      <c r="AMC689" s="1"/>
      <c r="AMD689" s="1"/>
      <c r="AME689" s="1"/>
      <c r="AMF689" s="1"/>
      <c r="AMG689" s="1"/>
      <c r="AMH689" s="1"/>
      <c r="AMI689" s="1"/>
      <c r="AMJ689" s="1"/>
    </row>
    <row r="690" spans="1:1024" s="22" customFormat="1">
      <c r="A690" s="1" t="s">
        <v>9745</v>
      </c>
      <c r="B690" s="1" t="s">
        <v>9765</v>
      </c>
      <c r="C690" s="1" t="s">
        <v>1382</v>
      </c>
      <c r="D690" s="1" t="s">
        <v>238</v>
      </c>
      <c r="E690" s="1" t="s">
        <v>9802</v>
      </c>
      <c r="F690" s="1" t="s">
        <v>9802</v>
      </c>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c r="KB690" s="1"/>
      <c r="KC690" s="1"/>
      <c r="KD690" s="1"/>
      <c r="KE690" s="1"/>
      <c r="KF690" s="1"/>
      <c r="KG690" s="1"/>
      <c r="KH690" s="1"/>
      <c r="KI690" s="1"/>
      <c r="KJ690" s="1"/>
      <c r="KK690" s="1"/>
      <c r="KL690" s="1"/>
      <c r="KM690" s="1"/>
      <c r="KN690" s="1"/>
      <c r="KO690" s="1"/>
      <c r="KP690" s="1"/>
      <c r="KQ690" s="1"/>
      <c r="KR690" s="1"/>
      <c r="KS690" s="1"/>
      <c r="KT690" s="1"/>
      <c r="KU690" s="1"/>
      <c r="KV690" s="1"/>
      <c r="KW690" s="1"/>
      <c r="KX690" s="1"/>
      <c r="KY690" s="1"/>
      <c r="KZ690" s="1"/>
      <c r="LA690" s="1"/>
      <c r="LB690" s="1"/>
      <c r="LC690" s="1"/>
      <c r="LD690" s="1"/>
      <c r="LE690" s="1"/>
      <c r="LF690" s="1"/>
      <c r="LG690" s="1"/>
      <c r="LH690" s="1"/>
      <c r="LI690" s="1"/>
      <c r="LJ690" s="1"/>
      <c r="LK690" s="1"/>
      <c r="LL690" s="1"/>
      <c r="LM690" s="1"/>
      <c r="LN690" s="1"/>
      <c r="LO690" s="1"/>
      <c r="LP690" s="1"/>
      <c r="LQ690" s="1"/>
      <c r="LR690" s="1"/>
      <c r="LS690" s="1"/>
      <c r="LT690" s="1"/>
      <c r="LU690" s="1"/>
      <c r="LV690" s="1"/>
      <c r="LW690" s="1"/>
      <c r="LX690" s="1"/>
      <c r="LY690" s="1"/>
      <c r="LZ690" s="1"/>
      <c r="MA690" s="1"/>
      <c r="MB690" s="1"/>
      <c r="MC690" s="1"/>
      <c r="MD690" s="1"/>
      <c r="ME690" s="1"/>
      <c r="MF690" s="1"/>
      <c r="MG690" s="1"/>
      <c r="MH690" s="1"/>
      <c r="MI690" s="1"/>
      <c r="MJ690" s="1"/>
      <c r="MK690" s="1"/>
      <c r="ML690" s="1"/>
      <c r="MM690" s="1"/>
      <c r="MN690" s="1"/>
      <c r="MO690" s="1"/>
      <c r="MP690" s="1"/>
      <c r="MQ690" s="1"/>
      <c r="MR690" s="1"/>
      <c r="MS690" s="1"/>
      <c r="MT690" s="1"/>
      <c r="MU690" s="1"/>
      <c r="MV690" s="1"/>
      <c r="MW690" s="1"/>
      <c r="MX690" s="1"/>
      <c r="MY690" s="1"/>
      <c r="MZ690" s="1"/>
      <c r="NA690" s="1"/>
      <c r="NB690" s="1"/>
      <c r="NC690" s="1"/>
      <c r="ND690" s="1"/>
      <c r="NE690" s="1"/>
      <c r="NF690" s="1"/>
      <c r="NG690" s="1"/>
      <c r="NH690" s="1"/>
      <c r="NI690" s="1"/>
      <c r="NJ690" s="1"/>
      <c r="NK690" s="1"/>
      <c r="NL690" s="1"/>
      <c r="NM690" s="1"/>
      <c r="NN690" s="1"/>
      <c r="NO690" s="1"/>
      <c r="NP690" s="1"/>
      <c r="NQ690" s="1"/>
      <c r="NR690" s="1"/>
      <c r="NS690" s="1"/>
      <c r="NT690" s="1"/>
      <c r="NU690" s="1"/>
      <c r="NV690" s="1"/>
      <c r="NW690" s="1"/>
      <c r="NX690" s="1"/>
      <c r="NY690" s="1"/>
      <c r="NZ690" s="1"/>
      <c r="OA690" s="1"/>
      <c r="OB690" s="1"/>
      <c r="OC690" s="1"/>
      <c r="OD690" s="1"/>
      <c r="OE690" s="1"/>
      <c r="OF690" s="1"/>
      <c r="OG690" s="1"/>
      <c r="OH690" s="1"/>
      <c r="OI690" s="1"/>
      <c r="OJ690" s="1"/>
      <c r="OK690" s="1"/>
      <c r="OL690" s="1"/>
      <c r="OM690" s="1"/>
      <c r="ON690" s="1"/>
      <c r="OO690" s="1"/>
      <c r="OP690" s="1"/>
      <c r="OQ690" s="1"/>
      <c r="OR690" s="1"/>
      <c r="OS690" s="1"/>
      <c r="OT690" s="1"/>
      <c r="OU690" s="1"/>
      <c r="OV690" s="1"/>
      <c r="OW690" s="1"/>
      <c r="OX690" s="1"/>
      <c r="OY690" s="1"/>
      <c r="OZ690" s="1"/>
      <c r="PA690" s="1"/>
      <c r="PB690" s="1"/>
      <c r="PC690" s="1"/>
      <c r="PD690" s="1"/>
      <c r="PE690" s="1"/>
      <c r="PF690" s="1"/>
      <c r="PG690" s="1"/>
      <c r="PH690" s="1"/>
      <c r="PI690" s="1"/>
      <c r="PJ690" s="1"/>
      <c r="PK690" s="1"/>
      <c r="PL690" s="1"/>
      <c r="PM690" s="1"/>
      <c r="PN690" s="1"/>
      <c r="PO690" s="1"/>
      <c r="PP690" s="1"/>
      <c r="PQ690" s="1"/>
      <c r="PR690" s="1"/>
      <c r="PS690" s="1"/>
      <c r="PT690" s="1"/>
      <c r="PU690" s="1"/>
      <c r="PV690" s="1"/>
      <c r="PW690" s="1"/>
      <c r="PX690" s="1"/>
      <c r="PY690" s="1"/>
      <c r="PZ690" s="1"/>
      <c r="QA690" s="1"/>
      <c r="QB690" s="1"/>
      <c r="QC690" s="1"/>
      <c r="QD690" s="1"/>
      <c r="QE690" s="1"/>
      <c r="QF690" s="1"/>
      <c r="QG690" s="1"/>
      <c r="QH690" s="1"/>
      <c r="QI690" s="1"/>
      <c r="QJ690" s="1"/>
      <c r="QK690" s="1"/>
      <c r="QL690" s="1"/>
      <c r="QM690" s="1"/>
      <c r="QN690" s="1"/>
      <c r="QO690" s="1"/>
      <c r="QP690" s="1"/>
      <c r="QQ690" s="1"/>
      <c r="QR690" s="1"/>
      <c r="QS690" s="1"/>
      <c r="QT690" s="1"/>
      <c r="QU690" s="1"/>
      <c r="QV690" s="1"/>
      <c r="QW690" s="1"/>
      <c r="QX690" s="1"/>
      <c r="QY690" s="1"/>
      <c r="QZ690" s="1"/>
      <c r="RA690" s="1"/>
      <c r="RB690" s="1"/>
      <c r="RC690" s="1"/>
      <c r="RD690" s="1"/>
      <c r="RE690" s="1"/>
      <c r="RF690" s="1"/>
      <c r="RG690" s="1"/>
      <c r="RH690" s="1"/>
      <c r="RI690" s="1"/>
      <c r="RJ690" s="1"/>
      <c r="RK690" s="1"/>
      <c r="RL690" s="1"/>
      <c r="RM690" s="1"/>
      <c r="RN690" s="1"/>
      <c r="RO690" s="1"/>
      <c r="RP690" s="1"/>
      <c r="RQ690" s="1"/>
      <c r="RR690" s="1"/>
      <c r="RS690" s="1"/>
      <c r="RT690" s="1"/>
      <c r="RU690" s="1"/>
      <c r="RV690" s="1"/>
      <c r="RW690" s="1"/>
      <c r="RX690" s="1"/>
      <c r="RY690" s="1"/>
      <c r="RZ690" s="1"/>
      <c r="SA690" s="1"/>
      <c r="SB690" s="1"/>
      <c r="SC690" s="1"/>
      <c r="SD690" s="1"/>
      <c r="SE690" s="1"/>
      <c r="SF690" s="1"/>
      <c r="SG690" s="1"/>
      <c r="SH690" s="1"/>
      <c r="SI690" s="1"/>
      <c r="SJ690" s="1"/>
      <c r="SK690" s="1"/>
      <c r="SL690" s="1"/>
      <c r="SM690" s="1"/>
      <c r="SN690" s="1"/>
      <c r="SO690" s="1"/>
      <c r="SP690" s="1"/>
      <c r="SQ690" s="1"/>
      <c r="SR690" s="1"/>
      <c r="SS690" s="1"/>
      <c r="ST690" s="1"/>
      <c r="SU690" s="1"/>
      <c r="SV690" s="1"/>
      <c r="SW690" s="1"/>
      <c r="SX690" s="1"/>
      <c r="SY690" s="1"/>
      <c r="SZ690" s="1"/>
      <c r="TA690" s="1"/>
      <c r="TB690" s="1"/>
      <c r="TC690" s="1"/>
      <c r="TD690" s="1"/>
      <c r="TE690" s="1"/>
      <c r="TF690" s="1"/>
      <c r="TG690" s="1"/>
      <c r="TH690" s="1"/>
      <c r="TI690" s="1"/>
      <c r="TJ690" s="1"/>
      <c r="TK690" s="1"/>
      <c r="TL690" s="1"/>
      <c r="TM690" s="1"/>
      <c r="TN690" s="1"/>
      <c r="TO690" s="1"/>
      <c r="TP690" s="1"/>
      <c r="TQ690" s="1"/>
      <c r="TR690" s="1"/>
      <c r="TS690" s="1"/>
      <c r="TT690" s="1"/>
      <c r="TU690" s="1"/>
      <c r="TV690" s="1"/>
      <c r="TW690" s="1"/>
      <c r="TX690" s="1"/>
      <c r="TY690" s="1"/>
      <c r="TZ690" s="1"/>
      <c r="UA690" s="1"/>
      <c r="UB690" s="1"/>
      <c r="UC690" s="1"/>
      <c r="UD690" s="1"/>
      <c r="UE690" s="1"/>
      <c r="UF690" s="1"/>
      <c r="UG690" s="1"/>
      <c r="UH690" s="1"/>
      <c r="UI690" s="1"/>
      <c r="UJ690" s="1"/>
      <c r="UK690" s="1"/>
      <c r="UL690" s="1"/>
      <c r="UM690" s="1"/>
      <c r="UN690" s="1"/>
      <c r="UO690" s="1"/>
      <c r="UP690" s="1"/>
      <c r="UQ690" s="1"/>
      <c r="UR690" s="1"/>
      <c r="US690" s="1"/>
      <c r="UT690" s="1"/>
      <c r="UU690" s="1"/>
      <c r="UV690" s="1"/>
      <c r="UW690" s="1"/>
      <c r="UX690" s="1"/>
      <c r="UY690" s="1"/>
      <c r="UZ690" s="1"/>
      <c r="VA690" s="1"/>
      <c r="VB690" s="1"/>
      <c r="VC690" s="1"/>
      <c r="VD690" s="1"/>
      <c r="VE690" s="1"/>
      <c r="VF690" s="1"/>
      <c r="VG690" s="1"/>
      <c r="VH690" s="1"/>
      <c r="VI690" s="1"/>
      <c r="VJ690" s="1"/>
      <c r="VK690" s="1"/>
      <c r="VL690" s="1"/>
      <c r="VM690" s="1"/>
      <c r="VN690" s="1"/>
      <c r="VO690" s="1"/>
      <c r="VP690" s="1"/>
      <c r="VQ690" s="1"/>
      <c r="VR690" s="1"/>
      <c r="VS690" s="1"/>
      <c r="VT690" s="1"/>
      <c r="VU690" s="1"/>
      <c r="VV690" s="1"/>
      <c r="VW690" s="1"/>
      <c r="VX690" s="1"/>
      <c r="VY690" s="1"/>
      <c r="VZ690" s="1"/>
      <c r="WA690" s="1"/>
      <c r="WB690" s="1"/>
      <c r="WC690" s="1"/>
      <c r="WD690" s="1"/>
      <c r="WE690" s="1"/>
      <c r="WF690" s="1"/>
      <c r="WG690" s="1"/>
      <c r="WH690" s="1"/>
      <c r="WI690" s="1"/>
      <c r="WJ690" s="1"/>
      <c r="WK690" s="1"/>
      <c r="WL690" s="1"/>
      <c r="WM690" s="1"/>
      <c r="WN690" s="1"/>
      <c r="WO690" s="1"/>
      <c r="WP690" s="1"/>
      <c r="WQ690" s="1"/>
      <c r="WR690" s="1"/>
      <c r="WS690" s="1"/>
      <c r="WT690" s="1"/>
      <c r="WU690" s="1"/>
      <c r="WV690" s="1"/>
      <c r="WW690" s="1"/>
      <c r="WX690" s="1"/>
      <c r="WY690" s="1"/>
      <c r="WZ690" s="1"/>
      <c r="XA690" s="1"/>
      <c r="XB690" s="1"/>
      <c r="XC690" s="1"/>
      <c r="XD690" s="1"/>
      <c r="XE690" s="1"/>
      <c r="XF690" s="1"/>
      <c r="XG690" s="1"/>
      <c r="XH690" s="1"/>
      <c r="XI690" s="1"/>
      <c r="XJ690" s="1"/>
      <c r="XK690" s="1"/>
      <c r="XL690" s="1"/>
      <c r="XM690" s="1"/>
      <c r="XN690" s="1"/>
      <c r="XO690" s="1"/>
      <c r="XP690" s="1"/>
      <c r="XQ690" s="1"/>
      <c r="XR690" s="1"/>
      <c r="XS690" s="1"/>
      <c r="XT690" s="1"/>
      <c r="XU690" s="1"/>
      <c r="XV690" s="1"/>
      <c r="XW690" s="1"/>
      <c r="XX690" s="1"/>
      <c r="XY690" s="1"/>
      <c r="XZ690" s="1"/>
      <c r="YA690" s="1"/>
      <c r="YB690" s="1"/>
      <c r="YC690" s="1"/>
      <c r="YD690" s="1"/>
      <c r="YE690" s="1"/>
      <c r="YF690" s="1"/>
      <c r="YG690" s="1"/>
      <c r="YH690" s="1"/>
      <c r="YI690" s="1"/>
      <c r="YJ690" s="1"/>
      <c r="YK690" s="1"/>
      <c r="YL690" s="1"/>
      <c r="YM690" s="1"/>
      <c r="YN690" s="1"/>
      <c r="YO690" s="1"/>
      <c r="YP690" s="1"/>
      <c r="YQ690" s="1"/>
      <c r="YR690" s="1"/>
      <c r="YS690" s="1"/>
      <c r="YT690" s="1"/>
      <c r="YU690" s="1"/>
      <c r="YV690" s="1"/>
      <c r="YW690" s="1"/>
      <c r="YX690" s="1"/>
      <c r="YY690" s="1"/>
      <c r="YZ690" s="1"/>
      <c r="ZA690" s="1"/>
      <c r="ZB690" s="1"/>
      <c r="ZC690" s="1"/>
      <c r="ZD690" s="1"/>
      <c r="ZE690" s="1"/>
      <c r="ZF690" s="1"/>
      <c r="ZG690" s="1"/>
      <c r="ZH690" s="1"/>
      <c r="ZI690" s="1"/>
      <c r="ZJ690" s="1"/>
      <c r="ZK690" s="1"/>
      <c r="ZL690" s="1"/>
      <c r="ZM690" s="1"/>
      <c r="ZN690" s="1"/>
      <c r="ZO690" s="1"/>
      <c r="ZP690" s="1"/>
      <c r="ZQ690" s="1"/>
      <c r="ZR690" s="1"/>
      <c r="ZS690" s="1"/>
      <c r="ZT690" s="1"/>
      <c r="ZU690" s="1"/>
      <c r="ZV690" s="1"/>
      <c r="ZW690" s="1"/>
      <c r="ZX690" s="1"/>
      <c r="ZY690" s="1"/>
      <c r="ZZ690" s="1"/>
      <c r="AAA690" s="1"/>
      <c r="AAB690" s="1"/>
      <c r="AAC690" s="1"/>
      <c r="AAD690" s="1"/>
      <c r="AAE690" s="1"/>
      <c r="AAF690" s="1"/>
      <c r="AAG690" s="1"/>
      <c r="AAH690" s="1"/>
      <c r="AAI690" s="1"/>
      <c r="AAJ690" s="1"/>
      <c r="AAK690" s="1"/>
      <c r="AAL690" s="1"/>
      <c r="AAM690" s="1"/>
      <c r="AAN690" s="1"/>
      <c r="AAO690" s="1"/>
      <c r="AAP690" s="1"/>
      <c r="AAQ690" s="1"/>
      <c r="AAR690" s="1"/>
      <c r="AAS690" s="1"/>
      <c r="AAT690" s="1"/>
      <c r="AAU690" s="1"/>
      <c r="AAV690" s="1"/>
      <c r="AAW690" s="1"/>
      <c r="AAX690" s="1"/>
      <c r="AAY690" s="1"/>
      <c r="AAZ690" s="1"/>
      <c r="ABA690" s="1"/>
      <c r="ABB690" s="1"/>
      <c r="ABC690" s="1"/>
      <c r="ABD690" s="1"/>
      <c r="ABE690" s="1"/>
      <c r="ABF690" s="1"/>
      <c r="ABG690" s="1"/>
      <c r="ABH690" s="1"/>
      <c r="ABI690" s="1"/>
      <c r="ABJ690" s="1"/>
      <c r="ABK690" s="1"/>
      <c r="ABL690" s="1"/>
      <c r="ABM690" s="1"/>
      <c r="ABN690" s="1"/>
      <c r="ABO690" s="1"/>
      <c r="ABP690" s="1"/>
      <c r="ABQ690" s="1"/>
      <c r="ABR690" s="1"/>
      <c r="ABS690" s="1"/>
      <c r="ABT690" s="1"/>
      <c r="ABU690" s="1"/>
      <c r="ABV690" s="1"/>
      <c r="ABW690" s="1"/>
      <c r="ABX690" s="1"/>
      <c r="ABY690" s="1"/>
      <c r="ABZ690" s="1"/>
      <c r="ACA690" s="1"/>
      <c r="ACB690" s="1"/>
      <c r="ACC690" s="1"/>
      <c r="ACD690" s="1"/>
      <c r="ACE690" s="1"/>
      <c r="ACF690" s="1"/>
      <c r="ACG690" s="1"/>
      <c r="ACH690" s="1"/>
      <c r="ACI690" s="1"/>
      <c r="ACJ690" s="1"/>
      <c r="ACK690" s="1"/>
      <c r="ACL690" s="1"/>
      <c r="ACM690" s="1"/>
      <c r="ACN690" s="1"/>
      <c r="ACO690" s="1"/>
      <c r="ACP690" s="1"/>
      <c r="ACQ690" s="1"/>
      <c r="ACR690" s="1"/>
      <c r="ACS690" s="1"/>
      <c r="ACT690" s="1"/>
      <c r="ACU690" s="1"/>
      <c r="ACV690" s="1"/>
      <c r="ACW690" s="1"/>
      <c r="ACX690" s="1"/>
      <c r="ACY690" s="1"/>
      <c r="ACZ690" s="1"/>
      <c r="ADA690" s="1"/>
      <c r="ADB690" s="1"/>
      <c r="ADC690" s="1"/>
      <c r="ADD690" s="1"/>
      <c r="ADE690" s="1"/>
      <c r="ADF690" s="1"/>
      <c r="ADG690" s="1"/>
      <c r="ADH690" s="1"/>
      <c r="ADI690" s="1"/>
      <c r="ADJ690" s="1"/>
      <c r="ADK690" s="1"/>
      <c r="ADL690" s="1"/>
      <c r="ADM690" s="1"/>
      <c r="ADN690" s="1"/>
      <c r="ADO690" s="1"/>
      <c r="ADP690" s="1"/>
      <c r="ADQ690" s="1"/>
      <c r="ADR690" s="1"/>
      <c r="ADS690" s="1"/>
      <c r="ADT690" s="1"/>
      <c r="ADU690" s="1"/>
      <c r="ADV690" s="1"/>
      <c r="ADW690" s="1"/>
      <c r="ADX690" s="1"/>
      <c r="ADY690" s="1"/>
      <c r="ADZ690" s="1"/>
      <c r="AEA690" s="1"/>
      <c r="AEB690" s="1"/>
      <c r="AEC690" s="1"/>
      <c r="AED690" s="1"/>
      <c r="AEE690" s="1"/>
      <c r="AEF690" s="1"/>
      <c r="AEG690" s="1"/>
      <c r="AEH690" s="1"/>
      <c r="AEI690" s="1"/>
      <c r="AEJ690" s="1"/>
      <c r="AEK690" s="1"/>
      <c r="AEL690" s="1"/>
      <c r="AEM690" s="1"/>
      <c r="AEN690" s="1"/>
      <c r="AEO690" s="1"/>
      <c r="AEP690" s="1"/>
      <c r="AEQ690" s="1"/>
      <c r="AER690" s="1"/>
      <c r="AES690" s="1"/>
      <c r="AET690" s="1"/>
      <c r="AEU690" s="1"/>
      <c r="AEV690" s="1"/>
      <c r="AEW690" s="1"/>
      <c r="AEX690" s="1"/>
      <c r="AEY690" s="1"/>
      <c r="AEZ690" s="1"/>
      <c r="AFA690" s="1"/>
      <c r="AFB690" s="1"/>
      <c r="AFC690" s="1"/>
      <c r="AFD690" s="1"/>
      <c r="AFE690" s="1"/>
      <c r="AFF690" s="1"/>
      <c r="AFG690" s="1"/>
      <c r="AFH690" s="1"/>
      <c r="AFI690" s="1"/>
      <c r="AFJ690" s="1"/>
      <c r="AFK690" s="1"/>
      <c r="AFL690" s="1"/>
      <c r="AFM690" s="1"/>
      <c r="AFN690" s="1"/>
      <c r="AFO690" s="1"/>
      <c r="AFP690" s="1"/>
      <c r="AFQ690" s="1"/>
      <c r="AFR690" s="1"/>
      <c r="AFS690" s="1"/>
      <c r="AFT690" s="1"/>
      <c r="AFU690" s="1"/>
      <c r="AFV690" s="1"/>
      <c r="AFW690" s="1"/>
      <c r="AFX690" s="1"/>
      <c r="AFY690" s="1"/>
      <c r="AFZ690" s="1"/>
      <c r="AGA690" s="1"/>
      <c r="AGB690" s="1"/>
      <c r="AGC690" s="1"/>
      <c r="AGD690" s="1"/>
      <c r="AGE690" s="1"/>
      <c r="AGF690" s="1"/>
      <c r="AGG690" s="1"/>
      <c r="AGH690" s="1"/>
      <c r="AGI690" s="1"/>
      <c r="AGJ690" s="1"/>
      <c r="AGK690" s="1"/>
      <c r="AGL690" s="1"/>
      <c r="AGM690" s="1"/>
      <c r="AGN690" s="1"/>
      <c r="AGO690" s="1"/>
      <c r="AGP690" s="1"/>
      <c r="AGQ690" s="1"/>
      <c r="AGR690" s="1"/>
      <c r="AGS690" s="1"/>
      <c r="AGT690" s="1"/>
      <c r="AGU690" s="1"/>
      <c r="AGV690" s="1"/>
      <c r="AGW690" s="1"/>
      <c r="AGX690" s="1"/>
      <c r="AGY690" s="1"/>
      <c r="AGZ690" s="1"/>
      <c r="AHA690" s="1"/>
      <c r="AHB690" s="1"/>
      <c r="AHC690" s="1"/>
      <c r="AHD690" s="1"/>
      <c r="AHE690" s="1"/>
      <c r="AHF690" s="1"/>
      <c r="AHG690" s="1"/>
      <c r="AHH690" s="1"/>
      <c r="AHI690" s="1"/>
      <c r="AHJ690" s="1"/>
      <c r="AHK690" s="1"/>
      <c r="AHL690" s="1"/>
      <c r="AHM690" s="1"/>
      <c r="AHN690" s="1"/>
      <c r="AHO690" s="1"/>
      <c r="AHP690" s="1"/>
      <c r="AHQ690" s="1"/>
      <c r="AHR690" s="1"/>
      <c r="AHS690" s="1"/>
      <c r="AHT690" s="1"/>
      <c r="AHU690" s="1"/>
      <c r="AHV690" s="1"/>
      <c r="AHW690" s="1"/>
      <c r="AHX690" s="1"/>
      <c r="AHY690" s="1"/>
      <c r="AHZ690" s="1"/>
      <c r="AIA690" s="1"/>
      <c r="AIB690" s="1"/>
      <c r="AIC690" s="1"/>
      <c r="AID690" s="1"/>
      <c r="AIE690" s="1"/>
      <c r="AIF690" s="1"/>
      <c r="AIG690" s="1"/>
      <c r="AIH690" s="1"/>
      <c r="AII690" s="1"/>
      <c r="AIJ690" s="1"/>
      <c r="AIK690" s="1"/>
      <c r="AIL690" s="1"/>
      <c r="AIM690" s="1"/>
      <c r="AIN690" s="1"/>
      <c r="AIO690" s="1"/>
      <c r="AIP690" s="1"/>
      <c r="AIQ690" s="1"/>
      <c r="AIR690" s="1"/>
      <c r="AIS690" s="1"/>
      <c r="AIT690" s="1"/>
      <c r="AIU690" s="1"/>
      <c r="AIV690" s="1"/>
      <c r="AIW690" s="1"/>
      <c r="AIX690" s="1"/>
      <c r="AIY690" s="1"/>
      <c r="AIZ690" s="1"/>
      <c r="AJA690" s="1"/>
      <c r="AJB690" s="1"/>
      <c r="AJC690" s="1"/>
      <c r="AJD690" s="1"/>
      <c r="AJE690" s="1"/>
      <c r="AJF690" s="1"/>
      <c r="AJG690" s="1"/>
      <c r="AJH690" s="1"/>
      <c r="AJI690" s="1"/>
      <c r="AJJ690" s="1"/>
      <c r="AJK690" s="1"/>
      <c r="AJL690" s="1"/>
      <c r="AJM690" s="1"/>
      <c r="AJN690" s="1"/>
      <c r="AJO690" s="1"/>
      <c r="AJP690" s="1"/>
      <c r="AJQ690" s="1"/>
      <c r="AJR690" s="1"/>
      <c r="AJS690" s="1"/>
      <c r="AJT690" s="1"/>
      <c r="AJU690" s="1"/>
      <c r="AJV690" s="1"/>
      <c r="AJW690" s="1"/>
      <c r="AJX690" s="1"/>
      <c r="AJY690" s="1"/>
      <c r="AJZ690" s="1"/>
      <c r="AKA690" s="1"/>
      <c r="AKB690" s="1"/>
      <c r="AKC690" s="1"/>
      <c r="AKD690" s="1"/>
      <c r="AKE690" s="1"/>
      <c r="AKF690" s="1"/>
      <c r="AKG690" s="1"/>
      <c r="AKH690" s="1"/>
      <c r="AKI690" s="1"/>
      <c r="AKJ690" s="1"/>
      <c r="AKK690" s="1"/>
      <c r="AKL690" s="1"/>
      <c r="AKM690" s="1"/>
      <c r="AKN690" s="1"/>
      <c r="AKO690" s="1"/>
      <c r="AKP690" s="1"/>
      <c r="AKQ690" s="1"/>
      <c r="AKR690" s="1"/>
      <c r="AKS690" s="1"/>
      <c r="AKT690" s="1"/>
      <c r="AKU690" s="1"/>
      <c r="AKV690" s="1"/>
      <c r="AKW690" s="1"/>
      <c r="AKX690" s="1"/>
      <c r="AKY690" s="1"/>
      <c r="AKZ690" s="1"/>
      <c r="ALA690" s="1"/>
      <c r="ALB690" s="1"/>
      <c r="ALC690" s="1"/>
      <c r="ALD690" s="1"/>
      <c r="ALE690" s="1"/>
      <c r="ALF690" s="1"/>
      <c r="ALG690" s="1"/>
      <c r="ALH690" s="1"/>
      <c r="ALI690" s="1"/>
      <c r="ALJ690" s="1"/>
      <c r="ALK690" s="1"/>
      <c r="ALL690" s="1"/>
      <c r="ALM690" s="1"/>
      <c r="ALN690" s="1"/>
      <c r="ALO690" s="1"/>
      <c r="ALP690" s="1"/>
      <c r="ALQ690" s="1"/>
      <c r="ALR690" s="1"/>
      <c r="ALS690" s="1"/>
      <c r="ALT690" s="1"/>
      <c r="ALU690" s="1"/>
      <c r="ALV690" s="1"/>
      <c r="ALW690" s="1"/>
      <c r="ALX690" s="1"/>
      <c r="ALY690" s="1"/>
      <c r="ALZ690" s="1"/>
      <c r="AMA690" s="1"/>
      <c r="AMB690" s="1"/>
      <c r="AMC690" s="1"/>
      <c r="AMD690" s="1"/>
      <c r="AME690" s="1"/>
      <c r="AMF690" s="1"/>
      <c r="AMG690" s="1"/>
      <c r="AMH690" s="1"/>
      <c r="AMI690" s="1"/>
      <c r="AMJ690" s="1"/>
    </row>
    <row r="691" spans="1:1024" s="22" customFormat="1">
      <c r="A691" s="1" t="s">
        <v>9746</v>
      </c>
      <c r="B691" s="1" t="s">
        <v>9766</v>
      </c>
      <c r="C691" s="1" t="s">
        <v>1382</v>
      </c>
      <c r="D691" s="1" t="s">
        <v>238</v>
      </c>
      <c r="E691" s="1" t="s">
        <v>9803</v>
      </c>
      <c r="F691" s="1" t="s">
        <v>9803</v>
      </c>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c r="KB691" s="1"/>
      <c r="KC691" s="1"/>
      <c r="KD691" s="1"/>
      <c r="KE691" s="1"/>
      <c r="KF691" s="1"/>
      <c r="KG691" s="1"/>
      <c r="KH691" s="1"/>
      <c r="KI691" s="1"/>
      <c r="KJ691" s="1"/>
      <c r="KK691" s="1"/>
      <c r="KL691" s="1"/>
      <c r="KM691" s="1"/>
      <c r="KN691" s="1"/>
      <c r="KO691" s="1"/>
      <c r="KP691" s="1"/>
      <c r="KQ691" s="1"/>
      <c r="KR691" s="1"/>
      <c r="KS691" s="1"/>
      <c r="KT691" s="1"/>
      <c r="KU691" s="1"/>
      <c r="KV691" s="1"/>
      <c r="KW691" s="1"/>
      <c r="KX691" s="1"/>
      <c r="KY691" s="1"/>
      <c r="KZ691" s="1"/>
      <c r="LA691" s="1"/>
      <c r="LB691" s="1"/>
      <c r="LC691" s="1"/>
      <c r="LD691" s="1"/>
      <c r="LE691" s="1"/>
      <c r="LF691" s="1"/>
      <c r="LG691" s="1"/>
      <c r="LH691" s="1"/>
      <c r="LI691" s="1"/>
      <c r="LJ691" s="1"/>
      <c r="LK691" s="1"/>
      <c r="LL691" s="1"/>
      <c r="LM691" s="1"/>
      <c r="LN691" s="1"/>
      <c r="LO691" s="1"/>
      <c r="LP691" s="1"/>
      <c r="LQ691" s="1"/>
      <c r="LR691" s="1"/>
      <c r="LS691" s="1"/>
      <c r="LT691" s="1"/>
      <c r="LU691" s="1"/>
      <c r="LV691" s="1"/>
      <c r="LW691" s="1"/>
      <c r="LX691" s="1"/>
      <c r="LY691" s="1"/>
      <c r="LZ691" s="1"/>
      <c r="MA691" s="1"/>
      <c r="MB691" s="1"/>
      <c r="MC691" s="1"/>
      <c r="MD691" s="1"/>
      <c r="ME691" s="1"/>
      <c r="MF691" s="1"/>
      <c r="MG691" s="1"/>
      <c r="MH691" s="1"/>
      <c r="MI691" s="1"/>
      <c r="MJ691" s="1"/>
      <c r="MK691" s="1"/>
      <c r="ML691" s="1"/>
      <c r="MM691" s="1"/>
      <c r="MN691" s="1"/>
      <c r="MO691" s="1"/>
      <c r="MP691" s="1"/>
      <c r="MQ691" s="1"/>
      <c r="MR691" s="1"/>
      <c r="MS691" s="1"/>
      <c r="MT691" s="1"/>
      <c r="MU691" s="1"/>
      <c r="MV691" s="1"/>
      <c r="MW691" s="1"/>
      <c r="MX691" s="1"/>
      <c r="MY691" s="1"/>
      <c r="MZ691" s="1"/>
      <c r="NA691" s="1"/>
      <c r="NB691" s="1"/>
      <c r="NC691" s="1"/>
      <c r="ND691" s="1"/>
      <c r="NE691" s="1"/>
      <c r="NF691" s="1"/>
      <c r="NG691" s="1"/>
      <c r="NH691" s="1"/>
      <c r="NI691" s="1"/>
      <c r="NJ691" s="1"/>
      <c r="NK691" s="1"/>
      <c r="NL691" s="1"/>
      <c r="NM691" s="1"/>
      <c r="NN691" s="1"/>
      <c r="NO691" s="1"/>
      <c r="NP691" s="1"/>
      <c r="NQ691" s="1"/>
      <c r="NR691" s="1"/>
      <c r="NS691" s="1"/>
      <c r="NT691" s="1"/>
      <c r="NU691" s="1"/>
      <c r="NV691" s="1"/>
      <c r="NW691" s="1"/>
      <c r="NX691" s="1"/>
      <c r="NY691" s="1"/>
      <c r="NZ691" s="1"/>
      <c r="OA691" s="1"/>
      <c r="OB691" s="1"/>
      <c r="OC691" s="1"/>
      <c r="OD691" s="1"/>
      <c r="OE691" s="1"/>
      <c r="OF691" s="1"/>
      <c r="OG691" s="1"/>
      <c r="OH691" s="1"/>
      <c r="OI691" s="1"/>
      <c r="OJ691" s="1"/>
      <c r="OK691" s="1"/>
      <c r="OL691" s="1"/>
      <c r="OM691" s="1"/>
      <c r="ON691" s="1"/>
      <c r="OO691" s="1"/>
      <c r="OP691" s="1"/>
      <c r="OQ691" s="1"/>
      <c r="OR691" s="1"/>
      <c r="OS691" s="1"/>
      <c r="OT691" s="1"/>
      <c r="OU691" s="1"/>
      <c r="OV691" s="1"/>
      <c r="OW691" s="1"/>
      <c r="OX691" s="1"/>
      <c r="OY691" s="1"/>
      <c r="OZ691" s="1"/>
      <c r="PA691" s="1"/>
      <c r="PB691" s="1"/>
      <c r="PC691" s="1"/>
      <c r="PD691" s="1"/>
      <c r="PE691" s="1"/>
      <c r="PF691" s="1"/>
      <c r="PG691" s="1"/>
      <c r="PH691" s="1"/>
      <c r="PI691" s="1"/>
      <c r="PJ691" s="1"/>
      <c r="PK691" s="1"/>
      <c r="PL691" s="1"/>
      <c r="PM691" s="1"/>
      <c r="PN691" s="1"/>
      <c r="PO691" s="1"/>
      <c r="PP691" s="1"/>
      <c r="PQ691" s="1"/>
      <c r="PR691" s="1"/>
      <c r="PS691" s="1"/>
      <c r="PT691" s="1"/>
      <c r="PU691" s="1"/>
      <c r="PV691" s="1"/>
      <c r="PW691" s="1"/>
      <c r="PX691" s="1"/>
      <c r="PY691" s="1"/>
      <c r="PZ691" s="1"/>
      <c r="QA691" s="1"/>
      <c r="QB691" s="1"/>
      <c r="QC691" s="1"/>
      <c r="QD691" s="1"/>
      <c r="QE691" s="1"/>
      <c r="QF691" s="1"/>
      <c r="QG691" s="1"/>
      <c r="QH691" s="1"/>
      <c r="QI691" s="1"/>
      <c r="QJ691" s="1"/>
      <c r="QK691" s="1"/>
      <c r="QL691" s="1"/>
      <c r="QM691" s="1"/>
      <c r="QN691" s="1"/>
      <c r="QO691" s="1"/>
      <c r="QP691" s="1"/>
      <c r="QQ691" s="1"/>
      <c r="QR691" s="1"/>
      <c r="QS691" s="1"/>
      <c r="QT691" s="1"/>
      <c r="QU691" s="1"/>
      <c r="QV691" s="1"/>
      <c r="QW691" s="1"/>
      <c r="QX691" s="1"/>
      <c r="QY691" s="1"/>
      <c r="QZ691" s="1"/>
      <c r="RA691" s="1"/>
      <c r="RB691" s="1"/>
      <c r="RC691" s="1"/>
      <c r="RD691" s="1"/>
      <c r="RE691" s="1"/>
      <c r="RF691" s="1"/>
      <c r="RG691" s="1"/>
      <c r="RH691" s="1"/>
      <c r="RI691" s="1"/>
      <c r="RJ691" s="1"/>
      <c r="RK691" s="1"/>
      <c r="RL691" s="1"/>
      <c r="RM691" s="1"/>
      <c r="RN691" s="1"/>
      <c r="RO691" s="1"/>
      <c r="RP691" s="1"/>
      <c r="RQ691" s="1"/>
      <c r="RR691" s="1"/>
      <c r="RS691" s="1"/>
      <c r="RT691" s="1"/>
      <c r="RU691" s="1"/>
      <c r="RV691" s="1"/>
      <c r="RW691" s="1"/>
      <c r="RX691" s="1"/>
      <c r="RY691" s="1"/>
      <c r="RZ691" s="1"/>
      <c r="SA691" s="1"/>
      <c r="SB691" s="1"/>
      <c r="SC691" s="1"/>
      <c r="SD691" s="1"/>
      <c r="SE691" s="1"/>
      <c r="SF691" s="1"/>
      <c r="SG691" s="1"/>
      <c r="SH691" s="1"/>
      <c r="SI691" s="1"/>
      <c r="SJ691" s="1"/>
      <c r="SK691" s="1"/>
      <c r="SL691" s="1"/>
      <c r="SM691" s="1"/>
      <c r="SN691" s="1"/>
      <c r="SO691" s="1"/>
      <c r="SP691" s="1"/>
      <c r="SQ691" s="1"/>
      <c r="SR691" s="1"/>
      <c r="SS691" s="1"/>
      <c r="ST691" s="1"/>
      <c r="SU691" s="1"/>
      <c r="SV691" s="1"/>
      <c r="SW691" s="1"/>
      <c r="SX691" s="1"/>
      <c r="SY691" s="1"/>
      <c r="SZ691" s="1"/>
      <c r="TA691" s="1"/>
      <c r="TB691" s="1"/>
      <c r="TC691" s="1"/>
      <c r="TD691" s="1"/>
      <c r="TE691" s="1"/>
      <c r="TF691" s="1"/>
      <c r="TG691" s="1"/>
      <c r="TH691" s="1"/>
      <c r="TI691" s="1"/>
      <c r="TJ691" s="1"/>
      <c r="TK691" s="1"/>
      <c r="TL691" s="1"/>
      <c r="TM691" s="1"/>
      <c r="TN691" s="1"/>
      <c r="TO691" s="1"/>
      <c r="TP691" s="1"/>
      <c r="TQ691" s="1"/>
      <c r="TR691" s="1"/>
      <c r="TS691" s="1"/>
      <c r="TT691" s="1"/>
      <c r="TU691" s="1"/>
      <c r="TV691" s="1"/>
      <c r="TW691" s="1"/>
      <c r="TX691" s="1"/>
      <c r="TY691" s="1"/>
      <c r="TZ691" s="1"/>
      <c r="UA691" s="1"/>
      <c r="UB691" s="1"/>
      <c r="UC691" s="1"/>
      <c r="UD691" s="1"/>
      <c r="UE691" s="1"/>
      <c r="UF691" s="1"/>
      <c r="UG691" s="1"/>
      <c r="UH691" s="1"/>
      <c r="UI691" s="1"/>
      <c r="UJ691" s="1"/>
      <c r="UK691" s="1"/>
      <c r="UL691" s="1"/>
      <c r="UM691" s="1"/>
      <c r="UN691" s="1"/>
      <c r="UO691" s="1"/>
      <c r="UP691" s="1"/>
      <c r="UQ691" s="1"/>
      <c r="UR691" s="1"/>
      <c r="US691" s="1"/>
      <c r="UT691" s="1"/>
      <c r="UU691" s="1"/>
      <c r="UV691" s="1"/>
      <c r="UW691" s="1"/>
      <c r="UX691" s="1"/>
      <c r="UY691" s="1"/>
      <c r="UZ691" s="1"/>
      <c r="VA691" s="1"/>
      <c r="VB691" s="1"/>
      <c r="VC691" s="1"/>
      <c r="VD691" s="1"/>
      <c r="VE691" s="1"/>
      <c r="VF691" s="1"/>
      <c r="VG691" s="1"/>
      <c r="VH691" s="1"/>
      <c r="VI691" s="1"/>
      <c r="VJ691" s="1"/>
      <c r="VK691" s="1"/>
      <c r="VL691" s="1"/>
      <c r="VM691" s="1"/>
      <c r="VN691" s="1"/>
      <c r="VO691" s="1"/>
      <c r="VP691" s="1"/>
      <c r="VQ691" s="1"/>
      <c r="VR691" s="1"/>
      <c r="VS691" s="1"/>
      <c r="VT691" s="1"/>
      <c r="VU691" s="1"/>
      <c r="VV691" s="1"/>
      <c r="VW691" s="1"/>
      <c r="VX691" s="1"/>
      <c r="VY691" s="1"/>
      <c r="VZ691" s="1"/>
      <c r="WA691" s="1"/>
      <c r="WB691" s="1"/>
      <c r="WC691" s="1"/>
      <c r="WD691" s="1"/>
      <c r="WE691" s="1"/>
      <c r="WF691" s="1"/>
      <c r="WG691" s="1"/>
      <c r="WH691" s="1"/>
      <c r="WI691" s="1"/>
      <c r="WJ691" s="1"/>
      <c r="WK691" s="1"/>
      <c r="WL691" s="1"/>
      <c r="WM691" s="1"/>
      <c r="WN691" s="1"/>
      <c r="WO691" s="1"/>
      <c r="WP691" s="1"/>
      <c r="WQ691" s="1"/>
      <c r="WR691" s="1"/>
      <c r="WS691" s="1"/>
      <c r="WT691" s="1"/>
      <c r="WU691" s="1"/>
      <c r="WV691" s="1"/>
      <c r="WW691" s="1"/>
      <c r="WX691" s="1"/>
      <c r="WY691" s="1"/>
      <c r="WZ691" s="1"/>
      <c r="XA691" s="1"/>
      <c r="XB691" s="1"/>
      <c r="XC691" s="1"/>
      <c r="XD691" s="1"/>
      <c r="XE691" s="1"/>
      <c r="XF691" s="1"/>
      <c r="XG691" s="1"/>
      <c r="XH691" s="1"/>
      <c r="XI691" s="1"/>
      <c r="XJ691" s="1"/>
      <c r="XK691" s="1"/>
      <c r="XL691" s="1"/>
      <c r="XM691" s="1"/>
      <c r="XN691" s="1"/>
      <c r="XO691" s="1"/>
      <c r="XP691" s="1"/>
      <c r="XQ691" s="1"/>
      <c r="XR691" s="1"/>
      <c r="XS691" s="1"/>
      <c r="XT691" s="1"/>
      <c r="XU691" s="1"/>
      <c r="XV691" s="1"/>
      <c r="XW691" s="1"/>
      <c r="XX691" s="1"/>
      <c r="XY691" s="1"/>
      <c r="XZ691" s="1"/>
      <c r="YA691" s="1"/>
      <c r="YB691" s="1"/>
      <c r="YC691" s="1"/>
      <c r="YD691" s="1"/>
      <c r="YE691" s="1"/>
      <c r="YF691" s="1"/>
      <c r="YG691" s="1"/>
      <c r="YH691" s="1"/>
      <c r="YI691" s="1"/>
      <c r="YJ691" s="1"/>
      <c r="YK691" s="1"/>
      <c r="YL691" s="1"/>
      <c r="YM691" s="1"/>
      <c r="YN691" s="1"/>
      <c r="YO691" s="1"/>
      <c r="YP691" s="1"/>
      <c r="YQ691" s="1"/>
      <c r="YR691" s="1"/>
      <c r="YS691" s="1"/>
      <c r="YT691" s="1"/>
      <c r="YU691" s="1"/>
      <c r="YV691" s="1"/>
      <c r="YW691" s="1"/>
      <c r="YX691" s="1"/>
      <c r="YY691" s="1"/>
      <c r="YZ691" s="1"/>
      <c r="ZA691" s="1"/>
      <c r="ZB691" s="1"/>
      <c r="ZC691" s="1"/>
      <c r="ZD691" s="1"/>
      <c r="ZE691" s="1"/>
      <c r="ZF691" s="1"/>
      <c r="ZG691" s="1"/>
      <c r="ZH691" s="1"/>
      <c r="ZI691" s="1"/>
      <c r="ZJ691" s="1"/>
      <c r="ZK691" s="1"/>
      <c r="ZL691" s="1"/>
      <c r="ZM691" s="1"/>
      <c r="ZN691" s="1"/>
      <c r="ZO691" s="1"/>
      <c r="ZP691" s="1"/>
      <c r="ZQ691" s="1"/>
      <c r="ZR691" s="1"/>
      <c r="ZS691" s="1"/>
      <c r="ZT691" s="1"/>
      <c r="ZU691" s="1"/>
      <c r="ZV691" s="1"/>
      <c r="ZW691" s="1"/>
      <c r="ZX691" s="1"/>
      <c r="ZY691" s="1"/>
      <c r="ZZ691" s="1"/>
      <c r="AAA691" s="1"/>
      <c r="AAB691" s="1"/>
      <c r="AAC691" s="1"/>
      <c r="AAD691" s="1"/>
      <c r="AAE691" s="1"/>
      <c r="AAF691" s="1"/>
      <c r="AAG691" s="1"/>
      <c r="AAH691" s="1"/>
      <c r="AAI691" s="1"/>
      <c r="AAJ691" s="1"/>
      <c r="AAK691" s="1"/>
      <c r="AAL691" s="1"/>
      <c r="AAM691" s="1"/>
      <c r="AAN691" s="1"/>
      <c r="AAO691" s="1"/>
      <c r="AAP691" s="1"/>
      <c r="AAQ691" s="1"/>
      <c r="AAR691" s="1"/>
      <c r="AAS691" s="1"/>
      <c r="AAT691" s="1"/>
      <c r="AAU691" s="1"/>
      <c r="AAV691" s="1"/>
      <c r="AAW691" s="1"/>
      <c r="AAX691" s="1"/>
      <c r="AAY691" s="1"/>
      <c r="AAZ691" s="1"/>
      <c r="ABA691" s="1"/>
      <c r="ABB691" s="1"/>
      <c r="ABC691" s="1"/>
      <c r="ABD691" s="1"/>
      <c r="ABE691" s="1"/>
      <c r="ABF691" s="1"/>
      <c r="ABG691" s="1"/>
      <c r="ABH691" s="1"/>
      <c r="ABI691" s="1"/>
      <c r="ABJ691" s="1"/>
      <c r="ABK691" s="1"/>
      <c r="ABL691" s="1"/>
      <c r="ABM691" s="1"/>
      <c r="ABN691" s="1"/>
      <c r="ABO691" s="1"/>
      <c r="ABP691" s="1"/>
      <c r="ABQ691" s="1"/>
      <c r="ABR691" s="1"/>
      <c r="ABS691" s="1"/>
      <c r="ABT691" s="1"/>
      <c r="ABU691" s="1"/>
      <c r="ABV691" s="1"/>
      <c r="ABW691" s="1"/>
      <c r="ABX691" s="1"/>
      <c r="ABY691" s="1"/>
      <c r="ABZ691" s="1"/>
      <c r="ACA691" s="1"/>
      <c r="ACB691" s="1"/>
      <c r="ACC691" s="1"/>
      <c r="ACD691" s="1"/>
      <c r="ACE691" s="1"/>
      <c r="ACF691" s="1"/>
      <c r="ACG691" s="1"/>
      <c r="ACH691" s="1"/>
      <c r="ACI691" s="1"/>
      <c r="ACJ691" s="1"/>
      <c r="ACK691" s="1"/>
      <c r="ACL691" s="1"/>
      <c r="ACM691" s="1"/>
      <c r="ACN691" s="1"/>
      <c r="ACO691" s="1"/>
      <c r="ACP691" s="1"/>
      <c r="ACQ691" s="1"/>
      <c r="ACR691" s="1"/>
      <c r="ACS691" s="1"/>
      <c r="ACT691" s="1"/>
      <c r="ACU691" s="1"/>
      <c r="ACV691" s="1"/>
      <c r="ACW691" s="1"/>
      <c r="ACX691" s="1"/>
      <c r="ACY691" s="1"/>
      <c r="ACZ691" s="1"/>
      <c r="ADA691" s="1"/>
      <c r="ADB691" s="1"/>
      <c r="ADC691" s="1"/>
      <c r="ADD691" s="1"/>
      <c r="ADE691" s="1"/>
      <c r="ADF691" s="1"/>
      <c r="ADG691" s="1"/>
      <c r="ADH691" s="1"/>
      <c r="ADI691" s="1"/>
      <c r="ADJ691" s="1"/>
      <c r="ADK691" s="1"/>
      <c r="ADL691" s="1"/>
      <c r="ADM691" s="1"/>
      <c r="ADN691" s="1"/>
      <c r="ADO691" s="1"/>
      <c r="ADP691" s="1"/>
      <c r="ADQ691" s="1"/>
      <c r="ADR691" s="1"/>
      <c r="ADS691" s="1"/>
      <c r="ADT691" s="1"/>
      <c r="ADU691" s="1"/>
      <c r="ADV691" s="1"/>
      <c r="ADW691" s="1"/>
      <c r="ADX691" s="1"/>
      <c r="ADY691" s="1"/>
      <c r="ADZ691" s="1"/>
      <c r="AEA691" s="1"/>
      <c r="AEB691" s="1"/>
      <c r="AEC691" s="1"/>
      <c r="AED691" s="1"/>
      <c r="AEE691" s="1"/>
      <c r="AEF691" s="1"/>
      <c r="AEG691" s="1"/>
      <c r="AEH691" s="1"/>
      <c r="AEI691" s="1"/>
      <c r="AEJ691" s="1"/>
      <c r="AEK691" s="1"/>
      <c r="AEL691" s="1"/>
      <c r="AEM691" s="1"/>
      <c r="AEN691" s="1"/>
      <c r="AEO691" s="1"/>
      <c r="AEP691" s="1"/>
      <c r="AEQ691" s="1"/>
      <c r="AER691" s="1"/>
      <c r="AES691" s="1"/>
      <c r="AET691" s="1"/>
      <c r="AEU691" s="1"/>
      <c r="AEV691" s="1"/>
      <c r="AEW691" s="1"/>
      <c r="AEX691" s="1"/>
      <c r="AEY691" s="1"/>
      <c r="AEZ691" s="1"/>
      <c r="AFA691" s="1"/>
      <c r="AFB691" s="1"/>
      <c r="AFC691" s="1"/>
      <c r="AFD691" s="1"/>
      <c r="AFE691" s="1"/>
      <c r="AFF691" s="1"/>
      <c r="AFG691" s="1"/>
      <c r="AFH691" s="1"/>
      <c r="AFI691" s="1"/>
      <c r="AFJ691" s="1"/>
      <c r="AFK691" s="1"/>
      <c r="AFL691" s="1"/>
      <c r="AFM691" s="1"/>
      <c r="AFN691" s="1"/>
      <c r="AFO691" s="1"/>
      <c r="AFP691" s="1"/>
      <c r="AFQ691" s="1"/>
      <c r="AFR691" s="1"/>
      <c r="AFS691" s="1"/>
      <c r="AFT691" s="1"/>
      <c r="AFU691" s="1"/>
      <c r="AFV691" s="1"/>
      <c r="AFW691" s="1"/>
      <c r="AFX691" s="1"/>
      <c r="AFY691" s="1"/>
      <c r="AFZ691" s="1"/>
      <c r="AGA691" s="1"/>
      <c r="AGB691" s="1"/>
      <c r="AGC691" s="1"/>
      <c r="AGD691" s="1"/>
      <c r="AGE691" s="1"/>
      <c r="AGF691" s="1"/>
      <c r="AGG691" s="1"/>
      <c r="AGH691" s="1"/>
      <c r="AGI691" s="1"/>
      <c r="AGJ691" s="1"/>
      <c r="AGK691" s="1"/>
      <c r="AGL691" s="1"/>
      <c r="AGM691" s="1"/>
      <c r="AGN691" s="1"/>
      <c r="AGO691" s="1"/>
      <c r="AGP691" s="1"/>
      <c r="AGQ691" s="1"/>
      <c r="AGR691" s="1"/>
      <c r="AGS691" s="1"/>
      <c r="AGT691" s="1"/>
      <c r="AGU691" s="1"/>
      <c r="AGV691" s="1"/>
      <c r="AGW691" s="1"/>
      <c r="AGX691" s="1"/>
      <c r="AGY691" s="1"/>
      <c r="AGZ691" s="1"/>
      <c r="AHA691" s="1"/>
      <c r="AHB691" s="1"/>
      <c r="AHC691" s="1"/>
      <c r="AHD691" s="1"/>
      <c r="AHE691" s="1"/>
      <c r="AHF691" s="1"/>
      <c r="AHG691" s="1"/>
      <c r="AHH691" s="1"/>
      <c r="AHI691" s="1"/>
      <c r="AHJ691" s="1"/>
      <c r="AHK691" s="1"/>
      <c r="AHL691" s="1"/>
      <c r="AHM691" s="1"/>
      <c r="AHN691" s="1"/>
      <c r="AHO691" s="1"/>
      <c r="AHP691" s="1"/>
      <c r="AHQ691" s="1"/>
      <c r="AHR691" s="1"/>
      <c r="AHS691" s="1"/>
      <c r="AHT691" s="1"/>
      <c r="AHU691" s="1"/>
      <c r="AHV691" s="1"/>
      <c r="AHW691" s="1"/>
      <c r="AHX691" s="1"/>
      <c r="AHY691" s="1"/>
      <c r="AHZ691" s="1"/>
      <c r="AIA691" s="1"/>
      <c r="AIB691" s="1"/>
      <c r="AIC691" s="1"/>
      <c r="AID691" s="1"/>
      <c r="AIE691" s="1"/>
      <c r="AIF691" s="1"/>
      <c r="AIG691" s="1"/>
      <c r="AIH691" s="1"/>
      <c r="AII691" s="1"/>
      <c r="AIJ691" s="1"/>
      <c r="AIK691" s="1"/>
      <c r="AIL691" s="1"/>
      <c r="AIM691" s="1"/>
      <c r="AIN691" s="1"/>
      <c r="AIO691" s="1"/>
      <c r="AIP691" s="1"/>
      <c r="AIQ691" s="1"/>
      <c r="AIR691" s="1"/>
      <c r="AIS691" s="1"/>
      <c r="AIT691" s="1"/>
      <c r="AIU691" s="1"/>
      <c r="AIV691" s="1"/>
      <c r="AIW691" s="1"/>
      <c r="AIX691" s="1"/>
      <c r="AIY691" s="1"/>
      <c r="AIZ691" s="1"/>
      <c r="AJA691" s="1"/>
      <c r="AJB691" s="1"/>
      <c r="AJC691" s="1"/>
      <c r="AJD691" s="1"/>
      <c r="AJE691" s="1"/>
      <c r="AJF691" s="1"/>
      <c r="AJG691" s="1"/>
      <c r="AJH691" s="1"/>
      <c r="AJI691" s="1"/>
      <c r="AJJ691" s="1"/>
      <c r="AJK691" s="1"/>
      <c r="AJL691" s="1"/>
      <c r="AJM691" s="1"/>
      <c r="AJN691" s="1"/>
      <c r="AJO691" s="1"/>
      <c r="AJP691" s="1"/>
      <c r="AJQ691" s="1"/>
      <c r="AJR691" s="1"/>
      <c r="AJS691" s="1"/>
      <c r="AJT691" s="1"/>
      <c r="AJU691" s="1"/>
      <c r="AJV691" s="1"/>
      <c r="AJW691" s="1"/>
      <c r="AJX691" s="1"/>
      <c r="AJY691" s="1"/>
      <c r="AJZ691" s="1"/>
      <c r="AKA691" s="1"/>
      <c r="AKB691" s="1"/>
      <c r="AKC691" s="1"/>
      <c r="AKD691" s="1"/>
      <c r="AKE691" s="1"/>
      <c r="AKF691" s="1"/>
      <c r="AKG691" s="1"/>
      <c r="AKH691" s="1"/>
      <c r="AKI691" s="1"/>
      <c r="AKJ691" s="1"/>
      <c r="AKK691" s="1"/>
      <c r="AKL691" s="1"/>
      <c r="AKM691" s="1"/>
      <c r="AKN691" s="1"/>
      <c r="AKO691" s="1"/>
      <c r="AKP691" s="1"/>
      <c r="AKQ691" s="1"/>
      <c r="AKR691" s="1"/>
      <c r="AKS691" s="1"/>
      <c r="AKT691" s="1"/>
      <c r="AKU691" s="1"/>
      <c r="AKV691" s="1"/>
      <c r="AKW691" s="1"/>
      <c r="AKX691" s="1"/>
      <c r="AKY691" s="1"/>
      <c r="AKZ691" s="1"/>
      <c r="ALA691" s="1"/>
      <c r="ALB691" s="1"/>
      <c r="ALC691" s="1"/>
      <c r="ALD691" s="1"/>
      <c r="ALE691" s="1"/>
      <c r="ALF691" s="1"/>
      <c r="ALG691" s="1"/>
      <c r="ALH691" s="1"/>
      <c r="ALI691" s="1"/>
      <c r="ALJ691" s="1"/>
      <c r="ALK691" s="1"/>
      <c r="ALL691" s="1"/>
      <c r="ALM691" s="1"/>
      <c r="ALN691" s="1"/>
      <c r="ALO691" s="1"/>
      <c r="ALP691" s="1"/>
      <c r="ALQ691" s="1"/>
      <c r="ALR691" s="1"/>
      <c r="ALS691" s="1"/>
      <c r="ALT691" s="1"/>
      <c r="ALU691" s="1"/>
      <c r="ALV691" s="1"/>
      <c r="ALW691" s="1"/>
      <c r="ALX691" s="1"/>
      <c r="ALY691" s="1"/>
      <c r="ALZ691" s="1"/>
      <c r="AMA691" s="1"/>
      <c r="AMB691" s="1"/>
      <c r="AMC691" s="1"/>
      <c r="AMD691" s="1"/>
      <c r="AME691" s="1"/>
      <c r="AMF691" s="1"/>
      <c r="AMG691" s="1"/>
      <c r="AMH691" s="1"/>
      <c r="AMI691" s="1"/>
      <c r="AMJ691" s="1"/>
    </row>
    <row r="692" spans="1:1024" s="22" customFormat="1">
      <c r="A692" s="1" t="s">
        <v>9747</v>
      </c>
      <c r="B692" s="1" t="s">
        <v>9767</v>
      </c>
      <c r="C692" s="1" t="s">
        <v>1382</v>
      </c>
      <c r="D692" s="1" t="s">
        <v>13</v>
      </c>
      <c r="E692" s="1" t="s">
        <v>9804</v>
      </c>
      <c r="F692" s="1" t="s">
        <v>1337</v>
      </c>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c r="KB692" s="1"/>
      <c r="KC692" s="1"/>
      <c r="KD692" s="1"/>
      <c r="KE692" s="1"/>
      <c r="KF692" s="1"/>
      <c r="KG692" s="1"/>
      <c r="KH692" s="1"/>
      <c r="KI692" s="1"/>
      <c r="KJ692" s="1"/>
      <c r="KK692" s="1"/>
      <c r="KL692" s="1"/>
      <c r="KM692" s="1"/>
      <c r="KN692" s="1"/>
      <c r="KO692" s="1"/>
      <c r="KP692" s="1"/>
      <c r="KQ692" s="1"/>
      <c r="KR692" s="1"/>
      <c r="KS692" s="1"/>
      <c r="KT692" s="1"/>
      <c r="KU692" s="1"/>
      <c r="KV692" s="1"/>
      <c r="KW692" s="1"/>
      <c r="KX692" s="1"/>
      <c r="KY692" s="1"/>
      <c r="KZ692" s="1"/>
      <c r="LA692" s="1"/>
      <c r="LB692" s="1"/>
      <c r="LC692" s="1"/>
      <c r="LD692" s="1"/>
      <c r="LE692" s="1"/>
      <c r="LF692" s="1"/>
      <c r="LG692" s="1"/>
      <c r="LH692" s="1"/>
      <c r="LI692" s="1"/>
      <c r="LJ692" s="1"/>
      <c r="LK692" s="1"/>
      <c r="LL692" s="1"/>
      <c r="LM692" s="1"/>
      <c r="LN692" s="1"/>
      <c r="LO692" s="1"/>
      <c r="LP692" s="1"/>
      <c r="LQ692" s="1"/>
      <c r="LR692" s="1"/>
      <c r="LS692" s="1"/>
      <c r="LT692" s="1"/>
      <c r="LU692" s="1"/>
      <c r="LV692" s="1"/>
      <c r="LW692" s="1"/>
      <c r="LX692" s="1"/>
      <c r="LY692" s="1"/>
      <c r="LZ692" s="1"/>
      <c r="MA692" s="1"/>
      <c r="MB692" s="1"/>
      <c r="MC692" s="1"/>
      <c r="MD692" s="1"/>
      <c r="ME692" s="1"/>
      <c r="MF692" s="1"/>
      <c r="MG692" s="1"/>
      <c r="MH692" s="1"/>
      <c r="MI692" s="1"/>
      <c r="MJ692" s="1"/>
      <c r="MK692" s="1"/>
      <c r="ML692" s="1"/>
      <c r="MM692" s="1"/>
      <c r="MN692" s="1"/>
      <c r="MO692" s="1"/>
      <c r="MP692" s="1"/>
      <c r="MQ692" s="1"/>
      <c r="MR692" s="1"/>
      <c r="MS692" s="1"/>
      <c r="MT692" s="1"/>
      <c r="MU692" s="1"/>
      <c r="MV692" s="1"/>
      <c r="MW692" s="1"/>
      <c r="MX692" s="1"/>
      <c r="MY692" s="1"/>
      <c r="MZ692" s="1"/>
      <c r="NA692" s="1"/>
      <c r="NB692" s="1"/>
      <c r="NC692" s="1"/>
      <c r="ND692" s="1"/>
      <c r="NE692" s="1"/>
      <c r="NF692" s="1"/>
      <c r="NG692" s="1"/>
      <c r="NH692" s="1"/>
      <c r="NI692" s="1"/>
      <c r="NJ692" s="1"/>
      <c r="NK692" s="1"/>
      <c r="NL692" s="1"/>
      <c r="NM692" s="1"/>
      <c r="NN692" s="1"/>
      <c r="NO692" s="1"/>
      <c r="NP692" s="1"/>
      <c r="NQ692" s="1"/>
      <c r="NR692" s="1"/>
      <c r="NS692" s="1"/>
      <c r="NT692" s="1"/>
      <c r="NU692" s="1"/>
      <c r="NV692" s="1"/>
      <c r="NW692" s="1"/>
      <c r="NX692" s="1"/>
      <c r="NY692" s="1"/>
      <c r="NZ692" s="1"/>
      <c r="OA692" s="1"/>
      <c r="OB692" s="1"/>
      <c r="OC692" s="1"/>
      <c r="OD692" s="1"/>
      <c r="OE692" s="1"/>
      <c r="OF692" s="1"/>
      <c r="OG692" s="1"/>
      <c r="OH692" s="1"/>
      <c r="OI692" s="1"/>
      <c r="OJ692" s="1"/>
      <c r="OK692" s="1"/>
      <c r="OL692" s="1"/>
      <c r="OM692" s="1"/>
      <c r="ON692" s="1"/>
      <c r="OO692" s="1"/>
      <c r="OP692" s="1"/>
      <c r="OQ692" s="1"/>
      <c r="OR692" s="1"/>
      <c r="OS692" s="1"/>
      <c r="OT692" s="1"/>
      <c r="OU692" s="1"/>
      <c r="OV692" s="1"/>
      <c r="OW692" s="1"/>
      <c r="OX692" s="1"/>
      <c r="OY692" s="1"/>
      <c r="OZ692" s="1"/>
      <c r="PA692" s="1"/>
      <c r="PB692" s="1"/>
      <c r="PC692" s="1"/>
      <c r="PD692" s="1"/>
      <c r="PE692" s="1"/>
      <c r="PF692" s="1"/>
      <c r="PG692" s="1"/>
      <c r="PH692" s="1"/>
      <c r="PI692" s="1"/>
      <c r="PJ692" s="1"/>
      <c r="PK692" s="1"/>
      <c r="PL692" s="1"/>
      <c r="PM692" s="1"/>
      <c r="PN692" s="1"/>
      <c r="PO692" s="1"/>
      <c r="PP692" s="1"/>
      <c r="PQ692" s="1"/>
      <c r="PR692" s="1"/>
      <c r="PS692" s="1"/>
      <c r="PT692" s="1"/>
      <c r="PU692" s="1"/>
      <c r="PV692" s="1"/>
      <c r="PW692" s="1"/>
      <c r="PX692" s="1"/>
      <c r="PY692" s="1"/>
      <c r="PZ692" s="1"/>
      <c r="QA692" s="1"/>
      <c r="QB692" s="1"/>
      <c r="QC692" s="1"/>
      <c r="QD692" s="1"/>
      <c r="QE692" s="1"/>
      <c r="QF692" s="1"/>
      <c r="QG692" s="1"/>
      <c r="QH692" s="1"/>
      <c r="QI692" s="1"/>
      <c r="QJ692" s="1"/>
      <c r="QK692" s="1"/>
      <c r="QL692" s="1"/>
      <c r="QM692" s="1"/>
      <c r="QN692" s="1"/>
      <c r="QO692" s="1"/>
      <c r="QP692" s="1"/>
      <c r="QQ692" s="1"/>
      <c r="QR692" s="1"/>
      <c r="QS692" s="1"/>
      <c r="QT692" s="1"/>
      <c r="QU692" s="1"/>
      <c r="QV692" s="1"/>
      <c r="QW692" s="1"/>
      <c r="QX692" s="1"/>
      <c r="QY692" s="1"/>
      <c r="QZ692" s="1"/>
      <c r="RA692" s="1"/>
      <c r="RB692" s="1"/>
      <c r="RC692" s="1"/>
      <c r="RD692" s="1"/>
      <c r="RE692" s="1"/>
      <c r="RF692" s="1"/>
      <c r="RG692" s="1"/>
      <c r="RH692" s="1"/>
      <c r="RI692" s="1"/>
      <c r="RJ692" s="1"/>
      <c r="RK692" s="1"/>
      <c r="RL692" s="1"/>
      <c r="RM692" s="1"/>
      <c r="RN692" s="1"/>
      <c r="RO692" s="1"/>
      <c r="RP692" s="1"/>
      <c r="RQ692" s="1"/>
      <c r="RR692" s="1"/>
      <c r="RS692" s="1"/>
      <c r="RT692" s="1"/>
      <c r="RU692" s="1"/>
      <c r="RV692" s="1"/>
      <c r="RW692" s="1"/>
      <c r="RX692" s="1"/>
      <c r="RY692" s="1"/>
      <c r="RZ692" s="1"/>
      <c r="SA692" s="1"/>
      <c r="SB692" s="1"/>
      <c r="SC692" s="1"/>
      <c r="SD692" s="1"/>
      <c r="SE692" s="1"/>
      <c r="SF692" s="1"/>
      <c r="SG692" s="1"/>
      <c r="SH692" s="1"/>
      <c r="SI692" s="1"/>
      <c r="SJ692" s="1"/>
      <c r="SK692" s="1"/>
      <c r="SL692" s="1"/>
      <c r="SM692" s="1"/>
      <c r="SN692" s="1"/>
      <c r="SO692" s="1"/>
      <c r="SP692" s="1"/>
      <c r="SQ692" s="1"/>
      <c r="SR692" s="1"/>
      <c r="SS692" s="1"/>
      <c r="ST692" s="1"/>
      <c r="SU692" s="1"/>
      <c r="SV692" s="1"/>
      <c r="SW692" s="1"/>
      <c r="SX692" s="1"/>
      <c r="SY692" s="1"/>
      <c r="SZ692" s="1"/>
      <c r="TA692" s="1"/>
      <c r="TB692" s="1"/>
      <c r="TC692" s="1"/>
      <c r="TD692" s="1"/>
      <c r="TE692" s="1"/>
      <c r="TF692" s="1"/>
      <c r="TG692" s="1"/>
      <c r="TH692" s="1"/>
      <c r="TI692" s="1"/>
      <c r="TJ692" s="1"/>
      <c r="TK692" s="1"/>
      <c r="TL692" s="1"/>
      <c r="TM692" s="1"/>
      <c r="TN692" s="1"/>
      <c r="TO692" s="1"/>
      <c r="TP692" s="1"/>
      <c r="TQ692" s="1"/>
      <c r="TR692" s="1"/>
      <c r="TS692" s="1"/>
      <c r="TT692" s="1"/>
      <c r="TU692" s="1"/>
      <c r="TV692" s="1"/>
      <c r="TW692" s="1"/>
      <c r="TX692" s="1"/>
      <c r="TY692" s="1"/>
      <c r="TZ692" s="1"/>
      <c r="UA692" s="1"/>
      <c r="UB692" s="1"/>
      <c r="UC692" s="1"/>
      <c r="UD692" s="1"/>
      <c r="UE692" s="1"/>
      <c r="UF692" s="1"/>
      <c r="UG692" s="1"/>
      <c r="UH692" s="1"/>
      <c r="UI692" s="1"/>
      <c r="UJ692" s="1"/>
      <c r="UK692" s="1"/>
      <c r="UL692" s="1"/>
      <c r="UM692" s="1"/>
      <c r="UN692" s="1"/>
      <c r="UO692" s="1"/>
      <c r="UP692" s="1"/>
      <c r="UQ692" s="1"/>
      <c r="UR692" s="1"/>
      <c r="US692" s="1"/>
      <c r="UT692" s="1"/>
      <c r="UU692" s="1"/>
      <c r="UV692" s="1"/>
      <c r="UW692" s="1"/>
      <c r="UX692" s="1"/>
      <c r="UY692" s="1"/>
      <c r="UZ692" s="1"/>
      <c r="VA692" s="1"/>
      <c r="VB692" s="1"/>
      <c r="VC692" s="1"/>
      <c r="VD692" s="1"/>
      <c r="VE692" s="1"/>
      <c r="VF692" s="1"/>
      <c r="VG692" s="1"/>
      <c r="VH692" s="1"/>
      <c r="VI692" s="1"/>
      <c r="VJ692" s="1"/>
      <c r="VK692" s="1"/>
      <c r="VL692" s="1"/>
      <c r="VM692" s="1"/>
      <c r="VN692" s="1"/>
      <c r="VO692" s="1"/>
      <c r="VP692" s="1"/>
      <c r="VQ692" s="1"/>
      <c r="VR692" s="1"/>
      <c r="VS692" s="1"/>
      <c r="VT692" s="1"/>
      <c r="VU692" s="1"/>
      <c r="VV692" s="1"/>
      <c r="VW692" s="1"/>
      <c r="VX692" s="1"/>
      <c r="VY692" s="1"/>
      <c r="VZ692" s="1"/>
      <c r="WA692" s="1"/>
      <c r="WB692" s="1"/>
      <c r="WC692" s="1"/>
      <c r="WD692" s="1"/>
      <c r="WE692" s="1"/>
      <c r="WF692" s="1"/>
      <c r="WG692" s="1"/>
      <c r="WH692" s="1"/>
      <c r="WI692" s="1"/>
      <c r="WJ692" s="1"/>
      <c r="WK692" s="1"/>
      <c r="WL692" s="1"/>
      <c r="WM692" s="1"/>
      <c r="WN692" s="1"/>
      <c r="WO692" s="1"/>
      <c r="WP692" s="1"/>
      <c r="WQ692" s="1"/>
      <c r="WR692" s="1"/>
      <c r="WS692" s="1"/>
      <c r="WT692" s="1"/>
      <c r="WU692" s="1"/>
      <c r="WV692" s="1"/>
      <c r="WW692" s="1"/>
      <c r="WX692" s="1"/>
      <c r="WY692" s="1"/>
      <c r="WZ692" s="1"/>
      <c r="XA692" s="1"/>
      <c r="XB692" s="1"/>
      <c r="XC692" s="1"/>
      <c r="XD692" s="1"/>
      <c r="XE692" s="1"/>
      <c r="XF692" s="1"/>
      <c r="XG692" s="1"/>
      <c r="XH692" s="1"/>
      <c r="XI692" s="1"/>
      <c r="XJ692" s="1"/>
      <c r="XK692" s="1"/>
      <c r="XL692" s="1"/>
      <c r="XM692" s="1"/>
      <c r="XN692" s="1"/>
      <c r="XO692" s="1"/>
      <c r="XP692" s="1"/>
      <c r="XQ692" s="1"/>
      <c r="XR692" s="1"/>
      <c r="XS692" s="1"/>
      <c r="XT692" s="1"/>
      <c r="XU692" s="1"/>
      <c r="XV692" s="1"/>
      <c r="XW692" s="1"/>
      <c r="XX692" s="1"/>
      <c r="XY692" s="1"/>
      <c r="XZ692" s="1"/>
      <c r="YA692" s="1"/>
      <c r="YB692" s="1"/>
      <c r="YC692" s="1"/>
      <c r="YD692" s="1"/>
      <c r="YE692" s="1"/>
      <c r="YF692" s="1"/>
      <c r="YG692" s="1"/>
      <c r="YH692" s="1"/>
      <c r="YI692" s="1"/>
      <c r="YJ692" s="1"/>
      <c r="YK692" s="1"/>
      <c r="YL692" s="1"/>
      <c r="YM692" s="1"/>
      <c r="YN692" s="1"/>
      <c r="YO692" s="1"/>
      <c r="YP692" s="1"/>
      <c r="YQ692" s="1"/>
      <c r="YR692" s="1"/>
      <c r="YS692" s="1"/>
      <c r="YT692" s="1"/>
      <c r="YU692" s="1"/>
      <c r="YV692" s="1"/>
      <c r="YW692" s="1"/>
      <c r="YX692" s="1"/>
      <c r="YY692" s="1"/>
      <c r="YZ692" s="1"/>
      <c r="ZA692" s="1"/>
      <c r="ZB692" s="1"/>
      <c r="ZC692" s="1"/>
      <c r="ZD692" s="1"/>
      <c r="ZE692" s="1"/>
      <c r="ZF692" s="1"/>
      <c r="ZG692" s="1"/>
      <c r="ZH692" s="1"/>
      <c r="ZI692" s="1"/>
      <c r="ZJ692" s="1"/>
      <c r="ZK692" s="1"/>
      <c r="ZL692" s="1"/>
      <c r="ZM692" s="1"/>
      <c r="ZN692" s="1"/>
      <c r="ZO692" s="1"/>
      <c r="ZP692" s="1"/>
      <c r="ZQ692" s="1"/>
      <c r="ZR692" s="1"/>
      <c r="ZS692" s="1"/>
      <c r="ZT692" s="1"/>
      <c r="ZU692" s="1"/>
      <c r="ZV692" s="1"/>
      <c r="ZW692" s="1"/>
      <c r="ZX692" s="1"/>
      <c r="ZY692" s="1"/>
      <c r="ZZ692" s="1"/>
      <c r="AAA692" s="1"/>
      <c r="AAB692" s="1"/>
      <c r="AAC692" s="1"/>
      <c r="AAD692" s="1"/>
      <c r="AAE692" s="1"/>
      <c r="AAF692" s="1"/>
      <c r="AAG692" s="1"/>
      <c r="AAH692" s="1"/>
      <c r="AAI692" s="1"/>
      <c r="AAJ692" s="1"/>
      <c r="AAK692" s="1"/>
      <c r="AAL692" s="1"/>
      <c r="AAM692" s="1"/>
      <c r="AAN692" s="1"/>
      <c r="AAO692" s="1"/>
      <c r="AAP692" s="1"/>
      <c r="AAQ692" s="1"/>
      <c r="AAR692" s="1"/>
      <c r="AAS692" s="1"/>
      <c r="AAT692" s="1"/>
      <c r="AAU692" s="1"/>
      <c r="AAV692" s="1"/>
      <c r="AAW692" s="1"/>
      <c r="AAX692" s="1"/>
      <c r="AAY692" s="1"/>
      <c r="AAZ692" s="1"/>
      <c r="ABA692" s="1"/>
      <c r="ABB692" s="1"/>
      <c r="ABC692" s="1"/>
      <c r="ABD692" s="1"/>
      <c r="ABE692" s="1"/>
      <c r="ABF692" s="1"/>
      <c r="ABG692" s="1"/>
      <c r="ABH692" s="1"/>
      <c r="ABI692" s="1"/>
      <c r="ABJ692" s="1"/>
      <c r="ABK692" s="1"/>
      <c r="ABL692" s="1"/>
      <c r="ABM692" s="1"/>
      <c r="ABN692" s="1"/>
      <c r="ABO692" s="1"/>
      <c r="ABP692" s="1"/>
      <c r="ABQ692" s="1"/>
      <c r="ABR692" s="1"/>
      <c r="ABS692" s="1"/>
      <c r="ABT692" s="1"/>
      <c r="ABU692" s="1"/>
      <c r="ABV692" s="1"/>
      <c r="ABW692" s="1"/>
      <c r="ABX692" s="1"/>
      <c r="ABY692" s="1"/>
      <c r="ABZ692" s="1"/>
      <c r="ACA692" s="1"/>
      <c r="ACB692" s="1"/>
      <c r="ACC692" s="1"/>
      <c r="ACD692" s="1"/>
      <c r="ACE692" s="1"/>
      <c r="ACF692" s="1"/>
      <c r="ACG692" s="1"/>
      <c r="ACH692" s="1"/>
      <c r="ACI692" s="1"/>
      <c r="ACJ692" s="1"/>
      <c r="ACK692" s="1"/>
      <c r="ACL692" s="1"/>
      <c r="ACM692" s="1"/>
      <c r="ACN692" s="1"/>
      <c r="ACO692" s="1"/>
      <c r="ACP692" s="1"/>
      <c r="ACQ692" s="1"/>
      <c r="ACR692" s="1"/>
      <c r="ACS692" s="1"/>
      <c r="ACT692" s="1"/>
      <c r="ACU692" s="1"/>
      <c r="ACV692" s="1"/>
      <c r="ACW692" s="1"/>
      <c r="ACX692" s="1"/>
      <c r="ACY692" s="1"/>
      <c r="ACZ692" s="1"/>
      <c r="ADA692" s="1"/>
      <c r="ADB692" s="1"/>
      <c r="ADC692" s="1"/>
      <c r="ADD692" s="1"/>
      <c r="ADE692" s="1"/>
      <c r="ADF692" s="1"/>
      <c r="ADG692" s="1"/>
      <c r="ADH692" s="1"/>
      <c r="ADI692" s="1"/>
      <c r="ADJ692" s="1"/>
      <c r="ADK692" s="1"/>
      <c r="ADL692" s="1"/>
      <c r="ADM692" s="1"/>
      <c r="ADN692" s="1"/>
      <c r="ADO692" s="1"/>
      <c r="ADP692" s="1"/>
      <c r="ADQ692" s="1"/>
      <c r="ADR692" s="1"/>
      <c r="ADS692" s="1"/>
      <c r="ADT692" s="1"/>
      <c r="ADU692" s="1"/>
      <c r="ADV692" s="1"/>
      <c r="ADW692" s="1"/>
      <c r="ADX692" s="1"/>
      <c r="ADY692" s="1"/>
      <c r="ADZ692" s="1"/>
      <c r="AEA692" s="1"/>
      <c r="AEB692" s="1"/>
      <c r="AEC692" s="1"/>
      <c r="AED692" s="1"/>
      <c r="AEE692" s="1"/>
      <c r="AEF692" s="1"/>
      <c r="AEG692" s="1"/>
      <c r="AEH692" s="1"/>
      <c r="AEI692" s="1"/>
      <c r="AEJ692" s="1"/>
      <c r="AEK692" s="1"/>
      <c r="AEL692" s="1"/>
      <c r="AEM692" s="1"/>
      <c r="AEN692" s="1"/>
      <c r="AEO692" s="1"/>
      <c r="AEP692" s="1"/>
      <c r="AEQ692" s="1"/>
      <c r="AER692" s="1"/>
      <c r="AES692" s="1"/>
      <c r="AET692" s="1"/>
      <c r="AEU692" s="1"/>
      <c r="AEV692" s="1"/>
      <c r="AEW692" s="1"/>
      <c r="AEX692" s="1"/>
      <c r="AEY692" s="1"/>
      <c r="AEZ692" s="1"/>
      <c r="AFA692" s="1"/>
      <c r="AFB692" s="1"/>
      <c r="AFC692" s="1"/>
      <c r="AFD692" s="1"/>
      <c r="AFE692" s="1"/>
      <c r="AFF692" s="1"/>
      <c r="AFG692" s="1"/>
      <c r="AFH692" s="1"/>
      <c r="AFI692" s="1"/>
      <c r="AFJ692" s="1"/>
      <c r="AFK692" s="1"/>
      <c r="AFL692" s="1"/>
      <c r="AFM692" s="1"/>
      <c r="AFN692" s="1"/>
      <c r="AFO692" s="1"/>
      <c r="AFP692" s="1"/>
      <c r="AFQ692" s="1"/>
      <c r="AFR692" s="1"/>
      <c r="AFS692" s="1"/>
      <c r="AFT692" s="1"/>
      <c r="AFU692" s="1"/>
      <c r="AFV692" s="1"/>
      <c r="AFW692" s="1"/>
      <c r="AFX692" s="1"/>
      <c r="AFY692" s="1"/>
      <c r="AFZ692" s="1"/>
      <c r="AGA692" s="1"/>
      <c r="AGB692" s="1"/>
      <c r="AGC692" s="1"/>
      <c r="AGD692" s="1"/>
      <c r="AGE692" s="1"/>
      <c r="AGF692" s="1"/>
      <c r="AGG692" s="1"/>
      <c r="AGH692" s="1"/>
      <c r="AGI692" s="1"/>
      <c r="AGJ692" s="1"/>
      <c r="AGK692" s="1"/>
      <c r="AGL692" s="1"/>
      <c r="AGM692" s="1"/>
      <c r="AGN692" s="1"/>
      <c r="AGO692" s="1"/>
      <c r="AGP692" s="1"/>
      <c r="AGQ692" s="1"/>
      <c r="AGR692" s="1"/>
      <c r="AGS692" s="1"/>
      <c r="AGT692" s="1"/>
      <c r="AGU692" s="1"/>
      <c r="AGV692" s="1"/>
      <c r="AGW692" s="1"/>
      <c r="AGX692" s="1"/>
      <c r="AGY692" s="1"/>
      <c r="AGZ692" s="1"/>
      <c r="AHA692" s="1"/>
      <c r="AHB692" s="1"/>
      <c r="AHC692" s="1"/>
      <c r="AHD692" s="1"/>
      <c r="AHE692" s="1"/>
      <c r="AHF692" s="1"/>
      <c r="AHG692" s="1"/>
      <c r="AHH692" s="1"/>
      <c r="AHI692" s="1"/>
      <c r="AHJ692" s="1"/>
      <c r="AHK692" s="1"/>
      <c r="AHL692" s="1"/>
      <c r="AHM692" s="1"/>
      <c r="AHN692" s="1"/>
      <c r="AHO692" s="1"/>
      <c r="AHP692" s="1"/>
      <c r="AHQ692" s="1"/>
      <c r="AHR692" s="1"/>
      <c r="AHS692" s="1"/>
      <c r="AHT692" s="1"/>
      <c r="AHU692" s="1"/>
      <c r="AHV692" s="1"/>
      <c r="AHW692" s="1"/>
      <c r="AHX692" s="1"/>
      <c r="AHY692" s="1"/>
      <c r="AHZ692" s="1"/>
      <c r="AIA692" s="1"/>
      <c r="AIB692" s="1"/>
      <c r="AIC692" s="1"/>
      <c r="AID692" s="1"/>
      <c r="AIE692" s="1"/>
      <c r="AIF692" s="1"/>
      <c r="AIG692" s="1"/>
      <c r="AIH692" s="1"/>
      <c r="AII692" s="1"/>
      <c r="AIJ692" s="1"/>
      <c r="AIK692" s="1"/>
      <c r="AIL692" s="1"/>
      <c r="AIM692" s="1"/>
      <c r="AIN692" s="1"/>
      <c r="AIO692" s="1"/>
      <c r="AIP692" s="1"/>
      <c r="AIQ692" s="1"/>
      <c r="AIR692" s="1"/>
      <c r="AIS692" s="1"/>
      <c r="AIT692" s="1"/>
      <c r="AIU692" s="1"/>
      <c r="AIV692" s="1"/>
      <c r="AIW692" s="1"/>
      <c r="AIX692" s="1"/>
      <c r="AIY692" s="1"/>
      <c r="AIZ692" s="1"/>
      <c r="AJA692" s="1"/>
      <c r="AJB692" s="1"/>
      <c r="AJC692" s="1"/>
      <c r="AJD692" s="1"/>
      <c r="AJE692" s="1"/>
      <c r="AJF692" s="1"/>
      <c r="AJG692" s="1"/>
      <c r="AJH692" s="1"/>
      <c r="AJI692" s="1"/>
      <c r="AJJ692" s="1"/>
      <c r="AJK692" s="1"/>
      <c r="AJL692" s="1"/>
      <c r="AJM692" s="1"/>
      <c r="AJN692" s="1"/>
      <c r="AJO692" s="1"/>
      <c r="AJP692" s="1"/>
      <c r="AJQ692" s="1"/>
      <c r="AJR692" s="1"/>
      <c r="AJS692" s="1"/>
      <c r="AJT692" s="1"/>
      <c r="AJU692" s="1"/>
      <c r="AJV692" s="1"/>
      <c r="AJW692" s="1"/>
      <c r="AJX692" s="1"/>
      <c r="AJY692" s="1"/>
      <c r="AJZ692" s="1"/>
      <c r="AKA692" s="1"/>
      <c r="AKB692" s="1"/>
      <c r="AKC692" s="1"/>
      <c r="AKD692" s="1"/>
      <c r="AKE692" s="1"/>
      <c r="AKF692" s="1"/>
      <c r="AKG692" s="1"/>
      <c r="AKH692" s="1"/>
      <c r="AKI692" s="1"/>
      <c r="AKJ692" s="1"/>
      <c r="AKK692" s="1"/>
      <c r="AKL692" s="1"/>
      <c r="AKM692" s="1"/>
      <c r="AKN692" s="1"/>
      <c r="AKO692" s="1"/>
      <c r="AKP692" s="1"/>
      <c r="AKQ692" s="1"/>
      <c r="AKR692" s="1"/>
      <c r="AKS692" s="1"/>
      <c r="AKT692" s="1"/>
      <c r="AKU692" s="1"/>
      <c r="AKV692" s="1"/>
      <c r="AKW692" s="1"/>
      <c r="AKX692" s="1"/>
      <c r="AKY692" s="1"/>
      <c r="AKZ692" s="1"/>
      <c r="ALA692" s="1"/>
      <c r="ALB692" s="1"/>
      <c r="ALC692" s="1"/>
      <c r="ALD692" s="1"/>
      <c r="ALE692" s="1"/>
      <c r="ALF692" s="1"/>
      <c r="ALG692" s="1"/>
      <c r="ALH692" s="1"/>
      <c r="ALI692" s="1"/>
      <c r="ALJ692" s="1"/>
      <c r="ALK692" s="1"/>
      <c r="ALL692" s="1"/>
      <c r="ALM692" s="1"/>
      <c r="ALN692" s="1"/>
      <c r="ALO692" s="1"/>
      <c r="ALP692" s="1"/>
      <c r="ALQ692" s="1"/>
      <c r="ALR692" s="1"/>
      <c r="ALS692" s="1"/>
      <c r="ALT692" s="1"/>
      <c r="ALU692" s="1"/>
      <c r="ALV692" s="1"/>
      <c r="ALW692" s="1"/>
      <c r="ALX692" s="1"/>
      <c r="ALY692" s="1"/>
      <c r="ALZ692" s="1"/>
      <c r="AMA692" s="1"/>
      <c r="AMB692" s="1"/>
      <c r="AMC692" s="1"/>
      <c r="AMD692" s="1"/>
      <c r="AME692" s="1"/>
      <c r="AMF692" s="1"/>
      <c r="AMG692" s="1"/>
      <c r="AMH692" s="1"/>
      <c r="AMI692" s="1"/>
      <c r="AMJ692" s="1"/>
    </row>
    <row r="693" spans="1:1024" s="22" customFormat="1">
      <c r="A693" s="1" t="s">
        <v>9748</v>
      </c>
      <c r="B693" s="1" t="s">
        <v>9768</v>
      </c>
      <c r="C693" s="1" t="s">
        <v>1382</v>
      </c>
      <c r="D693" s="1" t="s">
        <v>13</v>
      </c>
      <c r="E693" s="1" t="s">
        <v>9805</v>
      </c>
      <c r="F693" s="1" t="s">
        <v>1337</v>
      </c>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c r="KB693" s="1"/>
      <c r="KC693" s="1"/>
      <c r="KD693" s="1"/>
      <c r="KE693" s="1"/>
      <c r="KF693" s="1"/>
      <c r="KG693" s="1"/>
      <c r="KH693" s="1"/>
      <c r="KI693" s="1"/>
      <c r="KJ693" s="1"/>
      <c r="KK693" s="1"/>
      <c r="KL693" s="1"/>
      <c r="KM693" s="1"/>
      <c r="KN693" s="1"/>
      <c r="KO693" s="1"/>
      <c r="KP693" s="1"/>
      <c r="KQ693" s="1"/>
      <c r="KR693" s="1"/>
      <c r="KS693" s="1"/>
      <c r="KT693" s="1"/>
      <c r="KU693" s="1"/>
      <c r="KV693" s="1"/>
      <c r="KW693" s="1"/>
      <c r="KX693" s="1"/>
      <c r="KY693" s="1"/>
      <c r="KZ693" s="1"/>
      <c r="LA693" s="1"/>
      <c r="LB693" s="1"/>
      <c r="LC693" s="1"/>
      <c r="LD693" s="1"/>
      <c r="LE693" s="1"/>
      <c r="LF693" s="1"/>
      <c r="LG693" s="1"/>
      <c r="LH693" s="1"/>
      <c r="LI693" s="1"/>
      <c r="LJ693" s="1"/>
      <c r="LK693" s="1"/>
      <c r="LL693" s="1"/>
      <c r="LM693" s="1"/>
      <c r="LN693" s="1"/>
      <c r="LO693" s="1"/>
      <c r="LP693" s="1"/>
      <c r="LQ693" s="1"/>
      <c r="LR693" s="1"/>
      <c r="LS693" s="1"/>
      <c r="LT693" s="1"/>
      <c r="LU693" s="1"/>
      <c r="LV693" s="1"/>
      <c r="LW693" s="1"/>
      <c r="LX693" s="1"/>
      <c r="LY693" s="1"/>
      <c r="LZ693" s="1"/>
      <c r="MA693" s="1"/>
      <c r="MB693" s="1"/>
      <c r="MC693" s="1"/>
      <c r="MD693" s="1"/>
      <c r="ME693" s="1"/>
      <c r="MF693" s="1"/>
      <c r="MG693" s="1"/>
      <c r="MH693" s="1"/>
      <c r="MI693" s="1"/>
      <c r="MJ693" s="1"/>
      <c r="MK693" s="1"/>
      <c r="ML693" s="1"/>
      <c r="MM693" s="1"/>
      <c r="MN693" s="1"/>
      <c r="MO693" s="1"/>
      <c r="MP693" s="1"/>
      <c r="MQ693" s="1"/>
      <c r="MR693" s="1"/>
      <c r="MS693" s="1"/>
      <c r="MT693" s="1"/>
      <c r="MU693" s="1"/>
      <c r="MV693" s="1"/>
      <c r="MW693" s="1"/>
      <c r="MX693" s="1"/>
      <c r="MY693" s="1"/>
      <c r="MZ693" s="1"/>
      <c r="NA693" s="1"/>
      <c r="NB693" s="1"/>
      <c r="NC693" s="1"/>
      <c r="ND693" s="1"/>
      <c r="NE693" s="1"/>
      <c r="NF693" s="1"/>
      <c r="NG693" s="1"/>
      <c r="NH693" s="1"/>
      <c r="NI693" s="1"/>
      <c r="NJ693" s="1"/>
      <c r="NK693" s="1"/>
      <c r="NL693" s="1"/>
      <c r="NM693" s="1"/>
      <c r="NN693" s="1"/>
      <c r="NO693" s="1"/>
      <c r="NP693" s="1"/>
      <c r="NQ693" s="1"/>
      <c r="NR693" s="1"/>
      <c r="NS693" s="1"/>
      <c r="NT693" s="1"/>
      <c r="NU693" s="1"/>
      <c r="NV693" s="1"/>
      <c r="NW693" s="1"/>
      <c r="NX693" s="1"/>
      <c r="NY693" s="1"/>
      <c r="NZ693" s="1"/>
      <c r="OA693" s="1"/>
      <c r="OB693" s="1"/>
      <c r="OC693" s="1"/>
      <c r="OD693" s="1"/>
      <c r="OE693" s="1"/>
      <c r="OF693" s="1"/>
      <c r="OG693" s="1"/>
      <c r="OH693" s="1"/>
      <c r="OI693" s="1"/>
      <c r="OJ693" s="1"/>
      <c r="OK693" s="1"/>
      <c r="OL693" s="1"/>
      <c r="OM693" s="1"/>
      <c r="ON693" s="1"/>
      <c r="OO693" s="1"/>
      <c r="OP693" s="1"/>
      <c r="OQ693" s="1"/>
      <c r="OR693" s="1"/>
      <c r="OS693" s="1"/>
      <c r="OT693" s="1"/>
      <c r="OU693" s="1"/>
      <c r="OV693" s="1"/>
      <c r="OW693" s="1"/>
      <c r="OX693" s="1"/>
      <c r="OY693" s="1"/>
      <c r="OZ693" s="1"/>
      <c r="PA693" s="1"/>
      <c r="PB693" s="1"/>
      <c r="PC693" s="1"/>
      <c r="PD693" s="1"/>
      <c r="PE693" s="1"/>
      <c r="PF693" s="1"/>
      <c r="PG693" s="1"/>
      <c r="PH693" s="1"/>
      <c r="PI693" s="1"/>
      <c r="PJ693" s="1"/>
      <c r="PK693" s="1"/>
      <c r="PL693" s="1"/>
      <c r="PM693" s="1"/>
      <c r="PN693" s="1"/>
      <c r="PO693" s="1"/>
      <c r="PP693" s="1"/>
      <c r="PQ693" s="1"/>
      <c r="PR693" s="1"/>
      <c r="PS693" s="1"/>
      <c r="PT693" s="1"/>
      <c r="PU693" s="1"/>
      <c r="PV693" s="1"/>
      <c r="PW693" s="1"/>
      <c r="PX693" s="1"/>
      <c r="PY693" s="1"/>
      <c r="PZ693" s="1"/>
      <c r="QA693" s="1"/>
      <c r="QB693" s="1"/>
      <c r="QC693" s="1"/>
      <c r="QD693" s="1"/>
      <c r="QE693" s="1"/>
      <c r="QF693" s="1"/>
      <c r="QG693" s="1"/>
      <c r="QH693" s="1"/>
      <c r="QI693" s="1"/>
      <c r="QJ693" s="1"/>
      <c r="QK693" s="1"/>
      <c r="QL693" s="1"/>
      <c r="QM693" s="1"/>
      <c r="QN693" s="1"/>
      <c r="QO693" s="1"/>
      <c r="QP693" s="1"/>
      <c r="QQ693" s="1"/>
      <c r="QR693" s="1"/>
      <c r="QS693" s="1"/>
      <c r="QT693" s="1"/>
      <c r="QU693" s="1"/>
      <c r="QV693" s="1"/>
      <c r="QW693" s="1"/>
      <c r="QX693" s="1"/>
      <c r="QY693" s="1"/>
      <c r="QZ693" s="1"/>
      <c r="RA693" s="1"/>
      <c r="RB693" s="1"/>
      <c r="RC693" s="1"/>
      <c r="RD693" s="1"/>
      <c r="RE693" s="1"/>
      <c r="RF693" s="1"/>
      <c r="RG693" s="1"/>
      <c r="RH693" s="1"/>
      <c r="RI693" s="1"/>
      <c r="RJ693" s="1"/>
      <c r="RK693" s="1"/>
      <c r="RL693" s="1"/>
      <c r="RM693" s="1"/>
      <c r="RN693" s="1"/>
      <c r="RO693" s="1"/>
      <c r="RP693" s="1"/>
      <c r="RQ693" s="1"/>
      <c r="RR693" s="1"/>
      <c r="RS693" s="1"/>
      <c r="RT693" s="1"/>
      <c r="RU693" s="1"/>
      <c r="RV693" s="1"/>
      <c r="RW693" s="1"/>
      <c r="RX693" s="1"/>
      <c r="RY693" s="1"/>
      <c r="RZ693" s="1"/>
      <c r="SA693" s="1"/>
      <c r="SB693" s="1"/>
      <c r="SC693" s="1"/>
      <c r="SD693" s="1"/>
      <c r="SE693" s="1"/>
      <c r="SF693" s="1"/>
      <c r="SG693" s="1"/>
      <c r="SH693" s="1"/>
      <c r="SI693" s="1"/>
      <c r="SJ693" s="1"/>
      <c r="SK693" s="1"/>
      <c r="SL693" s="1"/>
      <c r="SM693" s="1"/>
      <c r="SN693" s="1"/>
      <c r="SO693" s="1"/>
      <c r="SP693" s="1"/>
      <c r="SQ693" s="1"/>
      <c r="SR693" s="1"/>
      <c r="SS693" s="1"/>
      <c r="ST693" s="1"/>
      <c r="SU693" s="1"/>
      <c r="SV693" s="1"/>
      <c r="SW693" s="1"/>
      <c r="SX693" s="1"/>
      <c r="SY693" s="1"/>
      <c r="SZ693" s="1"/>
      <c r="TA693" s="1"/>
      <c r="TB693" s="1"/>
      <c r="TC693" s="1"/>
      <c r="TD693" s="1"/>
      <c r="TE693" s="1"/>
      <c r="TF693" s="1"/>
      <c r="TG693" s="1"/>
      <c r="TH693" s="1"/>
      <c r="TI693" s="1"/>
      <c r="TJ693" s="1"/>
      <c r="TK693" s="1"/>
      <c r="TL693" s="1"/>
      <c r="TM693" s="1"/>
      <c r="TN693" s="1"/>
      <c r="TO693" s="1"/>
      <c r="TP693" s="1"/>
      <c r="TQ693" s="1"/>
      <c r="TR693" s="1"/>
      <c r="TS693" s="1"/>
      <c r="TT693" s="1"/>
      <c r="TU693" s="1"/>
      <c r="TV693" s="1"/>
      <c r="TW693" s="1"/>
      <c r="TX693" s="1"/>
      <c r="TY693" s="1"/>
      <c r="TZ693" s="1"/>
      <c r="UA693" s="1"/>
      <c r="UB693" s="1"/>
      <c r="UC693" s="1"/>
      <c r="UD693" s="1"/>
      <c r="UE693" s="1"/>
      <c r="UF693" s="1"/>
      <c r="UG693" s="1"/>
      <c r="UH693" s="1"/>
      <c r="UI693" s="1"/>
      <c r="UJ693" s="1"/>
      <c r="UK693" s="1"/>
      <c r="UL693" s="1"/>
      <c r="UM693" s="1"/>
      <c r="UN693" s="1"/>
      <c r="UO693" s="1"/>
      <c r="UP693" s="1"/>
      <c r="UQ693" s="1"/>
      <c r="UR693" s="1"/>
      <c r="US693" s="1"/>
      <c r="UT693" s="1"/>
      <c r="UU693" s="1"/>
      <c r="UV693" s="1"/>
      <c r="UW693" s="1"/>
      <c r="UX693" s="1"/>
      <c r="UY693" s="1"/>
      <c r="UZ693" s="1"/>
      <c r="VA693" s="1"/>
      <c r="VB693" s="1"/>
      <c r="VC693" s="1"/>
      <c r="VD693" s="1"/>
      <c r="VE693" s="1"/>
      <c r="VF693" s="1"/>
      <c r="VG693" s="1"/>
      <c r="VH693" s="1"/>
      <c r="VI693" s="1"/>
      <c r="VJ693" s="1"/>
      <c r="VK693" s="1"/>
      <c r="VL693" s="1"/>
      <c r="VM693" s="1"/>
      <c r="VN693" s="1"/>
      <c r="VO693" s="1"/>
      <c r="VP693" s="1"/>
      <c r="VQ693" s="1"/>
      <c r="VR693" s="1"/>
      <c r="VS693" s="1"/>
      <c r="VT693" s="1"/>
      <c r="VU693" s="1"/>
      <c r="VV693" s="1"/>
      <c r="VW693" s="1"/>
      <c r="VX693" s="1"/>
      <c r="VY693" s="1"/>
      <c r="VZ693" s="1"/>
      <c r="WA693" s="1"/>
      <c r="WB693" s="1"/>
      <c r="WC693" s="1"/>
      <c r="WD693" s="1"/>
      <c r="WE693" s="1"/>
      <c r="WF693" s="1"/>
      <c r="WG693" s="1"/>
      <c r="WH693" s="1"/>
      <c r="WI693" s="1"/>
      <c r="WJ693" s="1"/>
      <c r="WK693" s="1"/>
      <c r="WL693" s="1"/>
      <c r="WM693" s="1"/>
      <c r="WN693" s="1"/>
      <c r="WO693" s="1"/>
      <c r="WP693" s="1"/>
      <c r="WQ693" s="1"/>
      <c r="WR693" s="1"/>
      <c r="WS693" s="1"/>
      <c r="WT693" s="1"/>
      <c r="WU693" s="1"/>
      <c r="WV693" s="1"/>
      <c r="WW693" s="1"/>
      <c r="WX693" s="1"/>
      <c r="WY693" s="1"/>
      <c r="WZ693" s="1"/>
      <c r="XA693" s="1"/>
      <c r="XB693" s="1"/>
      <c r="XC693" s="1"/>
      <c r="XD693" s="1"/>
      <c r="XE693" s="1"/>
      <c r="XF693" s="1"/>
      <c r="XG693" s="1"/>
      <c r="XH693" s="1"/>
      <c r="XI693" s="1"/>
      <c r="XJ693" s="1"/>
      <c r="XK693" s="1"/>
      <c r="XL693" s="1"/>
      <c r="XM693" s="1"/>
      <c r="XN693" s="1"/>
      <c r="XO693" s="1"/>
      <c r="XP693" s="1"/>
      <c r="XQ693" s="1"/>
      <c r="XR693" s="1"/>
      <c r="XS693" s="1"/>
      <c r="XT693" s="1"/>
      <c r="XU693" s="1"/>
      <c r="XV693" s="1"/>
      <c r="XW693" s="1"/>
      <c r="XX693" s="1"/>
      <c r="XY693" s="1"/>
      <c r="XZ693" s="1"/>
      <c r="YA693" s="1"/>
      <c r="YB693" s="1"/>
      <c r="YC693" s="1"/>
      <c r="YD693" s="1"/>
      <c r="YE693" s="1"/>
      <c r="YF693" s="1"/>
      <c r="YG693" s="1"/>
      <c r="YH693" s="1"/>
      <c r="YI693" s="1"/>
      <c r="YJ693" s="1"/>
      <c r="YK693" s="1"/>
      <c r="YL693" s="1"/>
      <c r="YM693" s="1"/>
      <c r="YN693" s="1"/>
      <c r="YO693" s="1"/>
      <c r="YP693" s="1"/>
      <c r="YQ693" s="1"/>
      <c r="YR693" s="1"/>
      <c r="YS693" s="1"/>
      <c r="YT693" s="1"/>
      <c r="YU693" s="1"/>
      <c r="YV693" s="1"/>
      <c r="YW693" s="1"/>
      <c r="YX693" s="1"/>
      <c r="YY693" s="1"/>
      <c r="YZ693" s="1"/>
      <c r="ZA693" s="1"/>
      <c r="ZB693" s="1"/>
      <c r="ZC693" s="1"/>
      <c r="ZD693" s="1"/>
      <c r="ZE693" s="1"/>
      <c r="ZF693" s="1"/>
      <c r="ZG693" s="1"/>
      <c r="ZH693" s="1"/>
      <c r="ZI693" s="1"/>
      <c r="ZJ693" s="1"/>
      <c r="ZK693" s="1"/>
      <c r="ZL693" s="1"/>
      <c r="ZM693" s="1"/>
      <c r="ZN693" s="1"/>
      <c r="ZO693" s="1"/>
      <c r="ZP693" s="1"/>
      <c r="ZQ693" s="1"/>
      <c r="ZR693" s="1"/>
      <c r="ZS693" s="1"/>
      <c r="ZT693" s="1"/>
      <c r="ZU693" s="1"/>
      <c r="ZV693" s="1"/>
      <c r="ZW693" s="1"/>
      <c r="ZX693" s="1"/>
      <c r="ZY693" s="1"/>
      <c r="ZZ693" s="1"/>
      <c r="AAA693" s="1"/>
      <c r="AAB693" s="1"/>
      <c r="AAC693" s="1"/>
      <c r="AAD693" s="1"/>
      <c r="AAE693" s="1"/>
      <c r="AAF693" s="1"/>
      <c r="AAG693" s="1"/>
      <c r="AAH693" s="1"/>
      <c r="AAI693" s="1"/>
      <c r="AAJ693" s="1"/>
      <c r="AAK693" s="1"/>
      <c r="AAL693" s="1"/>
      <c r="AAM693" s="1"/>
      <c r="AAN693" s="1"/>
      <c r="AAO693" s="1"/>
      <c r="AAP693" s="1"/>
      <c r="AAQ693" s="1"/>
      <c r="AAR693" s="1"/>
      <c r="AAS693" s="1"/>
      <c r="AAT693" s="1"/>
      <c r="AAU693" s="1"/>
      <c r="AAV693" s="1"/>
      <c r="AAW693" s="1"/>
      <c r="AAX693" s="1"/>
      <c r="AAY693" s="1"/>
      <c r="AAZ693" s="1"/>
      <c r="ABA693" s="1"/>
      <c r="ABB693" s="1"/>
      <c r="ABC693" s="1"/>
      <c r="ABD693" s="1"/>
      <c r="ABE693" s="1"/>
      <c r="ABF693" s="1"/>
      <c r="ABG693" s="1"/>
      <c r="ABH693" s="1"/>
      <c r="ABI693" s="1"/>
      <c r="ABJ693" s="1"/>
      <c r="ABK693" s="1"/>
      <c r="ABL693" s="1"/>
      <c r="ABM693" s="1"/>
      <c r="ABN693" s="1"/>
      <c r="ABO693" s="1"/>
      <c r="ABP693" s="1"/>
      <c r="ABQ693" s="1"/>
      <c r="ABR693" s="1"/>
      <c r="ABS693" s="1"/>
      <c r="ABT693" s="1"/>
      <c r="ABU693" s="1"/>
      <c r="ABV693" s="1"/>
      <c r="ABW693" s="1"/>
      <c r="ABX693" s="1"/>
      <c r="ABY693" s="1"/>
      <c r="ABZ693" s="1"/>
      <c r="ACA693" s="1"/>
      <c r="ACB693" s="1"/>
      <c r="ACC693" s="1"/>
      <c r="ACD693" s="1"/>
      <c r="ACE693" s="1"/>
      <c r="ACF693" s="1"/>
      <c r="ACG693" s="1"/>
      <c r="ACH693" s="1"/>
      <c r="ACI693" s="1"/>
      <c r="ACJ693" s="1"/>
      <c r="ACK693" s="1"/>
      <c r="ACL693" s="1"/>
      <c r="ACM693" s="1"/>
      <c r="ACN693" s="1"/>
      <c r="ACO693" s="1"/>
      <c r="ACP693" s="1"/>
      <c r="ACQ693" s="1"/>
      <c r="ACR693" s="1"/>
      <c r="ACS693" s="1"/>
      <c r="ACT693" s="1"/>
      <c r="ACU693" s="1"/>
      <c r="ACV693" s="1"/>
      <c r="ACW693" s="1"/>
      <c r="ACX693" s="1"/>
      <c r="ACY693" s="1"/>
      <c r="ACZ693" s="1"/>
      <c r="ADA693" s="1"/>
      <c r="ADB693" s="1"/>
      <c r="ADC693" s="1"/>
      <c r="ADD693" s="1"/>
      <c r="ADE693" s="1"/>
      <c r="ADF693" s="1"/>
      <c r="ADG693" s="1"/>
      <c r="ADH693" s="1"/>
      <c r="ADI693" s="1"/>
      <c r="ADJ693" s="1"/>
      <c r="ADK693" s="1"/>
      <c r="ADL693" s="1"/>
      <c r="ADM693" s="1"/>
      <c r="ADN693" s="1"/>
      <c r="ADO693" s="1"/>
      <c r="ADP693" s="1"/>
      <c r="ADQ693" s="1"/>
      <c r="ADR693" s="1"/>
      <c r="ADS693" s="1"/>
      <c r="ADT693" s="1"/>
      <c r="ADU693" s="1"/>
      <c r="ADV693" s="1"/>
      <c r="ADW693" s="1"/>
      <c r="ADX693" s="1"/>
      <c r="ADY693" s="1"/>
      <c r="ADZ693" s="1"/>
      <c r="AEA693" s="1"/>
      <c r="AEB693" s="1"/>
      <c r="AEC693" s="1"/>
      <c r="AED693" s="1"/>
      <c r="AEE693" s="1"/>
      <c r="AEF693" s="1"/>
      <c r="AEG693" s="1"/>
      <c r="AEH693" s="1"/>
      <c r="AEI693" s="1"/>
      <c r="AEJ693" s="1"/>
      <c r="AEK693" s="1"/>
      <c r="AEL693" s="1"/>
      <c r="AEM693" s="1"/>
      <c r="AEN693" s="1"/>
      <c r="AEO693" s="1"/>
      <c r="AEP693" s="1"/>
      <c r="AEQ693" s="1"/>
      <c r="AER693" s="1"/>
      <c r="AES693" s="1"/>
      <c r="AET693" s="1"/>
      <c r="AEU693" s="1"/>
      <c r="AEV693" s="1"/>
      <c r="AEW693" s="1"/>
      <c r="AEX693" s="1"/>
      <c r="AEY693" s="1"/>
      <c r="AEZ693" s="1"/>
      <c r="AFA693" s="1"/>
      <c r="AFB693" s="1"/>
      <c r="AFC693" s="1"/>
      <c r="AFD693" s="1"/>
      <c r="AFE693" s="1"/>
      <c r="AFF693" s="1"/>
      <c r="AFG693" s="1"/>
      <c r="AFH693" s="1"/>
      <c r="AFI693" s="1"/>
      <c r="AFJ693" s="1"/>
      <c r="AFK693" s="1"/>
      <c r="AFL693" s="1"/>
      <c r="AFM693" s="1"/>
      <c r="AFN693" s="1"/>
      <c r="AFO693" s="1"/>
      <c r="AFP693" s="1"/>
      <c r="AFQ693" s="1"/>
      <c r="AFR693" s="1"/>
      <c r="AFS693" s="1"/>
      <c r="AFT693" s="1"/>
      <c r="AFU693" s="1"/>
      <c r="AFV693" s="1"/>
      <c r="AFW693" s="1"/>
      <c r="AFX693" s="1"/>
      <c r="AFY693" s="1"/>
      <c r="AFZ693" s="1"/>
      <c r="AGA693" s="1"/>
      <c r="AGB693" s="1"/>
      <c r="AGC693" s="1"/>
      <c r="AGD693" s="1"/>
      <c r="AGE693" s="1"/>
      <c r="AGF693" s="1"/>
      <c r="AGG693" s="1"/>
      <c r="AGH693" s="1"/>
      <c r="AGI693" s="1"/>
      <c r="AGJ693" s="1"/>
      <c r="AGK693" s="1"/>
      <c r="AGL693" s="1"/>
      <c r="AGM693" s="1"/>
      <c r="AGN693" s="1"/>
      <c r="AGO693" s="1"/>
      <c r="AGP693" s="1"/>
      <c r="AGQ693" s="1"/>
      <c r="AGR693" s="1"/>
      <c r="AGS693" s="1"/>
      <c r="AGT693" s="1"/>
      <c r="AGU693" s="1"/>
      <c r="AGV693" s="1"/>
      <c r="AGW693" s="1"/>
      <c r="AGX693" s="1"/>
      <c r="AGY693" s="1"/>
      <c r="AGZ693" s="1"/>
      <c r="AHA693" s="1"/>
      <c r="AHB693" s="1"/>
      <c r="AHC693" s="1"/>
      <c r="AHD693" s="1"/>
      <c r="AHE693" s="1"/>
      <c r="AHF693" s="1"/>
      <c r="AHG693" s="1"/>
      <c r="AHH693" s="1"/>
      <c r="AHI693" s="1"/>
      <c r="AHJ693" s="1"/>
      <c r="AHK693" s="1"/>
      <c r="AHL693" s="1"/>
      <c r="AHM693" s="1"/>
      <c r="AHN693" s="1"/>
      <c r="AHO693" s="1"/>
      <c r="AHP693" s="1"/>
      <c r="AHQ693" s="1"/>
      <c r="AHR693" s="1"/>
      <c r="AHS693" s="1"/>
      <c r="AHT693" s="1"/>
      <c r="AHU693" s="1"/>
      <c r="AHV693" s="1"/>
      <c r="AHW693" s="1"/>
      <c r="AHX693" s="1"/>
      <c r="AHY693" s="1"/>
      <c r="AHZ693" s="1"/>
      <c r="AIA693" s="1"/>
      <c r="AIB693" s="1"/>
      <c r="AIC693" s="1"/>
      <c r="AID693" s="1"/>
      <c r="AIE693" s="1"/>
      <c r="AIF693" s="1"/>
      <c r="AIG693" s="1"/>
      <c r="AIH693" s="1"/>
      <c r="AII693" s="1"/>
      <c r="AIJ693" s="1"/>
      <c r="AIK693" s="1"/>
      <c r="AIL693" s="1"/>
      <c r="AIM693" s="1"/>
      <c r="AIN693" s="1"/>
      <c r="AIO693" s="1"/>
      <c r="AIP693" s="1"/>
      <c r="AIQ693" s="1"/>
      <c r="AIR693" s="1"/>
      <c r="AIS693" s="1"/>
      <c r="AIT693" s="1"/>
      <c r="AIU693" s="1"/>
      <c r="AIV693" s="1"/>
      <c r="AIW693" s="1"/>
      <c r="AIX693" s="1"/>
      <c r="AIY693" s="1"/>
      <c r="AIZ693" s="1"/>
      <c r="AJA693" s="1"/>
      <c r="AJB693" s="1"/>
      <c r="AJC693" s="1"/>
      <c r="AJD693" s="1"/>
      <c r="AJE693" s="1"/>
      <c r="AJF693" s="1"/>
      <c r="AJG693" s="1"/>
      <c r="AJH693" s="1"/>
      <c r="AJI693" s="1"/>
      <c r="AJJ693" s="1"/>
      <c r="AJK693" s="1"/>
      <c r="AJL693" s="1"/>
      <c r="AJM693" s="1"/>
      <c r="AJN693" s="1"/>
      <c r="AJO693" s="1"/>
      <c r="AJP693" s="1"/>
      <c r="AJQ693" s="1"/>
      <c r="AJR693" s="1"/>
      <c r="AJS693" s="1"/>
      <c r="AJT693" s="1"/>
      <c r="AJU693" s="1"/>
      <c r="AJV693" s="1"/>
      <c r="AJW693" s="1"/>
      <c r="AJX693" s="1"/>
      <c r="AJY693" s="1"/>
      <c r="AJZ693" s="1"/>
      <c r="AKA693" s="1"/>
      <c r="AKB693" s="1"/>
      <c r="AKC693" s="1"/>
      <c r="AKD693" s="1"/>
      <c r="AKE693" s="1"/>
      <c r="AKF693" s="1"/>
      <c r="AKG693" s="1"/>
      <c r="AKH693" s="1"/>
      <c r="AKI693" s="1"/>
      <c r="AKJ693" s="1"/>
      <c r="AKK693" s="1"/>
      <c r="AKL693" s="1"/>
      <c r="AKM693" s="1"/>
      <c r="AKN693" s="1"/>
      <c r="AKO693" s="1"/>
      <c r="AKP693" s="1"/>
      <c r="AKQ693" s="1"/>
      <c r="AKR693" s="1"/>
      <c r="AKS693" s="1"/>
      <c r="AKT693" s="1"/>
      <c r="AKU693" s="1"/>
      <c r="AKV693" s="1"/>
      <c r="AKW693" s="1"/>
      <c r="AKX693" s="1"/>
      <c r="AKY693" s="1"/>
      <c r="AKZ693" s="1"/>
      <c r="ALA693" s="1"/>
      <c r="ALB693" s="1"/>
      <c r="ALC693" s="1"/>
      <c r="ALD693" s="1"/>
      <c r="ALE693" s="1"/>
      <c r="ALF693" s="1"/>
      <c r="ALG693" s="1"/>
      <c r="ALH693" s="1"/>
      <c r="ALI693" s="1"/>
      <c r="ALJ693" s="1"/>
      <c r="ALK693" s="1"/>
      <c r="ALL693" s="1"/>
      <c r="ALM693" s="1"/>
      <c r="ALN693" s="1"/>
      <c r="ALO693" s="1"/>
      <c r="ALP693" s="1"/>
      <c r="ALQ693" s="1"/>
      <c r="ALR693" s="1"/>
      <c r="ALS693" s="1"/>
      <c r="ALT693" s="1"/>
      <c r="ALU693" s="1"/>
      <c r="ALV693" s="1"/>
      <c r="ALW693" s="1"/>
      <c r="ALX693" s="1"/>
      <c r="ALY693" s="1"/>
      <c r="ALZ693" s="1"/>
      <c r="AMA693" s="1"/>
      <c r="AMB693" s="1"/>
      <c r="AMC693" s="1"/>
      <c r="AMD693" s="1"/>
      <c r="AME693" s="1"/>
      <c r="AMF693" s="1"/>
      <c r="AMG693" s="1"/>
      <c r="AMH693" s="1"/>
      <c r="AMI693" s="1"/>
      <c r="AMJ693" s="1"/>
    </row>
    <row r="694" spans="1:1024" s="22" customFormat="1">
      <c r="A694" s="1" t="s">
        <v>9749</v>
      </c>
      <c r="B694" s="1" t="s">
        <v>9769</v>
      </c>
      <c r="C694" s="1" t="s">
        <v>1382</v>
      </c>
      <c r="D694" s="1" t="s">
        <v>288</v>
      </c>
      <c r="E694" s="1" t="s">
        <v>9806</v>
      </c>
      <c r="F694" s="1" t="s">
        <v>12</v>
      </c>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c r="KB694" s="1"/>
      <c r="KC694" s="1"/>
      <c r="KD694" s="1"/>
      <c r="KE694" s="1"/>
      <c r="KF694" s="1"/>
      <c r="KG694" s="1"/>
      <c r="KH694" s="1"/>
      <c r="KI694" s="1"/>
      <c r="KJ694" s="1"/>
      <c r="KK694" s="1"/>
      <c r="KL694" s="1"/>
      <c r="KM694" s="1"/>
      <c r="KN694" s="1"/>
      <c r="KO694" s="1"/>
      <c r="KP694" s="1"/>
      <c r="KQ694" s="1"/>
      <c r="KR694" s="1"/>
      <c r="KS694" s="1"/>
      <c r="KT694" s="1"/>
      <c r="KU694" s="1"/>
      <c r="KV694" s="1"/>
      <c r="KW694" s="1"/>
      <c r="KX694" s="1"/>
      <c r="KY694" s="1"/>
      <c r="KZ694" s="1"/>
      <c r="LA694" s="1"/>
      <c r="LB694" s="1"/>
      <c r="LC694" s="1"/>
      <c r="LD694" s="1"/>
      <c r="LE694" s="1"/>
      <c r="LF694" s="1"/>
      <c r="LG694" s="1"/>
      <c r="LH694" s="1"/>
      <c r="LI694" s="1"/>
      <c r="LJ694" s="1"/>
      <c r="LK694" s="1"/>
      <c r="LL694" s="1"/>
      <c r="LM694" s="1"/>
      <c r="LN694" s="1"/>
      <c r="LO694" s="1"/>
      <c r="LP694" s="1"/>
      <c r="LQ694" s="1"/>
      <c r="LR694" s="1"/>
      <c r="LS694" s="1"/>
      <c r="LT694" s="1"/>
      <c r="LU694" s="1"/>
      <c r="LV694" s="1"/>
      <c r="LW694" s="1"/>
      <c r="LX694" s="1"/>
      <c r="LY694" s="1"/>
      <c r="LZ694" s="1"/>
      <c r="MA694" s="1"/>
      <c r="MB694" s="1"/>
      <c r="MC694" s="1"/>
      <c r="MD694" s="1"/>
      <c r="ME694" s="1"/>
      <c r="MF694" s="1"/>
      <c r="MG694" s="1"/>
      <c r="MH694" s="1"/>
      <c r="MI694" s="1"/>
      <c r="MJ694" s="1"/>
      <c r="MK694" s="1"/>
      <c r="ML694" s="1"/>
      <c r="MM694" s="1"/>
      <c r="MN694" s="1"/>
      <c r="MO694" s="1"/>
      <c r="MP694" s="1"/>
      <c r="MQ694" s="1"/>
      <c r="MR694" s="1"/>
      <c r="MS694" s="1"/>
      <c r="MT694" s="1"/>
      <c r="MU694" s="1"/>
      <c r="MV694" s="1"/>
      <c r="MW694" s="1"/>
      <c r="MX694" s="1"/>
      <c r="MY694" s="1"/>
      <c r="MZ694" s="1"/>
      <c r="NA694" s="1"/>
      <c r="NB694" s="1"/>
      <c r="NC694" s="1"/>
      <c r="ND694" s="1"/>
      <c r="NE694" s="1"/>
      <c r="NF694" s="1"/>
      <c r="NG694" s="1"/>
      <c r="NH694" s="1"/>
      <c r="NI694" s="1"/>
      <c r="NJ694" s="1"/>
      <c r="NK694" s="1"/>
      <c r="NL694" s="1"/>
      <c r="NM694" s="1"/>
      <c r="NN694" s="1"/>
      <c r="NO694" s="1"/>
      <c r="NP694" s="1"/>
      <c r="NQ694" s="1"/>
      <c r="NR694" s="1"/>
      <c r="NS694" s="1"/>
      <c r="NT694" s="1"/>
      <c r="NU694" s="1"/>
      <c r="NV694" s="1"/>
      <c r="NW694" s="1"/>
      <c r="NX694" s="1"/>
      <c r="NY694" s="1"/>
      <c r="NZ694" s="1"/>
      <c r="OA694" s="1"/>
      <c r="OB694" s="1"/>
      <c r="OC694" s="1"/>
      <c r="OD694" s="1"/>
      <c r="OE694" s="1"/>
      <c r="OF694" s="1"/>
      <c r="OG694" s="1"/>
      <c r="OH694" s="1"/>
      <c r="OI694" s="1"/>
      <c r="OJ694" s="1"/>
      <c r="OK694" s="1"/>
      <c r="OL694" s="1"/>
      <c r="OM694" s="1"/>
      <c r="ON694" s="1"/>
      <c r="OO694" s="1"/>
      <c r="OP694" s="1"/>
      <c r="OQ694" s="1"/>
      <c r="OR694" s="1"/>
      <c r="OS694" s="1"/>
      <c r="OT694" s="1"/>
      <c r="OU694" s="1"/>
      <c r="OV694" s="1"/>
      <c r="OW694" s="1"/>
      <c r="OX694" s="1"/>
      <c r="OY694" s="1"/>
      <c r="OZ694" s="1"/>
      <c r="PA694" s="1"/>
      <c r="PB694" s="1"/>
      <c r="PC694" s="1"/>
      <c r="PD694" s="1"/>
      <c r="PE694" s="1"/>
      <c r="PF694" s="1"/>
      <c r="PG694" s="1"/>
      <c r="PH694" s="1"/>
      <c r="PI694" s="1"/>
      <c r="PJ694" s="1"/>
      <c r="PK694" s="1"/>
      <c r="PL694" s="1"/>
      <c r="PM694" s="1"/>
      <c r="PN694" s="1"/>
      <c r="PO694" s="1"/>
      <c r="PP694" s="1"/>
      <c r="PQ694" s="1"/>
      <c r="PR694" s="1"/>
      <c r="PS694" s="1"/>
      <c r="PT694" s="1"/>
      <c r="PU694" s="1"/>
      <c r="PV694" s="1"/>
      <c r="PW694" s="1"/>
      <c r="PX694" s="1"/>
      <c r="PY694" s="1"/>
      <c r="PZ694" s="1"/>
      <c r="QA694" s="1"/>
      <c r="QB694" s="1"/>
      <c r="QC694" s="1"/>
      <c r="QD694" s="1"/>
      <c r="QE694" s="1"/>
      <c r="QF694" s="1"/>
      <c r="QG694" s="1"/>
      <c r="QH694" s="1"/>
      <c r="QI694" s="1"/>
      <c r="QJ694" s="1"/>
      <c r="QK694" s="1"/>
      <c r="QL694" s="1"/>
      <c r="QM694" s="1"/>
      <c r="QN694" s="1"/>
      <c r="QO694" s="1"/>
      <c r="QP694" s="1"/>
      <c r="QQ694" s="1"/>
      <c r="QR694" s="1"/>
      <c r="QS694" s="1"/>
      <c r="QT694" s="1"/>
      <c r="QU694" s="1"/>
      <c r="QV694" s="1"/>
      <c r="QW694" s="1"/>
      <c r="QX694" s="1"/>
      <c r="QY694" s="1"/>
      <c r="QZ694" s="1"/>
      <c r="RA694" s="1"/>
      <c r="RB694" s="1"/>
      <c r="RC694" s="1"/>
      <c r="RD694" s="1"/>
      <c r="RE694" s="1"/>
      <c r="RF694" s="1"/>
      <c r="RG694" s="1"/>
      <c r="RH694" s="1"/>
      <c r="RI694" s="1"/>
      <c r="RJ694" s="1"/>
      <c r="RK694" s="1"/>
      <c r="RL694" s="1"/>
      <c r="RM694" s="1"/>
      <c r="RN694" s="1"/>
      <c r="RO694" s="1"/>
      <c r="RP694" s="1"/>
      <c r="RQ694" s="1"/>
      <c r="RR694" s="1"/>
      <c r="RS694" s="1"/>
      <c r="RT694" s="1"/>
      <c r="RU694" s="1"/>
      <c r="RV694" s="1"/>
      <c r="RW694" s="1"/>
      <c r="RX694" s="1"/>
      <c r="RY694" s="1"/>
      <c r="RZ694" s="1"/>
      <c r="SA694" s="1"/>
      <c r="SB694" s="1"/>
      <c r="SC694" s="1"/>
      <c r="SD694" s="1"/>
      <c r="SE694" s="1"/>
      <c r="SF694" s="1"/>
      <c r="SG694" s="1"/>
      <c r="SH694" s="1"/>
      <c r="SI694" s="1"/>
      <c r="SJ694" s="1"/>
      <c r="SK694" s="1"/>
      <c r="SL694" s="1"/>
      <c r="SM694" s="1"/>
      <c r="SN694" s="1"/>
      <c r="SO694" s="1"/>
      <c r="SP694" s="1"/>
      <c r="SQ694" s="1"/>
      <c r="SR694" s="1"/>
      <c r="SS694" s="1"/>
      <c r="ST694" s="1"/>
      <c r="SU694" s="1"/>
      <c r="SV694" s="1"/>
      <c r="SW694" s="1"/>
      <c r="SX694" s="1"/>
      <c r="SY694" s="1"/>
      <c r="SZ694" s="1"/>
      <c r="TA694" s="1"/>
      <c r="TB694" s="1"/>
      <c r="TC694" s="1"/>
      <c r="TD694" s="1"/>
      <c r="TE694" s="1"/>
      <c r="TF694" s="1"/>
      <c r="TG694" s="1"/>
      <c r="TH694" s="1"/>
      <c r="TI694" s="1"/>
      <c r="TJ694" s="1"/>
      <c r="TK694" s="1"/>
      <c r="TL694" s="1"/>
      <c r="TM694" s="1"/>
      <c r="TN694" s="1"/>
      <c r="TO694" s="1"/>
      <c r="TP694" s="1"/>
      <c r="TQ694" s="1"/>
      <c r="TR694" s="1"/>
      <c r="TS694" s="1"/>
      <c r="TT694" s="1"/>
      <c r="TU694" s="1"/>
      <c r="TV694" s="1"/>
      <c r="TW694" s="1"/>
      <c r="TX694" s="1"/>
      <c r="TY694" s="1"/>
      <c r="TZ694" s="1"/>
      <c r="UA694" s="1"/>
      <c r="UB694" s="1"/>
      <c r="UC694" s="1"/>
      <c r="UD694" s="1"/>
      <c r="UE694" s="1"/>
      <c r="UF694" s="1"/>
      <c r="UG694" s="1"/>
      <c r="UH694" s="1"/>
      <c r="UI694" s="1"/>
      <c r="UJ694" s="1"/>
      <c r="UK694" s="1"/>
      <c r="UL694" s="1"/>
      <c r="UM694" s="1"/>
      <c r="UN694" s="1"/>
      <c r="UO694" s="1"/>
      <c r="UP694" s="1"/>
      <c r="UQ694" s="1"/>
      <c r="UR694" s="1"/>
      <c r="US694" s="1"/>
      <c r="UT694" s="1"/>
      <c r="UU694" s="1"/>
      <c r="UV694" s="1"/>
      <c r="UW694" s="1"/>
      <c r="UX694" s="1"/>
      <c r="UY694" s="1"/>
      <c r="UZ694" s="1"/>
      <c r="VA694" s="1"/>
      <c r="VB694" s="1"/>
      <c r="VC694" s="1"/>
      <c r="VD694" s="1"/>
      <c r="VE694" s="1"/>
      <c r="VF694" s="1"/>
      <c r="VG694" s="1"/>
      <c r="VH694" s="1"/>
      <c r="VI694" s="1"/>
      <c r="VJ694" s="1"/>
      <c r="VK694" s="1"/>
      <c r="VL694" s="1"/>
      <c r="VM694" s="1"/>
      <c r="VN694" s="1"/>
      <c r="VO694" s="1"/>
      <c r="VP694" s="1"/>
      <c r="VQ694" s="1"/>
      <c r="VR694" s="1"/>
      <c r="VS694" s="1"/>
      <c r="VT694" s="1"/>
      <c r="VU694" s="1"/>
      <c r="VV694" s="1"/>
      <c r="VW694" s="1"/>
      <c r="VX694" s="1"/>
      <c r="VY694" s="1"/>
      <c r="VZ694" s="1"/>
      <c r="WA694" s="1"/>
      <c r="WB694" s="1"/>
      <c r="WC694" s="1"/>
      <c r="WD694" s="1"/>
      <c r="WE694" s="1"/>
      <c r="WF694" s="1"/>
      <c r="WG694" s="1"/>
      <c r="WH694" s="1"/>
      <c r="WI694" s="1"/>
      <c r="WJ694" s="1"/>
      <c r="WK694" s="1"/>
      <c r="WL694" s="1"/>
      <c r="WM694" s="1"/>
      <c r="WN694" s="1"/>
      <c r="WO694" s="1"/>
      <c r="WP694" s="1"/>
      <c r="WQ694" s="1"/>
      <c r="WR694" s="1"/>
      <c r="WS694" s="1"/>
      <c r="WT694" s="1"/>
      <c r="WU694" s="1"/>
      <c r="WV694" s="1"/>
      <c r="WW694" s="1"/>
      <c r="WX694" s="1"/>
      <c r="WY694" s="1"/>
      <c r="WZ694" s="1"/>
      <c r="XA694" s="1"/>
      <c r="XB694" s="1"/>
      <c r="XC694" s="1"/>
      <c r="XD694" s="1"/>
      <c r="XE694" s="1"/>
      <c r="XF694" s="1"/>
      <c r="XG694" s="1"/>
      <c r="XH694" s="1"/>
      <c r="XI694" s="1"/>
      <c r="XJ694" s="1"/>
      <c r="XK694" s="1"/>
      <c r="XL694" s="1"/>
      <c r="XM694" s="1"/>
      <c r="XN694" s="1"/>
      <c r="XO694" s="1"/>
      <c r="XP694" s="1"/>
      <c r="XQ694" s="1"/>
      <c r="XR694" s="1"/>
      <c r="XS694" s="1"/>
      <c r="XT694" s="1"/>
      <c r="XU694" s="1"/>
      <c r="XV694" s="1"/>
      <c r="XW694" s="1"/>
      <c r="XX694" s="1"/>
      <c r="XY694" s="1"/>
      <c r="XZ694" s="1"/>
      <c r="YA694" s="1"/>
      <c r="YB694" s="1"/>
      <c r="YC694" s="1"/>
      <c r="YD694" s="1"/>
      <c r="YE694" s="1"/>
      <c r="YF694" s="1"/>
      <c r="YG694" s="1"/>
      <c r="YH694" s="1"/>
      <c r="YI694" s="1"/>
      <c r="YJ694" s="1"/>
      <c r="YK694" s="1"/>
      <c r="YL694" s="1"/>
      <c r="YM694" s="1"/>
      <c r="YN694" s="1"/>
      <c r="YO694" s="1"/>
      <c r="YP694" s="1"/>
      <c r="YQ694" s="1"/>
      <c r="YR694" s="1"/>
      <c r="YS694" s="1"/>
      <c r="YT694" s="1"/>
      <c r="YU694" s="1"/>
      <c r="YV694" s="1"/>
      <c r="YW694" s="1"/>
      <c r="YX694" s="1"/>
      <c r="YY694" s="1"/>
      <c r="YZ694" s="1"/>
      <c r="ZA694" s="1"/>
      <c r="ZB694" s="1"/>
      <c r="ZC694" s="1"/>
      <c r="ZD694" s="1"/>
      <c r="ZE694" s="1"/>
      <c r="ZF694" s="1"/>
      <c r="ZG694" s="1"/>
      <c r="ZH694" s="1"/>
      <c r="ZI694" s="1"/>
      <c r="ZJ694" s="1"/>
      <c r="ZK694" s="1"/>
      <c r="ZL694" s="1"/>
      <c r="ZM694" s="1"/>
      <c r="ZN694" s="1"/>
      <c r="ZO694" s="1"/>
      <c r="ZP694" s="1"/>
      <c r="ZQ694" s="1"/>
      <c r="ZR694" s="1"/>
      <c r="ZS694" s="1"/>
      <c r="ZT694" s="1"/>
      <c r="ZU694" s="1"/>
      <c r="ZV694" s="1"/>
      <c r="ZW694" s="1"/>
      <c r="ZX694" s="1"/>
      <c r="ZY694" s="1"/>
      <c r="ZZ694" s="1"/>
      <c r="AAA694" s="1"/>
      <c r="AAB694" s="1"/>
      <c r="AAC694" s="1"/>
      <c r="AAD694" s="1"/>
      <c r="AAE694" s="1"/>
      <c r="AAF694" s="1"/>
      <c r="AAG694" s="1"/>
      <c r="AAH694" s="1"/>
      <c r="AAI694" s="1"/>
      <c r="AAJ694" s="1"/>
      <c r="AAK694" s="1"/>
      <c r="AAL694" s="1"/>
      <c r="AAM694" s="1"/>
      <c r="AAN694" s="1"/>
      <c r="AAO694" s="1"/>
      <c r="AAP694" s="1"/>
      <c r="AAQ694" s="1"/>
      <c r="AAR694" s="1"/>
      <c r="AAS694" s="1"/>
      <c r="AAT694" s="1"/>
      <c r="AAU694" s="1"/>
      <c r="AAV694" s="1"/>
      <c r="AAW694" s="1"/>
      <c r="AAX694" s="1"/>
      <c r="AAY694" s="1"/>
      <c r="AAZ694" s="1"/>
      <c r="ABA694" s="1"/>
      <c r="ABB694" s="1"/>
      <c r="ABC694" s="1"/>
      <c r="ABD694" s="1"/>
      <c r="ABE694" s="1"/>
      <c r="ABF694" s="1"/>
      <c r="ABG694" s="1"/>
      <c r="ABH694" s="1"/>
      <c r="ABI694" s="1"/>
      <c r="ABJ694" s="1"/>
      <c r="ABK694" s="1"/>
      <c r="ABL694" s="1"/>
      <c r="ABM694" s="1"/>
      <c r="ABN694" s="1"/>
      <c r="ABO694" s="1"/>
      <c r="ABP694" s="1"/>
      <c r="ABQ694" s="1"/>
      <c r="ABR694" s="1"/>
      <c r="ABS694" s="1"/>
      <c r="ABT694" s="1"/>
      <c r="ABU694" s="1"/>
      <c r="ABV694" s="1"/>
      <c r="ABW694" s="1"/>
      <c r="ABX694" s="1"/>
      <c r="ABY694" s="1"/>
      <c r="ABZ694" s="1"/>
      <c r="ACA694" s="1"/>
      <c r="ACB694" s="1"/>
      <c r="ACC694" s="1"/>
      <c r="ACD694" s="1"/>
      <c r="ACE694" s="1"/>
      <c r="ACF694" s="1"/>
      <c r="ACG694" s="1"/>
      <c r="ACH694" s="1"/>
      <c r="ACI694" s="1"/>
      <c r="ACJ694" s="1"/>
      <c r="ACK694" s="1"/>
      <c r="ACL694" s="1"/>
      <c r="ACM694" s="1"/>
      <c r="ACN694" s="1"/>
      <c r="ACO694" s="1"/>
      <c r="ACP694" s="1"/>
      <c r="ACQ694" s="1"/>
      <c r="ACR694" s="1"/>
      <c r="ACS694" s="1"/>
      <c r="ACT694" s="1"/>
      <c r="ACU694" s="1"/>
      <c r="ACV694" s="1"/>
      <c r="ACW694" s="1"/>
      <c r="ACX694" s="1"/>
      <c r="ACY694" s="1"/>
      <c r="ACZ694" s="1"/>
      <c r="ADA694" s="1"/>
      <c r="ADB694" s="1"/>
      <c r="ADC694" s="1"/>
      <c r="ADD694" s="1"/>
      <c r="ADE694" s="1"/>
      <c r="ADF694" s="1"/>
      <c r="ADG694" s="1"/>
      <c r="ADH694" s="1"/>
      <c r="ADI694" s="1"/>
      <c r="ADJ694" s="1"/>
      <c r="ADK694" s="1"/>
      <c r="ADL694" s="1"/>
      <c r="ADM694" s="1"/>
      <c r="ADN694" s="1"/>
      <c r="ADO694" s="1"/>
      <c r="ADP694" s="1"/>
      <c r="ADQ694" s="1"/>
      <c r="ADR694" s="1"/>
      <c r="ADS694" s="1"/>
      <c r="ADT694" s="1"/>
      <c r="ADU694" s="1"/>
      <c r="ADV694" s="1"/>
      <c r="ADW694" s="1"/>
      <c r="ADX694" s="1"/>
      <c r="ADY694" s="1"/>
      <c r="ADZ694" s="1"/>
      <c r="AEA694" s="1"/>
      <c r="AEB694" s="1"/>
      <c r="AEC694" s="1"/>
      <c r="AED694" s="1"/>
      <c r="AEE694" s="1"/>
      <c r="AEF694" s="1"/>
      <c r="AEG694" s="1"/>
      <c r="AEH694" s="1"/>
      <c r="AEI694" s="1"/>
      <c r="AEJ694" s="1"/>
      <c r="AEK694" s="1"/>
      <c r="AEL694" s="1"/>
      <c r="AEM694" s="1"/>
      <c r="AEN694" s="1"/>
      <c r="AEO694" s="1"/>
      <c r="AEP694" s="1"/>
      <c r="AEQ694" s="1"/>
      <c r="AER694" s="1"/>
      <c r="AES694" s="1"/>
      <c r="AET694" s="1"/>
      <c r="AEU694" s="1"/>
      <c r="AEV694" s="1"/>
      <c r="AEW694" s="1"/>
      <c r="AEX694" s="1"/>
      <c r="AEY694" s="1"/>
      <c r="AEZ694" s="1"/>
      <c r="AFA694" s="1"/>
      <c r="AFB694" s="1"/>
      <c r="AFC694" s="1"/>
      <c r="AFD694" s="1"/>
      <c r="AFE694" s="1"/>
      <c r="AFF694" s="1"/>
      <c r="AFG694" s="1"/>
      <c r="AFH694" s="1"/>
      <c r="AFI694" s="1"/>
      <c r="AFJ694" s="1"/>
      <c r="AFK694" s="1"/>
      <c r="AFL694" s="1"/>
      <c r="AFM694" s="1"/>
      <c r="AFN694" s="1"/>
      <c r="AFO694" s="1"/>
      <c r="AFP694" s="1"/>
      <c r="AFQ694" s="1"/>
      <c r="AFR694" s="1"/>
      <c r="AFS694" s="1"/>
      <c r="AFT694" s="1"/>
      <c r="AFU694" s="1"/>
      <c r="AFV694" s="1"/>
      <c r="AFW694" s="1"/>
      <c r="AFX694" s="1"/>
      <c r="AFY694" s="1"/>
      <c r="AFZ694" s="1"/>
      <c r="AGA694" s="1"/>
      <c r="AGB694" s="1"/>
      <c r="AGC694" s="1"/>
      <c r="AGD694" s="1"/>
      <c r="AGE694" s="1"/>
      <c r="AGF694" s="1"/>
      <c r="AGG694" s="1"/>
      <c r="AGH694" s="1"/>
      <c r="AGI694" s="1"/>
      <c r="AGJ694" s="1"/>
      <c r="AGK694" s="1"/>
      <c r="AGL694" s="1"/>
      <c r="AGM694" s="1"/>
      <c r="AGN694" s="1"/>
      <c r="AGO694" s="1"/>
      <c r="AGP694" s="1"/>
      <c r="AGQ694" s="1"/>
      <c r="AGR694" s="1"/>
      <c r="AGS694" s="1"/>
      <c r="AGT694" s="1"/>
      <c r="AGU694" s="1"/>
      <c r="AGV694" s="1"/>
      <c r="AGW694" s="1"/>
      <c r="AGX694" s="1"/>
      <c r="AGY694" s="1"/>
      <c r="AGZ694" s="1"/>
      <c r="AHA694" s="1"/>
      <c r="AHB694" s="1"/>
      <c r="AHC694" s="1"/>
      <c r="AHD694" s="1"/>
      <c r="AHE694" s="1"/>
      <c r="AHF694" s="1"/>
      <c r="AHG694" s="1"/>
      <c r="AHH694" s="1"/>
      <c r="AHI694" s="1"/>
      <c r="AHJ694" s="1"/>
      <c r="AHK694" s="1"/>
      <c r="AHL694" s="1"/>
      <c r="AHM694" s="1"/>
      <c r="AHN694" s="1"/>
      <c r="AHO694" s="1"/>
      <c r="AHP694" s="1"/>
      <c r="AHQ694" s="1"/>
      <c r="AHR694" s="1"/>
      <c r="AHS694" s="1"/>
      <c r="AHT694" s="1"/>
      <c r="AHU694" s="1"/>
      <c r="AHV694" s="1"/>
      <c r="AHW694" s="1"/>
      <c r="AHX694" s="1"/>
      <c r="AHY694" s="1"/>
      <c r="AHZ694" s="1"/>
      <c r="AIA694" s="1"/>
      <c r="AIB694" s="1"/>
      <c r="AIC694" s="1"/>
      <c r="AID694" s="1"/>
      <c r="AIE694" s="1"/>
      <c r="AIF694" s="1"/>
      <c r="AIG694" s="1"/>
      <c r="AIH694" s="1"/>
      <c r="AII694" s="1"/>
      <c r="AIJ694" s="1"/>
      <c r="AIK694" s="1"/>
      <c r="AIL694" s="1"/>
      <c r="AIM694" s="1"/>
      <c r="AIN694" s="1"/>
      <c r="AIO694" s="1"/>
      <c r="AIP694" s="1"/>
      <c r="AIQ694" s="1"/>
      <c r="AIR694" s="1"/>
      <c r="AIS694" s="1"/>
      <c r="AIT694" s="1"/>
      <c r="AIU694" s="1"/>
      <c r="AIV694" s="1"/>
      <c r="AIW694" s="1"/>
      <c r="AIX694" s="1"/>
      <c r="AIY694" s="1"/>
      <c r="AIZ694" s="1"/>
      <c r="AJA694" s="1"/>
      <c r="AJB694" s="1"/>
      <c r="AJC694" s="1"/>
      <c r="AJD694" s="1"/>
      <c r="AJE694" s="1"/>
      <c r="AJF694" s="1"/>
      <c r="AJG694" s="1"/>
      <c r="AJH694" s="1"/>
      <c r="AJI694" s="1"/>
      <c r="AJJ694" s="1"/>
      <c r="AJK694" s="1"/>
      <c r="AJL694" s="1"/>
      <c r="AJM694" s="1"/>
      <c r="AJN694" s="1"/>
      <c r="AJO694" s="1"/>
      <c r="AJP694" s="1"/>
      <c r="AJQ694" s="1"/>
      <c r="AJR694" s="1"/>
      <c r="AJS694" s="1"/>
      <c r="AJT694" s="1"/>
      <c r="AJU694" s="1"/>
      <c r="AJV694" s="1"/>
      <c r="AJW694" s="1"/>
      <c r="AJX694" s="1"/>
      <c r="AJY694" s="1"/>
      <c r="AJZ694" s="1"/>
      <c r="AKA694" s="1"/>
      <c r="AKB694" s="1"/>
      <c r="AKC694" s="1"/>
      <c r="AKD694" s="1"/>
      <c r="AKE694" s="1"/>
      <c r="AKF694" s="1"/>
      <c r="AKG694" s="1"/>
      <c r="AKH694" s="1"/>
      <c r="AKI694" s="1"/>
      <c r="AKJ694" s="1"/>
      <c r="AKK694" s="1"/>
      <c r="AKL694" s="1"/>
      <c r="AKM694" s="1"/>
      <c r="AKN694" s="1"/>
      <c r="AKO694" s="1"/>
      <c r="AKP694" s="1"/>
      <c r="AKQ694" s="1"/>
      <c r="AKR694" s="1"/>
      <c r="AKS694" s="1"/>
      <c r="AKT694" s="1"/>
      <c r="AKU694" s="1"/>
      <c r="AKV694" s="1"/>
      <c r="AKW694" s="1"/>
      <c r="AKX694" s="1"/>
      <c r="AKY694" s="1"/>
      <c r="AKZ694" s="1"/>
      <c r="ALA694" s="1"/>
      <c r="ALB694" s="1"/>
      <c r="ALC694" s="1"/>
      <c r="ALD694" s="1"/>
      <c r="ALE694" s="1"/>
      <c r="ALF694" s="1"/>
      <c r="ALG694" s="1"/>
      <c r="ALH694" s="1"/>
      <c r="ALI694" s="1"/>
      <c r="ALJ694" s="1"/>
      <c r="ALK694" s="1"/>
      <c r="ALL694" s="1"/>
      <c r="ALM694" s="1"/>
      <c r="ALN694" s="1"/>
      <c r="ALO694" s="1"/>
      <c r="ALP694" s="1"/>
      <c r="ALQ694" s="1"/>
      <c r="ALR694" s="1"/>
      <c r="ALS694" s="1"/>
      <c r="ALT694" s="1"/>
      <c r="ALU694" s="1"/>
      <c r="ALV694" s="1"/>
      <c r="ALW694" s="1"/>
      <c r="ALX694" s="1"/>
      <c r="ALY694" s="1"/>
      <c r="ALZ694" s="1"/>
      <c r="AMA694" s="1"/>
      <c r="AMB694" s="1"/>
      <c r="AMC694" s="1"/>
      <c r="AMD694" s="1"/>
      <c r="AME694" s="1"/>
      <c r="AMF694" s="1"/>
      <c r="AMG694" s="1"/>
      <c r="AMH694" s="1"/>
      <c r="AMI694" s="1"/>
      <c r="AMJ694" s="1"/>
    </row>
    <row r="695" spans="1:1024" s="22" customFormat="1">
      <c r="A695" s="1" t="s">
        <v>9750</v>
      </c>
      <c r="B695" s="1" t="s">
        <v>9770</v>
      </c>
      <c r="C695" s="1" t="s">
        <v>1382</v>
      </c>
      <c r="D695" s="1" t="s">
        <v>247</v>
      </c>
      <c r="E695" s="1" t="s">
        <v>9807</v>
      </c>
      <c r="F695" s="1" t="s">
        <v>9807</v>
      </c>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c r="KB695" s="1"/>
      <c r="KC695" s="1"/>
      <c r="KD695" s="1"/>
      <c r="KE695" s="1"/>
      <c r="KF695" s="1"/>
      <c r="KG695" s="1"/>
      <c r="KH695" s="1"/>
      <c r="KI695" s="1"/>
      <c r="KJ695" s="1"/>
      <c r="KK695" s="1"/>
      <c r="KL695" s="1"/>
      <c r="KM695" s="1"/>
      <c r="KN695" s="1"/>
      <c r="KO695" s="1"/>
      <c r="KP695" s="1"/>
      <c r="KQ695" s="1"/>
      <c r="KR695" s="1"/>
      <c r="KS695" s="1"/>
      <c r="KT695" s="1"/>
      <c r="KU695" s="1"/>
      <c r="KV695" s="1"/>
      <c r="KW695" s="1"/>
      <c r="KX695" s="1"/>
      <c r="KY695" s="1"/>
      <c r="KZ695" s="1"/>
      <c r="LA695" s="1"/>
      <c r="LB695" s="1"/>
      <c r="LC695" s="1"/>
      <c r="LD695" s="1"/>
      <c r="LE695" s="1"/>
      <c r="LF695" s="1"/>
      <c r="LG695" s="1"/>
      <c r="LH695" s="1"/>
      <c r="LI695" s="1"/>
      <c r="LJ695" s="1"/>
      <c r="LK695" s="1"/>
      <c r="LL695" s="1"/>
      <c r="LM695" s="1"/>
      <c r="LN695" s="1"/>
      <c r="LO695" s="1"/>
      <c r="LP695" s="1"/>
      <c r="LQ695" s="1"/>
      <c r="LR695" s="1"/>
      <c r="LS695" s="1"/>
      <c r="LT695" s="1"/>
      <c r="LU695" s="1"/>
      <c r="LV695" s="1"/>
      <c r="LW695" s="1"/>
      <c r="LX695" s="1"/>
      <c r="LY695" s="1"/>
      <c r="LZ695" s="1"/>
      <c r="MA695" s="1"/>
      <c r="MB695" s="1"/>
      <c r="MC695" s="1"/>
      <c r="MD695" s="1"/>
      <c r="ME695" s="1"/>
      <c r="MF695" s="1"/>
      <c r="MG695" s="1"/>
      <c r="MH695" s="1"/>
      <c r="MI695" s="1"/>
      <c r="MJ695" s="1"/>
      <c r="MK695" s="1"/>
      <c r="ML695" s="1"/>
      <c r="MM695" s="1"/>
      <c r="MN695" s="1"/>
      <c r="MO695" s="1"/>
      <c r="MP695" s="1"/>
      <c r="MQ695" s="1"/>
      <c r="MR695" s="1"/>
      <c r="MS695" s="1"/>
      <c r="MT695" s="1"/>
      <c r="MU695" s="1"/>
      <c r="MV695" s="1"/>
      <c r="MW695" s="1"/>
      <c r="MX695" s="1"/>
      <c r="MY695" s="1"/>
      <c r="MZ695" s="1"/>
      <c r="NA695" s="1"/>
      <c r="NB695" s="1"/>
      <c r="NC695" s="1"/>
      <c r="ND695" s="1"/>
      <c r="NE695" s="1"/>
      <c r="NF695" s="1"/>
      <c r="NG695" s="1"/>
      <c r="NH695" s="1"/>
      <c r="NI695" s="1"/>
      <c r="NJ695" s="1"/>
      <c r="NK695" s="1"/>
      <c r="NL695" s="1"/>
      <c r="NM695" s="1"/>
      <c r="NN695" s="1"/>
      <c r="NO695" s="1"/>
      <c r="NP695" s="1"/>
      <c r="NQ695" s="1"/>
      <c r="NR695" s="1"/>
      <c r="NS695" s="1"/>
      <c r="NT695" s="1"/>
      <c r="NU695" s="1"/>
      <c r="NV695" s="1"/>
      <c r="NW695" s="1"/>
      <c r="NX695" s="1"/>
      <c r="NY695" s="1"/>
      <c r="NZ695" s="1"/>
      <c r="OA695" s="1"/>
      <c r="OB695" s="1"/>
      <c r="OC695" s="1"/>
      <c r="OD695" s="1"/>
      <c r="OE695" s="1"/>
      <c r="OF695" s="1"/>
      <c r="OG695" s="1"/>
      <c r="OH695" s="1"/>
      <c r="OI695" s="1"/>
      <c r="OJ695" s="1"/>
      <c r="OK695" s="1"/>
      <c r="OL695" s="1"/>
      <c r="OM695" s="1"/>
      <c r="ON695" s="1"/>
      <c r="OO695" s="1"/>
      <c r="OP695" s="1"/>
      <c r="OQ695" s="1"/>
      <c r="OR695" s="1"/>
      <c r="OS695" s="1"/>
      <c r="OT695" s="1"/>
      <c r="OU695" s="1"/>
      <c r="OV695" s="1"/>
      <c r="OW695" s="1"/>
      <c r="OX695" s="1"/>
      <c r="OY695" s="1"/>
      <c r="OZ695" s="1"/>
      <c r="PA695" s="1"/>
      <c r="PB695" s="1"/>
      <c r="PC695" s="1"/>
      <c r="PD695" s="1"/>
      <c r="PE695" s="1"/>
      <c r="PF695" s="1"/>
      <c r="PG695" s="1"/>
      <c r="PH695" s="1"/>
      <c r="PI695" s="1"/>
      <c r="PJ695" s="1"/>
      <c r="PK695" s="1"/>
      <c r="PL695" s="1"/>
      <c r="PM695" s="1"/>
      <c r="PN695" s="1"/>
      <c r="PO695" s="1"/>
      <c r="PP695" s="1"/>
      <c r="PQ695" s="1"/>
      <c r="PR695" s="1"/>
      <c r="PS695" s="1"/>
      <c r="PT695" s="1"/>
      <c r="PU695" s="1"/>
      <c r="PV695" s="1"/>
      <c r="PW695" s="1"/>
      <c r="PX695" s="1"/>
      <c r="PY695" s="1"/>
      <c r="PZ695" s="1"/>
      <c r="QA695" s="1"/>
      <c r="QB695" s="1"/>
      <c r="QC695" s="1"/>
      <c r="QD695" s="1"/>
      <c r="QE695" s="1"/>
      <c r="QF695" s="1"/>
      <c r="QG695" s="1"/>
      <c r="QH695" s="1"/>
      <c r="QI695" s="1"/>
      <c r="QJ695" s="1"/>
      <c r="QK695" s="1"/>
      <c r="QL695" s="1"/>
      <c r="QM695" s="1"/>
      <c r="QN695" s="1"/>
      <c r="QO695" s="1"/>
      <c r="QP695" s="1"/>
      <c r="QQ695" s="1"/>
      <c r="QR695" s="1"/>
      <c r="QS695" s="1"/>
      <c r="QT695" s="1"/>
      <c r="QU695" s="1"/>
      <c r="QV695" s="1"/>
      <c r="QW695" s="1"/>
      <c r="QX695" s="1"/>
      <c r="QY695" s="1"/>
      <c r="QZ695" s="1"/>
      <c r="RA695" s="1"/>
      <c r="RB695" s="1"/>
      <c r="RC695" s="1"/>
      <c r="RD695" s="1"/>
      <c r="RE695" s="1"/>
      <c r="RF695" s="1"/>
      <c r="RG695" s="1"/>
      <c r="RH695" s="1"/>
      <c r="RI695" s="1"/>
      <c r="RJ695" s="1"/>
      <c r="RK695" s="1"/>
      <c r="RL695" s="1"/>
      <c r="RM695" s="1"/>
      <c r="RN695" s="1"/>
      <c r="RO695" s="1"/>
      <c r="RP695" s="1"/>
      <c r="RQ695" s="1"/>
      <c r="RR695" s="1"/>
      <c r="RS695" s="1"/>
      <c r="RT695" s="1"/>
      <c r="RU695" s="1"/>
      <c r="RV695" s="1"/>
      <c r="RW695" s="1"/>
      <c r="RX695" s="1"/>
      <c r="RY695" s="1"/>
      <c r="RZ695" s="1"/>
      <c r="SA695" s="1"/>
      <c r="SB695" s="1"/>
      <c r="SC695" s="1"/>
      <c r="SD695" s="1"/>
      <c r="SE695" s="1"/>
      <c r="SF695" s="1"/>
      <c r="SG695" s="1"/>
      <c r="SH695" s="1"/>
      <c r="SI695" s="1"/>
      <c r="SJ695" s="1"/>
      <c r="SK695" s="1"/>
      <c r="SL695" s="1"/>
      <c r="SM695" s="1"/>
      <c r="SN695" s="1"/>
      <c r="SO695" s="1"/>
      <c r="SP695" s="1"/>
      <c r="SQ695" s="1"/>
      <c r="SR695" s="1"/>
      <c r="SS695" s="1"/>
      <c r="ST695" s="1"/>
      <c r="SU695" s="1"/>
      <c r="SV695" s="1"/>
      <c r="SW695" s="1"/>
      <c r="SX695" s="1"/>
      <c r="SY695" s="1"/>
      <c r="SZ695" s="1"/>
      <c r="TA695" s="1"/>
      <c r="TB695" s="1"/>
      <c r="TC695" s="1"/>
      <c r="TD695" s="1"/>
      <c r="TE695" s="1"/>
      <c r="TF695" s="1"/>
      <c r="TG695" s="1"/>
      <c r="TH695" s="1"/>
      <c r="TI695" s="1"/>
      <c r="TJ695" s="1"/>
      <c r="TK695" s="1"/>
      <c r="TL695" s="1"/>
      <c r="TM695" s="1"/>
      <c r="TN695" s="1"/>
      <c r="TO695" s="1"/>
      <c r="TP695" s="1"/>
      <c r="TQ695" s="1"/>
      <c r="TR695" s="1"/>
      <c r="TS695" s="1"/>
      <c r="TT695" s="1"/>
      <c r="TU695" s="1"/>
      <c r="TV695" s="1"/>
      <c r="TW695" s="1"/>
      <c r="TX695" s="1"/>
      <c r="TY695" s="1"/>
      <c r="TZ695" s="1"/>
      <c r="UA695" s="1"/>
      <c r="UB695" s="1"/>
      <c r="UC695" s="1"/>
      <c r="UD695" s="1"/>
      <c r="UE695" s="1"/>
      <c r="UF695" s="1"/>
      <c r="UG695" s="1"/>
      <c r="UH695" s="1"/>
      <c r="UI695" s="1"/>
      <c r="UJ695" s="1"/>
      <c r="UK695" s="1"/>
      <c r="UL695" s="1"/>
      <c r="UM695" s="1"/>
      <c r="UN695" s="1"/>
      <c r="UO695" s="1"/>
      <c r="UP695" s="1"/>
      <c r="UQ695" s="1"/>
      <c r="UR695" s="1"/>
      <c r="US695" s="1"/>
      <c r="UT695" s="1"/>
      <c r="UU695" s="1"/>
      <c r="UV695" s="1"/>
      <c r="UW695" s="1"/>
      <c r="UX695" s="1"/>
      <c r="UY695" s="1"/>
      <c r="UZ695" s="1"/>
      <c r="VA695" s="1"/>
      <c r="VB695" s="1"/>
      <c r="VC695" s="1"/>
      <c r="VD695" s="1"/>
      <c r="VE695" s="1"/>
      <c r="VF695" s="1"/>
      <c r="VG695" s="1"/>
      <c r="VH695" s="1"/>
      <c r="VI695" s="1"/>
      <c r="VJ695" s="1"/>
      <c r="VK695" s="1"/>
      <c r="VL695" s="1"/>
      <c r="VM695" s="1"/>
      <c r="VN695" s="1"/>
      <c r="VO695" s="1"/>
      <c r="VP695" s="1"/>
      <c r="VQ695" s="1"/>
      <c r="VR695" s="1"/>
      <c r="VS695" s="1"/>
      <c r="VT695" s="1"/>
      <c r="VU695" s="1"/>
      <c r="VV695" s="1"/>
      <c r="VW695" s="1"/>
      <c r="VX695" s="1"/>
      <c r="VY695" s="1"/>
      <c r="VZ695" s="1"/>
      <c r="WA695" s="1"/>
      <c r="WB695" s="1"/>
      <c r="WC695" s="1"/>
      <c r="WD695" s="1"/>
      <c r="WE695" s="1"/>
      <c r="WF695" s="1"/>
      <c r="WG695" s="1"/>
      <c r="WH695" s="1"/>
      <c r="WI695" s="1"/>
      <c r="WJ695" s="1"/>
      <c r="WK695" s="1"/>
      <c r="WL695" s="1"/>
      <c r="WM695" s="1"/>
      <c r="WN695" s="1"/>
      <c r="WO695" s="1"/>
      <c r="WP695" s="1"/>
      <c r="WQ695" s="1"/>
      <c r="WR695" s="1"/>
      <c r="WS695" s="1"/>
      <c r="WT695" s="1"/>
      <c r="WU695" s="1"/>
      <c r="WV695" s="1"/>
      <c r="WW695" s="1"/>
      <c r="WX695" s="1"/>
      <c r="WY695" s="1"/>
      <c r="WZ695" s="1"/>
      <c r="XA695" s="1"/>
      <c r="XB695" s="1"/>
      <c r="XC695" s="1"/>
      <c r="XD695" s="1"/>
      <c r="XE695" s="1"/>
      <c r="XF695" s="1"/>
      <c r="XG695" s="1"/>
      <c r="XH695" s="1"/>
      <c r="XI695" s="1"/>
      <c r="XJ695" s="1"/>
      <c r="XK695" s="1"/>
      <c r="XL695" s="1"/>
      <c r="XM695" s="1"/>
      <c r="XN695" s="1"/>
      <c r="XO695" s="1"/>
      <c r="XP695" s="1"/>
      <c r="XQ695" s="1"/>
      <c r="XR695" s="1"/>
      <c r="XS695" s="1"/>
      <c r="XT695" s="1"/>
      <c r="XU695" s="1"/>
      <c r="XV695" s="1"/>
      <c r="XW695" s="1"/>
      <c r="XX695" s="1"/>
      <c r="XY695" s="1"/>
      <c r="XZ695" s="1"/>
      <c r="YA695" s="1"/>
      <c r="YB695" s="1"/>
      <c r="YC695" s="1"/>
      <c r="YD695" s="1"/>
      <c r="YE695" s="1"/>
      <c r="YF695" s="1"/>
      <c r="YG695" s="1"/>
      <c r="YH695" s="1"/>
      <c r="YI695" s="1"/>
      <c r="YJ695" s="1"/>
      <c r="YK695" s="1"/>
      <c r="YL695" s="1"/>
      <c r="YM695" s="1"/>
      <c r="YN695" s="1"/>
      <c r="YO695" s="1"/>
      <c r="YP695" s="1"/>
      <c r="YQ695" s="1"/>
      <c r="YR695" s="1"/>
      <c r="YS695" s="1"/>
      <c r="YT695" s="1"/>
      <c r="YU695" s="1"/>
      <c r="YV695" s="1"/>
      <c r="YW695" s="1"/>
      <c r="YX695" s="1"/>
      <c r="YY695" s="1"/>
      <c r="YZ695" s="1"/>
      <c r="ZA695" s="1"/>
      <c r="ZB695" s="1"/>
      <c r="ZC695" s="1"/>
      <c r="ZD695" s="1"/>
      <c r="ZE695" s="1"/>
      <c r="ZF695" s="1"/>
      <c r="ZG695" s="1"/>
      <c r="ZH695" s="1"/>
      <c r="ZI695" s="1"/>
      <c r="ZJ695" s="1"/>
      <c r="ZK695" s="1"/>
      <c r="ZL695" s="1"/>
      <c r="ZM695" s="1"/>
      <c r="ZN695" s="1"/>
      <c r="ZO695" s="1"/>
      <c r="ZP695" s="1"/>
      <c r="ZQ695" s="1"/>
      <c r="ZR695" s="1"/>
      <c r="ZS695" s="1"/>
      <c r="ZT695" s="1"/>
      <c r="ZU695" s="1"/>
      <c r="ZV695" s="1"/>
      <c r="ZW695" s="1"/>
      <c r="ZX695" s="1"/>
      <c r="ZY695" s="1"/>
      <c r="ZZ695" s="1"/>
      <c r="AAA695" s="1"/>
      <c r="AAB695" s="1"/>
      <c r="AAC695" s="1"/>
      <c r="AAD695" s="1"/>
      <c r="AAE695" s="1"/>
      <c r="AAF695" s="1"/>
      <c r="AAG695" s="1"/>
      <c r="AAH695" s="1"/>
      <c r="AAI695" s="1"/>
      <c r="AAJ695" s="1"/>
      <c r="AAK695" s="1"/>
      <c r="AAL695" s="1"/>
      <c r="AAM695" s="1"/>
      <c r="AAN695" s="1"/>
      <c r="AAO695" s="1"/>
      <c r="AAP695" s="1"/>
      <c r="AAQ695" s="1"/>
      <c r="AAR695" s="1"/>
      <c r="AAS695" s="1"/>
      <c r="AAT695" s="1"/>
      <c r="AAU695" s="1"/>
      <c r="AAV695" s="1"/>
      <c r="AAW695" s="1"/>
      <c r="AAX695" s="1"/>
      <c r="AAY695" s="1"/>
      <c r="AAZ695" s="1"/>
      <c r="ABA695" s="1"/>
      <c r="ABB695" s="1"/>
      <c r="ABC695" s="1"/>
      <c r="ABD695" s="1"/>
      <c r="ABE695" s="1"/>
      <c r="ABF695" s="1"/>
      <c r="ABG695" s="1"/>
      <c r="ABH695" s="1"/>
      <c r="ABI695" s="1"/>
      <c r="ABJ695" s="1"/>
      <c r="ABK695" s="1"/>
      <c r="ABL695" s="1"/>
      <c r="ABM695" s="1"/>
      <c r="ABN695" s="1"/>
      <c r="ABO695" s="1"/>
      <c r="ABP695" s="1"/>
      <c r="ABQ695" s="1"/>
      <c r="ABR695" s="1"/>
      <c r="ABS695" s="1"/>
      <c r="ABT695" s="1"/>
      <c r="ABU695" s="1"/>
      <c r="ABV695" s="1"/>
      <c r="ABW695" s="1"/>
      <c r="ABX695" s="1"/>
      <c r="ABY695" s="1"/>
      <c r="ABZ695" s="1"/>
      <c r="ACA695" s="1"/>
      <c r="ACB695" s="1"/>
      <c r="ACC695" s="1"/>
      <c r="ACD695" s="1"/>
      <c r="ACE695" s="1"/>
      <c r="ACF695" s="1"/>
      <c r="ACG695" s="1"/>
      <c r="ACH695" s="1"/>
      <c r="ACI695" s="1"/>
      <c r="ACJ695" s="1"/>
      <c r="ACK695" s="1"/>
      <c r="ACL695" s="1"/>
      <c r="ACM695" s="1"/>
      <c r="ACN695" s="1"/>
      <c r="ACO695" s="1"/>
      <c r="ACP695" s="1"/>
      <c r="ACQ695" s="1"/>
      <c r="ACR695" s="1"/>
      <c r="ACS695" s="1"/>
      <c r="ACT695" s="1"/>
      <c r="ACU695" s="1"/>
      <c r="ACV695" s="1"/>
      <c r="ACW695" s="1"/>
      <c r="ACX695" s="1"/>
      <c r="ACY695" s="1"/>
      <c r="ACZ695" s="1"/>
      <c r="ADA695" s="1"/>
      <c r="ADB695" s="1"/>
      <c r="ADC695" s="1"/>
      <c r="ADD695" s="1"/>
      <c r="ADE695" s="1"/>
      <c r="ADF695" s="1"/>
      <c r="ADG695" s="1"/>
      <c r="ADH695" s="1"/>
      <c r="ADI695" s="1"/>
      <c r="ADJ695" s="1"/>
      <c r="ADK695" s="1"/>
      <c r="ADL695" s="1"/>
      <c r="ADM695" s="1"/>
      <c r="ADN695" s="1"/>
      <c r="ADO695" s="1"/>
      <c r="ADP695" s="1"/>
      <c r="ADQ695" s="1"/>
      <c r="ADR695" s="1"/>
      <c r="ADS695" s="1"/>
      <c r="ADT695" s="1"/>
      <c r="ADU695" s="1"/>
      <c r="ADV695" s="1"/>
      <c r="ADW695" s="1"/>
      <c r="ADX695" s="1"/>
      <c r="ADY695" s="1"/>
      <c r="ADZ695" s="1"/>
      <c r="AEA695" s="1"/>
      <c r="AEB695" s="1"/>
      <c r="AEC695" s="1"/>
      <c r="AED695" s="1"/>
      <c r="AEE695" s="1"/>
      <c r="AEF695" s="1"/>
      <c r="AEG695" s="1"/>
      <c r="AEH695" s="1"/>
      <c r="AEI695" s="1"/>
      <c r="AEJ695" s="1"/>
      <c r="AEK695" s="1"/>
      <c r="AEL695" s="1"/>
      <c r="AEM695" s="1"/>
      <c r="AEN695" s="1"/>
      <c r="AEO695" s="1"/>
      <c r="AEP695" s="1"/>
      <c r="AEQ695" s="1"/>
      <c r="AER695" s="1"/>
      <c r="AES695" s="1"/>
      <c r="AET695" s="1"/>
      <c r="AEU695" s="1"/>
      <c r="AEV695" s="1"/>
      <c r="AEW695" s="1"/>
      <c r="AEX695" s="1"/>
      <c r="AEY695" s="1"/>
      <c r="AEZ695" s="1"/>
      <c r="AFA695" s="1"/>
      <c r="AFB695" s="1"/>
      <c r="AFC695" s="1"/>
      <c r="AFD695" s="1"/>
      <c r="AFE695" s="1"/>
      <c r="AFF695" s="1"/>
      <c r="AFG695" s="1"/>
      <c r="AFH695" s="1"/>
      <c r="AFI695" s="1"/>
      <c r="AFJ695" s="1"/>
      <c r="AFK695" s="1"/>
      <c r="AFL695" s="1"/>
      <c r="AFM695" s="1"/>
      <c r="AFN695" s="1"/>
      <c r="AFO695" s="1"/>
      <c r="AFP695" s="1"/>
      <c r="AFQ695" s="1"/>
      <c r="AFR695" s="1"/>
      <c r="AFS695" s="1"/>
      <c r="AFT695" s="1"/>
      <c r="AFU695" s="1"/>
      <c r="AFV695" s="1"/>
      <c r="AFW695" s="1"/>
      <c r="AFX695" s="1"/>
      <c r="AFY695" s="1"/>
      <c r="AFZ695" s="1"/>
      <c r="AGA695" s="1"/>
      <c r="AGB695" s="1"/>
      <c r="AGC695" s="1"/>
      <c r="AGD695" s="1"/>
      <c r="AGE695" s="1"/>
      <c r="AGF695" s="1"/>
      <c r="AGG695" s="1"/>
      <c r="AGH695" s="1"/>
      <c r="AGI695" s="1"/>
      <c r="AGJ695" s="1"/>
      <c r="AGK695" s="1"/>
      <c r="AGL695" s="1"/>
      <c r="AGM695" s="1"/>
      <c r="AGN695" s="1"/>
      <c r="AGO695" s="1"/>
      <c r="AGP695" s="1"/>
      <c r="AGQ695" s="1"/>
      <c r="AGR695" s="1"/>
      <c r="AGS695" s="1"/>
      <c r="AGT695" s="1"/>
      <c r="AGU695" s="1"/>
      <c r="AGV695" s="1"/>
      <c r="AGW695" s="1"/>
      <c r="AGX695" s="1"/>
      <c r="AGY695" s="1"/>
      <c r="AGZ695" s="1"/>
      <c r="AHA695" s="1"/>
      <c r="AHB695" s="1"/>
      <c r="AHC695" s="1"/>
      <c r="AHD695" s="1"/>
      <c r="AHE695" s="1"/>
      <c r="AHF695" s="1"/>
      <c r="AHG695" s="1"/>
      <c r="AHH695" s="1"/>
      <c r="AHI695" s="1"/>
      <c r="AHJ695" s="1"/>
      <c r="AHK695" s="1"/>
      <c r="AHL695" s="1"/>
      <c r="AHM695" s="1"/>
      <c r="AHN695" s="1"/>
      <c r="AHO695" s="1"/>
      <c r="AHP695" s="1"/>
      <c r="AHQ695" s="1"/>
      <c r="AHR695" s="1"/>
      <c r="AHS695" s="1"/>
      <c r="AHT695" s="1"/>
      <c r="AHU695" s="1"/>
      <c r="AHV695" s="1"/>
      <c r="AHW695" s="1"/>
      <c r="AHX695" s="1"/>
      <c r="AHY695" s="1"/>
      <c r="AHZ695" s="1"/>
      <c r="AIA695" s="1"/>
      <c r="AIB695" s="1"/>
      <c r="AIC695" s="1"/>
      <c r="AID695" s="1"/>
      <c r="AIE695" s="1"/>
      <c r="AIF695" s="1"/>
      <c r="AIG695" s="1"/>
      <c r="AIH695" s="1"/>
      <c r="AII695" s="1"/>
      <c r="AIJ695" s="1"/>
      <c r="AIK695" s="1"/>
      <c r="AIL695" s="1"/>
      <c r="AIM695" s="1"/>
      <c r="AIN695" s="1"/>
      <c r="AIO695" s="1"/>
      <c r="AIP695" s="1"/>
      <c r="AIQ695" s="1"/>
      <c r="AIR695" s="1"/>
      <c r="AIS695" s="1"/>
      <c r="AIT695" s="1"/>
      <c r="AIU695" s="1"/>
      <c r="AIV695" s="1"/>
      <c r="AIW695" s="1"/>
      <c r="AIX695" s="1"/>
      <c r="AIY695" s="1"/>
      <c r="AIZ695" s="1"/>
      <c r="AJA695" s="1"/>
      <c r="AJB695" s="1"/>
      <c r="AJC695" s="1"/>
      <c r="AJD695" s="1"/>
      <c r="AJE695" s="1"/>
      <c r="AJF695" s="1"/>
      <c r="AJG695" s="1"/>
      <c r="AJH695" s="1"/>
      <c r="AJI695" s="1"/>
      <c r="AJJ695" s="1"/>
      <c r="AJK695" s="1"/>
      <c r="AJL695" s="1"/>
      <c r="AJM695" s="1"/>
      <c r="AJN695" s="1"/>
      <c r="AJO695" s="1"/>
      <c r="AJP695" s="1"/>
      <c r="AJQ695" s="1"/>
      <c r="AJR695" s="1"/>
      <c r="AJS695" s="1"/>
      <c r="AJT695" s="1"/>
      <c r="AJU695" s="1"/>
      <c r="AJV695" s="1"/>
      <c r="AJW695" s="1"/>
      <c r="AJX695" s="1"/>
      <c r="AJY695" s="1"/>
      <c r="AJZ695" s="1"/>
      <c r="AKA695" s="1"/>
      <c r="AKB695" s="1"/>
      <c r="AKC695" s="1"/>
      <c r="AKD695" s="1"/>
      <c r="AKE695" s="1"/>
      <c r="AKF695" s="1"/>
      <c r="AKG695" s="1"/>
      <c r="AKH695" s="1"/>
      <c r="AKI695" s="1"/>
      <c r="AKJ695" s="1"/>
      <c r="AKK695" s="1"/>
      <c r="AKL695" s="1"/>
      <c r="AKM695" s="1"/>
      <c r="AKN695" s="1"/>
      <c r="AKO695" s="1"/>
      <c r="AKP695" s="1"/>
      <c r="AKQ695" s="1"/>
      <c r="AKR695" s="1"/>
      <c r="AKS695" s="1"/>
      <c r="AKT695" s="1"/>
      <c r="AKU695" s="1"/>
      <c r="AKV695" s="1"/>
      <c r="AKW695" s="1"/>
      <c r="AKX695" s="1"/>
      <c r="AKY695" s="1"/>
      <c r="AKZ695" s="1"/>
      <c r="ALA695" s="1"/>
      <c r="ALB695" s="1"/>
      <c r="ALC695" s="1"/>
      <c r="ALD695" s="1"/>
      <c r="ALE695" s="1"/>
      <c r="ALF695" s="1"/>
      <c r="ALG695" s="1"/>
      <c r="ALH695" s="1"/>
      <c r="ALI695" s="1"/>
      <c r="ALJ695" s="1"/>
      <c r="ALK695" s="1"/>
      <c r="ALL695" s="1"/>
      <c r="ALM695" s="1"/>
      <c r="ALN695" s="1"/>
      <c r="ALO695" s="1"/>
      <c r="ALP695" s="1"/>
      <c r="ALQ695" s="1"/>
      <c r="ALR695" s="1"/>
      <c r="ALS695" s="1"/>
      <c r="ALT695" s="1"/>
      <c r="ALU695" s="1"/>
      <c r="ALV695" s="1"/>
      <c r="ALW695" s="1"/>
      <c r="ALX695" s="1"/>
      <c r="ALY695" s="1"/>
      <c r="ALZ695" s="1"/>
      <c r="AMA695" s="1"/>
      <c r="AMB695" s="1"/>
      <c r="AMC695" s="1"/>
      <c r="AMD695" s="1"/>
      <c r="AME695" s="1"/>
      <c r="AMF695" s="1"/>
      <c r="AMG695" s="1"/>
      <c r="AMH695" s="1"/>
      <c r="AMI695" s="1"/>
      <c r="AMJ695" s="1"/>
    </row>
    <row r="696" spans="1:1024" s="22" customFormat="1">
      <c r="A696" s="1" t="s">
        <v>9751</v>
      </c>
      <c r="B696" s="1" t="s">
        <v>9771</v>
      </c>
      <c r="C696" s="1" t="s">
        <v>1382</v>
      </c>
      <c r="D696" s="1" t="s">
        <v>247</v>
      </c>
      <c r="E696" s="1" t="s">
        <v>9808</v>
      </c>
      <c r="F696" s="1" t="s">
        <v>9811</v>
      </c>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c r="KB696" s="1"/>
      <c r="KC696" s="1"/>
      <c r="KD696" s="1"/>
      <c r="KE696" s="1"/>
      <c r="KF696" s="1"/>
      <c r="KG696" s="1"/>
      <c r="KH696" s="1"/>
      <c r="KI696" s="1"/>
      <c r="KJ696" s="1"/>
      <c r="KK696" s="1"/>
      <c r="KL696" s="1"/>
      <c r="KM696" s="1"/>
      <c r="KN696" s="1"/>
      <c r="KO696" s="1"/>
      <c r="KP696" s="1"/>
      <c r="KQ696" s="1"/>
      <c r="KR696" s="1"/>
      <c r="KS696" s="1"/>
      <c r="KT696" s="1"/>
      <c r="KU696" s="1"/>
      <c r="KV696" s="1"/>
      <c r="KW696" s="1"/>
      <c r="KX696" s="1"/>
      <c r="KY696" s="1"/>
      <c r="KZ696" s="1"/>
      <c r="LA696" s="1"/>
      <c r="LB696" s="1"/>
      <c r="LC696" s="1"/>
      <c r="LD696" s="1"/>
      <c r="LE696" s="1"/>
      <c r="LF696" s="1"/>
      <c r="LG696" s="1"/>
      <c r="LH696" s="1"/>
      <c r="LI696" s="1"/>
      <c r="LJ696" s="1"/>
      <c r="LK696" s="1"/>
      <c r="LL696" s="1"/>
      <c r="LM696" s="1"/>
      <c r="LN696" s="1"/>
      <c r="LO696" s="1"/>
      <c r="LP696" s="1"/>
      <c r="LQ696" s="1"/>
      <c r="LR696" s="1"/>
      <c r="LS696" s="1"/>
      <c r="LT696" s="1"/>
      <c r="LU696" s="1"/>
      <c r="LV696" s="1"/>
      <c r="LW696" s="1"/>
      <c r="LX696" s="1"/>
      <c r="LY696" s="1"/>
      <c r="LZ696" s="1"/>
      <c r="MA696" s="1"/>
      <c r="MB696" s="1"/>
      <c r="MC696" s="1"/>
      <c r="MD696" s="1"/>
      <c r="ME696" s="1"/>
      <c r="MF696" s="1"/>
      <c r="MG696" s="1"/>
      <c r="MH696" s="1"/>
      <c r="MI696" s="1"/>
      <c r="MJ696" s="1"/>
      <c r="MK696" s="1"/>
      <c r="ML696" s="1"/>
      <c r="MM696" s="1"/>
      <c r="MN696" s="1"/>
      <c r="MO696" s="1"/>
      <c r="MP696" s="1"/>
      <c r="MQ696" s="1"/>
      <c r="MR696" s="1"/>
      <c r="MS696" s="1"/>
      <c r="MT696" s="1"/>
      <c r="MU696" s="1"/>
      <c r="MV696" s="1"/>
      <c r="MW696" s="1"/>
      <c r="MX696" s="1"/>
      <c r="MY696" s="1"/>
      <c r="MZ696" s="1"/>
      <c r="NA696" s="1"/>
      <c r="NB696" s="1"/>
      <c r="NC696" s="1"/>
      <c r="ND696" s="1"/>
      <c r="NE696" s="1"/>
      <c r="NF696" s="1"/>
      <c r="NG696" s="1"/>
      <c r="NH696" s="1"/>
      <c r="NI696" s="1"/>
      <c r="NJ696" s="1"/>
      <c r="NK696" s="1"/>
      <c r="NL696" s="1"/>
      <c r="NM696" s="1"/>
      <c r="NN696" s="1"/>
      <c r="NO696" s="1"/>
      <c r="NP696" s="1"/>
      <c r="NQ696" s="1"/>
      <c r="NR696" s="1"/>
      <c r="NS696" s="1"/>
      <c r="NT696" s="1"/>
      <c r="NU696" s="1"/>
      <c r="NV696" s="1"/>
      <c r="NW696" s="1"/>
      <c r="NX696" s="1"/>
      <c r="NY696" s="1"/>
      <c r="NZ696" s="1"/>
      <c r="OA696" s="1"/>
      <c r="OB696" s="1"/>
      <c r="OC696" s="1"/>
      <c r="OD696" s="1"/>
      <c r="OE696" s="1"/>
      <c r="OF696" s="1"/>
      <c r="OG696" s="1"/>
      <c r="OH696" s="1"/>
      <c r="OI696" s="1"/>
      <c r="OJ696" s="1"/>
      <c r="OK696" s="1"/>
      <c r="OL696" s="1"/>
      <c r="OM696" s="1"/>
      <c r="ON696" s="1"/>
      <c r="OO696" s="1"/>
      <c r="OP696" s="1"/>
      <c r="OQ696" s="1"/>
      <c r="OR696" s="1"/>
      <c r="OS696" s="1"/>
      <c r="OT696" s="1"/>
      <c r="OU696" s="1"/>
      <c r="OV696" s="1"/>
      <c r="OW696" s="1"/>
      <c r="OX696" s="1"/>
      <c r="OY696" s="1"/>
      <c r="OZ696" s="1"/>
      <c r="PA696" s="1"/>
      <c r="PB696" s="1"/>
      <c r="PC696" s="1"/>
      <c r="PD696" s="1"/>
      <c r="PE696" s="1"/>
      <c r="PF696" s="1"/>
      <c r="PG696" s="1"/>
      <c r="PH696" s="1"/>
      <c r="PI696" s="1"/>
      <c r="PJ696" s="1"/>
      <c r="PK696" s="1"/>
      <c r="PL696" s="1"/>
      <c r="PM696" s="1"/>
      <c r="PN696" s="1"/>
      <c r="PO696" s="1"/>
      <c r="PP696" s="1"/>
      <c r="PQ696" s="1"/>
      <c r="PR696" s="1"/>
      <c r="PS696" s="1"/>
      <c r="PT696" s="1"/>
      <c r="PU696" s="1"/>
      <c r="PV696" s="1"/>
      <c r="PW696" s="1"/>
      <c r="PX696" s="1"/>
      <c r="PY696" s="1"/>
      <c r="PZ696" s="1"/>
      <c r="QA696" s="1"/>
      <c r="QB696" s="1"/>
      <c r="QC696" s="1"/>
      <c r="QD696" s="1"/>
      <c r="QE696" s="1"/>
      <c r="QF696" s="1"/>
      <c r="QG696" s="1"/>
      <c r="QH696" s="1"/>
      <c r="QI696" s="1"/>
      <c r="QJ696" s="1"/>
      <c r="QK696" s="1"/>
      <c r="QL696" s="1"/>
      <c r="QM696" s="1"/>
      <c r="QN696" s="1"/>
      <c r="QO696" s="1"/>
      <c r="QP696" s="1"/>
      <c r="QQ696" s="1"/>
      <c r="QR696" s="1"/>
      <c r="QS696" s="1"/>
      <c r="QT696" s="1"/>
      <c r="QU696" s="1"/>
      <c r="QV696" s="1"/>
      <c r="QW696" s="1"/>
      <c r="QX696" s="1"/>
      <c r="QY696" s="1"/>
      <c r="QZ696" s="1"/>
      <c r="RA696" s="1"/>
      <c r="RB696" s="1"/>
      <c r="RC696" s="1"/>
      <c r="RD696" s="1"/>
      <c r="RE696" s="1"/>
      <c r="RF696" s="1"/>
      <c r="RG696" s="1"/>
      <c r="RH696" s="1"/>
      <c r="RI696" s="1"/>
      <c r="RJ696" s="1"/>
      <c r="RK696" s="1"/>
      <c r="RL696" s="1"/>
      <c r="RM696" s="1"/>
      <c r="RN696" s="1"/>
      <c r="RO696" s="1"/>
      <c r="RP696" s="1"/>
      <c r="RQ696" s="1"/>
      <c r="RR696" s="1"/>
      <c r="RS696" s="1"/>
      <c r="RT696" s="1"/>
      <c r="RU696" s="1"/>
      <c r="RV696" s="1"/>
      <c r="RW696" s="1"/>
      <c r="RX696" s="1"/>
      <c r="RY696" s="1"/>
      <c r="RZ696" s="1"/>
      <c r="SA696" s="1"/>
      <c r="SB696" s="1"/>
      <c r="SC696" s="1"/>
      <c r="SD696" s="1"/>
      <c r="SE696" s="1"/>
      <c r="SF696" s="1"/>
      <c r="SG696" s="1"/>
      <c r="SH696" s="1"/>
      <c r="SI696" s="1"/>
      <c r="SJ696" s="1"/>
      <c r="SK696" s="1"/>
      <c r="SL696" s="1"/>
      <c r="SM696" s="1"/>
      <c r="SN696" s="1"/>
      <c r="SO696" s="1"/>
      <c r="SP696" s="1"/>
      <c r="SQ696" s="1"/>
      <c r="SR696" s="1"/>
      <c r="SS696" s="1"/>
      <c r="ST696" s="1"/>
      <c r="SU696" s="1"/>
      <c r="SV696" s="1"/>
      <c r="SW696" s="1"/>
      <c r="SX696" s="1"/>
      <c r="SY696" s="1"/>
      <c r="SZ696" s="1"/>
      <c r="TA696" s="1"/>
      <c r="TB696" s="1"/>
      <c r="TC696" s="1"/>
      <c r="TD696" s="1"/>
      <c r="TE696" s="1"/>
      <c r="TF696" s="1"/>
      <c r="TG696" s="1"/>
      <c r="TH696" s="1"/>
      <c r="TI696" s="1"/>
      <c r="TJ696" s="1"/>
      <c r="TK696" s="1"/>
      <c r="TL696" s="1"/>
      <c r="TM696" s="1"/>
      <c r="TN696" s="1"/>
      <c r="TO696" s="1"/>
      <c r="TP696" s="1"/>
      <c r="TQ696" s="1"/>
      <c r="TR696" s="1"/>
      <c r="TS696" s="1"/>
      <c r="TT696" s="1"/>
      <c r="TU696" s="1"/>
      <c r="TV696" s="1"/>
      <c r="TW696" s="1"/>
      <c r="TX696" s="1"/>
      <c r="TY696" s="1"/>
      <c r="TZ696" s="1"/>
      <c r="UA696" s="1"/>
      <c r="UB696" s="1"/>
      <c r="UC696" s="1"/>
      <c r="UD696" s="1"/>
      <c r="UE696" s="1"/>
      <c r="UF696" s="1"/>
      <c r="UG696" s="1"/>
      <c r="UH696" s="1"/>
      <c r="UI696" s="1"/>
      <c r="UJ696" s="1"/>
      <c r="UK696" s="1"/>
      <c r="UL696" s="1"/>
      <c r="UM696" s="1"/>
      <c r="UN696" s="1"/>
      <c r="UO696" s="1"/>
      <c r="UP696" s="1"/>
      <c r="UQ696" s="1"/>
      <c r="UR696" s="1"/>
      <c r="US696" s="1"/>
      <c r="UT696" s="1"/>
      <c r="UU696" s="1"/>
      <c r="UV696" s="1"/>
      <c r="UW696" s="1"/>
      <c r="UX696" s="1"/>
      <c r="UY696" s="1"/>
      <c r="UZ696" s="1"/>
      <c r="VA696" s="1"/>
      <c r="VB696" s="1"/>
      <c r="VC696" s="1"/>
      <c r="VD696" s="1"/>
      <c r="VE696" s="1"/>
      <c r="VF696" s="1"/>
      <c r="VG696" s="1"/>
      <c r="VH696" s="1"/>
      <c r="VI696" s="1"/>
      <c r="VJ696" s="1"/>
      <c r="VK696" s="1"/>
      <c r="VL696" s="1"/>
      <c r="VM696" s="1"/>
      <c r="VN696" s="1"/>
      <c r="VO696" s="1"/>
      <c r="VP696" s="1"/>
      <c r="VQ696" s="1"/>
      <c r="VR696" s="1"/>
      <c r="VS696" s="1"/>
      <c r="VT696" s="1"/>
      <c r="VU696" s="1"/>
      <c r="VV696" s="1"/>
      <c r="VW696" s="1"/>
      <c r="VX696" s="1"/>
      <c r="VY696" s="1"/>
      <c r="VZ696" s="1"/>
      <c r="WA696" s="1"/>
      <c r="WB696" s="1"/>
      <c r="WC696" s="1"/>
      <c r="WD696" s="1"/>
      <c r="WE696" s="1"/>
      <c r="WF696" s="1"/>
      <c r="WG696" s="1"/>
      <c r="WH696" s="1"/>
      <c r="WI696" s="1"/>
      <c r="WJ696" s="1"/>
      <c r="WK696" s="1"/>
      <c r="WL696" s="1"/>
      <c r="WM696" s="1"/>
      <c r="WN696" s="1"/>
      <c r="WO696" s="1"/>
      <c r="WP696" s="1"/>
      <c r="WQ696" s="1"/>
      <c r="WR696" s="1"/>
      <c r="WS696" s="1"/>
      <c r="WT696" s="1"/>
      <c r="WU696" s="1"/>
      <c r="WV696" s="1"/>
      <c r="WW696" s="1"/>
      <c r="WX696" s="1"/>
      <c r="WY696" s="1"/>
      <c r="WZ696" s="1"/>
      <c r="XA696" s="1"/>
      <c r="XB696" s="1"/>
      <c r="XC696" s="1"/>
      <c r="XD696" s="1"/>
      <c r="XE696" s="1"/>
      <c r="XF696" s="1"/>
      <c r="XG696" s="1"/>
      <c r="XH696" s="1"/>
      <c r="XI696" s="1"/>
      <c r="XJ696" s="1"/>
      <c r="XK696" s="1"/>
      <c r="XL696" s="1"/>
      <c r="XM696" s="1"/>
      <c r="XN696" s="1"/>
      <c r="XO696" s="1"/>
      <c r="XP696" s="1"/>
      <c r="XQ696" s="1"/>
      <c r="XR696" s="1"/>
      <c r="XS696" s="1"/>
      <c r="XT696" s="1"/>
      <c r="XU696" s="1"/>
      <c r="XV696" s="1"/>
      <c r="XW696" s="1"/>
      <c r="XX696" s="1"/>
      <c r="XY696" s="1"/>
      <c r="XZ696" s="1"/>
      <c r="YA696" s="1"/>
      <c r="YB696" s="1"/>
      <c r="YC696" s="1"/>
      <c r="YD696" s="1"/>
      <c r="YE696" s="1"/>
      <c r="YF696" s="1"/>
      <c r="YG696" s="1"/>
      <c r="YH696" s="1"/>
      <c r="YI696" s="1"/>
      <c r="YJ696" s="1"/>
      <c r="YK696" s="1"/>
      <c r="YL696" s="1"/>
      <c r="YM696" s="1"/>
      <c r="YN696" s="1"/>
      <c r="YO696" s="1"/>
      <c r="YP696" s="1"/>
      <c r="YQ696" s="1"/>
      <c r="YR696" s="1"/>
      <c r="YS696" s="1"/>
      <c r="YT696" s="1"/>
      <c r="YU696" s="1"/>
      <c r="YV696" s="1"/>
      <c r="YW696" s="1"/>
      <c r="YX696" s="1"/>
      <c r="YY696" s="1"/>
      <c r="YZ696" s="1"/>
      <c r="ZA696" s="1"/>
      <c r="ZB696" s="1"/>
      <c r="ZC696" s="1"/>
      <c r="ZD696" s="1"/>
      <c r="ZE696" s="1"/>
      <c r="ZF696" s="1"/>
      <c r="ZG696" s="1"/>
      <c r="ZH696" s="1"/>
      <c r="ZI696" s="1"/>
      <c r="ZJ696" s="1"/>
      <c r="ZK696" s="1"/>
      <c r="ZL696" s="1"/>
      <c r="ZM696" s="1"/>
      <c r="ZN696" s="1"/>
      <c r="ZO696" s="1"/>
      <c r="ZP696" s="1"/>
      <c r="ZQ696" s="1"/>
      <c r="ZR696" s="1"/>
      <c r="ZS696" s="1"/>
      <c r="ZT696" s="1"/>
      <c r="ZU696" s="1"/>
      <c r="ZV696" s="1"/>
      <c r="ZW696" s="1"/>
      <c r="ZX696" s="1"/>
      <c r="ZY696" s="1"/>
      <c r="ZZ696" s="1"/>
      <c r="AAA696" s="1"/>
      <c r="AAB696" s="1"/>
      <c r="AAC696" s="1"/>
      <c r="AAD696" s="1"/>
      <c r="AAE696" s="1"/>
      <c r="AAF696" s="1"/>
      <c r="AAG696" s="1"/>
      <c r="AAH696" s="1"/>
      <c r="AAI696" s="1"/>
      <c r="AAJ696" s="1"/>
      <c r="AAK696" s="1"/>
      <c r="AAL696" s="1"/>
      <c r="AAM696" s="1"/>
      <c r="AAN696" s="1"/>
      <c r="AAO696" s="1"/>
      <c r="AAP696" s="1"/>
      <c r="AAQ696" s="1"/>
      <c r="AAR696" s="1"/>
      <c r="AAS696" s="1"/>
      <c r="AAT696" s="1"/>
      <c r="AAU696" s="1"/>
      <c r="AAV696" s="1"/>
      <c r="AAW696" s="1"/>
      <c r="AAX696" s="1"/>
      <c r="AAY696" s="1"/>
      <c r="AAZ696" s="1"/>
      <c r="ABA696" s="1"/>
      <c r="ABB696" s="1"/>
      <c r="ABC696" s="1"/>
      <c r="ABD696" s="1"/>
      <c r="ABE696" s="1"/>
      <c r="ABF696" s="1"/>
      <c r="ABG696" s="1"/>
      <c r="ABH696" s="1"/>
      <c r="ABI696" s="1"/>
      <c r="ABJ696" s="1"/>
      <c r="ABK696" s="1"/>
      <c r="ABL696" s="1"/>
      <c r="ABM696" s="1"/>
      <c r="ABN696" s="1"/>
      <c r="ABO696" s="1"/>
      <c r="ABP696" s="1"/>
      <c r="ABQ696" s="1"/>
      <c r="ABR696" s="1"/>
      <c r="ABS696" s="1"/>
      <c r="ABT696" s="1"/>
      <c r="ABU696" s="1"/>
      <c r="ABV696" s="1"/>
      <c r="ABW696" s="1"/>
      <c r="ABX696" s="1"/>
      <c r="ABY696" s="1"/>
      <c r="ABZ696" s="1"/>
      <c r="ACA696" s="1"/>
      <c r="ACB696" s="1"/>
      <c r="ACC696" s="1"/>
      <c r="ACD696" s="1"/>
      <c r="ACE696" s="1"/>
      <c r="ACF696" s="1"/>
      <c r="ACG696" s="1"/>
      <c r="ACH696" s="1"/>
      <c r="ACI696" s="1"/>
      <c r="ACJ696" s="1"/>
      <c r="ACK696" s="1"/>
      <c r="ACL696" s="1"/>
      <c r="ACM696" s="1"/>
      <c r="ACN696" s="1"/>
      <c r="ACO696" s="1"/>
      <c r="ACP696" s="1"/>
      <c r="ACQ696" s="1"/>
      <c r="ACR696" s="1"/>
      <c r="ACS696" s="1"/>
      <c r="ACT696" s="1"/>
      <c r="ACU696" s="1"/>
      <c r="ACV696" s="1"/>
      <c r="ACW696" s="1"/>
      <c r="ACX696" s="1"/>
      <c r="ACY696" s="1"/>
      <c r="ACZ696" s="1"/>
      <c r="ADA696" s="1"/>
      <c r="ADB696" s="1"/>
      <c r="ADC696" s="1"/>
      <c r="ADD696" s="1"/>
      <c r="ADE696" s="1"/>
      <c r="ADF696" s="1"/>
      <c r="ADG696" s="1"/>
      <c r="ADH696" s="1"/>
      <c r="ADI696" s="1"/>
      <c r="ADJ696" s="1"/>
      <c r="ADK696" s="1"/>
      <c r="ADL696" s="1"/>
      <c r="ADM696" s="1"/>
      <c r="ADN696" s="1"/>
      <c r="ADO696" s="1"/>
      <c r="ADP696" s="1"/>
      <c r="ADQ696" s="1"/>
      <c r="ADR696" s="1"/>
      <c r="ADS696" s="1"/>
      <c r="ADT696" s="1"/>
      <c r="ADU696" s="1"/>
      <c r="ADV696" s="1"/>
      <c r="ADW696" s="1"/>
      <c r="ADX696" s="1"/>
      <c r="ADY696" s="1"/>
      <c r="ADZ696" s="1"/>
      <c r="AEA696" s="1"/>
      <c r="AEB696" s="1"/>
      <c r="AEC696" s="1"/>
      <c r="AED696" s="1"/>
      <c r="AEE696" s="1"/>
      <c r="AEF696" s="1"/>
      <c r="AEG696" s="1"/>
      <c r="AEH696" s="1"/>
      <c r="AEI696" s="1"/>
      <c r="AEJ696" s="1"/>
      <c r="AEK696" s="1"/>
      <c r="AEL696" s="1"/>
      <c r="AEM696" s="1"/>
      <c r="AEN696" s="1"/>
      <c r="AEO696" s="1"/>
      <c r="AEP696" s="1"/>
      <c r="AEQ696" s="1"/>
      <c r="AER696" s="1"/>
      <c r="AES696" s="1"/>
      <c r="AET696" s="1"/>
      <c r="AEU696" s="1"/>
      <c r="AEV696" s="1"/>
      <c r="AEW696" s="1"/>
      <c r="AEX696" s="1"/>
      <c r="AEY696" s="1"/>
      <c r="AEZ696" s="1"/>
      <c r="AFA696" s="1"/>
      <c r="AFB696" s="1"/>
      <c r="AFC696" s="1"/>
      <c r="AFD696" s="1"/>
      <c r="AFE696" s="1"/>
      <c r="AFF696" s="1"/>
      <c r="AFG696" s="1"/>
      <c r="AFH696" s="1"/>
      <c r="AFI696" s="1"/>
      <c r="AFJ696" s="1"/>
      <c r="AFK696" s="1"/>
      <c r="AFL696" s="1"/>
      <c r="AFM696" s="1"/>
      <c r="AFN696" s="1"/>
      <c r="AFO696" s="1"/>
      <c r="AFP696" s="1"/>
      <c r="AFQ696" s="1"/>
      <c r="AFR696" s="1"/>
      <c r="AFS696" s="1"/>
      <c r="AFT696" s="1"/>
      <c r="AFU696" s="1"/>
      <c r="AFV696" s="1"/>
      <c r="AFW696" s="1"/>
      <c r="AFX696" s="1"/>
      <c r="AFY696" s="1"/>
      <c r="AFZ696" s="1"/>
      <c r="AGA696" s="1"/>
      <c r="AGB696" s="1"/>
      <c r="AGC696" s="1"/>
      <c r="AGD696" s="1"/>
      <c r="AGE696" s="1"/>
      <c r="AGF696" s="1"/>
      <c r="AGG696" s="1"/>
      <c r="AGH696" s="1"/>
      <c r="AGI696" s="1"/>
      <c r="AGJ696" s="1"/>
      <c r="AGK696" s="1"/>
      <c r="AGL696" s="1"/>
      <c r="AGM696" s="1"/>
      <c r="AGN696" s="1"/>
      <c r="AGO696" s="1"/>
      <c r="AGP696" s="1"/>
      <c r="AGQ696" s="1"/>
      <c r="AGR696" s="1"/>
      <c r="AGS696" s="1"/>
      <c r="AGT696" s="1"/>
      <c r="AGU696" s="1"/>
      <c r="AGV696" s="1"/>
      <c r="AGW696" s="1"/>
      <c r="AGX696" s="1"/>
      <c r="AGY696" s="1"/>
      <c r="AGZ696" s="1"/>
      <c r="AHA696" s="1"/>
      <c r="AHB696" s="1"/>
      <c r="AHC696" s="1"/>
      <c r="AHD696" s="1"/>
      <c r="AHE696" s="1"/>
      <c r="AHF696" s="1"/>
      <c r="AHG696" s="1"/>
      <c r="AHH696" s="1"/>
      <c r="AHI696" s="1"/>
      <c r="AHJ696" s="1"/>
      <c r="AHK696" s="1"/>
      <c r="AHL696" s="1"/>
      <c r="AHM696" s="1"/>
      <c r="AHN696" s="1"/>
      <c r="AHO696" s="1"/>
      <c r="AHP696" s="1"/>
      <c r="AHQ696" s="1"/>
      <c r="AHR696" s="1"/>
      <c r="AHS696" s="1"/>
      <c r="AHT696" s="1"/>
      <c r="AHU696" s="1"/>
      <c r="AHV696" s="1"/>
      <c r="AHW696" s="1"/>
      <c r="AHX696" s="1"/>
      <c r="AHY696" s="1"/>
      <c r="AHZ696" s="1"/>
      <c r="AIA696" s="1"/>
      <c r="AIB696" s="1"/>
      <c r="AIC696" s="1"/>
      <c r="AID696" s="1"/>
      <c r="AIE696" s="1"/>
      <c r="AIF696" s="1"/>
      <c r="AIG696" s="1"/>
      <c r="AIH696" s="1"/>
      <c r="AII696" s="1"/>
      <c r="AIJ696" s="1"/>
      <c r="AIK696" s="1"/>
      <c r="AIL696" s="1"/>
      <c r="AIM696" s="1"/>
      <c r="AIN696" s="1"/>
      <c r="AIO696" s="1"/>
      <c r="AIP696" s="1"/>
      <c r="AIQ696" s="1"/>
      <c r="AIR696" s="1"/>
      <c r="AIS696" s="1"/>
      <c r="AIT696" s="1"/>
      <c r="AIU696" s="1"/>
      <c r="AIV696" s="1"/>
      <c r="AIW696" s="1"/>
      <c r="AIX696" s="1"/>
      <c r="AIY696" s="1"/>
      <c r="AIZ696" s="1"/>
      <c r="AJA696" s="1"/>
      <c r="AJB696" s="1"/>
      <c r="AJC696" s="1"/>
      <c r="AJD696" s="1"/>
      <c r="AJE696" s="1"/>
      <c r="AJF696" s="1"/>
      <c r="AJG696" s="1"/>
      <c r="AJH696" s="1"/>
      <c r="AJI696" s="1"/>
      <c r="AJJ696" s="1"/>
      <c r="AJK696" s="1"/>
      <c r="AJL696" s="1"/>
      <c r="AJM696" s="1"/>
      <c r="AJN696" s="1"/>
      <c r="AJO696" s="1"/>
      <c r="AJP696" s="1"/>
      <c r="AJQ696" s="1"/>
      <c r="AJR696" s="1"/>
      <c r="AJS696" s="1"/>
      <c r="AJT696" s="1"/>
      <c r="AJU696" s="1"/>
      <c r="AJV696" s="1"/>
      <c r="AJW696" s="1"/>
      <c r="AJX696" s="1"/>
      <c r="AJY696" s="1"/>
      <c r="AJZ696" s="1"/>
      <c r="AKA696" s="1"/>
      <c r="AKB696" s="1"/>
      <c r="AKC696" s="1"/>
      <c r="AKD696" s="1"/>
      <c r="AKE696" s="1"/>
      <c r="AKF696" s="1"/>
      <c r="AKG696" s="1"/>
      <c r="AKH696" s="1"/>
      <c r="AKI696" s="1"/>
      <c r="AKJ696" s="1"/>
      <c r="AKK696" s="1"/>
      <c r="AKL696" s="1"/>
      <c r="AKM696" s="1"/>
      <c r="AKN696" s="1"/>
      <c r="AKO696" s="1"/>
      <c r="AKP696" s="1"/>
      <c r="AKQ696" s="1"/>
      <c r="AKR696" s="1"/>
      <c r="AKS696" s="1"/>
      <c r="AKT696" s="1"/>
      <c r="AKU696" s="1"/>
      <c r="AKV696" s="1"/>
      <c r="AKW696" s="1"/>
      <c r="AKX696" s="1"/>
      <c r="AKY696" s="1"/>
      <c r="AKZ696" s="1"/>
      <c r="ALA696" s="1"/>
      <c r="ALB696" s="1"/>
      <c r="ALC696" s="1"/>
      <c r="ALD696" s="1"/>
      <c r="ALE696" s="1"/>
      <c r="ALF696" s="1"/>
      <c r="ALG696" s="1"/>
      <c r="ALH696" s="1"/>
      <c r="ALI696" s="1"/>
      <c r="ALJ696" s="1"/>
      <c r="ALK696" s="1"/>
      <c r="ALL696" s="1"/>
      <c r="ALM696" s="1"/>
      <c r="ALN696" s="1"/>
      <c r="ALO696" s="1"/>
      <c r="ALP696" s="1"/>
      <c r="ALQ696" s="1"/>
      <c r="ALR696" s="1"/>
      <c r="ALS696" s="1"/>
      <c r="ALT696" s="1"/>
      <c r="ALU696" s="1"/>
      <c r="ALV696" s="1"/>
      <c r="ALW696" s="1"/>
      <c r="ALX696" s="1"/>
      <c r="ALY696" s="1"/>
      <c r="ALZ696" s="1"/>
      <c r="AMA696" s="1"/>
      <c r="AMB696" s="1"/>
      <c r="AMC696" s="1"/>
      <c r="AMD696" s="1"/>
      <c r="AME696" s="1"/>
      <c r="AMF696" s="1"/>
      <c r="AMG696" s="1"/>
      <c r="AMH696" s="1"/>
      <c r="AMI696" s="1"/>
      <c r="AMJ696" s="1"/>
    </row>
    <row r="697" spans="1:1024" s="22" customForma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c r="KB697" s="1"/>
      <c r="KC697" s="1"/>
      <c r="KD697" s="1"/>
      <c r="KE697" s="1"/>
      <c r="KF697" s="1"/>
      <c r="KG697" s="1"/>
      <c r="KH697" s="1"/>
      <c r="KI697" s="1"/>
      <c r="KJ697" s="1"/>
      <c r="KK697" s="1"/>
      <c r="KL697" s="1"/>
      <c r="KM697" s="1"/>
      <c r="KN697" s="1"/>
      <c r="KO697" s="1"/>
      <c r="KP697" s="1"/>
      <c r="KQ697" s="1"/>
      <c r="KR697" s="1"/>
      <c r="KS697" s="1"/>
      <c r="KT697" s="1"/>
      <c r="KU697" s="1"/>
      <c r="KV697" s="1"/>
      <c r="KW697" s="1"/>
      <c r="KX697" s="1"/>
      <c r="KY697" s="1"/>
      <c r="KZ697" s="1"/>
      <c r="LA697" s="1"/>
      <c r="LB697" s="1"/>
      <c r="LC697" s="1"/>
      <c r="LD697" s="1"/>
      <c r="LE697" s="1"/>
      <c r="LF697" s="1"/>
      <c r="LG697" s="1"/>
      <c r="LH697" s="1"/>
      <c r="LI697" s="1"/>
      <c r="LJ697" s="1"/>
      <c r="LK697" s="1"/>
      <c r="LL697" s="1"/>
      <c r="LM697" s="1"/>
      <c r="LN697" s="1"/>
      <c r="LO697" s="1"/>
      <c r="LP697" s="1"/>
      <c r="LQ697" s="1"/>
      <c r="LR697" s="1"/>
      <c r="LS697" s="1"/>
      <c r="LT697" s="1"/>
      <c r="LU697" s="1"/>
      <c r="LV697" s="1"/>
      <c r="LW697" s="1"/>
      <c r="LX697" s="1"/>
      <c r="LY697" s="1"/>
      <c r="LZ697" s="1"/>
      <c r="MA697" s="1"/>
      <c r="MB697" s="1"/>
      <c r="MC697" s="1"/>
      <c r="MD697" s="1"/>
      <c r="ME697" s="1"/>
      <c r="MF697" s="1"/>
      <c r="MG697" s="1"/>
      <c r="MH697" s="1"/>
      <c r="MI697" s="1"/>
      <c r="MJ697" s="1"/>
      <c r="MK697" s="1"/>
      <c r="ML697" s="1"/>
      <c r="MM697" s="1"/>
      <c r="MN697" s="1"/>
      <c r="MO697" s="1"/>
      <c r="MP697" s="1"/>
      <c r="MQ697" s="1"/>
      <c r="MR697" s="1"/>
      <c r="MS697" s="1"/>
      <c r="MT697" s="1"/>
      <c r="MU697" s="1"/>
      <c r="MV697" s="1"/>
      <c r="MW697" s="1"/>
      <c r="MX697" s="1"/>
      <c r="MY697" s="1"/>
      <c r="MZ697" s="1"/>
      <c r="NA697" s="1"/>
      <c r="NB697" s="1"/>
      <c r="NC697" s="1"/>
      <c r="ND697" s="1"/>
      <c r="NE697" s="1"/>
      <c r="NF697" s="1"/>
      <c r="NG697" s="1"/>
      <c r="NH697" s="1"/>
      <c r="NI697" s="1"/>
      <c r="NJ697" s="1"/>
      <c r="NK697" s="1"/>
      <c r="NL697" s="1"/>
      <c r="NM697" s="1"/>
      <c r="NN697" s="1"/>
      <c r="NO697" s="1"/>
      <c r="NP697" s="1"/>
      <c r="NQ697" s="1"/>
      <c r="NR697" s="1"/>
      <c r="NS697" s="1"/>
      <c r="NT697" s="1"/>
      <c r="NU697" s="1"/>
      <c r="NV697" s="1"/>
      <c r="NW697" s="1"/>
      <c r="NX697" s="1"/>
      <c r="NY697" s="1"/>
      <c r="NZ697" s="1"/>
      <c r="OA697" s="1"/>
      <c r="OB697" s="1"/>
      <c r="OC697" s="1"/>
      <c r="OD697" s="1"/>
      <c r="OE697" s="1"/>
      <c r="OF697" s="1"/>
      <c r="OG697" s="1"/>
      <c r="OH697" s="1"/>
      <c r="OI697" s="1"/>
      <c r="OJ697" s="1"/>
      <c r="OK697" s="1"/>
      <c r="OL697" s="1"/>
      <c r="OM697" s="1"/>
      <c r="ON697" s="1"/>
      <c r="OO697" s="1"/>
      <c r="OP697" s="1"/>
      <c r="OQ697" s="1"/>
      <c r="OR697" s="1"/>
      <c r="OS697" s="1"/>
      <c r="OT697" s="1"/>
      <c r="OU697" s="1"/>
      <c r="OV697" s="1"/>
      <c r="OW697" s="1"/>
      <c r="OX697" s="1"/>
      <c r="OY697" s="1"/>
      <c r="OZ697" s="1"/>
      <c r="PA697" s="1"/>
      <c r="PB697" s="1"/>
      <c r="PC697" s="1"/>
      <c r="PD697" s="1"/>
      <c r="PE697" s="1"/>
      <c r="PF697" s="1"/>
      <c r="PG697" s="1"/>
      <c r="PH697" s="1"/>
      <c r="PI697" s="1"/>
      <c r="PJ697" s="1"/>
      <c r="PK697" s="1"/>
      <c r="PL697" s="1"/>
      <c r="PM697" s="1"/>
      <c r="PN697" s="1"/>
      <c r="PO697" s="1"/>
      <c r="PP697" s="1"/>
      <c r="PQ697" s="1"/>
      <c r="PR697" s="1"/>
      <c r="PS697" s="1"/>
      <c r="PT697" s="1"/>
      <c r="PU697" s="1"/>
      <c r="PV697" s="1"/>
      <c r="PW697" s="1"/>
      <c r="PX697" s="1"/>
      <c r="PY697" s="1"/>
      <c r="PZ697" s="1"/>
      <c r="QA697" s="1"/>
      <c r="QB697" s="1"/>
      <c r="QC697" s="1"/>
      <c r="QD697" s="1"/>
      <c r="QE697" s="1"/>
      <c r="QF697" s="1"/>
      <c r="QG697" s="1"/>
      <c r="QH697" s="1"/>
      <c r="QI697" s="1"/>
      <c r="QJ697" s="1"/>
      <c r="QK697" s="1"/>
      <c r="QL697" s="1"/>
      <c r="QM697" s="1"/>
      <c r="QN697" s="1"/>
      <c r="QO697" s="1"/>
      <c r="QP697" s="1"/>
      <c r="QQ697" s="1"/>
      <c r="QR697" s="1"/>
      <c r="QS697" s="1"/>
      <c r="QT697" s="1"/>
      <c r="QU697" s="1"/>
      <c r="QV697" s="1"/>
      <c r="QW697" s="1"/>
      <c r="QX697" s="1"/>
      <c r="QY697" s="1"/>
      <c r="QZ697" s="1"/>
      <c r="RA697" s="1"/>
      <c r="RB697" s="1"/>
      <c r="RC697" s="1"/>
      <c r="RD697" s="1"/>
      <c r="RE697" s="1"/>
      <c r="RF697" s="1"/>
      <c r="RG697" s="1"/>
      <c r="RH697" s="1"/>
      <c r="RI697" s="1"/>
      <c r="RJ697" s="1"/>
      <c r="RK697" s="1"/>
      <c r="RL697" s="1"/>
      <c r="RM697" s="1"/>
      <c r="RN697" s="1"/>
      <c r="RO697" s="1"/>
      <c r="RP697" s="1"/>
      <c r="RQ697" s="1"/>
      <c r="RR697" s="1"/>
      <c r="RS697" s="1"/>
      <c r="RT697" s="1"/>
      <c r="RU697" s="1"/>
      <c r="RV697" s="1"/>
      <c r="RW697" s="1"/>
      <c r="RX697" s="1"/>
      <c r="RY697" s="1"/>
      <c r="RZ697" s="1"/>
      <c r="SA697" s="1"/>
      <c r="SB697" s="1"/>
      <c r="SC697" s="1"/>
      <c r="SD697" s="1"/>
      <c r="SE697" s="1"/>
      <c r="SF697" s="1"/>
      <c r="SG697" s="1"/>
      <c r="SH697" s="1"/>
      <c r="SI697" s="1"/>
      <c r="SJ697" s="1"/>
      <c r="SK697" s="1"/>
      <c r="SL697" s="1"/>
      <c r="SM697" s="1"/>
      <c r="SN697" s="1"/>
      <c r="SO697" s="1"/>
      <c r="SP697" s="1"/>
      <c r="SQ697" s="1"/>
      <c r="SR697" s="1"/>
      <c r="SS697" s="1"/>
      <c r="ST697" s="1"/>
      <c r="SU697" s="1"/>
      <c r="SV697" s="1"/>
      <c r="SW697" s="1"/>
      <c r="SX697" s="1"/>
      <c r="SY697" s="1"/>
      <c r="SZ697" s="1"/>
      <c r="TA697" s="1"/>
      <c r="TB697" s="1"/>
      <c r="TC697" s="1"/>
      <c r="TD697" s="1"/>
      <c r="TE697" s="1"/>
      <c r="TF697" s="1"/>
      <c r="TG697" s="1"/>
      <c r="TH697" s="1"/>
      <c r="TI697" s="1"/>
      <c r="TJ697" s="1"/>
      <c r="TK697" s="1"/>
      <c r="TL697" s="1"/>
      <c r="TM697" s="1"/>
      <c r="TN697" s="1"/>
      <c r="TO697" s="1"/>
      <c r="TP697" s="1"/>
      <c r="TQ697" s="1"/>
      <c r="TR697" s="1"/>
      <c r="TS697" s="1"/>
      <c r="TT697" s="1"/>
      <c r="TU697" s="1"/>
      <c r="TV697" s="1"/>
      <c r="TW697" s="1"/>
      <c r="TX697" s="1"/>
      <c r="TY697" s="1"/>
      <c r="TZ697" s="1"/>
      <c r="UA697" s="1"/>
      <c r="UB697" s="1"/>
      <c r="UC697" s="1"/>
      <c r="UD697" s="1"/>
      <c r="UE697" s="1"/>
      <c r="UF697" s="1"/>
      <c r="UG697" s="1"/>
      <c r="UH697" s="1"/>
      <c r="UI697" s="1"/>
      <c r="UJ697" s="1"/>
      <c r="UK697" s="1"/>
      <c r="UL697" s="1"/>
      <c r="UM697" s="1"/>
      <c r="UN697" s="1"/>
      <c r="UO697" s="1"/>
      <c r="UP697" s="1"/>
      <c r="UQ697" s="1"/>
      <c r="UR697" s="1"/>
      <c r="US697" s="1"/>
      <c r="UT697" s="1"/>
      <c r="UU697" s="1"/>
      <c r="UV697" s="1"/>
      <c r="UW697" s="1"/>
      <c r="UX697" s="1"/>
      <c r="UY697" s="1"/>
      <c r="UZ697" s="1"/>
      <c r="VA697" s="1"/>
      <c r="VB697" s="1"/>
      <c r="VC697" s="1"/>
      <c r="VD697" s="1"/>
      <c r="VE697" s="1"/>
      <c r="VF697" s="1"/>
      <c r="VG697" s="1"/>
      <c r="VH697" s="1"/>
      <c r="VI697" s="1"/>
      <c r="VJ697" s="1"/>
      <c r="VK697" s="1"/>
      <c r="VL697" s="1"/>
      <c r="VM697" s="1"/>
      <c r="VN697" s="1"/>
      <c r="VO697" s="1"/>
      <c r="VP697" s="1"/>
      <c r="VQ697" s="1"/>
      <c r="VR697" s="1"/>
      <c r="VS697" s="1"/>
      <c r="VT697" s="1"/>
      <c r="VU697" s="1"/>
      <c r="VV697" s="1"/>
      <c r="VW697" s="1"/>
      <c r="VX697" s="1"/>
      <c r="VY697" s="1"/>
      <c r="VZ697" s="1"/>
      <c r="WA697" s="1"/>
      <c r="WB697" s="1"/>
      <c r="WC697" s="1"/>
      <c r="WD697" s="1"/>
      <c r="WE697" s="1"/>
      <c r="WF697" s="1"/>
      <c r="WG697" s="1"/>
      <c r="WH697" s="1"/>
      <c r="WI697" s="1"/>
      <c r="WJ697" s="1"/>
      <c r="WK697" s="1"/>
      <c r="WL697" s="1"/>
      <c r="WM697" s="1"/>
      <c r="WN697" s="1"/>
      <c r="WO697" s="1"/>
      <c r="WP697" s="1"/>
      <c r="WQ697" s="1"/>
      <c r="WR697" s="1"/>
      <c r="WS697" s="1"/>
      <c r="WT697" s="1"/>
      <c r="WU697" s="1"/>
      <c r="WV697" s="1"/>
      <c r="WW697" s="1"/>
      <c r="WX697" s="1"/>
      <c r="WY697" s="1"/>
      <c r="WZ697" s="1"/>
      <c r="XA697" s="1"/>
      <c r="XB697" s="1"/>
      <c r="XC697" s="1"/>
      <c r="XD697" s="1"/>
      <c r="XE697" s="1"/>
      <c r="XF697" s="1"/>
      <c r="XG697" s="1"/>
      <c r="XH697" s="1"/>
      <c r="XI697" s="1"/>
      <c r="XJ697" s="1"/>
      <c r="XK697" s="1"/>
      <c r="XL697" s="1"/>
      <c r="XM697" s="1"/>
      <c r="XN697" s="1"/>
      <c r="XO697" s="1"/>
      <c r="XP697" s="1"/>
      <c r="XQ697" s="1"/>
      <c r="XR697" s="1"/>
      <c r="XS697" s="1"/>
      <c r="XT697" s="1"/>
      <c r="XU697" s="1"/>
      <c r="XV697" s="1"/>
      <c r="XW697" s="1"/>
      <c r="XX697" s="1"/>
      <c r="XY697" s="1"/>
      <c r="XZ697" s="1"/>
      <c r="YA697" s="1"/>
      <c r="YB697" s="1"/>
      <c r="YC697" s="1"/>
      <c r="YD697" s="1"/>
      <c r="YE697" s="1"/>
      <c r="YF697" s="1"/>
      <c r="YG697" s="1"/>
      <c r="YH697" s="1"/>
      <c r="YI697" s="1"/>
      <c r="YJ697" s="1"/>
      <c r="YK697" s="1"/>
      <c r="YL697" s="1"/>
      <c r="YM697" s="1"/>
      <c r="YN697" s="1"/>
      <c r="YO697" s="1"/>
      <c r="YP697" s="1"/>
      <c r="YQ697" s="1"/>
      <c r="YR697" s="1"/>
      <c r="YS697" s="1"/>
      <c r="YT697" s="1"/>
      <c r="YU697" s="1"/>
      <c r="YV697" s="1"/>
      <c r="YW697" s="1"/>
      <c r="YX697" s="1"/>
      <c r="YY697" s="1"/>
      <c r="YZ697" s="1"/>
      <c r="ZA697" s="1"/>
      <c r="ZB697" s="1"/>
      <c r="ZC697" s="1"/>
      <c r="ZD697" s="1"/>
      <c r="ZE697" s="1"/>
      <c r="ZF697" s="1"/>
      <c r="ZG697" s="1"/>
      <c r="ZH697" s="1"/>
      <c r="ZI697" s="1"/>
      <c r="ZJ697" s="1"/>
      <c r="ZK697" s="1"/>
      <c r="ZL697" s="1"/>
      <c r="ZM697" s="1"/>
      <c r="ZN697" s="1"/>
      <c r="ZO697" s="1"/>
      <c r="ZP697" s="1"/>
      <c r="ZQ697" s="1"/>
      <c r="ZR697" s="1"/>
      <c r="ZS697" s="1"/>
      <c r="ZT697" s="1"/>
      <c r="ZU697" s="1"/>
      <c r="ZV697" s="1"/>
      <c r="ZW697" s="1"/>
      <c r="ZX697" s="1"/>
      <c r="ZY697" s="1"/>
      <c r="ZZ697" s="1"/>
      <c r="AAA697" s="1"/>
      <c r="AAB697" s="1"/>
      <c r="AAC697" s="1"/>
      <c r="AAD697" s="1"/>
      <c r="AAE697" s="1"/>
      <c r="AAF697" s="1"/>
      <c r="AAG697" s="1"/>
      <c r="AAH697" s="1"/>
      <c r="AAI697" s="1"/>
      <c r="AAJ697" s="1"/>
      <c r="AAK697" s="1"/>
      <c r="AAL697" s="1"/>
      <c r="AAM697" s="1"/>
      <c r="AAN697" s="1"/>
      <c r="AAO697" s="1"/>
      <c r="AAP697" s="1"/>
      <c r="AAQ697" s="1"/>
      <c r="AAR697" s="1"/>
      <c r="AAS697" s="1"/>
      <c r="AAT697" s="1"/>
      <c r="AAU697" s="1"/>
      <c r="AAV697" s="1"/>
      <c r="AAW697" s="1"/>
      <c r="AAX697" s="1"/>
      <c r="AAY697" s="1"/>
      <c r="AAZ697" s="1"/>
      <c r="ABA697" s="1"/>
      <c r="ABB697" s="1"/>
      <c r="ABC697" s="1"/>
      <c r="ABD697" s="1"/>
      <c r="ABE697" s="1"/>
      <c r="ABF697" s="1"/>
      <c r="ABG697" s="1"/>
      <c r="ABH697" s="1"/>
      <c r="ABI697" s="1"/>
      <c r="ABJ697" s="1"/>
      <c r="ABK697" s="1"/>
      <c r="ABL697" s="1"/>
      <c r="ABM697" s="1"/>
      <c r="ABN697" s="1"/>
      <c r="ABO697" s="1"/>
      <c r="ABP697" s="1"/>
      <c r="ABQ697" s="1"/>
      <c r="ABR697" s="1"/>
      <c r="ABS697" s="1"/>
      <c r="ABT697" s="1"/>
      <c r="ABU697" s="1"/>
      <c r="ABV697" s="1"/>
      <c r="ABW697" s="1"/>
      <c r="ABX697" s="1"/>
      <c r="ABY697" s="1"/>
      <c r="ABZ697" s="1"/>
      <c r="ACA697" s="1"/>
      <c r="ACB697" s="1"/>
      <c r="ACC697" s="1"/>
      <c r="ACD697" s="1"/>
      <c r="ACE697" s="1"/>
      <c r="ACF697" s="1"/>
      <c r="ACG697" s="1"/>
      <c r="ACH697" s="1"/>
      <c r="ACI697" s="1"/>
      <c r="ACJ697" s="1"/>
      <c r="ACK697" s="1"/>
      <c r="ACL697" s="1"/>
      <c r="ACM697" s="1"/>
      <c r="ACN697" s="1"/>
      <c r="ACO697" s="1"/>
      <c r="ACP697" s="1"/>
      <c r="ACQ697" s="1"/>
      <c r="ACR697" s="1"/>
      <c r="ACS697" s="1"/>
      <c r="ACT697" s="1"/>
      <c r="ACU697" s="1"/>
      <c r="ACV697" s="1"/>
      <c r="ACW697" s="1"/>
      <c r="ACX697" s="1"/>
      <c r="ACY697" s="1"/>
      <c r="ACZ697" s="1"/>
      <c r="ADA697" s="1"/>
      <c r="ADB697" s="1"/>
      <c r="ADC697" s="1"/>
      <c r="ADD697" s="1"/>
      <c r="ADE697" s="1"/>
      <c r="ADF697" s="1"/>
      <c r="ADG697" s="1"/>
      <c r="ADH697" s="1"/>
      <c r="ADI697" s="1"/>
      <c r="ADJ697" s="1"/>
      <c r="ADK697" s="1"/>
      <c r="ADL697" s="1"/>
      <c r="ADM697" s="1"/>
      <c r="ADN697" s="1"/>
      <c r="ADO697" s="1"/>
      <c r="ADP697" s="1"/>
      <c r="ADQ697" s="1"/>
      <c r="ADR697" s="1"/>
      <c r="ADS697" s="1"/>
      <c r="ADT697" s="1"/>
      <c r="ADU697" s="1"/>
      <c r="ADV697" s="1"/>
      <c r="ADW697" s="1"/>
      <c r="ADX697" s="1"/>
      <c r="ADY697" s="1"/>
      <c r="ADZ697" s="1"/>
      <c r="AEA697" s="1"/>
      <c r="AEB697" s="1"/>
      <c r="AEC697" s="1"/>
      <c r="AED697" s="1"/>
      <c r="AEE697" s="1"/>
      <c r="AEF697" s="1"/>
      <c r="AEG697" s="1"/>
      <c r="AEH697" s="1"/>
      <c r="AEI697" s="1"/>
      <c r="AEJ697" s="1"/>
      <c r="AEK697" s="1"/>
      <c r="AEL697" s="1"/>
      <c r="AEM697" s="1"/>
      <c r="AEN697" s="1"/>
      <c r="AEO697" s="1"/>
      <c r="AEP697" s="1"/>
      <c r="AEQ697" s="1"/>
      <c r="AER697" s="1"/>
      <c r="AES697" s="1"/>
      <c r="AET697" s="1"/>
      <c r="AEU697" s="1"/>
      <c r="AEV697" s="1"/>
      <c r="AEW697" s="1"/>
      <c r="AEX697" s="1"/>
      <c r="AEY697" s="1"/>
      <c r="AEZ697" s="1"/>
      <c r="AFA697" s="1"/>
      <c r="AFB697" s="1"/>
      <c r="AFC697" s="1"/>
      <c r="AFD697" s="1"/>
      <c r="AFE697" s="1"/>
      <c r="AFF697" s="1"/>
      <c r="AFG697" s="1"/>
      <c r="AFH697" s="1"/>
      <c r="AFI697" s="1"/>
      <c r="AFJ697" s="1"/>
      <c r="AFK697" s="1"/>
      <c r="AFL697" s="1"/>
      <c r="AFM697" s="1"/>
      <c r="AFN697" s="1"/>
      <c r="AFO697" s="1"/>
      <c r="AFP697" s="1"/>
      <c r="AFQ697" s="1"/>
      <c r="AFR697" s="1"/>
      <c r="AFS697" s="1"/>
      <c r="AFT697" s="1"/>
      <c r="AFU697" s="1"/>
      <c r="AFV697" s="1"/>
      <c r="AFW697" s="1"/>
      <c r="AFX697" s="1"/>
      <c r="AFY697" s="1"/>
      <c r="AFZ697" s="1"/>
      <c r="AGA697" s="1"/>
      <c r="AGB697" s="1"/>
      <c r="AGC697" s="1"/>
      <c r="AGD697" s="1"/>
      <c r="AGE697" s="1"/>
      <c r="AGF697" s="1"/>
      <c r="AGG697" s="1"/>
      <c r="AGH697" s="1"/>
      <c r="AGI697" s="1"/>
      <c r="AGJ697" s="1"/>
      <c r="AGK697" s="1"/>
      <c r="AGL697" s="1"/>
      <c r="AGM697" s="1"/>
      <c r="AGN697" s="1"/>
      <c r="AGO697" s="1"/>
      <c r="AGP697" s="1"/>
      <c r="AGQ697" s="1"/>
      <c r="AGR697" s="1"/>
      <c r="AGS697" s="1"/>
      <c r="AGT697" s="1"/>
      <c r="AGU697" s="1"/>
      <c r="AGV697" s="1"/>
      <c r="AGW697" s="1"/>
      <c r="AGX697" s="1"/>
      <c r="AGY697" s="1"/>
      <c r="AGZ697" s="1"/>
      <c r="AHA697" s="1"/>
      <c r="AHB697" s="1"/>
      <c r="AHC697" s="1"/>
      <c r="AHD697" s="1"/>
      <c r="AHE697" s="1"/>
      <c r="AHF697" s="1"/>
      <c r="AHG697" s="1"/>
      <c r="AHH697" s="1"/>
      <c r="AHI697" s="1"/>
      <c r="AHJ697" s="1"/>
      <c r="AHK697" s="1"/>
      <c r="AHL697" s="1"/>
      <c r="AHM697" s="1"/>
      <c r="AHN697" s="1"/>
      <c r="AHO697" s="1"/>
      <c r="AHP697" s="1"/>
      <c r="AHQ697" s="1"/>
      <c r="AHR697" s="1"/>
      <c r="AHS697" s="1"/>
      <c r="AHT697" s="1"/>
      <c r="AHU697" s="1"/>
      <c r="AHV697" s="1"/>
      <c r="AHW697" s="1"/>
      <c r="AHX697" s="1"/>
      <c r="AHY697" s="1"/>
      <c r="AHZ697" s="1"/>
      <c r="AIA697" s="1"/>
      <c r="AIB697" s="1"/>
      <c r="AIC697" s="1"/>
      <c r="AID697" s="1"/>
      <c r="AIE697" s="1"/>
      <c r="AIF697" s="1"/>
      <c r="AIG697" s="1"/>
      <c r="AIH697" s="1"/>
      <c r="AII697" s="1"/>
      <c r="AIJ697" s="1"/>
      <c r="AIK697" s="1"/>
      <c r="AIL697" s="1"/>
      <c r="AIM697" s="1"/>
      <c r="AIN697" s="1"/>
      <c r="AIO697" s="1"/>
      <c r="AIP697" s="1"/>
      <c r="AIQ697" s="1"/>
      <c r="AIR697" s="1"/>
      <c r="AIS697" s="1"/>
      <c r="AIT697" s="1"/>
      <c r="AIU697" s="1"/>
      <c r="AIV697" s="1"/>
      <c r="AIW697" s="1"/>
      <c r="AIX697" s="1"/>
      <c r="AIY697" s="1"/>
      <c r="AIZ697" s="1"/>
      <c r="AJA697" s="1"/>
      <c r="AJB697" s="1"/>
      <c r="AJC697" s="1"/>
      <c r="AJD697" s="1"/>
      <c r="AJE697" s="1"/>
      <c r="AJF697" s="1"/>
      <c r="AJG697" s="1"/>
      <c r="AJH697" s="1"/>
      <c r="AJI697" s="1"/>
      <c r="AJJ697" s="1"/>
      <c r="AJK697" s="1"/>
      <c r="AJL697" s="1"/>
      <c r="AJM697" s="1"/>
      <c r="AJN697" s="1"/>
      <c r="AJO697" s="1"/>
      <c r="AJP697" s="1"/>
      <c r="AJQ697" s="1"/>
      <c r="AJR697" s="1"/>
      <c r="AJS697" s="1"/>
      <c r="AJT697" s="1"/>
      <c r="AJU697" s="1"/>
      <c r="AJV697" s="1"/>
      <c r="AJW697" s="1"/>
      <c r="AJX697" s="1"/>
      <c r="AJY697" s="1"/>
      <c r="AJZ697" s="1"/>
      <c r="AKA697" s="1"/>
      <c r="AKB697" s="1"/>
      <c r="AKC697" s="1"/>
      <c r="AKD697" s="1"/>
      <c r="AKE697" s="1"/>
      <c r="AKF697" s="1"/>
      <c r="AKG697" s="1"/>
      <c r="AKH697" s="1"/>
      <c r="AKI697" s="1"/>
      <c r="AKJ697" s="1"/>
      <c r="AKK697" s="1"/>
      <c r="AKL697" s="1"/>
      <c r="AKM697" s="1"/>
      <c r="AKN697" s="1"/>
      <c r="AKO697" s="1"/>
      <c r="AKP697" s="1"/>
      <c r="AKQ697" s="1"/>
      <c r="AKR697" s="1"/>
      <c r="AKS697" s="1"/>
      <c r="AKT697" s="1"/>
      <c r="AKU697" s="1"/>
      <c r="AKV697" s="1"/>
      <c r="AKW697" s="1"/>
      <c r="AKX697" s="1"/>
      <c r="AKY697" s="1"/>
      <c r="AKZ697" s="1"/>
      <c r="ALA697" s="1"/>
      <c r="ALB697" s="1"/>
      <c r="ALC697" s="1"/>
      <c r="ALD697" s="1"/>
      <c r="ALE697" s="1"/>
      <c r="ALF697" s="1"/>
      <c r="ALG697" s="1"/>
      <c r="ALH697" s="1"/>
      <c r="ALI697" s="1"/>
      <c r="ALJ697" s="1"/>
      <c r="ALK697" s="1"/>
      <c r="ALL697" s="1"/>
      <c r="ALM697" s="1"/>
      <c r="ALN697" s="1"/>
      <c r="ALO697" s="1"/>
      <c r="ALP697" s="1"/>
      <c r="ALQ697" s="1"/>
      <c r="ALR697" s="1"/>
      <c r="ALS697" s="1"/>
      <c r="ALT697" s="1"/>
      <c r="ALU697" s="1"/>
      <c r="ALV697" s="1"/>
      <c r="ALW697" s="1"/>
      <c r="ALX697" s="1"/>
      <c r="ALY697" s="1"/>
      <c r="ALZ697" s="1"/>
      <c r="AMA697" s="1"/>
      <c r="AMB697" s="1"/>
      <c r="AMC697" s="1"/>
      <c r="AMD697" s="1"/>
      <c r="AME697" s="1"/>
      <c r="AMF697" s="1"/>
      <c r="AMG697" s="1"/>
      <c r="AMH697" s="1"/>
      <c r="AMI697" s="1"/>
      <c r="AMJ697" s="1"/>
    </row>
    <row r="698" spans="1:1024" s="22" customFormat="1">
      <c r="A698" s="1" t="s">
        <v>9832</v>
      </c>
      <c r="B698" s="1" t="s">
        <v>9831</v>
      </c>
      <c r="C698" s="1" t="s">
        <v>1382</v>
      </c>
      <c r="D698" s="1" t="s">
        <v>10</v>
      </c>
      <c r="E698" s="1" t="s">
        <v>9810</v>
      </c>
      <c r="F698" s="1" t="s">
        <v>12</v>
      </c>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c r="KB698" s="1"/>
      <c r="KC698" s="1"/>
      <c r="KD698" s="1"/>
      <c r="KE698" s="1"/>
      <c r="KF698" s="1"/>
      <c r="KG698" s="1"/>
      <c r="KH698" s="1"/>
      <c r="KI698" s="1"/>
      <c r="KJ698" s="1"/>
      <c r="KK698" s="1"/>
      <c r="KL698" s="1"/>
      <c r="KM698" s="1"/>
      <c r="KN698" s="1"/>
      <c r="KO698" s="1"/>
      <c r="KP698" s="1"/>
      <c r="KQ698" s="1"/>
      <c r="KR698" s="1"/>
      <c r="KS698" s="1"/>
      <c r="KT698" s="1"/>
      <c r="KU698" s="1"/>
      <c r="KV698" s="1"/>
      <c r="KW698" s="1"/>
      <c r="KX698" s="1"/>
      <c r="KY698" s="1"/>
      <c r="KZ698" s="1"/>
      <c r="LA698" s="1"/>
      <c r="LB698" s="1"/>
      <c r="LC698" s="1"/>
      <c r="LD698" s="1"/>
      <c r="LE698" s="1"/>
      <c r="LF698" s="1"/>
      <c r="LG698" s="1"/>
      <c r="LH698" s="1"/>
      <c r="LI698" s="1"/>
      <c r="LJ698" s="1"/>
      <c r="LK698" s="1"/>
      <c r="LL698" s="1"/>
      <c r="LM698" s="1"/>
      <c r="LN698" s="1"/>
      <c r="LO698" s="1"/>
      <c r="LP698" s="1"/>
      <c r="LQ698" s="1"/>
      <c r="LR698" s="1"/>
      <c r="LS698" s="1"/>
      <c r="LT698" s="1"/>
      <c r="LU698" s="1"/>
      <c r="LV698" s="1"/>
      <c r="LW698" s="1"/>
      <c r="LX698" s="1"/>
      <c r="LY698" s="1"/>
      <c r="LZ698" s="1"/>
      <c r="MA698" s="1"/>
      <c r="MB698" s="1"/>
      <c r="MC698" s="1"/>
      <c r="MD698" s="1"/>
      <c r="ME698" s="1"/>
      <c r="MF698" s="1"/>
      <c r="MG698" s="1"/>
      <c r="MH698" s="1"/>
      <c r="MI698" s="1"/>
      <c r="MJ698" s="1"/>
      <c r="MK698" s="1"/>
      <c r="ML698" s="1"/>
      <c r="MM698" s="1"/>
      <c r="MN698" s="1"/>
      <c r="MO698" s="1"/>
      <c r="MP698" s="1"/>
      <c r="MQ698" s="1"/>
      <c r="MR698" s="1"/>
      <c r="MS698" s="1"/>
      <c r="MT698" s="1"/>
      <c r="MU698" s="1"/>
      <c r="MV698" s="1"/>
      <c r="MW698" s="1"/>
      <c r="MX698" s="1"/>
      <c r="MY698" s="1"/>
      <c r="MZ698" s="1"/>
      <c r="NA698" s="1"/>
      <c r="NB698" s="1"/>
      <c r="NC698" s="1"/>
      <c r="ND698" s="1"/>
      <c r="NE698" s="1"/>
      <c r="NF698" s="1"/>
      <c r="NG698" s="1"/>
      <c r="NH698" s="1"/>
      <c r="NI698" s="1"/>
      <c r="NJ698" s="1"/>
      <c r="NK698" s="1"/>
      <c r="NL698" s="1"/>
      <c r="NM698" s="1"/>
      <c r="NN698" s="1"/>
      <c r="NO698" s="1"/>
      <c r="NP698" s="1"/>
      <c r="NQ698" s="1"/>
      <c r="NR698" s="1"/>
      <c r="NS698" s="1"/>
      <c r="NT698" s="1"/>
      <c r="NU698" s="1"/>
      <c r="NV698" s="1"/>
      <c r="NW698" s="1"/>
      <c r="NX698" s="1"/>
      <c r="NY698" s="1"/>
      <c r="NZ698" s="1"/>
      <c r="OA698" s="1"/>
      <c r="OB698" s="1"/>
      <c r="OC698" s="1"/>
      <c r="OD698" s="1"/>
      <c r="OE698" s="1"/>
      <c r="OF698" s="1"/>
      <c r="OG698" s="1"/>
      <c r="OH698" s="1"/>
      <c r="OI698" s="1"/>
      <c r="OJ698" s="1"/>
      <c r="OK698" s="1"/>
      <c r="OL698" s="1"/>
      <c r="OM698" s="1"/>
      <c r="ON698" s="1"/>
      <c r="OO698" s="1"/>
      <c r="OP698" s="1"/>
      <c r="OQ698" s="1"/>
      <c r="OR698" s="1"/>
      <c r="OS698" s="1"/>
      <c r="OT698" s="1"/>
      <c r="OU698" s="1"/>
      <c r="OV698" s="1"/>
      <c r="OW698" s="1"/>
      <c r="OX698" s="1"/>
      <c r="OY698" s="1"/>
      <c r="OZ698" s="1"/>
      <c r="PA698" s="1"/>
      <c r="PB698" s="1"/>
      <c r="PC698" s="1"/>
      <c r="PD698" s="1"/>
      <c r="PE698" s="1"/>
      <c r="PF698" s="1"/>
      <c r="PG698" s="1"/>
      <c r="PH698" s="1"/>
      <c r="PI698" s="1"/>
      <c r="PJ698" s="1"/>
      <c r="PK698" s="1"/>
      <c r="PL698" s="1"/>
      <c r="PM698" s="1"/>
      <c r="PN698" s="1"/>
      <c r="PO698" s="1"/>
      <c r="PP698" s="1"/>
      <c r="PQ698" s="1"/>
      <c r="PR698" s="1"/>
      <c r="PS698" s="1"/>
      <c r="PT698" s="1"/>
      <c r="PU698" s="1"/>
      <c r="PV698" s="1"/>
      <c r="PW698" s="1"/>
      <c r="PX698" s="1"/>
      <c r="PY698" s="1"/>
      <c r="PZ698" s="1"/>
      <c r="QA698" s="1"/>
      <c r="QB698" s="1"/>
      <c r="QC698" s="1"/>
      <c r="QD698" s="1"/>
      <c r="QE698" s="1"/>
      <c r="QF698" s="1"/>
      <c r="QG698" s="1"/>
      <c r="QH698" s="1"/>
      <c r="QI698" s="1"/>
      <c r="QJ698" s="1"/>
      <c r="QK698" s="1"/>
      <c r="QL698" s="1"/>
      <c r="QM698" s="1"/>
      <c r="QN698" s="1"/>
      <c r="QO698" s="1"/>
      <c r="QP698" s="1"/>
      <c r="QQ698" s="1"/>
      <c r="QR698" s="1"/>
      <c r="QS698" s="1"/>
      <c r="QT698" s="1"/>
      <c r="QU698" s="1"/>
      <c r="QV698" s="1"/>
      <c r="QW698" s="1"/>
      <c r="QX698" s="1"/>
      <c r="QY698" s="1"/>
      <c r="QZ698" s="1"/>
      <c r="RA698" s="1"/>
      <c r="RB698" s="1"/>
      <c r="RC698" s="1"/>
      <c r="RD698" s="1"/>
      <c r="RE698" s="1"/>
      <c r="RF698" s="1"/>
      <c r="RG698" s="1"/>
      <c r="RH698" s="1"/>
      <c r="RI698" s="1"/>
      <c r="RJ698" s="1"/>
      <c r="RK698" s="1"/>
      <c r="RL698" s="1"/>
      <c r="RM698" s="1"/>
      <c r="RN698" s="1"/>
      <c r="RO698" s="1"/>
      <c r="RP698" s="1"/>
      <c r="RQ698" s="1"/>
      <c r="RR698" s="1"/>
      <c r="RS698" s="1"/>
      <c r="RT698" s="1"/>
      <c r="RU698" s="1"/>
      <c r="RV698" s="1"/>
      <c r="RW698" s="1"/>
      <c r="RX698" s="1"/>
      <c r="RY698" s="1"/>
      <c r="RZ698" s="1"/>
      <c r="SA698" s="1"/>
      <c r="SB698" s="1"/>
      <c r="SC698" s="1"/>
      <c r="SD698" s="1"/>
      <c r="SE698" s="1"/>
      <c r="SF698" s="1"/>
      <c r="SG698" s="1"/>
      <c r="SH698" s="1"/>
      <c r="SI698" s="1"/>
      <c r="SJ698" s="1"/>
      <c r="SK698" s="1"/>
      <c r="SL698" s="1"/>
      <c r="SM698" s="1"/>
      <c r="SN698" s="1"/>
      <c r="SO698" s="1"/>
      <c r="SP698" s="1"/>
      <c r="SQ698" s="1"/>
      <c r="SR698" s="1"/>
      <c r="SS698" s="1"/>
      <c r="ST698" s="1"/>
      <c r="SU698" s="1"/>
      <c r="SV698" s="1"/>
      <c r="SW698" s="1"/>
      <c r="SX698" s="1"/>
      <c r="SY698" s="1"/>
      <c r="SZ698" s="1"/>
      <c r="TA698" s="1"/>
      <c r="TB698" s="1"/>
      <c r="TC698" s="1"/>
      <c r="TD698" s="1"/>
      <c r="TE698" s="1"/>
      <c r="TF698" s="1"/>
      <c r="TG698" s="1"/>
      <c r="TH698" s="1"/>
      <c r="TI698" s="1"/>
      <c r="TJ698" s="1"/>
      <c r="TK698" s="1"/>
      <c r="TL698" s="1"/>
      <c r="TM698" s="1"/>
      <c r="TN698" s="1"/>
      <c r="TO698" s="1"/>
      <c r="TP698" s="1"/>
      <c r="TQ698" s="1"/>
      <c r="TR698" s="1"/>
      <c r="TS698" s="1"/>
      <c r="TT698" s="1"/>
      <c r="TU698" s="1"/>
      <c r="TV698" s="1"/>
      <c r="TW698" s="1"/>
      <c r="TX698" s="1"/>
      <c r="TY698" s="1"/>
      <c r="TZ698" s="1"/>
      <c r="UA698" s="1"/>
      <c r="UB698" s="1"/>
      <c r="UC698" s="1"/>
      <c r="UD698" s="1"/>
      <c r="UE698" s="1"/>
      <c r="UF698" s="1"/>
      <c r="UG698" s="1"/>
      <c r="UH698" s="1"/>
      <c r="UI698" s="1"/>
      <c r="UJ698" s="1"/>
      <c r="UK698" s="1"/>
      <c r="UL698" s="1"/>
      <c r="UM698" s="1"/>
      <c r="UN698" s="1"/>
      <c r="UO698" s="1"/>
      <c r="UP698" s="1"/>
      <c r="UQ698" s="1"/>
      <c r="UR698" s="1"/>
      <c r="US698" s="1"/>
      <c r="UT698" s="1"/>
      <c r="UU698" s="1"/>
      <c r="UV698" s="1"/>
      <c r="UW698" s="1"/>
      <c r="UX698" s="1"/>
      <c r="UY698" s="1"/>
      <c r="UZ698" s="1"/>
      <c r="VA698" s="1"/>
      <c r="VB698" s="1"/>
      <c r="VC698" s="1"/>
      <c r="VD698" s="1"/>
      <c r="VE698" s="1"/>
      <c r="VF698" s="1"/>
      <c r="VG698" s="1"/>
      <c r="VH698" s="1"/>
      <c r="VI698" s="1"/>
      <c r="VJ698" s="1"/>
      <c r="VK698" s="1"/>
      <c r="VL698" s="1"/>
      <c r="VM698" s="1"/>
      <c r="VN698" s="1"/>
      <c r="VO698" s="1"/>
      <c r="VP698" s="1"/>
      <c r="VQ698" s="1"/>
      <c r="VR698" s="1"/>
      <c r="VS698" s="1"/>
      <c r="VT698" s="1"/>
      <c r="VU698" s="1"/>
      <c r="VV698" s="1"/>
      <c r="VW698" s="1"/>
      <c r="VX698" s="1"/>
      <c r="VY698" s="1"/>
      <c r="VZ698" s="1"/>
      <c r="WA698" s="1"/>
      <c r="WB698" s="1"/>
      <c r="WC698" s="1"/>
      <c r="WD698" s="1"/>
      <c r="WE698" s="1"/>
      <c r="WF698" s="1"/>
      <c r="WG698" s="1"/>
      <c r="WH698" s="1"/>
      <c r="WI698" s="1"/>
      <c r="WJ698" s="1"/>
      <c r="WK698" s="1"/>
      <c r="WL698" s="1"/>
      <c r="WM698" s="1"/>
      <c r="WN698" s="1"/>
      <c r="WO698" s="1"/>
      <c r="WP698" s="1"/>
      <c r="WQ698" s="1"/>
      <c r="WR698" s="1"/>
      <c r="WS698" s="1"/>
      <c r="WT698" s="1"/>
      <c r="WU698" s="1"/>
      <c r="WV698" s="1"/>
      <c r="WW698" s="1"/>
      <c r="WX698" s="1"/>
      <c r="WY698" s="1"/>
      <c r="WZ698" s="1"/>
      <c r="XA698" s="1"/>
      <c r="XB698" s="1"/>
      <c r="XC698" s="1"/>
      <c r="XD698" s="1"/>
      <c r="XE698" s="1"/>
      <c r="XF698" s="1"/>
      <c r="XG698" s="1"/>
      <c r="XH698" s="1"/>
      <c r="XI698" s="1"/>
      <c r="XJ698" s="1"/>
      <c r="XK698" s="1"/>
      <c r="XL698" s="1"/>
      <c r="XM698" s="1"/>
      <c r="XN698" s="1"/>
      <c r="XO698" s="1"/>
      <c r="XP698" s="1"/>
      <c r="XQ698" s="1"/>
      <c r="XR698" s="1"/>
      <c r="XS698" s="1"/>
      <c r="XT698" s="1"/>
      <c r="XU698" s="1"/>
      <c r="XV698" s="1"/>
      <c r="XW698" s="1"/>
      <c r="XX698" s="1"/>
      <c r="XY698" s="1"/>
      <c r="XZ698" s="1"/>
      <c r="YA698" s="1"/>
      <c r="YB698" s="1"/>
      <c r="YC698" s="1"/>
      <c r="YD698" s="1"/>
      <c r="YE698" s="1"/>
      <c r="YF698" s="1"/>
      <c r="YG698" s="1"/>
      <c r="YH698" s="1"/>
      <c r="YI698" s="1"/>
      <c r="YJ698" s="1"/>
      <c r="YK698" s="1"/>
      <c r="YL698" s="1"/>
      <c r="YM698" s="1"/>
      <c r="YN698" s="1"/>
      <c r="YO698" s="1"/>
      <c r="YP698" s="1"/>
      <c r="YQ698" s="1"/>
      <c r="YR698" s="1"/>
      <c r="YS698" s="1"/>
      <c r="YT698" s="1"/>
      <c r="YU698" s="1"/>
      <c r="YV698" s="1"/>
      <c r="YW698" s="1"/>
      <c r="YX698" s="1"/>
      <c r="YY698" s="1"/>
      <c r="YZ698" s="1"/>
      <c r="ZA698" s="1"/>
      <c r="ZB698" s="1"/>
      <c r="ZC698" s="1"/>
      <c r="ZD698" s="1"/>
      <c r="ZE698" s="1"/>
      <c r="ZF698" s="1"/>
      <c r="ZG698" s="1"/>
      <c r="ZH698" s="1"/>
      <c r="ZI698" s="1"/>
      <c r="ZJ698" s="1"/>
      <c r="ZK698" s="1"/>
      <c r="ZL698" s="1"/>
      <c r="ZM698" s="1"/>
      <c r="ZN698" s="1"/>
      <c r="ZO698" s="1"/>
      <c r="ZP698" s="1"/>
      <c r="ZQ698" s="1"/>
      <c r="ZR698" s="1"/>
      <c r="ZS698" s="1"/>
      <c r="ZT698" s="1"/>
      <c r="ZU698" s="1"/>
      <c r="ZV698" s="1"/>
      <c r="ZW698" s="1"/>
      <c r="ZX698" s="1"/>
      <c r="ZY698" s="1"/>
      <c r="ZZ698" s="1"/>
      <c r="AAA698" s="1"/>
      <c r="AAB698" s="1"/>
      <c r="AAC698" s="1"/>
      <c r="AAD698" s="1"/>
      <c r="AAE698" s="1"/>
      <c r="AAF698" s="1"/>
      <c r="AAG698" s="1"/>
      <c r="AAH698" s="1"/>
      <c r="AAI698" s="1"/>
      <c r="AAJ698" s="1"/>
      <c r="AAK698" s="1"/>
      <c r="AAL698" s="1"/>
      <c r="AAM698" s="1"/>
      <c r="AAN698" s="1"/>
      <c r="AAO698" s="1"/>
      <c r="AAP698" s="1"/>
      <c r="AAQ698" s="1"/>
      <c r="AAR698" s="1"/>
      <c r="AAS698" s="1"/>
      <c r="AAT698" s="1"/>
      <c r="AAU698" s="1"/>
      <c r="AAV698" s="1"/>
      <c r="AAW698" s="1"/>
      <c r="AAX698" s="1"/>
      <c r="AAY698" s="1"/>
      <c r="AAZ698" s="1"/>
      <c r="ABA698" s="1"/>
      <c r="ABB698" s="1"/>
      <c r="ABC698" s="1"/>
      <c r="ABD698" s="1"/>
      <c r="ABE698" s="1"/>
      <c r="ABF698" s="1"/>
      <c r="ABG698" s="1"/>
      <c r="ABH698" s="1"/>
      <c r="ABI698" s="1"/>
      <c r="ABJ698" s="1"/>
      <c r="ABK698" s="1"/>
      <c r="ABL698" s="1"/>
      <c r="ABM698" s="1"/>
      <c r="ABN698" s="1"/>
      <c r="ABO698" s="1"/>
      <c r="ABP698" s="1"/>
      <c r="ABQ698" s="1"/>
      <c r="ABR698" s="1"/>
      <c r="ABS698" s="1"/>
      <c r="ABT698" s="1"/>
      <c r="ABU698" s="1"/>
      <c r="ABV698" s="1"/>
      <c r="ABW698" s="1"/>
      <c r="ABX698" s="1"/>
      <c r="ABY698" s="1"/>
      <c r="ABZ698" s="1"/>
      <c r="ACA698" s="1"/>
      <c r="ACB698" s="1"/>
      <c r="ACC698" s="1"/>
      <c r="ACD698" s="1"/>
      <c r="ACE698" s="1"/>
      <c r="ACF698" s="1"/>
      <c r="ACG698" s="1"/>
      <c r="ACH698" s="1"/>
      <c r="ACI698" s="1"/>
      <c r="ACJ698" s="1"/>
      <c r="ACK698" s="1"/>
      <c r="ACL698" s="1"/>
      <c r="ACM698" s="1"/>
      <c r="ACN698" s="1"/>
      <c r="ACO698" s="1"/>
      <c r="ACP698" s="1"/>
      <c r="ACQ698" s="1"/>
      <c r="ACR698" s="1"/>
      <c r="ACS698" s="1"/>
      <c r="ACT698" s="1"/>
      <c r="ACU698" s="1"/>
      <c r="ACV698" s="1"/>
      <c r="ACW698" s="1"/>
      <c r="ACX698" s="1"/>
      <c r="ACY698" s="1"/>
      <c r="ACZ698" s="1"/>
      <c r="ADA698" s="1"/>
      <c r="ADB698" s="1"/>
      <c r="ADC698" s="1"/>
      <c r="ADD698" s="1"/>
      <c r="ADE698" s="1"/>
      <c r="ADF698" s="1"/>
      <c r="ADG698" s="1"/>
      <c r="ADH698" s="1"/>
      <c r="ADI698" s="1"/>
      <c r="ADJ698" s="1"/>
      <c r="ADK698" s="1"/>
      <c r="ADL698" s="1"/>
      <c r="ADM698" s="1"/>
      <c r="ADN698" s="1"/>
      <c r="ADO698" s="1"/>
      <c r="ADP698" s="1"/>
      <c r="ADQ698" s="1"/>
      <c r="ADR698" s="1"/>
      <c r="ADS698" s="1"/>
      <c r="ADT698" s="1"/>
      <c r="ADU698" s="1"/>
      <c r="ADV698" s="1"/>
      <c r="ADW698" s="1"/>
      <c r="ADX698" s="1"/>
      <c r="ADY698" s="1"/>
      <c r="ADZ698" s="1"/>
      <c r="AEA698" s="1"/>
      <c r="AEB698" s="1"/>
      <c r="AEC698" s="1"/>
      <c r="AED698" s="1"/>
      <c r="AEE698" s="1"/>
      <c r="AEF698" s="1"/>
      <c r="AEG698" s="1"/>
      <c r="AEH698" s="1"/>
      <c r="AEI698" s="1"/>
      <c r="AEJ698" s="1"/>
      <c r="AEK698" s="1"/>
      <c r="AEL698" s="1"/>
      <c r="AEM698" s="1"/>
      <c r="AEN698" s="1"/>
      <c r="AEO698" s="1"/>
      <c r="AEP698" s="1"/>
      <c r="AEQ698" s="1"/>
      <c r="AER698" s="1"/>
      <c r="AES698" s="1"/>
      <c r="AET698" s="1"/>
      <c r="AEU698" s="1"/>
      <c r="AEV698" s="1"/>
      <c r="AEW698" s="1"/>
      <c r="AEX698" s="1"/>
      <c r="AEY698" s="1"/>
      <c r="AEZ698" s="1"/>
      <c r="AFA698" s="1"/>
      <c r="AFB698" s="1"/>
      <c r="AFC698" s="1"/>
      <c r="AFD698" s="1"/>
      <c r="AFE698" s="1"/>
      <c r="AFF698" s="1"/>
      <c r="AFG698" s="1"/>
      <c r="AFH698" s="1"/>
      <c r="AFI698" s="1"/>
      <c r="AFJ698" s="1"/>
      <c r="AFK698" s="1"/>
      <c r="AFL698" s="1"/>
      <c r="AFM698" s="1"/>
      <c r="AFN698" s="1"/>
      <c r="AFO698" s="1"/>
      <c r="AFP698" s="1"/>
      <c r="AFQ698" s="1"/>
      <c r="AFR698" s="1"/>
      <c r="AFS698" s="1"/>
      <c r="AFT698" s="1"/>
      <c r="AFU698" s="1"/>
      <c r="AFV698" s="1"/>
      <c r="AFW698" s="1"/>
      <c r="AFX698" s="1"/>
      <c r="AFY698" s="1"/>
      <c r="AFZ698" s="1"/>
      <c r="AGA698" s="1"/>
      <c r="AGB698" s="1"/>
      <c r="AGC698" s="1"/>
      <c r="AGD698" s="1"/>
      <c r="AGE698" s="1"/>
      <c r="AGF698" s="1"/>
      <c r="AGG698" s="1"/>
      <c r="AGH698" s="1"/>
      <c r="AGI698" s="1"/>
      <c r="AGJ698" s="1"/>
      <c r="AGK698" s="1"/>
      <c r="AGL698" s="1"/>
      <c r="AGM698" s="1"/>
      <c r="AGN698" s="1"/>
      <c r="AGO698" s="1"/>
      <c r="AGP698" s="1"/>
      <c r="AGQ698" s="1"/>
      <c r="AGR698" s="1"/>
      <c r="AGS698" s="1"/>
      <c r="AGT698" s="1"/>
      <c r="AGU698" s="1"/>
      <c r="AGV698" s="1"/>
      <c r="AGW698" s="1"/>
      <c r="AGX698" s="1"/>
      <c r="AGY698" s="1"/>
      <c r="AGZ698" s="1"/>
      <c r="AHA698" s="1"/>
      <c r="AHB698" s="1"/>
      <c r="AHC698" s="1"/>
      <c r="AHD698" s="1"/>
      <c r="AHE698" s="1"/>
      <c r="AHF698" s="1"/>
      <c r="AHG698" s="1"/>
      <c r="AHH698" s="1"/>
      <c r="AHI698" s="1"/>
      <c r="AHJ698" s="1"/>
      <c r="AHK698" s="1"/>
      <c r="AHL698" s="1"/>
      <c r="AHM698" s="1"/>
      <c r="AHN698" s="1"/>
      <c r="AHO698" s="1"/>
      <c r="AHP698" s="1"/>
      <c r="AHQ698" s="1"/>
      <c r="AHR698" s="1"/>
      <c r="AHS698" s="1"/>
      <c r="AHT698" s="1"/>
      <c r="AHU698" s="1"/>
      <c r="AHV698" s="1"/>
      <c r="AHW698" s="1"/>
      <c r="AHX698" s="1"/>
      <c r="AHY698" s="1"/>
      <c r="AHZ698" s="1"/>
      <c r="AIA698" s="1"/>
      <c r="AIB698" s="1"/>
      <c r="AIC698" s="1"/>
      <c r="AID698" s="1"/>
      <c r="AIE698" s="1"/>
      <c r="AIF698" s="1"/>
      <c r="AIG698" s="1"/>
      <c r="AIH698" s="1"/>
      <c r="AII698" s="1"/>
      <c r="AIJ698" s="1"/>
      <c r="AIK698" s="1"/>
      <c r="AIL698" s="1"/>
      <c r="AIM698" s="1"/>
      <c r="AIN698" s="1"/>
      <c r="AIO698" s="1"/>
      <c r="AIP698" s="1"/>
      <c r="AIQ698" s="1"/>
      <c r="AIR698" s="1"/>
      <c r="AIS698" s="1"/>
      <c r="AIT698" s="1"/>
      <c r="AIU698" s="1"/>
      <c r="AIV698" s="1"/>
      <c r="AIW698" s="1"/>
      <c r="AIX698" s="1"/>
      <c r="AIY698" s="1"/>
      <c r="AIZ698" s="1"/>
      <c r="AJA698" s="1"/>
      <c r="AJB698" s="1"/>
      <c r="AJC698" s="1"/>
      <c r="AJD698" s="1"/>
      <c r="AJE698" s="1"/>
      <c r="AJF698" s="1"/>
      <c r="AJG698" s="1"/>
      <c r="AJH698" s="1"/>
      <c r="AJI698" s="1"/>
      <c r="AJJ698" s="1"/>
      <c r="AJK698" s="1"/>
      <c r="AJL698" s="1"/>
      <c r="AJM698" s="1"/>
      <c r="AJN698" s="1"/>
      <c r="AJO698" s="1"/>
      <c r="AJP698" s="1"/>
      <c r="AJQ698" s="1"/>
      <c r="AJR698" s="1"/>
      <c r="AJS698" s="1"/>
      <c r="AJT698" s="1"/>
      <c r="AJU698" s="1"/>
      <c r="AJV698" s="1"/>
      <c r="AJW698" s="1"/>
      <c r="AJX698" s="1"/>
      <c r="AJY698" s="1"/>
      <c r="AJZ698" s="1"/>
      <c r="AKA698" s="1"/>
      <c r="AKB698" s="1"/>
      <c r="AKC698" s="1"/>
      <c r="AKD698" s="1"/>
      <c r="AKE698" s="1"/>
      <c r="AKF698" s="1"/>
      <c r="AKG698" s="1"/>
      <c r="AKH698" s="1"/>
      <c r="AKI698" s="1"/>
      <c r="AKJ698" s="1"/>
      <c r="AKK698" s="1"/>
      <c r="AKL698" s="1"/>
      <c r="AKM698" s="1"/>
      <c r="AKN698" s="1"/>
      <c r="AKO698" s="1"/>
      <c r="AKP698" s="1"/>
      <c r="AKQ698" s="1"/>
      <c r="AKR698" s="1"/>
      <c r="AKS698" s="1"/>
      <c r="AKT698" s="1"/>
      <c r="AKU698" s="1"/>
      <c r="AKV698" s="1"/>
      <c r="AKW698" s="1"/>
      <c r="AKX698" s="1"/>
      <c r="AKY698" s="1"/>
      <c r="AKZ698" s="1"/>
      <c r="ALA698" s="1"/>
      <c r="ALB698" s="1"/>
      <c r="ALC698" s="1"/>
      <c r="ALD698" s="1"/>
      <c r="ALE698" s="1"/>
      <c r="ALF698" s="1"/>
      <c r="ALG698" s="1"/>
      <c r="ALH698" s="1"/>
      <c r="ALI698" s="1"/>
      <c r="ALJ698" s="1"/>
      <c r="ALK698" s="1"/>
      <c r="ALL698" s="1"/>
      <c r="ALM698" s="1"/>
      <c r="ALN698" s="1"/>
      <c r="ALO698" s="1"/>
      <c r="ALP698" s="1"/>
      <c r="ALQ698" s="1"/>
      <c r="ALR698" s="1"/>
      <c r="ALS698" s="1"/>
      <c r="ALT698" s="1"/>
      <c r="ALU698" s="1"/>
      <c r="ALV698" s="1"/>
      <c r="ALW698" s="1"/>
      <c r="ALX698" s="1"/>
      <c r="ALY698" s="1"/>
      <c r="ALZ698" s="1"/>
      <c r="AMA698" s="1"/>
      <c r="AMB698" s="1"/>
      <c r="AMC698" s="1"/>
      <c r="AMD698" s="1"/>
      <c r="AME698" s="1"/>
      <c r="AMF698" s="1"/>
      <c r="AMG698" s="1"/>
      <c r="AMH698" s="1"/>
      <c r="AMI698" s="1"/>
      <c r="AMJ698" s="1"/>
    </row>
    <row r="699" spans="1:1024" s="22" customFormat="1">
      <c r="A699" s="1" t="s">
        <v>9833</v>
      </c>
      <c r="B699" s="1" t="s">
        <v>9812</v>
      </c>
      <c r="C699" s="1" t="s">
        <v>1382</v>
      </c>
      <c r="D699" s="1" t="s">
        <v>10</v>
      </c>
      <c r="E699" s="1" t="s">
        <v>9809</v>
      </c>
      <c r="F699" s="1" t="s">
        <v>12</v>
      </c>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c r="KB699" s="1"/>
      <c r="KC699" s="1"/>
      <c r="KD699" s="1"/>
      <c r="KE699" s="1"/>
      <c r="KF699" s="1"/>
      <c r="KG699" s="1"/>
      <c r="KH699" s="1"/>
      <c r="KI699" s="1"/>
      <c r="KJ699" s="1"/>
      <c r="KK699" s="1"/>
      <c r="KL699" s="1"/>
      <c r="KM699" s="1"/>
      <c r="KN699" s="1"/>
      <c r="KO699" s="1"/>
      <c r="KP699" s="1"/>
      <c r="KQ699" s="1"/>
      <c r="KR699" s="1"/>
      <c r="KS699" s="1"/>
      <c r="KT699" s="1"/>
      <c r="KU699" s="1"/>
      <c r="KV699" s="1"/>
      <c r="KW699" s="1"/>
      <c r="KX699" s="1"/>
      <c r="KY699" s="1"/>
      <c r="KZ699" s="1"/>
      <c r="LA699" s="1"/>
      <c r="LB699" s="1"/>
      <c r="LC699" s="1"/>
      <c r="LD699" s="1"/>
      <c r="LE699" s="1"/>
      <c r="LF699" s="1"/>
      <c r="LG699" s="1"/>
      <c r="LH699" s="1"/>
      <c r="LI699" s="1"/>
      <c r="LJ699" s="1"/>
      <c r="LK699" s="1"/>
      <c r="LL699" s="1"/>
      <c r="LM699" s="1"/>
      <c r="LN699" s="1"/>
      <c r="LO699" s="1"/>
      <c r="LP699" s="1"/>
      <c r="LQ699" s="1"/>
      <c r="LR699" s="1"/>
      <c r="LS699" s="1"/>
      <c r="LT699" s="1"/>
      <c r="LU699" s="1"/>
      <c r="LV699" s="1"/>
      <c r="LW699" s="1"/>
      <c r="LX699" s="1"/>
      <c r="LY699" s="1"/>
      <c r="LZ699" s="1"/>
      <c r="MA699" s="1"/>
      <c r="MB699" s="1"/>
      <c r="MC699" s="1"/>
      <c r="MD699" s="1"/>
      <c r="ME699" s="1"/>
      <c r="MF699" s="1"/>
      <c r="MG699" s="1"/>
      <c r="MH699" s="1"/>
      <c r="MI699" s="1"/>
      <c r="MJ699" s="1"/>
      <c r="MK699" s="1"/>
      <c r="ML699" s="1"/>
      <c r="MM699" s="1"/>
      <c r="MN699" s="1"/>
      <c r="MO699" s="1"/>
      <c r="MP699" s="1"/>
      <c r="MQ699" s="1"/>
      <c r="MR699" s="1"/>
      <c r="MS699" s="1"/>
      <c r="MT699" s="1"/>
      <c r="MU699" s="1"/>
      <c r="MV699" s="1"/>
      <c r="MW699" s="1"/>
      <c r="MX699" s="1"/>
      <c r="MY699" s="1"/>
      <c r="MZ699" s="1"/>
      <c r="NA699" s="1"/>
      <c r="NB699" s="1"/>
      <c r="NC699" s="1"/>
      <c r="ND699" s="1"/>
      <c r="NE699" s="1"/>
      <c r="NF699" s="1"/>
      <c r="NG699" s="1"/>
      <c r="NH699" s="1"/>
      <c r="NI699" s="1"/>
      <c r="NJ699" s="1"/>
      <c r="NK699" s="1"/>
      <c r="NL699" s="1"/>
      <c r="NM699" s="1"/>
      <c r="NN699" s="1"/>
      <c r="NO699" s="1"/>
      <c r="NP699" s="1"/>
      <c r="NQ699" s="1"/>
      <c r="NR699" s="1"/>
      <c r="NS699" s="1"/>
      <c r="NT699" s="1"/>
      <c r="NU699" s="1"/>
      <c r="NV699" s="1"/>
      <c r="NW699" s="1"/>
      <c r="NX699" s="1"/>
      <c r="NY699" s="1"/>
      <c r="NZ699" s="1"/>
      <c r="OA699" s="1"/>
      <c r="OB699" s="1"/>
      <c r="OC699" s="1"/>
      <c r="OD699" s="1"/>
      <c r="OE699" s="1"/>
      <c r="OF699" s="1"/>
      <c r="OG699" s="1"/>
      <c r="OH699" s="1"/>
      <c r="OI699" s="1"/>
      <c r="OJ699" s="1"/>
      <c r="OK699" s="1"/>
      <c r="OL699" s="1"/>
      <c r="OM699" s="1"/>
      <c r="ON699" s="1"/>
      <c r="OO699" s="1"/>
      <c r="OP699" s="1"/>
      <c r="OQ699" s="1"/>
      <c r="OR699" s="1"/>
      <c r="OS699" s="1"/>
      <c r="OT699" s="1"/>
      <c r="OU699" s="1"/>
      <c r="OV699" s="1"/>
      <c r="OW699" s="1"/>
      <c r="OX699" s="1"/>
      <c r="OY699" s="1"/>
      <c r="OZ699" s="1"/>
      <c r="PA699" s="1"/>
      <c r="PB699" s="1"/>
      <c r="PC699" s="1"/>
      <c r="PD699" s="1"/>
      <c r="PE699" s="1"/>
      <c r="PF699" s="1"/>
      <c r="PG699" s="1"/>
      <c r="PH699" s="1"/>
      <c r="PI699" s="1"/>
      <c r="PJ699" s="1"/>
      <c r="PK699" s="1"/>
      <c r="PL699" s="1"/>
      <c r="PM699" s="1"/>
      <c r="PN699" s="1"/>
      <c r="PO699" s="1"/>
      <c r="PP699" s="1"/>
      <c r="PQ699" s="1"/>
      <c r="PR699" s="1"/>
      <c r="PS699" s="1"/>
      <c r="PT699" s="1"/>
      <c r="PU699" s="1"/>
      <c r="PV699" s="1"/>
      <c r="PW699" s="1"/>
      <c r="PX699" s="1"/>
      <c r="PY699" s="1"/>
      <c r="PZ699" s="1"/>
      <c r="QA699" s="1"/>
      <c r="QB699" s="1"/>
      <c r="QC699" s="1"/>
      <c r="QD699" s="1"/>
      <c r="QE699" s="1"/>
      <c r="QF699" s="1"/>
      <c r="QG699" s="1"/>
      <c r="QH699" s="1"/>
      <c r="QI699" s="1"/>
      <c r="QJ699" s="1"/>
      <c r="QK699" s="1"/>
      <c r="QL699" s="1"/>
      <c r="QM699" s="1"/>
      <c r="QN699" s="1"/>
      <c r="QO699" s="1"/>
      <c r="QP699" s="1"/>
      <c r="QQ699" s="1"/>
      <c r="QR699" s="1"/>
      <c r="QS699" s="1"/>
      <c r="QT699" s="1"/>
      <c r="QU699" s="1"/>
      <c r="QV699" s="1"/>
      <c r="QW699" s="1"/>
      <c r="QX699" s="1"/>
      <c r="QY699" s="1"/>
      <c r="QZ699" s="1"/>
      <c r="RA699" s="1"/>
      <c r="RB699" s="1"/>
      <c r="RC699" s="1"/>
      <c r="RD699" s="1"/>
      <c r="RE699" s="1"/>
      <c r="RF699" s="1"/>
      <c r="RG699" s="1"/>
      <c r="RH699" s="1"/>
      <c r="RI699" s="1"/>
      <c r="RJ699" s="1"/>
      <c r="RK699" s="1"/>
      <c r="RL699" s="1"/>
      <c r="RM699" s="1"/>
      <c r="RN699" s="1"/>
      <c r="RO699" s="1"/>
      <c r="RP699" s="1"/>
      <c r="RQ699" s="1"/>
      <c r="RR699" s="1"/>
      <c r="RS699" s="1"/>
      <c r="RT699" s="1"/>
      <c r="RU699" s="1"/>
      <c r="RV699" s="1"/>
      <c r="RW699" s="1"/>
      <c r="RX699" s="1"/>
      <c r="RY699" s="1"/>
      <c r="RZ699" s="1"/>
      <c r="SA699" s="1"/>
      <c r="SB699" s="1"/>
      <c r="SC699" s="1"/>
      <c r="SD699" s="1"/>
      <c r="SE699" s="1"/>
      <c r="SF699" s="1"/>
      <c r="SG699" s="1"/>
      <c r="SH699" s="1"/>
      <c r="SI699" s="1"/>
      <c r="SJ699" s="1"/>
      <c r="SK699" s="1"/>
      <c r="SL699" s="1"/>
      <c r="SM699" s="1"/>
      <c r="SN699" s="1"/>
      <c r="SO699" s="1"/>
      <c r="SP699" s="1"/>
      <c r="SQ699" s="1"/>
      <c r="SR699" s="1"/>
      <c r="SS699" s="1"/>
      <c r="ST699" s="1"/>
      <c r="SU699" s="1"/>
      <c r="SV699" s="1"/>
      <c r="SW699" s="1"/>
      <c r="SX699" s="1"/>
      <c r="SY699" s="1"/>
      <c r="SZ699" s="1"/>
      <c r="TA699" s="1"/>
      <c r="TB699" s="1"/>
      <c r="TC699" s="1"/>
      <c r="TD699" s="1"/>
      <c r="TE699" s="1"/>
      <c r="TF699" s="1"/>
      <c r="TG699" s="1"/>
      <c r="TH699" s="1"/>
      <c r="TI699" s="1"/>
      <c r="TJ699" s="1"/>
      <c r="TK699" s="1"/>
      <c r="TL699" s="1"/>
      <c r="TM699" s="1"/>
      <c r="TN699" s="1"/>
      <c r="TO699" s="1"/>
      <c r="TP699" s="1"/>
      <c r="TQ699" s="1"/>
      <c r="TR699" s="1"/>
      <c r="TS699" s="1"/>
      <c r="TT699" s="1"/>
      <c r="TU699" s="1"/>
      <c r="TV699" s="1"/>
      <c r="TW699" s="1"/>
      <c r="TX699" s="1"/>
      <c r="TY699" s="1"/>
      <c r="TZ699" s="1"/>
      <c r="UA699" s="1"/>
      <c r="UB699" s="1"/>
      <c r="UC699" s="1"/>
      <c r="UD699" s="1"/>
      <c r="UE699" s="1"/>
      <c r="UF699" s="1"/>
      <c r="UG699" s="1"/>
      <c r="UH699" s="1"/>
      <c r="UI699" s="1"/>
      <c r="UJ699" s="1"/>
      <c r="UK699" s="1"/>
      <c r="UL699" s="1"/>
      <c r="UM699" s="1"/>
      <c r="UN699" s="1"/>
      <c r="UO699" s="1"/>
      <c r="UP699" s="1"/>
      <c r="UQ699" s="1"/>
      <c r="UR699" s="1"/>
      <c r="US699" s="1"/>
      <c r="UT699" s="1"/>
      <c r="UU699" s="1"/>
      <c r="UV699" s="1"/>
      <c r="UW699" s="1"/>
      <c r="UX699" s="1"/>
      <c r="UY699" s="1"/>
      <c r="UZ699" s="1"/>
      <c r="VA699" s="1"/>
      <c r="VB699" s="1"/>
      <c r="VC699" s="1"/>
      <c r="VD699" s="1"/>
      <c r="VE699" s="1"/>
      <c r="VF699" s="1"/>
      <c r="VG699" s="1"/>
      <c r="VH699" s="1"/>
      <c r="VI699" s="1"/>
      <c r="VJ699" s="1"/>
      <c r="VK699" s="1"/>
      <c r="VL699" s="1"/>
      <c r="VM699" s="1"/>
      <c r="VN699" s="1"/>
      <c r="VO699" s="1"/>
      <c r="VP699" s="1"/>
      <c r="VQ699" s="1"/>
      <c r="VR699" s="1"/>
      <c r="VS699" s="1"/>
      <c r="VT699" s="1"/>
      <c r="VU699" s="1"/>
      <c r="VV699" s="1"/>
      <c r="VW699" s="1"/>
      <c r="VX699" s="1"/>
      <c r="VY699" s="1"/>
      <c r="VZ699" s="1"/>
      <c r="WA699" s="1"/>
      <c r="WB699" s="1"/>
      <c r="WC699" s="1"/>
      <c r="WD699" s="1"/>
      <c r="WE699" s="1"/>
      <c r="WF699" s="1"/>
      <c r="WG699" s="1"/>
      <c r="WH699" s="1"/>
      <c r="WI699" s="1"/>
      <c r="WJ699" s="1"/>
      <c r="WK699" s="1"/>
      <c r="WL699" s="1"/>
      <c r="WM699" s="1"/>
      <c r="WN699" s="1"/>
      <c r="WO699" s="1"/>
      <c r="WP699" s="1"/>
      <c r="WQ699" s="1"/>
      <c r="WR699" s="1"/>
      <c r="WS699" s="1"/>
      <c r="WT699" s="1"/>
      <c r="WU699" s="1"/>
      <c r="WV699" s="1"/>
      <c r="WW699" s="1"/>
      <c r="WX699" s="1"/>
      <c r="WY699" s="1"/>
      <c r="WZ699" s="1"/>
      <c r="XA699" s="1"/>
      <c r="XB699" s="1"/>
      <c r="XC699" s="1"/>
      <c r="XD699" s="1"/>
      <c r="XE699" s="1"/>
      <c r="XF699" s="1"/>
      <c r="XG699" s="1"/>
      <c r="XH699" s="1"/>
      <c r="XI699" s="1"/>
      <c r="XJ699" s="1"/>
      <c r="XK699" s="1"/>
      <c r="XL699" s="1"/>
      <c r="XM699" s="1"/>
      <c r="XN699" s="1"/>
      <c r="XO699" s="1"/>
      <c r="XP699" s="1"/>
      <c r="XQ699" s="1"/>
      <c r="XR699" s="1"/>
      <c r="XS699" s="1"/>
      <c r="XT699" s="1"/>
      <c r="XU699" s="1"/>
      <c r="XV699" s="1"/>
      <c r="XW699" s="1"/>
      <c r="XX699" s="1"/>
      <c r="XY699" s="1"/>
      <c r="XZ699" s="1"/>
      <c r="YA699" s="1"/>
      <c r="YB699" s="1"/>
      <c r="YC699" s="1"/>
      <c r="YD699" s="1"/>
      <c r="YE699" s="1"/>
      <c r="YF699" s="1"/>
      <c r="YG699" s="1"/>
      <c r="YH699" s="1"/>
      <c r="YI699" s="1"/>
      <c r="YJ699" s="1"/>
      <c r="YK699" s="1"/>
      <c r="YL699" s="1"/>
      <c r="YM699" s="1"/>
      <c r="YN699" s="1"/>
      <c r="YO699" s="1"/>
      <c r="YP699" s="1"/>
      <c r="YQ699" s="1"/>
      <c r="YR699" s="1"/>
      <c r="YS699" s="1"/>
      <c r="YT699" s="1"/>
      <c r="YU699" s="1"/>
      <c r="YV699" s="1"/>
      <c r="YW699" s="1"/>
      <c r="YX699" s="1"/>
      <c r="YY699" s="1"/>
      <c r="YZ699" s="1"/>
      <c r="ZA699" s="1"/>
      <c r="ZB699" s="1"/>
      <c r="ZC699" s="1"/>
      <c r="ZD699" s="1"/>
      <c r="ZE699" s="1"/>
      <c r="ZF699" s="1"/>
      <c r="ZG699" s="1"/>
      <c r="ZH699" s="1"/>
      <c r="ZI699" s="1"/>
      <c r="ZJ699" s="1"/>
      <c r="ZK699" s="1"/>
      <c r="ZL699" s="1"/>
      <c r="ZM699" s="1"/>
      <c r="ZN699" s="1"/>
      <c r="ZO699" s="1"/>
      <c r="ZP699" s="1"/>
      <c r="ZQ699" s="1"/>
      <c r="ZR699" s="1"/>
      <c r="ZS699" s="1"/>
      <c r="ZT699" s="1"/>
      <c r="ZU699" s="1"/>
      <c r="ZV699" s="1"/>
      <c r="ZW699" s="1"/>
      <c r="ZX699" s="1"/>
      <c r="ZY699" s="1"/>
      <c r="ZZ699" s="1"/>
      <c r="AAA699" s="1"/>
      <c r="AAB699" s="1"/>
      <c r="AAC699" s="1"/>
      <c r="AAD699" s="1"/>
      <c r="AAE699" s="1"/>
      <c r="AAF699" s="1"/>
      <c r="AAG699" s="1"/>
      <c r="AAH699" s="1"/>
      <c r="AAI699" s="1"/>
      <c r="AAJ699" s="1"/>
      <c r="AAK699" s="1"/>
      <c r="AAL699" s="1"/>
      <c r="AAM699" s="1"/>
      <c r="AAN699" s="1"/>
      <c r="AAO699" s="1"/>
      <c r="AAP699" s="1"/>
      <c r="AAQ699" s="1"/>
      <c r="AAR699" s="1"/>
      <c r="AAS699" s="1"/>
      <c r="AAT699" s="1"/>
      <c r="AAU699" s="1"/>
      <c r="AAV699" s="1"/>
      <c r="AAW699" s="1"/>
      <c r="AAX699" s="1"/>
      <c r="AAY699" s="1"/>
      <c r="AAZ699" s="1"/>
      <c r="ABA699" s="1"/>
      <c r="ABB699" s="1"/>
      <c r="ABC699" s="1"/>
      <c r="ABD699" s="1"/>
      <c r="ABE699" s="1"/>
      <c r="ABF699" s="1"/>
      <c r="ABG699" s="1"/>
      <c r="ABH699" s="1"/>
      <c r="ABI699" s="1"/>
      <c r="ABJ699" s="1"/>
      <c r="ABK699" s="1"/>
      <c r="ABL699" s="1"/>
      <c r="ABM699" s="1"/>
      <c r="ABN699" s="1"/>
      <c r="ABO699" s="1"/>
      <c r="ABP699" s="1"/>
      <c r="ABQ699" s="1"/>
      <c r="ABR699" s="1"/>
      <c r="ABS699" s="1"/>
      <c r="ABT699" s="1"/>
      <c r="ABU699" s="1"/>
      <c r="ABV699" s="1"/>
      <c r="ABW699" s="1"/>
      <c r="ABX699" s="1"/>
      <c r="ABY699" s="1"/>
      <c r="ABZ699" s="1"/>
      <c r="ACA699" s="1"/>
      <c r="ACB699" s="1"/>
      <c r="ACC699" s="1"/>
      <c r="ACD699" s="1"/>
      <c r="ACE699" s="1"/>
      <c r="ACF699" s="1"/>
      <c r="ACG699" s="1"/>
      <c r="ACH699" s="1"/>
      <c r="ACI699" s="1"/>
      <c r="ACJ699" s="1"/>
      <c r="ACK699" s="1"/>
      <c r="ACL699" s="1"/>
      <c r="ACM699" s="1"/>
      <c r="ACN699" s="1"/>
      <c r="ACO699" s="1"/>
      <c r="ACP699" s="1"/>
      <c r="ACQ699" s="1"/>
      <c r="ACR699" s="1"/>
      <c r="ACS699" s="1"/>
      <c r="ACT699" s="1"/>
      <c r="ACU699" s="1"/>
      <c r="ACV699" s="1"/>
      <c r="ACW699" s="1"/>
      <c r="ACX699" s="1"/>
      <c r="ACY699" s="1"/>
      <c r="ACZ699" s="1"/>
      <c r="ADA699" s="1"/>
      <c r="ADB699" s="1"/>
      <c r="ADC699" s="1"/>
      <c r="ADD699" s="1"/>
      <c r="ADE699" s="1"/>
      <c r="ADF699" s="1"/>
      <c r="ADG699" s="1"/>
      <c r="ADH699" s="1"/>
      <c r="ADI699" s="1"/>
      <c r="ADJ699" s="1"/>
      <c r="ADK699" s="1"/>
      <c r="ADL699" s="1"/>
      <c r="ADM699" s="1"/>
      <c r="ADN699" s="1"/>
      <c r="ADO699" s="1"/>
      <c r="ADP699" s="1"/>
      <c r="ADQ699" s="1"/>
      <c r="ADR699" s="1"/>
      <c r="ADS699" s="1"/>
      <c r="ADT699" s="1"/>
      <c r="ADU699" s="1"/>
      <c r="ADV699" s="1"/>
      <c r="ADW699" s="1"/>
      <c r="ADX699" s="1"/>
      <c r="ADY699" s="1"/>
      <c r="ADZ699" s="1"/>
      <c r="AEA699" s="1"/>
      <c r="AEB699" s="1"/>
      <c r="AEC699" s="1"/>
      <c r="AED699" s="1"/>
      <c r="AEE699" s="1"/>
      <c r="AEF699" s="1"/>
      <c r="AEG699" s="1"/>
      <c r="AEH699" s="1"/>
      <c r="AEI699" s="1"/>
      <c r="AEJ699" s="1"/>
      <c r="AEK699" s="1"/>
      <c r="AEL699" s="1"/>
      <c r="AEM699" s="1"/>
      <c r="AEN699" s="1"/>
      <c r="AEO699" s="1"/>
      <c r="AEP699" s="1"/>
      <c r="AEQ699" s="1"/>
      <c r="AER699" s="1"/>
      <c r="AES699" s="1"/>
      <c r="AET699" s="1"/>
      <c r="AEU699" s="1"/>
      <c r="AEV699" s="1"/>
      <c r="AEW699" s="1"/>
      <c r="AEX699" s="1"/>
      <c r="AEY699" s="1"/>
      <c r="AEZ699" s="1"/>
      <c r="AFA699" s="1"/>
      <c r="AFB699" s="1"/>
      <c r="AFC699" s="1"/>
      <c r="AFD699" s="1"/>
      <c r="AFE699" s="1"/>
      <c r="AFF699" s="1"/>
      <c r="AFG699" s="1"/>
      <c r="AFH699" s="1"/>
      <c r="AFI699" s="1"/>
      <c r="AFJ699" s="1"/>
      <c r="AFK699" s="1"/>
      <c r="AFL699" s="1"/>
      <c r="AFM699" s="1"/>
      <c r="AFN699" s="1"/>
      <c r="AFO699" s="1"/>
      <c r="AFP699" s="1"/>
      <c r="AFQ699" s="1"/>
      <c r="AFR699" s="1"/>
      <c r="AFS699" s="1"/>
      <c r="AFT699" s="1"/>
      <c r="AFU699" s="1"/>
      <c r="AFV699" s="1"/>
      <c r="AFW699" s="1"/>
      <c r="AFX699" s="1"/>
      <c r="AFY699" s="1"/>
      <c r="AFZ699" s="1"/>
      <c r="AGA699" s="1"/>
      <c r="AGB699" s="1"/>
      <c r="AGC699" s="1"/>
      <c r="AGD699" s="1"/>
      <c r="AGE699" s="1"/>
      <c r="AGF699" s="1"/>
      <c r="AGG699" s="1"/>
      <c r="AGH699" s="1"/>
      <c r="AGI699" s="1"/>
      <c r="AGJ699" s="1"/>
      <c r="AGK699" s="1"/>
      <c r="AGL699" s="1"/>
      <c r="AGM699" s="1"/>
      <c r="AGN699" s="1"/>
      <c r="AGO699" s="1"/>
      <c r="AGP699" s="1"/>
      <c r="AGQ699" s="1"/>
      <c r="AGR699" s="1"/>
      <c r="AGS699" s="1"/>
      <c r="AGT699" s="1"/>
      <c r="AGU699" s="1"/>
      <c r="AGV699" s="1"/>
      <c r="AGW699" s="1"/>
      <c r="AGX699" s="1"/>
      <c r="AGY699" s="1"/>
      <c r="AGZ699" s="1"/>
      <c r="AHA699" s="1"/>
      <c r="AHB699" s="1"/>
      <c r="AHC699" s="1"/>
      <c r="AHD699" s="1"/>
      <c r="AHE699" s="1"/>
      <c r="AHF699" s="1"/>
      <c r="AHG699" s="1"/>
      <c r="AHH699" s="1"/>
      <c r="AHI699" s="1"/>
      <c r="AHJ699" s="1"/>
      <c r="AHK699" s="1"/>
      <c r="AHL699" s="1"/>
      <c r="AHM699" s="1"/>
      <c r="AHN699" s="1"/>
      <c r="AHO699" s="1"/>
      <c r="AHP699" s="1"/>
      <c r="AHQ699" s="1"/>
      <c r="AHR699" s="1"/>
      <c r="AHS699" s="1"/>
      <c r="AHT699" s="1"/>
      <c r="AHU699" s="1"/>
      <c r="AHV699" s="1"/>
      <c r="AHW699" s="1"/>
      <c r="AHX699" s="1"/>
      <c r="AHY699" s="1"/>
      <c r="AHZ699" s="1"/>
      <c r="AIA699" s="1"/>
      <c r="AIB699" s="1"/>
      <c r="AIC699" s="1"/>
      <c r="AID699" s="1"/>
      <c r="AIE699" s="1"/>
      <c r="AIF699" s="1"/>
      <c r="AIG699" s="1"/>
      <c r="AIH699" s="1"/>
      <c r="AII699" s="1"/>
      <c r="AIJ699" s="1"/>
      <c r="AIK699" s="1"/>
      <c r="AIL699" s="1"/>
      <c r="AIM699" s="1"/>
      <c r="AIN699" s="1"/>
      <c r="AIO699" s="1"/>
      <c r="AIP699" s="1"/>
      <c r="AIQ699" s="1"/>
      <c r="AIR699" s="1"/>
      <c r="AIS699" s="1"/>
      <c r="AIT699" s="1"/>
      <c r="AIU699" s="1"/>
      <c r="AIV699" s="1"/>
      <c r="AIW699" s="1"/>
      <c r="AIX699" s="1"/>
      <c r="AIY699" s="1"/>
      <c r="AIZ699" s="1"/>
      <c r="AJA699" s="1"/>
      <c r="AJB699" s="1"/>
      <c r="AJC699" s="1"/>
      <c r="AJD699" s="1"/>
      <c r="AJE699" s="1"/>
      <c r="AJF699" s="1"/>
      <c r="AJG699" s="1"/>
      <c r="AJH699" s="1"/>
      <c r="AJI699" s="1"/>
      <c r="AJJ699" s="1"/>
      <c r="AJK699" s="1"/>
      <c r="AJL699" s="1"/>
      <c r="AJM699" s="1"/>
      <c r="AJN699" s="1"/>
      <c r="AJO699" s="1"/>
      <c r="AJP699" s="1"/>
      <c r="AJQ699" s="1"/>
      <c r="AJR699" s="1"/>
      <c r="AJS699" s="1"/>
      <c r="AJT699" s="1"/>
      <c r="AJU699" s="1"/>
      <c r="AJV699" s="1"/>
      <c r="AJW699" s="1"/>
      <c r="AJX699" s="1"/>
      <c r="AJY699" s="1"/>
      <c r="AJZ699" s="1"/>
      <c r="AKA699" s="1"/>
      <c r="AKB699" s="1"/>
      <c r="AKC699" s="1"/>
      <c r="AKD699" s="1"/>
      <c r="AKE699" s="1"/>
      <c r="AKF699" s="1"/>
      <c r="AKG699" s="1"/>
      <c r="AKH699" s="1"/>
      <c r="AKI699" s="1"/>
      <c r="AKJ699" s="1"/>
      <c r="AKK699" s="1"/>
      <c r="AKL699" s="1"/>
      <c r="AKM699" s="1"/>
      <c r="AKN699" s="1"/>
      <c r="AKO699" s="1"/>
      <c r="AKP699" s="1"/>
      <c r="AKQ699" s="1"/>
      <c r="AKR699" s="1"/>
      <c r="AKS699" s="1"/>
      <c r="AKT699" s="1"/>
      <c r="AKU699" s="1"/>
      <c r="AKV699" s="1"/>
      <c r="AKW699" s="1"/>
      <c r="AKX699" s="1"/>
      <c r="AKY699" s="1"/>
      <c r="AKZ699" s="1"/>
      <c r="ALA699" s="1"/>
      <c r="ALB699" s="1"/>
      <c r="ALC699" s="1"/>
      <c r="ALD699" s="1"/>
      <c r="ALE699" s="1"/>
      <c r="ALF699" s="1"/>
      <c r="ALG699" s="1"/>
      <c r="ALH699" s="1"/>
      <c r="ALI699" s="1"/>
      <c r="ALJ699" s="1"/>
      <c r="ALK699" s="1"/>
      <c r="ALL699" s="1"/>
      <c r="ALM699" s="1"/>
      <c r="ALN699" s="1"/>
      <c r="ALO699" s="1"/>
      <c r="ALP699" s="1"/>
      <c r="ALQ699" s="1"/>
      <c r="ALR699" s="1"/>
      <c r="ALS699" s="1"/>
      <c r="ALT699" s="1"/>
      <c r="ALU699" s="1"/>
      <c r="ALV699" s="1"/>
      <c r="ALW699" s="1"/>
      <c r="ALX699" s="1"/>
      <c r="ALY699" s="1"/>
      <c r="ALZ699" s="1"/>
      <c r="AMA699" s="1"/>
      <c r="AMB699" s="1"/>
      <c r="AMC699" s="1"/>
      <c r="AMD699" s="1"/>
      <c r="AME699" s="1"/>
      <c r="AMF699" s="1"/>
      <c r="AMG699" s="1"/>
      <c r="AMH699" s="1"/>
      <c r="AMI699" s="1"/>
      <c r="AMJ699" s="1"/>
    </row>
    <row r="700" spans="1:1024" s="22" customFormat="1">
      <c r="A700" s="1" t="s">
        <v>9834</v>
      </c>
      <c r="B700" s="1" t="s">
        <v>9813</v>
      </c>
      <c r="C700" s="1" t="s">
        <v>1382</v>
      </c>
      <c r="D700" s="1" t="s">
        <v>13</v>
      </c>
      <c r="E700" s="1" t="s">
        <v>9889</v>
      </c>
      <c r="F700" s="1" t="s">
        <v>16</v>
      </c>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c r="KB700" s="1"/>
      <c r="KC700" s="1"/>
      <c r="KD700" s="1"/>
      <c r="KE700" s="1"/>
      <c r="KF700" s="1"/>
      <c r="KG700" s="1"/>
      <c r="KH700" s="1"/>
      <c r="KI700" s="1"/>
      <c r="KJ700" s="1"/>
      <c r="KK700" s="1"/>
      <c r="KL700" s="1"/>
      <c r="KM700" s="1"/>
      <c r="KN700" s="1"/>
      <c r="KO700" s="1"/>
      <c r="KP700" s="1"/>
      <c r="KQ700" s="1"/>
      <c r="KR700" s="1"/>
      <c r="KS700" s="1"/>
      <c r="KT700" s="1"/>
      <c r="KU700" s="1"/>
      <c r="KV700" s="1"/>
      <c r="KW700" s="1"/>
      <c r="KX700" s="1"/>
      <c r="KY700" s="1"/>
      <c r="KZ700" s="1"/>
      <c r="LA700" s="1"/>
      <c r="LB700" s="1"/>
      <c r="LC700" s="1"/>
      <c r="LD700" s="1"/>
      <c r="LE700" s="1"/>
      <c r="LF700" s="1"/>
      <c r="LG700" s="1"/>
      <c r="LH700" s="1"/>
      <c r="LI700" s="1"/>
      <c r="LJ700" s="1"/>
      <c r="LK700" s="1"/>
      <c r="LL700" s="1"/>
      <c r="LM700" s="1"/>
      <c r="LN700" s="1"/>
      <c r="LO700" s="1"/>
      <c r="LP700" s="1"/>
      <c r="LQ700" s="1"/>
      <c r="LR700" s="1"/>
      <c r="LS700" s="1"/>
      <c r="LT700" s="1"/>
      <c r="LU700" s="1"/>
      <c r="LV700" s="1"/>
      <c r="LW700" s="1"/>
      <c r="LX700" s="1"/>
      <c r="LY700" s="1"/>
      <c r="LZ700" s="1"/>
      <c r="MA700" s="1"/>
      <c r="MB700" s="1"/>
      <c r="MC700" s="1"/>
      <c r="MD700" s="1"/>
      <c r="ME700" s="1"/>
      <c r="MF700" s="1"/>
      <c r="MG700" s="1"/>
      <c r="MH700" s="1"/>
      <c r="MI700" s="1"/>
      <c r="MJ700" s="1"/>
      <c r="MK700" s="1"/>
      <c r="ML700" s="1"/>
      <c r="MM700" s="1"/>
      <c r="MN700" s="1"/>
      <c r="MO700" s="1"/>
      <c r="MP700" s="1"/>
      <c r="MQ700" s="1"/>
      <c r="MR700" s="1"/>
      <c r="MS700" s="1"/>
      <c r="MT700" s="1"/>
      <c r="MU700" s="1"/>
      <c r="MV700" s="1"/>
      <c r="MW700" s="1"/>
      <c r="MX700" s="1"/>
      <c r="MY700" s="1"/>
      <c r="MZ700" s="1"/>
      <c r="NA700" s="1"/>
      <c r="NB700" s="1"/>
      <c r="NC700" s="1"/>
      <c r="ND700" s="1"/>
      <c r="NE700" s="1"/>
      <c r="NF700" s="1"/>
      <c r="NG700" s="1"/>
      <c r="NH700" s="1"/>
      <c r="NI700" s="1"/>
      <c r="NJ700" s="1"/>
      <c r="NK700" s="1"/>
      <c r="NL700" s="1"/>
      <c r="NM700" s="1"/>
      <c r="NN700" s="1"/>
      <c r="NO700" s="1"/>
      <c r="NP700" s="1"/>
      <c r="NQ700" s="1"/>
      <c r="NR700" s="1"/>
      <c r="NS700" s="1"/>
      <c r="NT700" s="1"/>
      <c r="NU700" s="1"/>
      <c r="NV700" s="1"/>
      <c r="NW700" s="1"/>
      <c r="NX700" s="1"/>
      <c r="NY700" s="1"/>
      <c r="NZ700" s="1"/>
      <c r="OA700" s="1"/>
      <c r="OB700" s="1"/>
      <c r="OC700" s="1"/>
      <c r="OD700" s="1"/>
      <c r="OE700" s="1"/>
      <c r="OF700" s="1"/>
      <c r="OG700" s="1"/>
      <c r="OH700" s="1"/>
      <c r="OI700" s="1"/>
      <c r="OJ700" s="1"/>
      <c r="OK700" s="1"/>
      <c r="OL700" s="1"/>
      <c r="OM700" s="1"/>
      <c r="ON700" s="1"/>
      <c r="OO700" s="1"/>
      <c r="OP700" s="1"/>
      <c r="OQ700" s="1"/>
      <c r="OR700" s="1"/>
      <c r="OS700" s="1"/>
      <c r="OT700" s="1"/>
      <c r="OU700" s="1"/>
      <c r="OV700" s="1"/>
      <c r="OW700" s="1"/>
      <c r="OX700" s="1"/>
      <c r="OY700" s="1"/>
      <c r="OZ700" s="1"/>
      <c r="PA700" s="1"/>
      <c r="PB700" s="1"/>
      <c r="PC700" s="1"/>
      <c r="PD700" s="1"/>
      <c r="PE700" s="1"/>
      <c r="PF700" s="1"/>
      <c r="PG700" s="1"/>
      <c r="PH700" s="1"/>
      <c r="PI700" s="1"/>
      <c r="PJ700" s="1"/>
      <c r="PK700" s="1"/>
      <c r="PL700" s="1"/>
      <c r="PM700" s="1"/>
      <c r="PN700" s="1"/>
      <c r="PO700" s="1"/>
      <c r="PP700" s="1"/>
      <c r="PQ700" s="1"/>
      <c r="PR700" s="1"/>
      <c r="PS700" s="1"/>
      <c r="PT700" s="1"/>
      <c r="PU700" s="1"/>
      <c r="PV700" s="1"/>
      <c r="PW700" s="1"/>
      <c r="PX700" s="1"/>
      <c r="PY700" s="1"/>
      <c r="PZ700" s="1"/>
      <c r="QA700" s="1"/>
      <c r="QB700" s="1"/>
      <c r="QC700" s="1"/>
      <c r="QD700" s="1"/>
      <c r="QE700" s="1"/>
      <c r="QF700" s="1"/>
      <c r="QG700" s="1"/>
      <c r="QH700" s="1"/>
      <c r="QI700" s="1"/>
      <c r="QJ700" s="1"/>
      <c r="QK700" s="1"/>
      <c r="QL700" s="1"/>
      <c r="QM700" s="1"/>
      <c r="QN700" s="1"/>
      <c r="QO700" s="1"/>
      <c r="QP700" s="1"/>
      <c r="QQ700" s="1"/>
      <c r="QR700" s="1"/>
      <c r="QS700" s="1"/>
      <c r="QT700" s="1"/>
      <c r="QU700" s="1"/>
      <c r="QV700" s="1"/>
      <c r="QW700" s="1"/>
      <c r="QX700" s="1"/>
      <c r="QY700" s="1"/>
      <c r="QZ700" s="1"/>
      <c r="RA700" s="1"/>
      <c r="RB700" s="1"/>
      <c r="RC700" s="1"/>
      <c r="RD700" s="1"/>
      <c r="RE700" s="1"/>
      <c r="RF700" s="1"/>
      <c r="RG700" s="1"/>
      <c r="RH700" s="1"/>
      <c r="RI700" s="1"/>
      <c r="RJ700" s="1"/>
      <c r="RK700" s="1"/>
      <c r="RL700" s="1"/>
      <c r="RM700" s="1"/>
      <c r="RN700" s="1"/>
      <c r="RO700" s="1"/>
      <c r="RP700" s="1"/>
      <c r="RQ700" s="1"/>
      <c r="RR700" s="1"/>
      <c r="RS700" s="1"/>
      <c r="RT700" s="1"/>
      <c r="RU700" s="1"/>
      <c r="RV700" s="1"/>
      <c r="RW700" s="1"/>
      <c r="RX700" s="1"/>
      <c r="RY700" s="1"/>
      <c r="RZ700" s="1"/>
      <c r="SA700" s="1"/>
      <c r="SB700" s="1"/>
      <c r="SC700" s="1"/>
      <c r="SD700" s="1"/>
      <c r="SE700" s="1"/>
      <c r="SF700" s="1"/>
      <c r="SG700" s="1"/>
      <c r="SH700" s="1"/>
      <c r="SI700" s="1"/>
      <c r="SJ700" s="1"/>
      <c r="SK700" s="1"/>
      <c r="SL700" s="1"/>
      <c r="SM700" s="1"/>
      <c r="SN700" s="1"/>
      <c r="SO700" s="1"/>
      <c r="SP700" s="1"/>
      <c r="SQ700" s="1"/>
      <c r="SR700" s="1"/>
      <c r="SS700" s="1"/>
      <c r="ST700" s="1"/>
      <c r="SU700" s="1"/>
      <c r="SV700" s="1"/>
      <c r="SW700" s="1"/>
      <c r="SX700" s="1"/>
      <c r="SY700" s="1"/>
      <c r="SZ700" s="1"/>
      <c r="TA700" s="1"/>
      <c r="TB700" s="1"/>
      <c r="TC700" s="1"/>
      <c r="TD700" s="1"/>
      <c r="TE700" s="1"/>
      <c r="TF700" s="1"/>
      <c r="TG700" s="1"/>
      <c r="TH700" s="1"/>
      <c r="TI700" s="1"/>
      <c r="TJ700" s="1"/>
      <c r="TK700" s="1"/>
      <c r="TL700" s="1"/>
      <c r="TM700" s="1"/>
      <c r="TN700" s="1"/>
      <c r="TO700" s="1"/>
      <c r="TP700" s="1"/>
      <c r="TQ700" s="1"/>
      <c r="TR700" s="1"/>
      <c r="TS700" s="1"/>
      <c r="TT700" s="1"/>
      <c r="TU700" s="1"/>
      <c r="TV700" s="1"/>
      <c r="TW700" s="1"/>
      <c r="TX700" s="1"/>
      <c r="TY700" s="1"/>
      <c r="TZ700" s="1"/>
      <c r="UA700" s="1"/>
      <c r="UB700" s="1"/>
      <c r="UC700" s="1"/>
      <c r="UD700" s="1"/>
      <c r="UE700" s="1"/>
      <c r="UF700" s="1"/>
      <c r="UG700" s="1"/>
      <c r="UH700" s="1"/>
      <c r="UI700" s="1"/>
      <c r="UJ700" s="1"/>
      <c r="UK700" s="1"/>
      <c r="UL700" s="1"/>
      <c r="UM700" s="1"/>
      <c r="UN700" s="1"/>
      <c r="UO700" s="1"/>
      <c r="UP700" s="1"/>
      <c r="UQ700" s="1"/>
      <c r="UR700" s="1"/>
      <c r="US700" s="1"/>
      <c r="UT700" s="1"/>
      <c r="UU700" s="1"/>
      <c r="UV700" s="1"/>
      <c r="UW700" s="1"/>
      <c r="UX700" s="1"/>
      <c r="UY700" s="1"/>
      <c r="UZ700" s="1"/>
      <c r="VA700" s="1"/>
      <c r="VB700" s="1"/>
      <c r="VC700" s="1"/>
      <c r="VD700" s="1"/>
      <c r="VE700" s="1"/>
      <c r="VF700" s="1"/>
      <c r="VG700" s="1"/>
      <c r="VH700" s="1"/>
      <c r="VI700" s="1"/>
      <c r="VJ700" s="1"/>
      <c r="VK700" s="1"/>
      <c r="VL700" s="1"/>
      <c r="VM700" s="1"/>
      <c r="VN700" s="1"/>
      <c r="VO700" s="1"/>
      <c r="VP700" s="1"/>
      <c r="VQ700" s="1"/>
      <c r="VR700" s="1"/>
      <c r="VS700" s="1"/>
      <c r="VT700" s="1"/>
      <c r="VU700" s="1"/>
      <c r="VV700" s="1"/>
      <c r="VW700" s="1"/>
      <c r="VX700" s="1"/>
      <c r="VY700" s="1"/>
      <c r="VZ700" s="1"/>
      <c r="WA700" s="1"/>
      <c r="WB700" s="1"/>
      <c r="WC700" s="1"/>
      <c r="WD700" s="1"/>
      <c r="WE700" s="1"/>
      <c r="WF700" s="1"/>
      <c r="WG700" s="1"/>
      <c r="WH700" s="1"/>
      <c r="WI700" s="1"/>
      <c r="WJ700" s="1"/>
      <c r="WK700" s="1"/>
      <c r="WL700" s="1"/>
      <c r="WM700" s="1"/>
      <c r="WN700" s="1"/>
      <c r="WO700" s="1"/>
      <c r="WP700" s="1"/>
      <c r="WQ700" s="1"/>
      <c r="WR700" s="1"/>
      <c r="WS700" s="1"/>
      <c r="WT700" s="1"/>
      <c r="WU700" s="1"/>
      <c r="WV700" s="1"/>
      <c r="WW700" s="1"/>
      <c r="WX700" s="1"/>
      <c r="WY700" s="1"/>
      <c r="WZ700" s="1"/>
      <c r="XA700" s="1"/>
      <c r="XB700" s="1"/>
      <c r="XC700" s="1"/>
      <c r="XD700" s="1"/>
      <c r="XE700" s="1"/>
      <c r="XF700" s="1"/>
      <c r="XG700" s="1"/>
      <c r="XH700" s="1"/>
      <c r="XI700" s="1"/>
      <c r="XJ700" s="1"/>
      <c r="XK700" s="1"/>
      <c r="XL700" s="1"/>
      <c r="XM700" s="1"/>
      <c r="XN700" s="1"/>
      <c r="XO700" s="1"/>
      <c r="XP700" s="1"/>
      <c r="XQ700" s="1"/>
      <c r="XR700" s="1"/>
      <c r="XS700" s="1"/>
      <c r="XT700" s="1"/>
      <c r="XU700" s="1"/>
      <c r="XV700" s="1"/>
      <c r="XW700" s="1"/>
      <c r="XX700" s="1"/>
      <c r="XY700" s="1"/>
      <c r="XZ700" s="1"/>
      <c r="YA700" s="1"/>
      <c r="YB700" s="1"/>
      <c r="YC700" s="1"/>
      <c r="YD700" s="1"/>
      <c r="YE700" s="1"/>
      <c r="YF700" s="1"/>
      <c r="YG700" s="1"/>
      <c r="YH700" s="1"/>
      <c r="YI700" s="1"/>
      <c r="YJ700" s="1"/>
      <c r="YK700" s="1"/>
      <c r="YL700" s="1"/>
      <c r="YM700" s="1"/>
      <c r="YN700" s="1"/>
      <c r="YO700" s="1"/>
      <c r="YP700" s="1"/>
      <c r="YQ700" s="1"/>
      <c r="YR700" s="1"/>
      <c r="YS700" s="1"/>
      <c r="YT700" s="1"/>
      <c r="YU700" s="1"/>
      <c r="YV700" s="1"/>
      <c r="YW700" s="1"/>
      <c r="YX700" s="1"/>
      <c r="YY700" s="1"/>
      <c r="YZ700" s="1"/>
      <c r="ZA700" s="1"/>
      <c r="ZB700" s="1"/>
      <c r="ZC700" s="1"/>
      <c r="ZD700" s="1"/>
      <c r="ZE700" s="1"/>
      <c r="ZF700" s="1"/>
      <c r="ZG700" s="1"/>
      <c r="ZH700" s="1"/>
      <c r="ZI700" s="1"/>
      <c r="ZJ700" s="1"/>
      <c r="ZK700" s="1"/>
      <c r="ZL700" s="1"/>
      <c r="ZM700" s="1"/>
      <c r="ZN700" s="1"/>
      <c r="ZO700" s="1"/>
      <c r="ZP700" s="1"/>
      <c r="ZQ700" s="1"/>
      <c r="ZR700" s="1"/>
      <c r="ZS700" s="1"/>
      <c r="ZT700" s="1"/>
      <c r="ZU700" s="1"/>
      <c r="ZV700" s="1"/>
      <c r="ZW700" s="1"/>
      <c r="ZX700" s="1"/>
      <c r="ZY700" s="1"/>
      <c r="ZZ700" s="1"/>
      <c r="AAA700" s="1"/>
      <c r="AAB700" s="1"/>
      <c r="AAC700" s="1"/>
      <c r="AAD700" s="1"/>
      <c r="AAE700" s="1"/>
      <c r="AAF700" s="1"/>
      <c r="AAG700" s="1"/>
      <c r="AAH700" s="1"/>
      <c r="AAI700" s="1"/>
      <c r="AAJ700" s="1"/>
      <c r="AAK700" s="1"/>
      <c r="AAL700" s="1"/>
      <c r="AAM700" s="1"/>
      <c r="AAN700" s="1"/>
      <c r="AAO700" s="1"/>
      <c r="AAP700" s="1"/>
      <c r="AAQ700" s="1"/>
      <c r="AAR700" s="1"/>
      <c r="AAS700" s="1"/>
      <c r="AAT700" s="1"/>
      <c r="AAU700" s="1"/>
      <c r="AAV700" s="1"/>
      <c r="AAW700" s="1"/>
      <c r="AAX700" s="1"/>
      <c r="AAY700" s="1"/>
      <c r="AAZ700" s="1"/>
      <c r="ABA700" s="1"/>
      <c r="ABB700" s="1"/>
      <c r="ABC700" s="1"/>
      <c r="ABD700" s="1"/>
      <c r="ABE700" s="1"/>
      <c r="ABF700" s="1"/>
      <c r="ABG700" s="1"/>
      <c r="ABH700" s="1"/>
      <c r="ABI700" s="1"/>
      <c r="ABJ700" s="1"/>
      <c r="ABK700" s="1"/>
      <c r="ABL700" s="1"/>
      <c r="ABM700" s="1"/>
      <c r="ABN700" s="1"/>
      <c r="ABO700" s="1"/>
      <c r="ABP700" s="1"/>
      <c r="ABQ700" s="1"/>
      <c r="ABR700" s="1"/>
      <c r="ABS700" s="1"/>
      <c r="ABT700" s="1"/>
      <c r="ABU700" s="1"/>
      <c r="ABV700" s="1"/>
      <c r="ABW700" s="1"/>
      <c r="ABX700" s="1"/>
      <c r="ABY700" s="1"/>
      <c r="ABZ700" s="1"/>
      <c r="ACA700" s="1"/>
      <c r="ACB700" s="1"/>
      <c r="ACC700" s="1"/>
      <c r="ACD700" s="1"/>
      <c r="ACE700" s="1"/>
      <c r="ACF700" s="1"/>
      <c r="ACG700" s="1"/>
      <c r="ACH700" s="1"/>
      <c r="ACI700" s="1"/>
      <c r="ACJ700" s="1"/>
      <c r="ACK700" s="1"/>
      <c r="ACL700" s="1"/>
      <c r="ACM700" s="1"/>
      <c r="ACN700" s="1"/>
      <c r="ACO700" s="1"/>
      <c r="ACP700" s="1"/>
      <c r="ACQ700" s="1"/>
      <c r="ACR700" s="1"/>
      <c r="ACS700" s="1"/>
      <c r="ACT700" s="1"/>
      <c r="ACU700" s="1"/>
      <c r="ACV700" s="1"/>
      <c r="ACW700" s="1"/>
      <c r="ACX700" s="1"/>
      <c r="ACY700" s="1"/>
      <c r="ACZ700" s="1"/>
      <c r="ADA700" s="1"/>
      <c r="ADB700" s="1"/>
      <c r="ADC700" s="1"/>
      <c r="ADD700" s="1"/>
      <c r="ADE700" s="1"/>
      <c r="ADF700" s="1"/>
      <c r="ADG700" s="1"/>
      <c r="ADH700" s="1"/>
      <c r="ADI700" s="1"/>
      <c r="ADJ700" s="1"/>
      <c r="ADK700" s="1"/>
      <c r="ADL700" s="1"/>
      <c r="ADM700" s="1"/>
      <c r="ADN700" s="1"/>
      <c r="ADO700" s="1"/>
      <c r="ADP700" s="1"/>
      <c r="ADQ700" s="1"/>
      <c r="ADR700" s="1"/>
      <c r="ADS700" s="1"/>
      <c r="ADT700" s="1"/>
      <c r="ADU700" s="1"/>
      <c r="ADV700" s="1"/>
      <c r="ADW700" s="1"/>
      <c r="ADX700" s="1"/>
      <c r="ADY700" s="1"/>
      <c r="ADZ700" s="1"/>
      <c r="AEA700" s="1"/>
      <c r="AEB700" s="1"/>
      <c r="AEC700" s="1"/>
      <c r="AED700" s="1"/>
      <c r="AEE700" s="1"/>
      <c r="AEF700" s="1"/>
      <c r="AEG700" s="1"/>
      <c r="AEH700" s="1"/>
      <c r="AEI700" s="1"/>
      <c r="AEJ700" s="1"/>
      <c r="AEK700" s="1"/>
      <c r="AEL700" s="1"/>
      <c r="AEM700" s="1"/>
      <c r="AEN700" s="1"/>
      <c r="AEO700" s="1"/>
      <c r="AEP700" s="1"/>
      <c r="AEQ700" s="1"/>
      <c r="AER700" s="1"/>
      <c r="AES700" s="1"/>
      <c r="AET700" s="1"/>
      <c r="AEU700" s="1"/>
      <c r="AEV700" s="1"/>
      <c r="AEW700" s="1"/>
      <c r="AEX700" s="1"/>
      <c r="AEY700" s="1"/>
      <c r="AEZ700" s="1"/>
      <c r="AFA700" s="1"/>
      <c r="AFB700" s="1"/>
      <c r="AFC700" s="1"/>
      <c r="AFD700" s="1"/>
      <c r="AFE700" s="1"/>
      <c r="AFF700" s="1"/>
      <c r="AFG700" s="1"/>
      <c r="AFH700" s="1"/>
      <c r="AFI700" s="1"/>
      <c r="AFJ700" s="1"/>
      <c r="AFK700" s="1"/>
      <c r="AFL700" s="1"/>
      <c r="AFM700" s="1"/>
      <c r="AFN700" s="1"/>
      <c r="AFO700" s="1"/>
      <c r="AFP700" s="1"/>
      <c r="AFQ700" s="1"/>
      <c r="AFR700" s="1"/>
      <c r="AFS700" s="1"/>
      <c r="AFT700" s="1"/>
      <c r="AFU700" s="1"/>
      <c r="AFV700" s="1"/>
      <c r="AFW700" s="1"/>
      <c r="AFX700" s="1"/>
      <c r="AFY700" s="1"/>
      <c r="AFZ700" s="1"/>
      <c r="AGA700" s="1"/>
      <c r="AGB700" s="1"/>
      <c r="AGC700" s="1"/>
      <c r="AGD700" s="1"/>
      <c r="AGE700" s="1"/>
      <c r="AGF700" s="1"/>
      <c r="AGG700" s="1"/>
      <c r="AGH700" s="1"/>
      <c r="AGI700" s="1"/>
      <c r="AGJ700" s="1"/>
      <c r="AGK700" s="1"/>
      <c r="AGL700" s="1"/>
      <c r="AGM700" s="1"/>
      <c r="AGN700" s="1"/>
      <c r="AGO700" s="1"/>
      <c r="AGP700" s="1"/>
      <c r="AGQ700" s="1"/>
      <c r="AGR700" s="1"/>
      <c r="AGS700" s="1"/>
      <c r="AGT700" s="1"/>
      <c r="AGU700" s="1"/>
      <c r="AGV700" s="1"/>
      <c r="AGW700" s="1"/>
      <c r="AGX700" s="1"/>
      <c r="AGY700" s="1"/>
      <c r="AGZ700" s="1"/>
      <c r="AHA700" s="1"/>
      <c r="AHB700" s="1"/>
      <c r="AHC700" s="1"/>
      <c r="AHD700" s="1"/>
      <c r="AHE700" s="1"/>
      <c r="AHF700" s="1"/>
      <c r="AHG700" s="1"/>
      <c r="AHH700" s="1"/>
      <c r="AHI700" s="1"/>
      <c r="AHJ700" s="1"/>
      <c r="AHK700" s="1"/>
      <c r="AHL700" s="1"/>
      <c r="AHM700" s="1"/>
      <c r="AHN700" s="1"/>
      <c r="AHO700" s="1"/>
      <c r="AHP700" s="1"/>
      <c r="AHQ700" s="1"/>
      <c r="AHR700" s="1"/>
      <c r="AHS700" s="1"/>
      <c r="AHT700" s="1"/>
      <c r="AHU700" s="1"/>
      <c r="AHV700" s="1"/>
      <c r="AHW700" s="1"/>
      <c r="AHX700" s="1"/>
      <c r="AHY700" s="1"/>
      <c r="AHZ700" s="1"/>
      <c r="AIA700" s="1"/>
      <c r="AIB700" s="1"/>
      <c r="AIC700" s="1"/>
      <c r="AID700" s="1"/>
      <c r="AIE700" s="1"/>
      <c r="AIF700" s="1"/>
      <c r="AIG700" s="1"/>
      <c r="AIH700" s="1"/>
      <c r="AII700" s="1"/>
      <c r="AIJ700" s="1"/>
      <c r="AIK700" s="1"/>
      <c r="AIL700" s="1"/>
      <c r="AIM700" s="1"/>
      <c r="AIN700" s="1"/>
      <c r="AIO700" s="1"/>
      <c r="AIP700" s="1"/>
      <c r="AIQ700" s="1"/>
      <c r="AIR700" s="1"/>
      <c r="AIS700" s="1"/>
      <c r="AIT700" s="1"/>
      <c r="AIU700" s="1"/>
      <c r="AIV700" s="1"/>
      <c r="AIW700" s="1"/>
      <c r="AIX700" s="1"/>
      <c r="AIY700" s="1"/>
      <c r="AIZ700" s="1"/>
      <c r="AJA700" s="1"/>
      <c r="AJB700" s="1"/>
      <c r="AJC700" s="1"/>
      <c r="AJD700" s="1"/>
      <c r="AJE700" s="1"/>
      <c r="AJF700" s="1"/>
      <c r="AJG700" s="1"/>
      <c r="AJH700" s="1"/>
      <c r="AJI700" s="1"/>
      <c r="AJJ700" s="1"/>
      <c r="AJK700" s="1"/>
      <c r="AJL700" s="1"/>
      <c r="AJM700" s="1"/>
      <c r="AJN700" s="1"/>
      <c r="AJO700" s="1"/>
      <c r="AJP700" s="1"/>
      <c r="AJQ700" s="1"/>
      <c r="AJR700" s="1"/>
      <c r="AJS700" s="1"/>
      <c r="AJT700" s="1"/>
      <c r="AJU700" s="1"/>
      <c r="AJV700" s="1"/>
      <c r="AJW700" s="1"/>
      <c r="AJX700" s="1"/>
      <c r="AJY700" s="1"/>
      <c r="AJZ700" s="1"/>
      <c r="AKA700" s="1"/>
      <c r="AKB700" s="1"/>
      <c r="AKC700" s="1"/>
      <c r="AKD700" s="1"/>
      <c r="AKE700" s="1"/>
      <c r="AKF700" s="1"/>
      <c r="AKG700" s="1"/>
      <c r="AKH700" s="1"/>
      <c r="AKI700" s="1"/>
      <c r="AKJ700" s="1"/>
      <c r="AKK700" s="1"/>
      <c r="AKL700" s="1"/>
      <c r="AKM700" s="1"/>
      <c r="AKN700" s="1"/>
      <c r="AKO700" s="1"/>
      <c r="AKP700" s="1"/>
      <c r="AKQ700" s="1"/>
      <c r="AKR700" s="1"/>
      <c r="AKS700" s="1"/>
      <c r="AKT700" s="1"/>
      <c r="AKU700" s="1"/>
      <c r="AKV700" s="1"/>
      <c r="AKW700" s="1"/>
      <c r="AKX700" s="1"/>
      <c r="AKY700" s="1"/>
      <c r="AKZ700" s="1"/>
      <c r="ALA700" s="1"/>
      <c r="ALB700" s="1"/>
      <c r="ALC700" s="1"/>
      <c r="ALD700" s="1"/>
      <c r="ALE700" s="1"/>
      <c r="ALF700" s="1"/>
      <c r="ALG700" s="1"/>
      <c r="ALH700" s="1"/>
      <c r="ALI700" s="1"/>
      <c r="ALJ700" s="1"/>
      <c r="ALK700" s="1"/>
      <c r="ALL700" s="1"/>
      <c r="ALM700" s="1"/>
      <c r="ALN700" s="1"/>
      <c r="ALO700" s="1"/>
      <c r="ALP700" s="1"/>
      <c r="ALQ700" s="1"/>
      <c r="ALR700" s="1"/>
      <c r="ALS700" s="1"/>
      <c r="ALT700" s="1"/>
      <c r="ALU700" s="1"/>
      <c r="ALV700" s="1"/>
      <c r="ALW700" s="1"/>
      <c r="ALX700" s="1"/>
      <c r="ALY700" s="1"/>
      <c r="ALZ700" s="1"/>
      <c r="AMA700" s="1"/>
      <c r="AMB700" s="1"/>
      <c r="AMC700" s="1"/>
      <c r="AMD700" s="1"/>
      <c r="AME700" s="1"/>
      <c r="AMF700" s="1"/>
      <c r="AMG700" s="1"/>
      <c r="AMH700" s="1"/>
      <c r="AMI700" s="1"/>
      <c r="AMJ700" s="1"/>
    </row>
    <row r="701" spans="1:1024" s="22" customFormat="1">
      <c r="A701" s="1" t="s">
        <v>9835</v>
      </c>
      <c r="B701" s="1" t="s">
        <v>9814</v>
      </c>
      <c r="C701" s="1" t="s">
        <v>1382</v>
      </c>
      <c r="D701" s="1" t="s">
        <v>13</v>
      </c>
      <c r="E701" s="1" t="s">
        <v>9890</v>
      </c>
      <c r="F701" s="1" t="s">
        <v>16</v>
      </c>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c r="KB701" s="1"/>
      <c r="KC701" s="1"/>
      <c r="KD701" s="1"/>
      <c r="KE701" s="1"/>
      <c r="KF701" s="1"/>
      <c r="KG701" s="1"/>
      <c r="KH701" s="1"/>
      <c r="KI701" s="1"/>
      <c r="KJ701" s="1"/>
      <c r="KK701" s="1"/>
      <c r="KL701" s="1"/>
      <c r="KM701" s="1"/>
      <c r="KN701" s="1"/>
      <c r="KO701" s="1"/>
      <c r="KP701" s="1"/>
      <c r="KQ701" s="1"/>
      <c r="KR701" s="1"/>
      <c r="KS701" s="1"/>
      <c r="KT701" s="1"/>
      <c r="KU701" s="1"/>
      <c r="KV701" s="1"/>
      <c r="KW701" s="1"/>
      <c r="KX701" s="1"/>
      <c r="KY701" s="1"/>
      <c r="KZ701" s="1"/>
      <c r="LA701" s="1"/>
      <c r="LB701" s="1"/>
      <c r="LC701" s="1"/>
      <c r="LD701" s="1"/>
      <c r="LE701" s="1"/>
      <c r="LF701" s="1"/>
      <c r="LG701" s="1"/>
      <c r="LH701" s="1"/>
      <c r="LI701" s="1"/>
      <c r="LJ701" s="1"/>
      <c r="LK701" s="1"/>
      <c r="LL701" s="1"/>
      <c r="LM701" s="1"/>
      <c r="LN701" s="1"/>
      <c r="LO701" s="1"/>
      <c r="LP701" s="1"/>
      <c r="LQ701" s="1"/>
      <c r="LR701" s="1"/>
      <c r="LS701" s="1"/>
      <c r="LT701" s="1"/>
      <c r="LU701" s="1"/>
      <c r="LV701" s="1"/>
      <c r="LW701" s="1"/>
      <c r="LX701" s="1"/>
      <c r="LY701" s="1"/>
      <c r="LZ701" s="1"/>
      <c r="MA701" s="1"/>
      <c r="MB701" s="1"/>
      <c r="MC701" s="1"/>
      <c r="MD701" s="1"/>
      <c r="ME701" s="1"/>
      <c r="MF701" s="1"/>
      <c r="MG701" s="1"/>
      <c r="MH701" s="1"/>
      <c r="MI701" s="1"/>
      <c r="MJ701" s="1"/>
      <c r="MK701" s="1"/>
      <c r="ML701" s="1"/>
      <c r="MM701" s="1"/>
      <c r="MN701" s="1"/>
      <c r="MO701" s="1"/>
      <c r="MP701" s="1"/>
      <c r="MQ701" s="1"/>
      <c r="MR701" s="1"/>
      <c r="MS701" s="1"/>
      <c r="MT701" s="1"/>
      <c r="MU701" s="1"/>
      <c r="MV701" s="1"/>
      <c r="MW701" s="1"/>
      <c r="MX701" s="1"/>
      <c r="MY701" s="1"/>
      <c r="MZ701" s="1"/>
      <c r="NA701" s="1"/>
      <c r="NB701" s="1"/>
      <c r="NC701" s="1"/>
      <c r="ND701" s="1"/>
      <c r="NE701" s="1"/>
      <c r="NF701" s="1"/>
      <c r="NG701" s="1"/>
      <c r="NH701" s="1"/>
      <c r="NI701" s="1"/>
      <c r="NJ701" s="1"/>
      <c r="NK701" s="1"/>
      <c r="NL701" s="1"/>
      <c r="NM701" s="1"/>
      <c r="NN701" s="1"/>
      <c r="NO701" s="1"/>
      <c r="NP701" s="1"/>
      <c r="NQ701" s="1"/>
      <c r="NR701" s="1"/>
      <c r="NS701" s="1"/>
      <c r="NT701" s="1"/>
      <c r="NU701" s="1"/>
      <c r="NV701" s="1"/>
      <c r="NW701" s="1"/>
      <c r="NX701" s="1"/>
      <c r="NY701" s="1"/>
      <c r="NZ701" s="1"/>
      <c r="OA701" s="1"/>
      <c r="OB701" s="1"/>
      <c r="OC701" s="1"/>
      <c r="OD701" s="1"/>
      <c r="OE701" s="1"/>
      <c r="OF701" s="1"/>
      <c r="OG701" s="1"/>
      <c r="OH701" s="1"/>
      <c r="OI701" s="1"/>
      <c r="OJ701" s="1"/>
      <c r="OK701" s="1"/>
      <c r="OL701" s="1"/>
      <c r="OM701" s="1"/>
      <c r="ON701" s="1"/>
      <c r="OO701" s="1"/>
      <c r="OP701" s="1"/>
      <c r="OQ701" s="1"/>
      <c r="OR701" s="1"/>
      <c r="OS701" s="1"/>
      <c r="OT701" s="1"/>
      <c r="OU701" s="1"/>
      <c r="OV701" s="1"/>
      <c r="OW701" s="1"/>
      <c r="OX701" s="1"/>
      <c r="OY701" s="1"/>
      <c r="OZ701" s="1"/>
      <c r="PA701" s="1"/>
      <c r="PB701" s="1"/>
      <c r="PC701" s="1"/>
      <c r="PD701" s="1"/>
      <c r="PE701" s="1"/>
      <c r="PF701" s="1"/>
      <c r="PG701" s="1"/>
      <c r="PH701" s="1"/>
      <c r="PI701" s="1"/>
      <c r="PJ701" s="1"/>
      <c r="PK701" s="1"/>
      <c r="PL701" s="1"/>
      <c r="PM701" s="1"/>
      <c r="PN701" s="1"/>
      <c r="PO701" s="1"/>
      <c r="PP701" s="1"/>
      <c r="PQ701" s="1"/>
      <c r="PR701" s="1"/>
      <c r="PS701" s="1"/>
      <c r="PT701" s="1"/>
      <c r="PU701" s="1"/>
      <c r="PV701" s="1"/>
      <c r="PW701" s="1"/>
      <c r="PX701" s="1"/>
      <c r="PY701" s="1"/>
      <c r="PZ701" s="1"/>
      <c r="QA701" s="1"/>
      <c r="QB701" s="1"/>
      <c r="QC701" s="1"/>
      <c r="QD701" s="1"/>
      <c r="QE701" s="1"/>
      <c r="QF701" s="1"/>
      <c r="QG701" s="1"/>
      <c r="QH701" s="1"/>
      <c r="QI701" s="1"/>
      <c r="QJ701" s="1"/>
      <c r="QK701" s="1"/>
      <c r="QL701" s="1"/>
      <c r="QM701" s="1"/>
      <c r="QN701" s="1"/>
      <c r="QO701" s="1"/>
      <c r="QP701" s="1"/>
      <c r="QQ701" s="1"/>
      <c r="QR701" s="1"/>
      <c r="QS701" s="1"/>
      <c r="QT701" s="1"/>
      <c r="QU701" s="1"/>
      <c r="QV701" s="1"/>
      <c r="QW701" s="1"/>
      <c r="QX701" s="1"/>
      <c r="QY701" s="1"/>
      <c r="QZ701" s="1"/>
      <c r="RA701" s="1"/>
      <c r="RB701" s="1"/>
      <c r="RC701" s="1"/>
      <c r="RD701" s="1"/>
      <c r="RE701" s="1"/>
      <c r="RF701" s="1"/>
      <c r="RG701" s="1"/>
      <c r="RH701" s="1"/>
      <c r="RI701" s="1"/>
      <c r="RJ701" s="1"/>
      <c r="RK701" s="1"/>
      <c r="RL701" s="1"/>
      <c r="RM701" s="1"/>
      <c r="RN701" s="1"/>
      <c r="RO701" s="1"/>
      <c r="RP701" s="1"/>
      <c r="RQ701" s="1"/>
      <c r="RR701" s="1"/>
      <c r="RS701" s="1"/>
      <c r="RT701" s="1"/>
      <c r="RU701" s="1"/>
      <c r="RV701" s="1"/>
      <c r="RW701" s="1"/>
      <c r="RX701" s="1"/>
      <c r="RY701" s="1"/>
      <c r="RZ701" s="1"/>
      <c r="SA701" s="1"/>
      <c r="SB701" s="1"/>
      <c r="SC701" s="1"/>
      <c r="SD701" s="1"/>
      <c r="SE701" s="1"/>
      <c r="SF701" s="1"/>
      <c r="SG701" s="1"/>
      <c r="SH701" s="1"/>
      <c r="SI701" s="1"/>
      <c r="SJ701" s="1"/>
      <c r="SK701" s="1"/>
      <c r="SL701" s="1"/>
      <c r="SM701" s="1"/>
      <c r="SN701" s="1"/>
      <c r="SO701" s="1"/>
      <c r="SP701" s="1"/>
      <c r="SQ701" s="1"/>
      <c r="SR701" s="1"/>
      <c r="SS701" s="1"/>
      <c r="ST701" s="1"/>
      <c r="SU701" s="1"/>
      <c r="SV701" s="1"/>
      <c r="SW701" s="1"/>
      <c r="SX701" s="1"/>
      <c r="SY701" s="1"/>
      <c r="SZ701" s="1"/>
      <c r="TA701" s="1"/>
      <c r="TB701" s="1"/>
      <c r="TC701" s="1"/>
      <c r="TD701" s="1"/>
      <c r="TE701" s="1"/>
      <c r="TF701" s="1"/>
      <c r="TG701" s="1"/>
      <c r="TH701" s="1"/>
      <c r="TI701" s="1"/>
      <c r="TJ701" s="1"/>
      <c r="TK701" s="1"/>
      <c r="TL701" s="1"/>
      <c r="TM701" s="1"/>
      <c r="TN701" s="1"/>
      <c r="TO701" s="1"/>
      <c r="TP701" s="1"/>
      <c r="TQ701" s="1"/>
      <c r="TR701" s="1"/>
      <c r="TS701" s="1"/>
      <c r="TT701" s="1"/>
      <c r="TU701" s="1"/>
      <c r="TV701" s="1"/>
      <c r="TW701" s="1"/>
      <c r="TX701" s="1"/>
      <c r="TY701" s="1"/>
      <c r="TZ701" s="1"/>
      <c r="UA701" s="1"/>
      <c r="UB701" s="1"/>
      <c r="UC701" s="1"/>
      <c r="UD701" s="1"/>
      <c r="UE701" s="1"/>
      <c r="UF701" s="1"/>
      <c r="UG701" s="1"/>
      <c r="UH701" s="1"/>
      <c r="UI701" s="1"/>
      <c r="UJ701" s="1"/>
      <c r="UK701" s="1"/>
      <c r="UL701" s="1"/>
      <c r="UM701" s="1"/>
      <c r="UN701" s="1"/>
      <c r="UO701" s="1"/>
      <c r="UP701" s="1"/>
      <c r="UQ701" s="1"/>
      <c r="UR701" s="1"/>
      <c r="US701" s="1"/>
      <c r="UT701" s="1"/>
      <c r="UU701" s="1"/>
      <c r="UV701" s="1"/>
      <c r="UW701" s="1"/>
      <c r="UX701" s="1"/>
      <c r="UY701" s="1"/>
      <c r="UZ701" s="1"/>
      <c r="VA701" s="1"/>
      <c r="VB701" s="1"/>
      <c r="VC701" s="1"/>
      <c r="VD701" s="1"/>
      <c r="VE701" s="1"/>
      <c r="VF701" s="1"/>
      <c r="VG701" s="1"/>
      <c r="VH701" s="1"/>
      <c r="VI701" s="1"/>
      <c r="VJ701" s="1"/>
      <c r="VK701" s="1"/>
      <c r="VL701" s="1"/>
      <c r="VM701" s="1"/>
      <c r="VN701" s="1"/>
      <c r="VO701" s="1"/>
      <c r="VP701" s="1"/>
      <c r="VQ701" s="1"/>
      <c r="VR701" s="1"/>
      <c r="VS701" s="1"/>
      <c r="VT701" s="1"/>
      <c r="VU701" s="1"/>
      <c r="VV701" s="1"/>
      <c r="VW701" s="1"/>
      <c r="VX701" s="1"/>
      <c r="VY701" s="1"/>
      <c r="VZ701" s="1"/>
      <c r="WA701" s="1"/>
      <c r="WB701" s="1"/>
      <c r="WC701" s="1"/>
      <c r="WD701" s="1"/>
      <c r="WE701" s="1"/>
      <c r="WF701" s="1"/>
      <c r="WG701" s="1"/>
      <c r="WH701" s="1"/>
      <c r="WI701" s="1"/>
      <c r="WJ701" s="1"/>
      <c r="WK701" s="1"/>
      <c r="WL701" s="1"/>
      <c r="WM701" s="1"/>
      <c r="WN701" s="1"/>
      <c r="WO701" s="1"/>
      <c r="WP701" s="1"/>
      <c r="WQ701" s="1"/>
      <c r="WR701" s="1"/>
      <c r="WS701" s="1"/>
      <c r="WT701" s="1"/>
      <c r="WU701" s="1"/>
      <c r="WV701" s="1"/>
      <c r="WW701" s="1"/>
      <c r="WX701" s="1"/>
      <c r="WY701" s="1"/>
      <c r="WZ701" s="1"/>
      <c r="XA701" s="1"/>
      <c r="XB701" s="1"/>
      <c r="XC701" s="1"/>
      <c r="XD701" s="1"/>
      <c r="XE701" s="1"/>
      <c r="XF701" s="1"/>
      <c r="XG701" s="1"/>
      <c r="XH701" s="1"/>
      <c r="XI701" s="1"/>
      <c r="XJ701" s="1"/>
      <c r="XK701" s="1"/>
      <c r="XL701" s="1"/>
      <c r="XM701" s="1"/>
      <c r="XN701" s="1"/>
      <c r="XO701" s="1"/>
      <c r="XP701" s="1"/>
      <c r="XQ701" s="1"/>
      <c r="XR701" s="1"/>
      <c r="XS701" s="1"/>
      <c r="XT701" s="1"/>
      <c r="XU701" s="1"/>
      <c r="XV701" s="1"/>
      <c r="XW701" s="1"/>
      <c r="XX701" s="1"/>
      <c r="XY701" s="1"/>
      <c r="XZ701" s="1"/>
      <c r="YA701" s="1"/>
      <c r="YB701" s="1"/>
      <c r="YC701" s="1"/>
      <c r="YD701" s="1"/>
      <c r="YE701" s="1"/>
      <c r="YF701" s="1"/>
      <c r="YG701" s="1"/>
      <c r="YH701" s="1"/>
      <c r="YI701" s="1"/>
      <c r="YJ701" s="1"/>
      <c r="YK701" s="1"/>
      <c r="YL701" s="1"/>
      <c r="YM701" s="1"/>
      <c r="YN701" s="1"/>
      <c r="YO701" s="1"/>
      <c r="YP701" s="1"/>
      <c r="YQ701" s="1"/>
      <c r="YR701" s="1"/>
      <c r="YS701" s="1"/>
      <c r="YT701" s="1"/>
      <c r="YU701" s="1"/>
      <c r="YV701" s="1"/>
      <c r="YW701" s="1"/>
      <c r="YX701" s="1"/>
      <c r="YY701" s="1"/>
      <c r="YZ701" s="1"/>
      <c r="ZA701" s="1"/>
      <c r="ZB701" s="1"/>
      <c r="ZC701" s="1"/>
      <c r="ZD701" s="1"/>
      <c r="ZE701" s="1"/>
      <c r="ZF701" s="1"/>
      <c r="ZG701" s="1"/>
      <c r="ZH701" s="1"/>
      <c r="ZI701" s="1"/>
      <c r="ZJ701" s="1"/>
      <c r="ZK701" s="1"/>
      <c r="ZL701" s="1"/>
      <c r="ZM701" s="1"/>
      <c r="ZN701" s="1"/>
      <c r="ZO701" s="1"/>
      <c r="ZP701" s="1"/>
      <c r="ZQ701" s="1"/>
      <c r="ZR701" s="1"/>
      <c r="ZS701" s="1"/>
      <c r="ZT701" s="1"/>
      <c r="ZU701" s="1"/>
      <c r="ZV701" s="1"/>
      <c r="ZW701" s="1"/>
      <c r="ZX701" s="1"/>
      <c r="ZY701" s="1"/>
      <c r="ZZ701" s="1"/>
      <c r="AAA701" s="1"/>
      <c r="AAB701" s="1"/>
      <c r="AAC701" s="1"/>
      <c r="AAD701" s="1"/>
      <c r="AAE701" s="1"/>
      <c r="AAF701" s="1"/>
      <c r="AAG701" s="1"/>
      <c r="AAH701" s="1"/>
      <c r="AAI701" s="1"/>
      <c r="AAJ701" s="1"/>
      <c r="AAK701" s="1"/>
      <c r="AAL701" s="1"/>
      <c r="AAM701" s="1"/>
      <c r="AAN701" s="1"/>
      <c r="AAO701" s="1"/>
      <c r="AAP701" s="1"/>
      <c r="AAQ701" s="1"/>
      <c r="AAR701" s="1"/>
      <c r="AAS701" s="1"/>
      <c r="AAT701" s="1"/>
      <c r="AAU701" s="1"/>
      <c r="AAV701" s="1"/>
      <c r="AAW701" s="1"/>
      <c r="AAX701" s="1"/>
      <c r="AAY701" s="1"/>
      <c r="AAZ701" s="1"/>
      <c r="ABA701" s="1"/>
      <c r="ABB701" s="1"/>
      <c r="ABC701" s="1"/>
      <c r="ABD701" s="1"/>
      <c r="ABE701" s="1"/>
      <c r="ABF701" s="1"/>
      <c r="ABG701" s="1"/>
      <c r="ABH701" s="1"/>
      <c r="ABI701" s="1"/>
      <c r="ABJ701" s="1"/>
      <c r="ABK701" s="1"/>
      <c r="ABL701" s="1"/>
      <c r="ABM701" s="1"/>
      <c r="ABN701" s="1"/>
      <c r="ABO701" s="1"/>
      <c r="ABP701" s="1"/>
      <c r="ABQ701" s="1"/>
      <c r="ABR701" s="1"/>
      <c r="ABS701" s="1"/>
      <c r="ABT701" s="1"/>
      <c r="ABU701" s="1"/>
      <c r="ABV701" s="1"/>
      <c r="ABW701" s="1"/>
      <c r="ABX701" s="1"/>
      <c r="ABY701" s="1"/>
      <c r="ABZ701" s="1"/>
      <c r="ACA701" s="1"/>
      <c r="ACB701" s="1"/>
      <c r="ACC701" s="1"/>
      <c r="ACD701" s="1"/>
      <c r="ACE701" s="1"/>
      <c r="ACF701" s="1"/>
      <c r="ACG701" s="1"/>
      <c r="ACH701" s="1"/>
      <c r="ACI701" s="1"/>
      <c r="ACJ701" s="1"/>
      <c r="ACK701" s="1"/>
      <c r="ACL701" s="1"/>
      <c r="ACM701" s="1"/>
      <c r="ACN701" s="1"/>
      <c r="ACO701" s="1"/>
      <c r="ACP701" s="1"/>
      <c r="ACQ701" s="1"/>
      <c r="ACR701" s="1"/>
      <c r="ACS701" s="1"/>
      <c r="ACT701" s="1"/>
      <c r="ACU701" s="1"/>
      <c r="ACV701" s="1"/>
      <c r="ACW701" s="1"/>
      <c r="ACX701" s="1"/>
      <c r="ACY701" s="1"/>
      <c r="ACZ701" s="1"/>
      <c r="ADA701" s="1"/>
      <c r="ADB701" s="1"/>
      <c r="ADC701" s="1"/>
      <c r="ADD701" s="1"/>
      <c r="ADE701" s="1"/>
      <c r="ADF701" s="1"/>
      <c r="ADG701" s="1"/>
      <c r="ADH701" s="1"/>
      <c r="ADI701" s="1"/>
      <c r="ADJ701" s="1"/>
      <c r="ADK701" s="1"/>
      <c r="ADL701" s="1"/>
      <c r="ADM701" s="1"/>
      <c r="ADN701" s="1"/>
      <c r="ADO701" s="1"/>
      <c r="ADP701" s="1"/>
      <c r="ADQ701" s="1"/>
      <c r="ADR701" s="1"/>
      <c r="ADS701" s="1"/>
      <c r="ADT701" s="1"/>
      <c r="ADU701" s="1"/>
      <c r="ADV701" s="1"/>
      <c r="ADW701" s="1"/>
      <c r="ADX701" s="1"/>
      <c r="ADY701" s="1"/>
      <c r="ADZ701" s="1"/>
      <c r="AEA701" s="1"/>
      <c r="AEB701" s="1"/>
      <c r="AEC701" s="1"/>
      <c r="AED701" s="1"/>
      <c r="AEE701" s="1"/>
      <c r="AEF701" s="1"/>
      <c r="AEG701" s="1"/>
      <c r="AEH701" s="1"/>
      <c r="AEI701" s="1"/>
      <c r="AEJ701" s="1"/>
      <c r="AEK701" s="1"/>
      <c r="AEL701" s="1"/>
      <c r="AEM701" s="1"/>
      <c r="AEN701" s="1"/>
      <c r="AEO701" s="1"/>
      <c r="AEP701" s="1"/>
      <c r="AEQ701" s="1"/>
      <c r="AER701" s="1"/>
      <c r="AES701" s="1"/>
      <c r="AET701" s="1"/>
      <c r="AEU701" s="1"/>
      <c r="AEV701" s="1"/>
      <c r="AEW701" s="1"/>
      <c r="AEX701" s="1"/>
      <c r="AEY701" s="1"/>
      <c r="AEZ701" s="1"/>
      <c r="AFA701" s="1"/>
      <c r="AFB701" s="1"/>
      <c r="AFC701" s="1"/>
      <c r="AFD701" s="1"/>
      <c r="AFE701" s="1"/>
      <c r="AFF701" s="1"/>
      <c r="AFG701" s="1"/>
      <c r="AFH701" s="1"/>
      <c r="AFI701" s="1"/>
      <c r="AFJ701" s="1"/>
      <c r="AFK701" s="1"/>
      <c r="AFL701" s="1"/>
      <c r="AFM701" s="1"/>
      <c r="AFN701" s="1"/>
      <c r="AFO701" s="1"/>
      <c r="AFP701" s="1"/>
      <c r="AFQ701" s="1"/>
      <c r="AFR701" s="1"/>
      <c r="AFS701" s="1"/>
      <c r="AFT701" s="1"/>
      <c r="AFU701" s="1"/>
      <c r="AFV701" s="1"/>
      <c r="AFW701" s="1"/>
      <c r="AFX701" s="1"/>
      <c r="AFY701" s="1"/>
      <c r="AFZ701" s="1"/>
      <c r="AGA701" s="1"/>
      <c r="AGB701" s="1"/>
      <c r="AGC701" s="1"/>
      <c r="AGD701" s="1"/>
      <c r="AGE701" s="1"/>
      <c r="AGF701" s="1"/>
      <c r="AGG701" s="1"/>
      <c r="AGH701" s="1"/>
      <c r="AGI701" s="1"/>
      <c r="AGJ701" s="1"/>
      <c r="AGK701" s="1"/>
      <c r="AGL701" s="1"/>
      <c r="AGM701" s="1"/>
      <c r="AGN701" s="1"/>
      <c r="AGO701" s="1"/>
      <c r="AGP701" s="1"/>
      <c r="AGQ701" s="1"/>
      <c r="AGR701" s="1"/>
      <c r="AGS701" s="1"/>
      <c r="AGT701" s="1"/>
      <c r="AGU701" s="1"/>
      <c r="AGV701" s="1"/>
      <c r="AGW701" s="1"/>
      <c r="AGX701" s="1"/>
      <c r="AGY701" s="1"/>
      <c r="AGZ701" s="1"/>
      <c r="AHA701" s="1"/>
      <c r="AHB701" s="1"/>
      <c r="AHC701" s="1"/>
      <c r="AHD701" s="1"/>
      <c r="AHE701" s="1"/>
      <c r="AHF701" s="1"/>
      <c r="AHG701" s="1"/>
      <c r="AHH701" s="1"/>
      <c r="AHI701" s="1"/>
      <c r="AHJ701" s="1"/>
      <c r="AHK701" s="1"/>
      <c r="AHL701" s="1"/>
      <c r="AHM701" s="1"/>
      <c r="AHN701" s="1"/>
      <c r="AHO701" s="1"/>
      <c r="AHP701" s="1"/>
      <c r="AHQ701" s="1"/>
      <c r="AHR701" s="1"/>
      <c r="AHS701" s="1"/>
      <c r="AHT701" s="1"/>
      <c r="AHU701" s="1"/>
      <c r="AHV701" s="1"/>
      <c r="AHW701" s="1"/>
      <c r="AHX701" s="1"/>
      <c r="AHY701" s="1"/>
      <c r="AHZ701" s="1"/>
      <c r="AIA701" s="1"/>
      <c r="AIB701" s="1"/>
      <c r="AIC701" s="1"/>
      <c r="AID701" s="1"/>
      <c r="AIE701" s="1"/>
      <c r="AIF701" s="1"/>
      <c r="AIG701" s="1"/>
      <c r="AIH701" s="1"/>
      <c r="AII701" s="1"/>
      <c r="AIJ701" s="1"/>
      <c r="AIK701" s="1"/>
      <c r="AIL701" s="1"/>
      <c r="AIM701" s="1"/>
      <c r="AIN701" s="1"/>
      <c r="AIO701" s="1"/>
      <c r="AIP701" s="1"/>
      <c r="AIQ701" s="1"/>
      <c r="AIR701" s="1"/>
      <c r="AIS701" s="1"/>
      <c r="AIT701" s="1"/>
      <c r="AIU701" s="1"/>
      <c r="AIV701" s="1"/>
      <c r="AIW701" s="1"/>
      <c r="AIX701" s="1"/>
      <c r="AIY701" s="1"/>
      <c r="AIZ701" s="1"/>
      <c r="AJA701" s="1"/>
      <c r="AJB701" s="1"/>
      <c r="AJC701" s="1"/>
      <c r="AJD701" s="1"/>
      <c r="AJE701" s="1"/>
      <c r="AJF701" s="1"/>
      <c r="AJG701" s="1"/>
      <c r="AJH701" s="1"/>
      <c r="AJI701" s="1"/>
      <c r="AJJ701" s="1"/>
      <c r="AJK701" s="1"/>
      <c r="AJL701" s="1"/>
      <c r="AJM701" s="1"/>
      <c r="AJN701" s="1"/>
      <c r="AJO701" s="1"/>
      <c r="AJP701" s="1"/>
      <c r="AJQ701" s="1"/>
      <c r="AJR701" s="1"/>
      <c r="AJS701" s="1"/>
      <c r="AJT701" s="1"/>
      <c r="AJU701" s="1"/>
      <c r="AJV701" s="1"/>
      <c r="AJW701" s="1"/>
      <c r="AJX701" s="1"/>
      <c r="AJY701" s="1"/>
      <c r="AJZ701" s="1"/>
      <c r="AKA701" s="1"/>
      <c r="AKB701" s="1"/>
      <c r="AKC701" s="1"/>
      <c r="AKD701" s="1"/>
      <c r="AKE701" s="1"/>
      <c r="AKF701" s="1"/>
      <c r="AKG701" s="1"/>
      <c r="AKH701" s="1"/>
      <c r="AKI701" s="1"/>
      <c r="AKJ701" s="1"/>
      <c r="AKK701" s="1"/>
      <c r="AKL701" s="1"/>
      <c r="AKM701" s="1"/>
      <c r="AKN701" s="1"/>
      <c r="AKO701" s="1"/>
      <c r="AKP701" s="1"/>
      <c r="AKQ701" s="1"/>
      <c r="AKR701" s="1"/>
      <c r="AKS701" s="1"/>
      <c r="AKT701" s="1"/>
      <c r="AKU701" s="1"/>
      <c r="AKV701" s="1"/>
      <c r="AKW701" s="1"/>
      <c r="AKX701" s="1"/>
      <c r="AKY701" s="1"/>
      <c r="AKZ701" s="1"/>
      <c r="ALA701" s="1"/>
      <c r="ALB701" s="1"/>
      <c r="ALC701" s="1"/>
      <c r="ALD701" s="1"/>
      <c r="ALE701" s="1"/>
      <c r="ALF701" s="1"/>
      <c r="ALG701" s="1"/>
      <c r="ALH701" s="1"/>
      <c r="ALI701" s="1"/>
      <c r="ALJ701" s="1"/>
      <c r="ALK701" s="1"/>
      <c r="ALL701" s="1"/>
      <c r="ALM701" s="1"/>
      <c r="ALN701" s="1"/>
      <c r="ALO701" s="1"/>
      <c r="ALP701" s="1"/>
      <c r="ALQ701" s="1"/>
      <c r="ALR701" s="1"/>
      <c r="ALS701" s="1"/>
      <c r="ALT701" s="1"/>
      <c r="ALU701" s="1"/>
      <c r="ALV701" s="1"/>
      <c r="ALW701" s="1"/>
      <c r="ALX701" s="1"/>
      <c r="ALY701" s="1"/>
      <c r="ALZ701" s="1"/>
      <c r="AMA701" s="1"/>
      <c r="AMB701" s="1"/>
      <c r="AMC701" s="1"/>
      <c r="AMD701" s="1"/>
      <c r="AME701" s="1"/>
      <c r="AMF701" s="1"/>
      <c r="AMG701" s="1"/>
      <c r="AMH701" s="1"/>
      <c r="AMI701" s="1"/>
      <c r="AMJ701" s="1"/>
    </row>
    <row r="702" spans="1:1024" s="22" customFormat="1">
      <c r="A702" s="1" t="s">
        <v>9836</v>
      </c>
      <c r="B702" s="1" t="s">
        <v>9815</v>
      </c>
      <c r="C702" s="1" t="s">
        <v>1382</v>
      </c>
      <c r="D702" s="1" t="s">
        <v>13</v>
      </c>
      <c r="E702" s="1" t="s">
        <v>9837</v>
      </c>
      <c r="F702" s="1" t="s">
        <v>16</v>
      </c>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c r="KB702" s="1"/>
      <c r="KC702" s="1"/>
      <c r="KD702" s="1"/>
      <c r="KE702" s="1"/>
      <c r="KF702" s="1"/>
      <c r="KG702" s="1"/>
      <c r="KH702" s="1"/>
      <c r="KI702" s="1"/>
      <c r="KJ702" s="1"/>
      <c r="KK702" s="1"/>
      <c r="KL702" s="1"/>
      <c r="KM702" s="1"/>
      <c r="KN702" s="1"/>
      <c r="KO702" s="1"/>
      <c r="KP702" s="1"/>
      <c r="KQ702" s="1"/>
      <c r="KR702" s="1"/>
      <c r="KS702" s="1"/>
      <c r="KT702" s="1"/>
      <c r="KU702" s="1"/>
      <c r="KV702" s="1"/>
      <c r="KW702" s="1"/>
      <c r="KX702" s="1"/>
      <c r="KY702" s="1"/>
      <c r="KZ702" s="1"/>
      <c r="LA702" s="1"/>
      <c r="LB702" s="1"/>
      <c r="LC702" s="1"/>
      <c r="LD702" s="1"/>
      <c r="LE702" s="1"/>
      <c r="LF702" s="1"/>
      <c r="LG702" s="1"/>
      <c r="LH702" s="1"/>
      <c r="LI702" s="1"/>
      <c r="LJ702" s="1"/>
      <c r="LK702" s="1"/>
      <c r="LL702" s="1"/>
      <c r="LM702" s="1"/>
      <c r="LN702" s="1"/>
      <c r="LO702" s="1"/>
      <c r="LP702" s="1"/>
      <c r="LQ702" s="1"/>
      <c r="LR702" s="1"/>
      <c r="LS702" s="1"/>
      <c r="LT702" s="1"/>
      <c r="LU702" s="1"/>
      <c r="LV702" s="1"/>
      <c r="LW702" s="1"/>
      <c r="LX702" s="1"/>
      <c r="LY702" s="1"/>
      <c r="LZ702" s="1"/>
      <c r="MA702" s="1"/>
      <c r="MB702" s="1"/>
      <c r="MC702" s="1"/>
      <c r="MD702" s="1"/>
      <c r="ME702" s="1"/>
      <c r="MF702" s="1"/>
      <c r="MG702" s="1"/>
      <c r="MH702" s="1"/>
      <c r="MI702" s="1"/>
      <c r="MJ702" s="1"/>
      <c r="MK702" s="1"/>
      <c r="ML702" s="1"/>
      <c r="MM702" s="1"/>
      <c r="MN702" s="1"/>
      <c r="MO702" s="1"/>
      <c r="MP702" s="1"/>
      <c r="MQ702" s="1"/>
      <c r="MR702" s="1"/>
      <c r="MS702" s="1"/>
      <c r="MT702" s="1"/>
      <c r="MU702" s="1"/>
      <c r="MV702" s="1"/>
      <c r="MW702" s="1"/>
      <c r="MX702" s="1"/>
      <c r="MY702" s="1"/>
      <c r="MZ702" s="1"/>
      <c r="NA702" s="1"/>
      <c r="NB702" s="1"/>
      <c r="NC702" s="1"/>
      <c r="ND702" s="1"/>
      <c r="NE702" s="1"/>
      <c r="NF702" s="1"/>
      <c r="NG702" s="1"/>
      <c r="NH702" s="1"/>
      <c r="NI702" s="1"/>
      <c r="NJ702" s="1"/>
      <c r="NK702" s="1"/>
      <c r="NL702" s="1"/>
      <c r="NM702" s="1"/>
      <c r="NN702" s="1"/>
      <c r="NO702" s="1"/>
      <c r="NP702" s="1"/>
      <c r="NQ702" s="1"/>
      <c r="NR702" s="1"/>
      <c r="NS702" s="1"/>
      <c r="NT702" s="1"/>
      <c r="NU702" s="1"/>
      <c r="NV702" s="1"/>
      <c r="NW702" s="1"/>
      <c r="NX702" s="1"/>
      <c r="NY702" s="1"/>
      <c r="NZ702" s="1"/>
      <c r="OA702" s="1"/>
      <c r="OB702" s="1"/>
      <c r="OC702" s="1"/>
      <c r="OD702" s="1"/>
      <c r="OE702" s="1"/>
      <c r="OF702" s="1"/>
      <c r="OG702" s="1"/>
      <c r="OH702" s="1"/>
      <c r="OI702" s="1"/>
      <c r="OJ702" s="1"/>
      <c r="OK702" s="1"/>
      <c r="OL702" s="1"/>
      <c r="OM702" s="1"/>
      <c r="ON702" s="1"/>
      <c r="OO702" s="1"/>
      <c r="OP702" s="1"/>
      <c r="OQ702" s="1"/>
      <c r="OR702" s="1"/>
      <c r="OS702" s="1"/>
      <c r="OT702" s="1"/>
      <c r="OU702" s="1"/>
      <c r="OV702" s="1"/>
      <c r="OW702" s="1"/>
      <c r="OX702" s="1"/>
      <c r="OY702" s="1"/>
      <c r="OZ702" s="1"/>
      <c r="PA702" s="1"/>
      <c r="PB702" s="1"/>
      <c r="PC702" s="1"/>
      <c r="PD702" s="1"/>
      <c r="PE702" s="1"/>
      <c r="PF702" s="1"/>
      <c r="PG702" s="1"/>
      <c r="PH702" s="1"/>
      <c r="PI702" s="1"/>
      <c r="PJ702" s="1"/>
      <c r="PK702" s="1"/>
      <c r="PL702" s="1"/>
      <c r="PM702" s="1"/>
      <c r="PN702" s="1"/>
      <c r="PO702" s="1"/>
      <c r="PP702" s="1"/>
      <c r="PQ702" s="1"/>
      <c r="PR702" s="1"/>
      <c r="PS702" s="1"/>
      <c r="PT702" s="1"/>
      <c r="PU702" s="1"/>
      <c r="PV702" s="1"/>
      <c r="PW702" s="1"/>
      <c r="PX702" s="1"/>
      <c r="PY702" s="1"/>
      <c r="PZ702" s="1"/>
      <c r="QA702" s="1"/>
      <c r="QB702" s="1"/>
      <c r="QC702" s="1"/>
      <c r="QD702" s="1"/>
      <c r="QE702" s="1"/>
      <c r="QF702" s="1"/>
      <c r="QG702" s="1"/>
      <c r="QH702" s="1"/>
      <c r="QI702" s="1"/>
      <c r="QJ702" s="1"/>
      <c r="QK702" s="1"/>
      <c r="QL702" s="1"/>
      <c r="QM702" s="1"/>
      <c r="QN702" s="1"/>
      <c r="QO702" s="1"/>
      <c r="QP702" s="1"/>
      <c r="QQ702" s="1"/>
      <c r="QR702" s="1"/>
      <c r="QS702" s="1"/>
      <c r="QT702" s="1"/>
      <c r="QU702" s="1"/>
      <c r="QV702" s="1"/>
      <c r="QW702" s="1"/>
      <c r="QX702" s="1"/>
      <c r="QY702" s="1"/>
      <c r="QZ702" s="1"/>
      <c r="RA702" s="1"/>
      <c r="RB702" s="1"/>
      <c r="RC702" s="1"/>
      <c r="RD702" s="1"/>
      <c r="RE702" s="1"/>
      <c r="RF702" s="1"/>
      <c r="RG702" s="1"/>
      <c r="RH702" s="1"/>
      <c r="RI702" s="1"/>
      <c r="RJ702" s="1"/>
      <c r="RK702" s="1"/>
      <c r="RL702" s="1"/>
      <c r="RM702" s="1"/>
      <c r="RN702" s="1"/>
      <c r="RO702" s="1"/>
      <c r="RP702" s="1"/>
      <c r="RQ702" s="1"/>
      <c r="RR702" s="1"/>
      <c r="RS702" s="1"/>
      <c r="RT702" s="1"/>
      <c r="RU702" s="1"/>
      <c r="RV702" s="1"/>
      <c r="RW702" s="1"/>
      <c r="RX702" s="1"/>
      <c r="RY702" s="1"/>
      <c r="RZ702" s="1"/>
      <c r="SA702" s="1"/>
      <c r="SB702" s="1"/>
      <c r="SC702" s="1"/>
      <c r="SD702" s="1"/>
      <c r="SE702" s="1"/>
      <c r="SF702" s="1"/>
      <c r="SG702" s="1"/>
      <c r="SH702" s="1"/>
      <c r="SI702" s="1"/>
      <c r="SJ702" s="1"/>
      <c r="SK702" s="1"/>
      <c r="SL702" s="1"/>
      <c r="SM702" s="1"/>
      <c r="SN702" s="1"/>
      <c r="SO702" s="1"/>
      <c r="SP702" s="1"/>
      <c r="SQ702" s="1"/>
      <c r="SR702" s="1"/>
      <c r="SS702" s="1"/>
      <c r="ST702" s="1"/>
      <c r="SU702" s="1"/>
      <c r="SV702" s="1"/>
      <c r="SW702" s="1"/>
      <c r="SX702" s="1"/>
      <c r="SY702" s="1"/>
      <c r="SZ702" s="1"/>
      <c r="TA702" s="1"/>
      <c r="TB702" s="1"/>
      <c r="TC702" s="1"/>
      <c r="TD702" s="1"/>
      <c r="TE702" s="1"/>
      <c r="TF702" s="1"/>
      <c r="TG702" s="1"/>
      <c r="TH702" s="1"/>
      <c r="TI702" s="1"/>
      <c r="TJ702" s="1"/>
      <c r="TK702" s="1"/>
      <c r="TL702" s="1"/>
      <c r="TM702" s="1"/>
      <c r="TN702" s="1"/>
      <c r="TO702" s="1"/>
      <c r="TP702" s="1"/>
      <c r="TQ702" s="1"/>
      <c r="TR702" s="1"/>
      <c r="TS702" s="1"/>
      <c r="TT702" s="1"/>
      <c r="TU702" s="1"/>
      <c r="TV702" s="1"/>
      <c r="TW702" s="1"/>
      <c r="TX702" s="1"/>
      <c r="TY702" s="1"/>
      <c r="TZ702" s="1"/>
      <c r="UA702" s="1"/>
      <c r="UB702" s="1"/>
      <c r="UC702" s="1"/>
      <c r="UD702" s="1"/>
      <c r="UE702" s="1"/>
      <c r="UF702" s="1"/>
      <c r="UG702" s="1"/>
      <c r="UH702" s="1"/>
      <c r="UI702" s="1"/>
      <c r="UJ702" s="1"/>
      <c r="UK702" s="1"/>
      <c r="UL702" s="1"/>
      <c r="UM702" s="1"/>
      <c r="UN702" s="1"/>
      <c r="UO702" s="1"/>
      <c r="UP702" s="1"/>
      <c r="UQ702" s="1"/>
      <c r="UR702" s="1"/>
      <c r="US702" s="1"/>
      <c r="UT702" s="1"/>
      <c r="UU702" s="1"/>
      <c r="UV702" s="1"/>
      <c r="UW702" s="1"/>
      <c r="UX702" s="1"/>
      <c r="UY702" s="1"/>
      <c r="UZ702" s="1"/>
      <c r="VA702" s="1"/>
      <c r="VB702" s="1"/>
      <c r="VC702" s="1"/>
      <c r="VD702" s="1"/>
      <c r="VE702" s="1"/>
      <c r="VF702" s="1"/>
      <c r="VG702" s="1"/>
      <c r="VH702" s="1"/>
      <c r="VI702" s="1"/>
      <c r="VJ702" s="1"/>
      <c r="VK702" s="1"/>
      <c r="VL702" s="1"/>
      <c r="VM702" s="1"/>
      <c r="VN702" s="1"/>
      <c r="VO702" s="1"/>
      <c r="VP702" s="1"/>
      <c r="VQ702" s="1"/>
      <c r="VR702" s="1"/>
      <c r="VS702" s="1"/>
      <c r="VT702" s="1"/>
      <c r="VU702" s="1"/>
      <c r="VV702" s="1"/>
      <c r="VW702" s="1"/>
      <c r="VX702" s="1"/>
      <c r="VY702" s="1"/>
      <c r="VZ702" s="1"/>
      <c r="WA702" s="1"/>
      <c r="WB702" s="1"/>
      <c r="WC702" s="1"/>
      <c r="WD702" s="1"/>
      <c r="WE702" s="1"/>
      <c r="WF702" s="1"/>
      <c r="WG702" s="1"/>
      <c r="WH702" s="1"/>
      <c r="WI702" s="1"/>
      <c r="WJ702" s="1"/>
      <c r="WK702" s="1"/>
      <c r="WL702" s="1"/>
      <c r="WM702" s="1"/>
      <c r="WN702" s="1"/>
      <c r="WO702" s="1"/>
      <c r="WP702" s="1"/>
      <c r="WQ702" s="1"/>
      <c r="WR702" s="1"/>
      <c r="WS702" s="1"/>
      <c r="WT702" s="1"/>
      <c r="WU702" s="1"/>
      <c r="WV702" s="1"/>
      <c r="WW702" s="1"/>
      <c r="WX702" s="1"/>
      <c r="WY702" s="1"/>
      <c r="WZ702" s="1"/>
      <c r="XA702" s="1"/>
      <c r="XB702" s="1"/>
      <c r="XC702" s="1"/>
      <c r="XD702" s="1"/>
      <c r="XE702" s="1"/>
      <c r="XF702" s="1"/>
      <c r="XG702" s="1"/>
      <c r="XH702" s="1"/>
      <c r="XI702" s="1"/>
      <c r="XJ702" s="1"/>
      <c r="XK702" s="1"/>
      <c r="XL702" s="1"/>
      <c r="XM702" s="1"/>
      <c r="XN702" s="1"/>
      <c r="XO702" s="1"/>
      <c r="XP702" s="1"/>
      <c r="XQ702" s="1"/>
      <c r="XR702" s="1"/>
      <c r="XS702" s="1"/>
      <c r="XT702" s="1"/>
      <c r="XU702" s="1"/>
      <c r="XV702" s="1"/>
      <c r="XW702" s="1"/>
      <c r="XX702" s="1"/>
      <c r="XY702" s="1"/>
      <c r="XZ702" s="1"/>
      <c r="YA702" s="1"/>
      <c r="YB702" s="1"/>
      <c r="YC702" s="1"/>
      <c r="YD702" s="1"/>
      <c r="YE702" s="1"/>
      <c r="YF702" s="1"/>
      <c r="YG702" s="1"/>
      <c r="YH702" s="1"/>
      <c r="YI702" s="1"/>
      <c r="YJ702" s="1"/>
      <c r="YK702" s="1"/>
      <c r="YL702" s="1"/>
      <c r="YM702" s="1"/>
      <c r="YN702" s="1"/>
      <c r="YO702" s="1"/>
      <c r="YP702" s="1"/>
      <c r="YQ702" s="1"/>
      <c r="YR702" s="1"/>
      <c r="YS702" s="1"/>
      <c r="YT702" s="1"/>
      <c r="YU702" s="1"/>
      <c r="YV702" s="1"/>
      <c r="YW702" s="1"/>
      <c r="YX702" s="1"/>
      <c r="YY702" s="1"/>
      <c r="YZ702" s="1"/>
      <c r="ZA702" s="1"/>
      <c r="ZB702" s="1"/>
      <c r="ZC702" s="1"/>
      <c r="ZD702" s="1"/>
      <c r="ZE702" s="1"/>
      <c r="ZF702" s="1"/>
      <c r="ZG702" s="1"/>
      <c r="ZH702" s="1"/>
      <c r="ZI702" s="1"/>
      <c r="ZJ702" s="1"/>
      <c r="ZK702" s="1"/>
      <c r="ZL702" s="1"/>
      <c r="ZM702" s="1"/>
      <c r="ZN702" s="1"/>
      <c r="ZO702" s="1"/>
      <c r="ZP702" s="1"/>
      <c r="ZQ702" s="1"/>
      <c r="ZR702" s="1"/>
      <c r="ZS702" s="1"/>
      <c r="ZT702" s="1"/>
      <c r="ZU702" s="1"/>
      <c r="ZV702" s="1"/>
      <c r="ZW702" s="1"/>
      <c r="ZX702" s="1"/>
      <c r="ZY702" s="1"/>
      <c r="ZZ702" s="1"/>
      <c r="AAA702" s="1"/>
      <c r="AAB702" s="1"/>
      <c r="AAC702" s="1"/>
      <c r="AAD702" s="1"/>
      <c r="AAE702" s="1"/>
      <c r="AAF702" s="1"/>
      <c r="AAG702" s="1"/>
      <c r="AAH702" s="1"/>
      <c r="AAI702" s="1"/>
      <c r="AAJ702" s="1"/>
      <c r="AAK702" s="1"/>
      <c r="AAL702" s="1"/>
      <c r="AAM702" s="1"/>
      <c r="AAN702" s="1"/>
      <c r="AAO702" s="1"/>
      <c r="AAP702" s="1"/>
      <c r="AAQ702" s="1"/>
      <c r="AAR702" s="1"/>
      <c r="AAS702" s="1"/>
      <c r="AAT702" s="1"/>
      <c r="AAU702" s="1"/>
      <c r="AAV702" s="1"/>
      <c r="AAW702" s="1"/>
      <c r="AAX702" s="1"/>
      <c r="AAY702" s="1"/>
      <c r="AAZ702" s="1"/>
      <c r="ABA702" s="1"/>
      <c r="ABB702" s="1"/>
      <c r="ABC702" s="1"/>
      <c r="ABD702" s="1"/>
      <c r="ABE702" s="1"/>
      <c r="ABF702" s="1"/>
      <c r="ABG702" s="1"/>
      <c r="ABH702" s="1"/>
      <c r="ABI702" s="1"/>
      <c r="ABJ702" s="1"/>
      <c r="ABK702" s="1"/>
      <c r="ABL702" s="1"/>
      <c r="ABM702" s="1"/>
      <c r="ABN702" s="1"/>
      <c r="ABO702" s="1"/>
      <c r="ABP702" s="1"/>
      <c r="ABQ702" s="1"/>
      <c r="ABR702" s="1"/>
      <c r="ABS702" s="1"/>
      <c r="ABT702" s="1"/>
      <c r="ABU702" s="1"/>
      <c r="ABV702" s="1"/>
      <c r="ABW702" s="1"/>
      <c r="ABX702" s="1"/>
      <c r="ABY702" s="1"/>
      <c r="ABZ702" s="1"/>
      <c r="ACA702" s="1"/>
      <c r="ACB702" s="1"/>
      <c r="ACC702" s="1"/>
      <c r="ACD702" s="1"/>
      <c r="ACE702" s="1"/>
      <c r="ACF702" s="1"/>
      <c r="ACG702" s="1"/>
      <c r="ACH702" s="1"/>
      <c r="ACI702" s="1"/>
      <c r="ACJ702" s="1"/>
      <c r="ACK702" s="1"/>
      <c r="ACL702" s="1"/>
      <c r="ACM702" s="1"/>
      <c r="ACN702" s="1"/>
      <c r="ACO702" s="1"/>
      <c r="ACP702" s="1"/>
      <c r="ACQ702" s="1"/>
      <c r="ACR702" s="1"/>
      <c r="ACS702" s="1"/>
      <c r="ACT702" s="1"/>
      <c r="ACU702" s="1"/>
      <c r="ACV702" s="1"/>
      <c r="ACW702" s="1"/>
      <c r="ACX702" s="1"/>
      <c r="ACY702" s="1"/>
      <c r="ACZ702" s="1"/>
      <c r="ADA702" s="1"/>
      <c r="ADB702" s="1"/>
      <c r="ADC702" s="1"/>
      <c r="ADD702" s="1"/>
      <c r="ADE702" s="1"/>
      <c r="ADF702" s="1"/>
      <c r="ADG702" s="1"/>
      <c r="ADH702" s="1"/>
      <c r="ADI702" s="1"/>
      <c r="ADJ702" s="1"/>
      <c r="ADK702" s="1"/>
      <c r="ADL702" s="1"/>
      <c r="ADM702" s="1"/>
      <c r="ADN702" s="1"/>
      <c r="ADO702" s="1"/>
      <c r="ADP702" s="1"/>
      <c r="ADQ702" s="1"/>
      <c r="ADR702" s="1"/>
      <c r="ADS702" s="1"/>
      <c r="ADT702" s="1"/>
      <c r="ADU702" s="1"/>
      <c r="ADV702" s="1"/>
      <c r="ADW702" s="1"/>
      <c r="ADX702" s="1"/>
      <c r="ADY702" s="1"/>
      <c r="ADZ702" s="1"/>
      <c r="AEA702" s="1"/>
      <c r="AEB702" s="1"/>
      <c r="AEC702" s="1"/>
      <c r="AED702" s="1"/>
      <c r="AEE702" s="1"/>
      <c r="AEF702" s="1"/>
      <c r="AEG702" s="1"/>
      <c r="AEH702" s="1"/>
      <c r="AEI702" s="1"/>
      <c r="AEJ702" s="1"/>
      <c r="AEK702" s="1"/>
      <c r="AEL702" s="1"/>
      <c r="AEM702" s="1"/>
      <c r="AEN702" s="1"/>
      <c r="AEO702" s="1"/>
      <c r="AEP702" s="1"/>
      <c r="AEQ702" s="1"/>
      <c r="AER702" s="1"/>
      <c r="AES702" s="1"/>
      <c r="AET702" s="1"/>
      <c r="AEU702" s="1"/>
      <c r="AEV702" s="1"/>
      <c r="AEW702" s="1"/>
      <c r="AEX702" s="1"/>
      <c r="AEY702" s="1"/>
      <c r="AEZ702" s="1"/>
      <c r="AFA702" s="1"/>
      <c r="AFB702" s="1"/>
      <c r="AFC702" s="1"/>
      <c r="AFD702" s="1"/>
      <c r="AFE702" s="1"/>
      <c r="AFF702" s="1"/>
      <c r="AFG702" s="1"/>
      <c r="AFH702" s="1"/>
      <c r="AFI702" s="1"/>
      <c r="AFJ702" s="1"/>
      <c r="AFK702" s="1"/>
      <c r="AFL702" s="1"/>
      <c r="AFM702" s="1"/>
      <c r="AFN702" s="1"/>
      <c r="AFO702" s="1"/>
      <c r="AFP702" s="1"/>
      <c r="AFQ702" s="1"/>
      <c r="AFR702" s="1"/>
      <c r="AFS702" s="1"/>
      <c r="AFT702" s="1"/>
      <c r="AFU702" s="1"/>
      <c r="AFV702" s="1"/>
      <c r="AFW702" s="1"/>
      <c r="AFX702" s="1"/>
      <c r="AFY702" s="1"/>
      <c r="AFZ702" s="1"/>
      <c r="AGA702" s="1"/>
      <c r="AGB702" s="1"/>
      <c r="AGC702" s="1"/>
      <c r="AGD702" s="1"/>
      <c r="AGE702" s="1"/>
      <c r="AGF702" s="1"/>
      <c r="AGG702" s="1"/>
      <c r="AGH702" s="1"/>
      <c r="AGI702" s="1"/>
      <c r="AGJ702" s="1"/>
      <c r="AGK702" s="1"/>
      <c r="AGL702" s="1"/>
      <c r="AGM702" s="1"/>
      <c r="AGN702" s="1"/>
      <c r="AGO702" s="1"/>
      <c r="AGP702" s="1"/>
      <c r="AGQ702" s="1"/>
      <c r="AGR702" s="1"/>
      <c r="AGS702" s="1"/>
      <c r="AGT702" s="1"/>
      <c r="AGU702" s="1"/>
      <c r="AGV702" s="1"/>
      <c r="AGW702" s="1"/>
      <c r="AGX702" s="1"/>
      <c r="AGY702" s="1"/>
      <c r="AGZ702" s="1"/>
      <c r="AHA702" s="1"/>
      <c r="AHB702" s="1"/>
      <c r="AHC702" s="1"/>
      <c r="AHD702" s="1"/>
      <c r="AHE702" s="1"/>
      <c r="AHF702" s="1"/>
      <c r="AHG702" s="1"/>
      <c r="AHH702" s="1"/>
      <c r="AHI702" s="1"/>
      <c r="AHJ702" s="1"/>
      <c r="AHK702" s="1"/>
      <c r="AHL702" s="1"/>
      <c r="AHM702" s="1"/>
      <c r="AHN702" s="1"/>
      <c r="AHO702" s="1"/>
      <c r="AHP702" s="1"/>
      <c r="AHQ702" s="1"/>
      <c r="AHR702" s="1"/>
      <c r="AHS702" s="1"/>
      <c r="AHT702" s="1"/>
      <c r="AHU702" s="1"/>
      <c r="AHV702" s="1"/>
      <c r="AHW702" s="1"/>
      <c r="AHX702" s="1"/>
      <c r="AHY702" s="1"/>
      <c r="AHZ702" s="1"/>
      <c r="AIA702" s="1"/>
      <c r="AIB702" s="1"/>
      <c r="AIC702" s="1"/>
      <c r="AID702" s="1"/>
      <c r="AIE702" s="1"/>
      <c r="AIF702" s="1"/>
      <c r="AIG702" s="1"/>
      <c r="AIH702" s="1"/>
      <c r="AII702" s="1"/>
      <c r="AIJ702" s="1"/>
      <c r="AIK702" s="1"/>
      <c r="AIL702" s="1"/>
      <c r="AIM702" s="1"/>
      <c r="AIN702" s="1"/>
      <c r="AIO702" s="1"/>
      <c r="AIP702" s="1"/>
      <c r="AIQ702" s="1"/>
      <c r="AIR702" s="1"/>
      <c r="AIS702" s="1"/>
      <c r="AIT702" s="1"/>
      <c r="AIU702" s="1"/>
      <c r="AIV702" s="1"/>
      <c r="AIW702" s="1"/>
      <c r="AIX702" s="1"/>
      <c r="AIY702" s="1"/>
      <c r="AIZ702" s="1"/>
      <c r="AJA702" s="1"/>
      <c r="AJB702" s="1"/>
      <c r="AJC702" s="1"/>
      <c r="AJD702" s="1"/>
      <c r="AJE702" s="1"/>
      <c r="AJF702" s="1"/>
      <c r="AJG702" s="1"/>
      <c r="AJH702" s="1"/>
      <c r="AJI702" s="1"/>
      <c r="AJJ702" s="1"/>
      <c r="AJK702" s="1"/>
      <c r="AJL702" s="1"/>
      <c r="AJM702" s="1"/>
      <c r="AJN702" s="1"/>
      <c r="AJO702" s="1"/>
      <c r="AJP702" s="1"/>
      <c r="AJQ702" s="1"/>
      <c r="AJR702" s="1"/>
      <c r="AJS702" s="1"/>
      <c r="AJT702" s="1"/>
      <c r="AJU702" s="1"/>
      <c r="AJV702" s="1"/>
      <c r="AJW702" s="1"/>
      <c r="AJX702" s="1"/>
      <c r="AJY702" s="1"/>
      <c r="AJZ702" s="1"/>
      <c r="AKA702" s="1"/>
      <c r="AKB702" s="1"/>
      <c r="AKC702" s="1"/>
      <c r="AKD702" s="1"/>
      <c r="AKE702" s="1"/>
      <c r="AKF702" s="1"/>
      <c r="AKG702" s="1"/>
      <c r="AKH702" s="1"/>
      <c r="AKI702" s="1"/>
      <c r="AKJ702" s="1"/>
      <c r="AKK702" s="1"/>
      <c r="AKL702" s="1"/>
      <c r="AKM702" s="1"/>
      <c r="AKN702" s="1"/>
      <c r="AKO702" s="1"/>
      <c r="AKP702" s="1"/>
      <c r="AKQ702" s="1"/>
      <c r="AKR702" s="1"/>
      <c r="AKS702" s="1"/>
      <c r="AKT702" s="1"/>
      <c r="AKU702" s="1"/>
      <c r="AKV702" s="1"/>
      <c r="AKW702" s="1"/>
      <c r="AKX702" s="1"/>
      <c r="AKY702" s="1"/>
      <c r="AKZ702" s="1"/>
      <c r="ALA702" s="1"/>
      <c r="ALB702" s="1"/>
      <c r="ALC702" s="1"/>
      <c r="ALD702" s="1"/>
      <c r="ALE702" s="1"/>
      <c r="ALF702" s="1"/>
      <c r="ALG702" s="1"/>
      <c r="ALH702" s="1"/>
      <c r="ALI702" s="1"/>
      <c r="ALJ702" s="1"/>
      <c r="ALK702" s="1"/>
      <c r="ALL702" s="1"/>
      <c r="ALM702" s="1"/>
      <c r="ALN702" s="1"/>
      <c r="ALO702" s="1"/>
      <c r="ALP702" s="1"/>
      <c r="ALQ702" s="1"/>
      <c r="ALR702" s="1"/>
      <c r="ALS702" s="1"/>
      <c r="ALT702" s="1"/>
      <c r="ALU702" s="1"/>
      <c r="ALV702" s="1"/>
      <c r="ALW702" s="1"/>
      <c r="ALX702" s="1"/>
      <c r="ALY702" s="1"/>
      <c r="ALZ702" s="1"/>
      <c r="AMA702" s="1"/>
      <c r="AMB702" s="1"/>
      <c r="AMC702" s="1"/>
      <c r="AMD702" s="1"/>
      <c r="AME702" s="1"/>
      <c r="AMF702" s="1"/>
      <c r="AMG702" s="1"/>
      <c r="AMH702" s="1"/>
      <c r="AMI702" s="1"/>
      <c r="AMJ702" s="1"/>
    </row>
    <row r="703" spans="1:1024" s="22" customFormat="1">
      <c r="A703" s="1" t="s">
        <v>9838</v>
      </c>
      <c r="B703" s="1" t="s">
        <v>9816</v>
      </c>
      <c r="C703" s="1" t="s">
        <v>1382</v>
      </c>
      <c r="D703" s="1" t="s">
        <v>288</v>
      </c>
      <c r="E703" s="1" t="s">
        <v>9839</v>
      </c>
      <c r="F703" s="1" t="s">
        <v>9839</v>
      </c>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c r="KB703" s="1"/>
      <c r="KC703" s="1"/>
      <c r="KD703" s="1"/>
      <c r="KE703" s="1"/>
      <c r="KF703" s="1"/>
      <c r="KG703" s="1"/>
      <c r="KH703" s="1"/>
      <c r="KI703" s="1"/>
      <c r="KJ703" s="1"/>
      <c r="KK703" s="1"/>
      <c r="KL703" s="1"/>
      <c r="KM703" s="1"/>
      <c r="KN703" s="1"/>
      <c r="KO703" s="1"/>
      <c r="KP703" s="1"/>
      <c r="KQ703" s="1"/>
      <c r="KR703" s="1"/>
      <c r="KS703" s="1"/>
      <c r="KT703" s="1"/>
      <c r="KU703" s="1"/>
      <c r="KV703" s="1"/>
      <c r="KW703" s="1"/>
      <c r="KX703" s="1"/>
      <c r="KY703" s="1"/>
      <c r="KZ703" s="1"/>
      <c r="LA703" s="1"/>
      <c r="LB703" s="1"/>
      <c r="LC703" s="1"/>
      <c r="LD703" s="1"/>
      <c r="LE703" s="1"/>
      <c r="LF703" s="1"/>
      <c r="LG703" s="1"/>
      <c r="LH703" s="1"/>
      <c r="LI703" s="1"/>
      <c r="LJ703" s="1"/>
      <c r="LK703" s="1"/>
      <c r="LL703" s="1"/>
      <c r="LM703" s="1"/>
      <c r="LN703" s="1"/>
      <c r="LO703" s="1"/>
      <c r="LP703" s="1"/>
      <c r="LQ703" s="1"/>
      <c r="LR703" s="1"/>
      <c r="LS703" s="1"/>
      <c r="LT703" s="1"/>
      <c r="LU703" s="1"/>
      <c r="LV703" s="1"/>
      <c r="LW703" s="1"/>
      <c r="LX703" s="1"/>
      <c r="LY703" s="1"/>
      <c r="LZ703" s="1"/>
      <c r="MA703" s="1"/>
      <c r="MB703" s="1"/>
      <c r="MC703" s="1"/>
      <c r="MD703" s="1"/>
      <c r="ME703" s="1"/>
      <c r="MF703" s="1"/>
      <c r="MG703" s="1"/>
      <c r="MH703" s="1"/>
      <c r="MI703" s="1"/>
      <c r="MJ703" s="1"/>
      <c r="MK703" s="1"/>
      <c r="ML703" s="1"/>
      <c r="MM703" s="1"/>
      <c r="MN703" s="1"/>
      <c r="MO703" s="1"/>
      <c r="MP703" s="1"/>
      <c r="MQ703" s="1"/>
      <c r="MR703" s="1"/>
      <c r="MS703" s="1"/>
      <c r="MT703" s="1"/>
      <c r="MU703" s="1"/>
      <c r="MV703" s="1"/>
      <c r="MW703" s="1"/>
      <c r="MX703" s="1"/>
      <c r="MY703" s="1"/>
      <c r="MZ703" s="1"/>
      <c r="NA703" s="1"/>
      <c r="NB703" s="1"/>
      <c r="NC703" s="1"/>
      <c r="ND703" s="1"/>
      <c r="NE703" s="1"/>
      <c r="NF703" s="1"/>
      <c r="NG703" s="1"/>
      <c r="NH703" s="1"/>
      <c r="NI703" s="1"/>
      <c r="NJ703" s="1"/>
      <c r="NK703" s="1"/>
      <c r="NL703" s="1"/>
      <c r="NM703" s="1"/>
      <c r="NN703" s="1"/>
      <c r="NO703" s="1"/>
      <c r="NP703" s="1"/>
      <c r="NQ703" s="1"/>
      <c r="NR703" s="1"/>
      <c r="NS703" s="1"/>
      <c r="NT703" s="1"/>
      <c r="NU703" s="1"/>
      <c r="NV703" s="1"/>
      <c r="NW703" s="1"/>
      <c r="NX703" s="1"/>
      <c r="NY703" s="1"/>
      <c r="NZ703" s="1"/>
      <c r="OA703" s="1"/>
      <c r="OB703" s="1"/>
      <c r="OC703" s="1"/>
      <c r="OD703" s="1"/>
      <c r="OE703" s="1"/>
      <c r="OF703" s="1"/>
      <c r="OG703" s="1"/>
      <c r="OH703" s="1"/>
      <c r="OI703" s="1"/>
      <c r="OJ703" s="1"/>
      <c r="OK703" s="1"/>
      <c r="OL703" s="1"/>
      <c r="OM703" s="1"/>
      <c r="ON703" s="1"/>
      <c r="OO703" s="1"/>
      <c r="OP703" s="1"/>
      <c r="OQ703" s="1"/>
      <c r="OR703" s="1"/>
      <c r="OS703" s="1"/>
      <c r="OT703" s="1"/>
      <c r="OU703" s="1"/>
      <c r="OV703" s="1"/>
      <c r="OW703" s="1"/>
      <c r="OX703" s="1"/>
      <c r="OY703" s="1"/>
      <c r="OZ703" s="1"/>
      <c r="PA703" s="1"/>
      <c r="PB703" s="1"/>
      <c r="PC703" s="1"/>
      <c r="PD703" s="1"/>
      <c r="PE703" s="1"/>
      <c r="PF703" s="1"/>
      <c r="PG703" s="1"/>
      <c r="PH703" s="1"/>
      <c r="PI703" s="1"/>
      <c r="PJ703" s="1"/>
      <c r="PK703" s="1"/>
      <c r="PL703" s="1"/>
      <c r="PM703" s="1"/>
      <c r="PN703" s="1"/>
      <c r="PO703" s="1"/>
      <c r="PP703" s="1"/>
      <c r="PQ703" s="1"/>
      <c r="PR703" s="1"/>
      <c r="PS703" s="1"/>
      <c r="PT703" s="1"/>
      <c r="PU703" s="1"/>
      <c r="PV703" s="1"/>
      <c r="PW703" s="1"/>
      <c r="PX703" s="1"/>
      <c r="PY703" s="1"/>
      <c r="PZ703" s="1"/>
      <c r="QA703" s="1"/>
      <c r="QB703" s="1"/>
      <c r="QC703" s="1"/>
      <c r="QD703" s="1"/>
      <c r="QE703" s="1"/>
      <c r="QF703" s="1"/>
      <c r="QG703" s="1"/>
      <c r="QH703" s="1"/>
      <c r="QI703" s="1"/>
      <c r="QJ703" s="1"/>
      <c r="QK703" s="1"/>
      <c r="QL703" s="1"/>
      <c r="QM703" s="1"/>
      <c r="QN703" s="1"/>
      <c r="QO703" s="1"/>
      <c r="QP703" s="1"/>
      <c r="QQ703" s="1"/>
      <c r="QR703" s="1"/>
      <c r="QS703" s="1"/>
      <c r="QT703" s="1"/>
      <c r="QU703" s="1"/>
      <c r="QV703" s="1"/>
      <c r="QW703" s="1"/>
      <c r="QX703" s="1"/>
      <c r="QY703" s="1"/>
      <c r="QZ703" s="1"/>
      <c r="RA703" s="1"/>
      <c r="RB703" s="1"/>
      <c r="RC703" s="1"/>
      <c r="RD703" s="1"/>
      <c r="RE703" s="1"/>
      <c r="RF703" s="1"/>
      <c r="RG703" s="1"/>
      <c r="RH703" s="1"/>
      <c r="RI703" s="1"/>
      <c r="RJ703" s="1"/>
      <c r="RK703" s="1"/>
      <c r="RL703" s="1"/>
      <c r="RM703" s="1"/>
      <c r="RN703" s="1"/>
      <c r="RO703" s="1"/>
      <c r="RP703" s="1"/>
      <c r="RQ703" s="1"/>
      <c r="RR703" s="1"/>
      <c r="RS703" s="1"/>
      <c r="RT703" s="1"/>
      <c r="RU703" s="1"/>
      <c r="RV703" s="1"/>
      <c r="RW703" s="1"/>
      <c r="RX703" s="1"/>
      <c r="RY703" s="1"/>
      <c r="RZ703" s="1"/>
      <c r="SA703" s="1"/>
      <c r="SB703" s="1"/>
      <c r="SC703" s="1"/>
      <c r="SD703" s="1"/>
      <c r="SE703" s="1"/>
      <c r="SF703" s="1"/>
      <c r="SG703" s="1"/>
      <c r="SH703" s="1"/>
      <c r="SI703" s="1"/>
      <c r="SJ703" s="1"/>
      <c r="SK703" s="1"/>
      <c r="SL703" s="1"/>
      <c r="SM703" s="1"/>
      <c r="SN703" s="1"/>
      <c r="SO703" s="1"/>
      <c r="SP703" s="1"/>
      <c r="SQ703" s="1"/>
      <c r="SR703" s="1"/>
      <c r="SS703" s="1"/>
      <c r="ST703" s="1"/>
      <c r="SU703" s="1"/>
      <c r="SV703" s="1"/>
      <c r="SW703" s="1"/>
      <c r="SX703" s="1"/>
      <c r="SY703" s="1"/>
      <c r="SZ703" s="1"/>
      <c r="TA703" s="1"/>
      <c r="TB703" s="1"/>
      <c r="TC703" s="1"/>
      <c r="TD703" s="1"/>
      <c r="TE703" s="1"/>
      <c r="TF703" s="1"/>
      <c r="TG703" s="1"/>
      <c r="TH703" s="1"/>
      <c r="TI703" s="1"/>
      <c r="TJ703" s="1"/>
      <c r="TK703" s="1"/>
      <c r="TL703" s="1"/>
      <c r="TM703" s="1"/>
      <c r="TN703" s="1"/>
      <c r="TO703" s="1"/>
      <c r="TP703" s="1"/>
      <c r="TQ703" s="1"/>
      <c r="TR703" s="1"/>
      <c r="TS703" s="1"/>
      <c r="TT703" s="1"/>
      <c r="TU703" s="1"/>
      <c r="TV703" s="1"/>
      <c r="TW703" s="1"/>
      <c r="TX703" s="1"/>
      <c r="TY703" s="1"/>
      <c r="TZ703" s="1"/>
      <c r="UA703" s="1"/>
      <c r="UB703" s="1"/>
      <c r="UC703" s="1"/>
      <c r="UD703" s="1"/>
      <c r="UE703" s="1"/>
      <c r="UF703" s="1"/>
      <c r="UG703" s="1"/>
      <c r="UH703" s="1"/>
      <c r="UI703" s="1"/>
      <c r="UJ703" s="1"/>
      <c r="UK703" s="1"/>
      <c r="UL703" s="1"/>
      <c r="UM703" s="1"/>
      <c r="UN703" s="1"/>
      <c r="UO703" s="1"/>
      <c r="UP703" s="1"/>
      <c r="UQ703" s="1"/>
      <c r="UR703" s="1"/>
      <c r="US703" s="1"/>
      <c r="UT703" s="1"/>
      <c r="UU703" s="1"/>
      <c r="UV703" s="1"/>
      <c r="UW703" s="1"/>
      <c r="UX703" s="1"/>
      <c r="UY703" s="1"/>
      <c r="UZ703" s="1"/>
      <c r="VA703" s="1"/>
      <c r="VB703" s="1"/>
      <c r="VC703" s="1"/>
      <c r="VD703" s="1"/>
      <c r="VE703" s="1"/>
      <c r="VF703" s="1"/>
      <c r="VG703" s="1"/>
      <c r="VH703" s="1"/>
      <c r="VI703" s="1"/>
      <c r="VJ703" s="1"/>
      <c r="VK703" s="1"/>
      <c r="VL703" s="1"/>
      <c r="VM703" s="1"/>
      <c r="VN703" s="1"/>
      <c r="VO703" s="1"/>
      <c r="VP703" s="1"/>
      <c r="VQ703" s="1"/>
      <c r="VR703" s="1"/>
      <c r="VS703" s="1"/>
      <c r="VT703" s="1"/>
      <c r="VU703" s="1"/>
      <c r="VV703" s="1"/>
      <c r="VW703" s="1"/>
      <c r="VX703" s="1"/>
      <c r="VY703" s="1"/>
      <c r="VZ703" s="1"/>
      <c r="WA703" s="1"/>
      <c r="WB703" s="1"/>
      <c r="WC703" s="1"/>
      <c r="WD703" s="1"/>
      <c r="WE703" s="1"/>
      <c r="WF703" s="1"/>
      <c r="WG703" s="1"/>
      <c r="WH703" s="1"/>
      <c r="WI703" s="1"/>
      <c r="WJ703" s="1"/>
      <c r="WK703" s="1"/>
      <c r="WL703" s="1"/>
      <c r="WM703" s="1"/>
      <c r="WN703" s="1"/>
      <c r="WO703" s="1"/>
      <c r="WP703" s="1"/>
      <c r="WQ703" s="1"/>
      <c r="WR703" s="1"/>
      <c r="WS703" s="1"/>
      <c r="WT703" s="1"/>
      <c r="WU703" s="1"/>
      <c r="WV703" s="1"/>
      <c r="WW703" s="1"/>
      <c r="WX703" s="1"/>
      <c r="WY703" s="1"/>
      <c r="WZ703" s="1"/>
      <c r="XA703" s="1"/>
      <c r="XB703" s="1"/>
      <c r="XC703" s="1"/>
      <c r="XD703" s="1"/>
      <c r="XE703" s="1"/>
      <c r="XF703" s="1"/>
      <c r="XG703" s="1"/>
      <c r="XH703" s="1"/>
      <c r="XI703" s="1"/>
      <c r="XJ703" s="1"/>
      <c r="XK703" s="1"/>
      <c r="XL703" s="1"/>
      <c r="XM703" s="1"/>
      <c r="XN703" s="1"/>
      <c r="XO703" s="1"/>
      <c r="XP703" s="1"/>
      <c r="XQ703" s="1"/>
      <c r="XR703" s="1"/>
      <c r="XS703" s="1"/>
      <c r="XT703" s="1"/>
      <c r="XU703" s="1"/>
      <c r="XV703" s="1"/>
      <c r="XW703" s="1"/>
      <c r="XX703" s="1"/>
      <c r="XY703" s="1"/>
      <c r="XZ703" s="1"/>
      <c r="YA703" s="1"/>
      <c r="YB703" s="1"/>
      <c r="YC703" s="1"/>
      <c r="YD703" s="1"/>
      <c r="YE703" s="1"/>
      <c r="YF703" s="1"/>
      <c r="YG703" s="1"/>
      <c r="YH703" s="1"/>
      <c r="YI703" s="1"/>
      <c r="YJ703" s="1"/>
      <c r="YK703" s="1"/>
      <c r="YL703" s="1"/>
      <c r="YM703" s="1"/>
      <c r="YN703" s="1"/>
      <c r="YO703" s="1"/>
      <c r="YP703" s="1"/>
      <c r="YQ703" s="1"/>
      <c r="YR703" s="1"/>
      <c r="YS703" s="1"/>
      <c r="YT703" s="1"/>
      <c r="YU703" s="1"/>
      <c r="YV703" s="1"/>
      <c r="YW703" s="1"/>
      <c r="YX703" s="1"/>
      <c r="YY703" s="1"/>
      <c r="YZ703" s="1"/>
      <c r="ZA703" s="1"/>
      <c r="ZB703" s="1"/>
      <c r="ZC703" s="1"/>
      <c r="ZD703" s="1"/>
      <c r="ZE703" s="1"/>
      <c r="ZF703" s="1"/>
      <c r="ZG703" s="1"/>
      <c r="ZH703" s="1"/>
      <c r="ZI703" s="1"/>
      <c r="ZJ703" s="1"/>
      <c r="ZK703" s="1"/>
      <c r="ZL703" s="1"/>
      <c r="ZM703" s="1"/>
      <c r="ZN703" s="1"/>
      <c r="ZO703" s="1"/>
      <c r="ZP703" s="1"/>
      <c r="ZQ703" s="1"/>
      <c r="ZR703" s="1"/>
      <c r="ZS703" s="1"/>
      <c r="ZT703" s="1"/>
      <c r="ZU703" s="1"/>
      <c r="ZV703" s="1"/>
      <c r="ZW703" s="1"/>
      <c r="ZX703" s="1"/>
      <c r="ZY703" s="1"/>
      <c r="ZZ703" s="1"/>
      <c r="AAA703" s="1"/>
      <c r="AAB703" s="1"/>
      <c r="AAC703" s="1"/>
      <c r="AAD703" s="1"/>
      <c r="AAE703" s="1"/>
      <c r="AAF703" s="1"/>
      <c r="AAG703" s="1"/>
      <c r="AAH703" s="1"/>
      <c r="AAI703" s="1"/>
      <c r="AAJ703" s="1"/>
      <c r="AAK703" s="1"/>
      <c r="AAL703" s="1"/>
      <c r="AAM703" s="1"/>
      <c r="AAN703" s="1"/>
      <c r="AAO703" s="1"/>
      <c r="AAP703" s="1"/>
      <c r="AAQ703" s="1"/>
      <c r="AAR703" s="1"/>
      <c r="AAS703" s="1"/>
      <c r="AAT703" s="1"/>
      <c r="AAU703" s="1"/>
      <c r="AAV703" s="1"/>
      <c r="AAW703" s="1"/>
      <c r="AAX703" s="1"/>
      <c r="AAY703" s="1"/>
      <c r="AAZ703" s="1"/>
      <c r="ABA703" s="1"/>
      <c r="ABB703" s="1"/>
      <c r="ABC703" s="1"/>
      <c r="ABD703" s="1"/>
      <c r="ABE703" s="1"/>
      <c r="ABF703" s="1"/>
      <c r="ABG703" s="1"/>
      <c r="ABH703" s="1"/>
      <c r="ABI703" s="1"/>
      <c r="ABJ703" s="1"/>
      <c r="ABK703" s="1"/>
      <c r="ABL703" s="1"/>
      <c r="ABM703" s="1"/>
      <c r="ABN703" s="1"/>
      <c r="ABO703" s="1"/>
      <c r="ABP703" s="1"/>
      <c r="ABQ703" s="1"/>
      <c r="ABR703" s="1"/>
      <c r="ABS703" s="1"/>
      <c r="ABT703" s="1"/>
      <c r="ABU703" s="1"/>
      <c r="ABV703" s="1"/>
      <c r="ABW703" s="1"/>
      <c r="ABX703" s="1"/>
      <c r="ABY703" s="1"/>
      <c r="ABZ703" s="1"/>
      <c r="ACA703" s="1"/>
      <c r="ACB703" s="1"/>
      <c r="ACC703" s="1"/>
      <c r="ACD703" s="1"/>
      <c r="ACE703" s="1"/>
      <c r="ACF703" s="1"/>
      <c r="ACG703" s="1"/>
      <c r="ACH703" s="1"/>
      <c r="ACI703" s="1"/>
      <c r="ACJ703" s="1"/>
      <c r="ACK703" s="1"/>
      <c r="ACL703" s="1"/>
      <c r="ACM703" s="1"/>
      <c r="ACN703" s="1"/>
      <c r="ACO703" s="1"/>
      <c r="ACP703" s="1"/>
      <c r="ACQ703" s="1"/>
      <c r="ACR703" s="1"/>
      <c r="ACS703" s="1"/>
      <c r="ACT703" s="1"/>
      <c r="ACU703" s="1"/>
      <c r="ACV703" s="1"/>
      <c r="ACW703" s="1"/>
      <c r="ACX703" s="1"/>
      <c r="ACY703" s="1"/>
      <c r="ACZ703" s="1"/>
      <c r="ADA703" s="1"/>
      <c r="ADB703" s="1"/>
      <c r="ADC703" s="1"/>
      <c r="ADD703" s="1"/>
      <c r="ADE703" s="1"/>
      <c r="ADF703" s="1"/>
      <c r="ADG703" s="1"/>
      <c r="ADH703" s="1"/>
      <c r="ADI703" s="1"/>
      <c r="ADJ703" s="1"/>
      <c r="ADK703" s="1"/>
      <c r="ADL703" s="1"/>
      <c r="ADM703" s="1"/>
      <c r="ADN703" s="1"/>
      <c r="ADO703" s="1"/>
      <c r="ADP703" s="1"/>
      <c r="ADQ703" s="1"/>
      <c r="ADR703" s="1"/>
      <c r="ADS703" s="1"/>
      <c r="ADT703" s="1"/>
      <c r="ADU703" s="1"/>
      <c r="ADV703" s="1"/>
      <c r="ADW703" s="1"/>
      <c r="ADX703" s="1"/>
      <c r="ADY703" s="1"/>
      <c r="ADZ703" s="1"/>
      <c r="AEA703" s="1"/>
      <c r="AEB703" s="1"/>
      <c r="AEC703" s="1"/>
      <c r="AED703" s="1"/>
      <c r="AEE703" s="1"/>
      <c r="AEF703" s="1"/>
      <c r="AEG703" s="1"/>
      <c r="AEH703" s="1"/>
      <c r="AEI703" s="1"/>
      <c r="AEJ703" s="1"/>
      <c r="AEK703" s="1"/>
      <c r="AEL703" s="1"/>
      <c r="AEM703" s="1"/>
      <c r="AEN703" s="1"/>
      <c r="AEO703" s="1"/>
      <c r="AEP703" s="1"/>
      <c r="AEQ703" s="1"/>
      <c r="AER703" s="1"/>
      <c r="AES703" s="1"/>
      <c r="AET703" s="1"/>
      <c r="AEU703" s="1"/>
      <c r="AEV703" s="1"/>
      <c r="AEW703" s="1"/>
      <c r="AEX703" s="1"/>
      <c r="AEY703" s="1"/>
      <c r="AEZ703" s="1"/>
      <c r="AFA703" s="1"/>
      <c r="AFB703" s="1"/>
      <c r="AFC703" s="1"/>
      <c r="AFD703" s="1"/>
      <c r="AFE703" s="1"/>
      <c r="AFF703" s="1"/>
      <c r="AFG703" s="1"/>
      <c r="AFH703" s="1"/>
      <c r="AFI703" s="1"/>
      <c r="AFJ703" s="1"/>
      <c r="AFK703" s="1"/>
      <c r="AFL703" s="1"/>
      <c r="AFM703" s="1"/>
      <c r="AFN703" s="1"/>
      <c r="AFO703" s="1"/>
      <c r="AFP703" s="1"/>
      <c r="AFQ703" s="1"/>
      <c r="AFR703" s="1"/>
      <c r="AFS703" s="1"/>
      <c r="AFT703" s="1"/>
      <c r="AFU703" s="1"/>
      <c r="AFV703" s="1"/>
      <c r="AFW703" s="1"/>
      <c r="AFX703" s="1"/>
      <c r="AFY703" s="1"/>
      <c r="AFZ703" s="1"/>
      <c r="AGA703" s="1"/>
      <c r="AGB703" s="1"/>
      <c r="AGC703" s="1"/>
      <c r="AGD703" s="1"/>
      <c r="AGE703" s="1"/>
      <c r="AGF703" s="1"/>
      <c r="AGG703" s="1"/>
      <c r="AGH703" s="1"/>
      <c r="AGI703" s="1"/>
      <c r="AGJ703" s="1"/>
      <c r="AGK703" s="1"/>
      <c r="AGL703" s="1"/>
      <c r="AGM703" s="1"/>
      <c r="AGN703" s="1"/>
      <c r="AGO703" s="1"/>
      <c r="AGP703" s="1"/>
      <c r="AGQ703" s="1"/>
      <c r="AGR703" s="1"/>
      <c r="AGS703" s="1"/>
      <c r="AGT703" s="1"/>
      <c r="AGU703" s="1"/>
      <c r="AGV703" s="1"/>
      <c r="AGW703" s="1"/>
      <c r="AGX703" s="1"/>
      <c r="AGY703" s="1"/>
      <c r="AGZ703" s="1"/>
      <c r="AHA703" s="1"/>
      <c r="AHB703" s="1"/>
      <c r="AHC703" s="1"/>
      <c r="AHD703" s="1"/>
      <c r="AHE703" s="1"/>
      <c r="AHF703" s="1"/>
      <c r="AHG703" s="1"/>
      <c r="AHH703" s="1"/>
      <c r="AHI703" s="1"/>
      <c r="AHJ703" s="1"/>
      <c r="AHK703" s="1"/>
      <c r="AHL703" s="1"/>
      <c r="AHM703" s="1"/>
      <c r="AHN703" s="1"/>
      <c r="AHO703" s="1"/>
      <c r="AHP703" s="1"/>
      <c r="AHQ703" s="1"/>
      <c r="AHR703" s="1"/>
      <c r="AHS703" s="1"/>
      <c r="AHT703" s="1"/>
      <c r="AHU703" s="1"/>
      <c r="AHV703" s="1"/>
      <c r="AHW703" s="1"/>
      <c r="AHX703" s="1"/>
      <c r="AHY703" s="1"/>
      <c r="AHZ703" s="1"/>
      <c r="AIA703" s="1"/>
      <c r="AIB703" s="1"/>
      <c r="AIC703" s="1"/>
      <c r="AID703" s="1"/>
      <c r="AIE703" s="1"/>
      <c r="AIF703" s="1"/>
      <c r="AIG703" s="1"/>
      <c r="AIH703" s="1"/>
      <c r="AII703" s="1"/>
      <c r="AIJ703" s="1"/>
      <c r="AIK703" s="1"/>
      <c r="AIL703" s="1"/>
      <c r="AIM703" s="1"/>
      <c r="AIN703" s="1"/>
      <c r="AIO703" s="1"/>
      <c r="AIP703" s="1"/>
      <c r="AIQ703" s="1"/>
      <c r="AIR703" s="1"/>
      <c r="AIS703" s="1"/>
      <c r="AIT703" s="1"/>
      <c r="AIU703" s="1"/>
      <c r="AIV703" s="1"/>
      <c r="AIW703" s="1"/>
      <c r="AIX703" s="1"/>
      <c r="AIY703" s="1"/>
      <c r="AIZ703" s="1"/>
      <c r="AJA703" s="1"/>
      <c r="AJB703" s="1"/>
      <c r="AJC703" s="1"/>
      <c r="AJD703" s="1"/>
      <c r="AJE703" s="1"/>
      <c r="AJF703" s="1"/>
      <c r="AJG703" s="1"/>
      <c r="AJH703" s="1"/>
      <c r="AJI703" s="1"/>
      <c r="AJJ703" s="1"/>
      <c r="AJK703" s="1"/>
      <c r="AJL703" s="1"/>
      <c r="AJM703" s="1"/>
      <c r="AJN703" s="1"/>
      <c r="AJO703" s="1"/>
      <c r="AJP703" s="1"/>
      <c r="AJQ703" s="1"/>
      <c r="AJR703" s="1"/>
      <c r="AJS703" s="1"/>
      <c r="AJT703" s="1"/>
      <c r="AJU703" s="1"/>
      <c r="AJV703" s="1"/>
      <c r="AJW703" s="1"/>
      <c r="AJX703" s="1"/>
      <c r="AJY703" s="1"/>
      <c r="AJZ703" s="1"/>
      <c r="AKA703" s="1"/>
      <c r="AKB703" s="1"/>
      <c r="AKC703" s="1"/>
      <c r="AKD703" s="1"/>
      <c r="AKE703" s="1"/>
      <c r="AKF703" s="1"/>
      <c r="AKG703" s="1"/>
      <c r="AKH703" s="1"/>
      <c r="AKI703" s="1"/>
      <c r="AKJ703" s="1"/>
      <c r="AKK703" s="1"/>
      <c r="AKL703" s="1"/>
      <c r="AKM703" s="1"/>
      <c r="AKN703" s="1"/>
      <c r="AKO703" s="1"/>
      <c r="AKP703" s="1"/>
      <c r="AKQ703" s="1"/>
      <c r="AKR703" s="1"/>
      <c r="AKS703" s="1"/>
      <c r="AKT703" s="1"/>
      <c r="AKU703" s="1"/>
      <c r="AKV703" s="1"/>
      <c r="AKW703" s="1"/>
      <c r="AKX703" s="1"/>
      <c r="AKY703" s="1"/>
      <c r="AKZ703" s="1"/>
      <c r="ALA703" s="1"/>
      <c r="ALB703" s="1"/>
      <c r="ALC703" s="1"/>
      <c r="ALD703" s="1"/>
      <c r="ALE703" s="1"/>
      <c r="ALF703" s="1"/>
      <c r="ALG703" s="1"/>
      <c r="ALH703" s="1"/>
      <c r="ALI703" s="1"/>
      <c r="ALJ703" s="1"/>
      <c r="ALK703" s="1"/>
      <c r="ALL703" s="1"/>
      <c r="ALM703" s="1"/>
      <c r="ALN703" s="1"/>
      <c r="ALO703" s="1"/>
      <c r="ALP703" s="1"/>
      <c r="ALQ703" s="1"/>
      <c r="ALR703" s="1"/>
      <c r="ALS703" s="1"/>
      <c r="ALT703" s="1"/>
      <c r="ALU703" s="1"/>
      <c r="ALV703" s="1"/>
      <c r="ALW703" s="1"/>
      <c r="ALX703" s="1"/>
      <c r="ALY703" s="1"/>
      <c r="ALZ703" s="1"/>
      <c r="AMA703" s="1"/>
      <c r="AMB703" s="1"/>
      <c r="AMC703" s="1"/>
      <c r="AMD703" s="1"/>
      <c r="AME703" s="1"/>
      <c r="AMF703" s="1"/>
      <c r="AMG703" s="1"/>
      <c r="AMH703" s="1"/>
      <c r="AMI703" s="1"/>
      <c r="AMJ703" s="1"/>
    </row>
    <row r="704" spans="1:1024" s="22" customFormat="1">
      <c r="A704" s="1" t="s">
        <v>9840</v>
      </c>
      <c r="B704" s="1" t="s">
        <v>9813</v>
      </c>
      <c r="C704" s="1" t="s">
        <v>1382</v>
      </c>
      <c r="D704" s="1" t="s">
        <v>13</v>
      </c>
      <c r="E704" s="1" t="s">
        <v>9891</v>
      </c>
      <c r="F704" s="1" t="s">
        <v>16</v>
      </c>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c r="KB704" s="1"/>
      <c r="KC704" s="1"/>
      <c r="KD704" s="1"/>
      <c r="KE704" s="1"/>
      <c r="KF704" s="1"/>
      <c r="KG704" s="1"/>
      <c r="KH704" s="1"/>
      <c r="KI704" s="1"/>
      <c r="KJ704" s="1"/>
      <c r="KK704" s="1"/>
      <c r="KL704" s="1"/>
      <c r="KM704" s="1"/>
      <c r="KN704" s="1"/>
      <c r="KO704" s="1"/>
      <c r="KP704" s="1"/>
      <c r="KQ704" s="1"/>
      <c r="KR704" s="1"/>
      <c r="KS704" s="1"/>
      <c r="KT704" s="1"/>
      <c r="KU704" s="1"/>
      <c r="KV704" s="1"/>
      <c r="KW704" s="1"/>
      <c r="KX704" s="1"/>
      <c r="KY704" s="1"/>
      <c r="KZ704" s="1"/>
      <c r="LA704" s="1"/>
      <c r="LB704" s="1"/>
      <c r="LC704" s="1"/>
      <c r="LD704" s="1"/>
      <c r="LE704" s="1"/>
      <c r="LF704" s="1"/>
      <c r="LG704" s="1"/>
      <c r="LH704" s="1"/>
      <c r="LI704" s="1"/>
      <c r="LJ704" s="1"/>
      <c r="LK704" s="1"/>
      <c r="LL704" s="1"/>
      <c r="LM704" s="1"/>
      <c r="LN704" s="1"/>
      <c r="LO704" s="1"/>
      <c r="LP704" s="1"/>
      <c r="LQ704" s="1"/>
      <c r="LR704" s="1"/>
      <c r="LS704" s="1"/>
      <c r="LT704" s="1"/>
      <c r="LU704" s="1"/>
      <c r="LV704" s="1"/>
      <c r="LW704" s="1"/>
      <c r="LX704" s="1"/>
      <c r="LY704" s="1"/>
      <c r="LZ704" s="1"/>
      <c r="MA704" s="1"/>
      <c r="MB704" s="1"/>
      <c r="MC704" s="1"/>
      <c r="MD704" s="1"/>
      <c r="ME704" s="1"/>
      <c r="MF704" s="1"/>
      <c r="MG704" s="1"/>
      <c r="MH704" s="1"/>
      <c r="MI704" s="1"/>
      <c r="MJ704" s="1"/>
      <c r="MK704" s="1"/>
      <c r="ML704" s="1"/>
      <c r="MM704" s="1"/>
      <c r="MN704" s="1"/>
      <c r="MO704" s="1"/>
      <c r="MP704" s="1"/>
      <c r="MQ704" s="1"/>
      <c r="MR704" s="1"/>
      <c r="MS704" s="1"/>
      <c r="MT704" s="1"/>
      <c r="MU704" s="1"/>
      <c r="MV704" s="1"/>
      <c r="MW704" s="1"/>
      <c r="MX704" s="1"/>
      <c r="MY704" s="1"/>
      <c r="MZ704" s="1"/>
      <c r="NA704" s="1"/>
      <c r="NB704" s="1"/>
      <c r="NC704" s="1"/>
      <c r="ND704" s="1"/>
      <c r="NE704" s="1"/>
      <c r="NF704" s="1"/>
      <c r="NG704" s="1"/>
      <c r="NH704" s="1"/>
      <c r="NI704" s="1"/>
      <c r="NJ704" s="1"/>
      <c r="NK704" s="1"/>
      <c r="NL704" s="1"/>
      <c r="NM704" s="1"/>
      <c r="NN704" s="1"/>
      <c r="NO704" s="1"/>
      <c r="NP704" s="1"/>
      <c r="NQ704" s="1"/>
      <c r="NR704" s="1"/>
      <c r="NS704" s="1"/>
      <c r="NT704" s="1"/>
      <c r="NU704" s="1"/>
      <c r="NV704" s="1"/>
      <c r="NW704" s="1"/>
      <c r="NX704" s="1"/>
      <c r="NY704" s="1"/>
      <c r="NZ704" s="1"/>
      <c r="OA704" s="1"/>
      <c r="OB704" s="1"/>
      <c r="OC704" s="1"/>
      <c r="OD704" s="1"/>
      <c r="OE704" s="1"/>
      <c r="OF704" s="1"/>
      <c r="OG704" s="1"/>
      <c r="OH704" s="1"/>
      <c r="OI704" s="1"/>
      <c r="OJ704" s="1"/>
      <c r="OK704" s="1"/>
      <c r="OL704" s="1"/>
      <c r="OM704" s="1"/>
      <c r="ON704" s="1"/>
      <c r="OO704" s="1"/>
      <c r="OP704" s="1"/>
      <c r="OQ704" s="1"/>
      <c r="OR704" s="1"/>
      <c r="OS704" s="1"/>
      <c r="OT704" s="1"/>
      <c r="OU704" s="1"/>
      <c r="OV704" s="1"/>
      <c r="OW704" s="1"/>
      <c r="OX704" s="1"/>
      <c r="OY704" s="1"/>
      <c r="OZ704" s="1"/>
      <c r="PA704" s="1"/>
      <c r="PB704" s="1"/>
      <c r="PC704" s="1"/>
      <c r="PD704" s="1"/>
      <c r="PE704" s="1"/>
      <c r="PF704" s="1"/>
      <c r="PG704" s="1"/>
      <c r="PH704" s="1"/>
      <c r="PI704" s="1"/>
      <c r="PJ704" s="1"/>
      <c r="PK704" s="1"/>
      <c r="PL704" s="1"/>
      <c r="PM704" s="1"/>
      <c r="PN704" s="1"/>
      <c r="PO704" s="1"/>
      <c r="PP704" s="1"/>
      <c r="PQ704" s="1"/>
      <c r="PR704" s="1"/>
      <c r="PS704" s="1"/>
      <c r="PT704" s="1"/>
      <c r="PU704" s="1"/>
      <c r="PV704" s="1"/>
      <c r="PW704" s="1"/>
      <c r="PX704" s="1"/>
      <c r="PY704" s="1"/>
      <c r="PZ704" s="1"/>
      <c r="QA704" s="1"/>
      <c r="QB704" s="1"/>
      <c r="QC704" s="1"/>
      <c r="QD704" s="1"/>
      <c r="QE704" s="1"/>
      <c r="QF704" s="1"/>
      <c r="QG704" s="1"/>
      <c r="QH704" s="1"/>
      <c r="QI704" s="1"/>
      <c r="QJ704" s="1"/>
      <c r="QK704" s="1"/>
      <c r="QL704" s="1"/>
      <c r="QM704" s="1"/>
      <c r="QN704" s="1"/>
      <c r="QO704" s="1"/>
      <c r="QP704" s="1"/>
      <c r="QQ704" s="1"/>
      <c r="QR704" s="1"/>
      <c r="QS704" s="1"/>
      <c r="QT704" s="1"/>
      <c r="QU704" s="1"/>
      <c r="QV704" s="1"/>
      <c r="QW704" s="1"/>
      <c r="QX704" s="1"/>
      <c r="QY704" s="1"/>
      <c r="QZ704" s="1"/>
      <c r="RA704" s="1"/>
      <c r="RB704" s="1"/>
      <c r="RC704" s="1"/>
      <c r="RD704" s="1"/>
      <c r="RE704" s="1"/>
      <c r="RF704" s="1"/>
      <c r="RG704" s="1"/>
      <c r="RH704" s="1"/>
      <c r="RI704" s="1"/>
      <c r="RJ704" s="1"/>
      <c r="RK704" s="1"/>
      <c r="RL704" s="1"/>
      <c r="RM704" s="1"/>
      <c r="RN704" s="1"/>
      <c r="RO704" s="1"/>
      <c r="RP704" s="1"/>
      <c r="RQ704" s="1"/>
      <c r="RR704" s="1"/>
      <c r="RS704" s="1"/>
      <c r="RT704" s="1"/>
      <c r="RU704" s="1"/>
      <c r="RV704" s="1"/>
      <c r="RW704" s="1"/>
      <c r="RX704" s="1"/>
      <c r="RY704" s="1"/>
      <c r="RZ704" s="1"/>
      <c r="SA704" s="1"/>
      <c r="SB704" s="1"/>
      <c r="SC704" s="1"/>
      <c r="SD704" s="1"/>
      <c r="SE704" s="1"/>
      <c r="SF704" s="1"/>
      <c r="SG704" s="1"/>
      <c r="SH704" s="1"/>
      <c r="SI704" s="1"/>
      <c r="SJ704" s="1"/>
      <c r="SK704" s="1"/>
      <c r="SL704" s="1"/>
      <c r="SM704" s="1"/>
      <c r="SN704" s="1"/>
      <c r="SO704" s="1"/>
      <c r="SP704" s="1"/>
      <c r="SQ704" s="1"/>
      <c r="SR704" s="1"/>
      <c r="SS704" s="1"/>
      <c r="ST704" s="1"/>
      <c r="SU704" s="1"/>
      <c r="SV704" s="1"/>
      <c r="SW704" s="1"/>
      <c r="SX704" s="1"/>
      <c r="SY704" s="1"/>
      <c r="SZ704" s="1"/>
      <c r="TA704" s="1"/>
      <c r="TB704" s="1"/>
      <c r="TC704" s="1"/>
      <c r="TD704" s="1"/>
      <c r="TE704" s="1"/>
      <c r="TF704" s="1"/>
      <c r="TG704" s="1"/>
      <c r="TH704" s="1"/>
      <c r="TI704" s="1"/>
      <c r="TJ704" s="1"/>
      <c r="TK704" s="1"/>
      <c r="TL704" s="1"/>
      <c r="TM704" s="1"/>
      <c r="TN704" s="1"/>
      <c r="TO704" s="1"/>
      <c r="TP704" s="1"/>
      <c r="TQ704" s="1"/>
      <c r="TR704" s="1"/>
      <c r="TS704" s="1"/>
      <c r="TT704" s="1"/>
      <c r="TU704" s="1"/>
      <c r="TV704" s="1"/>
      <c r="TW704" s="1"/>
      <c r="TX704" s="1"/>
      <c r="TY704" s="1"/>
      <c r="TZ704" s="1"/>
      <c r="UA704" s="1"/>
      <c r="UB704" s="1"/>
      <c r="UC704" s="1"/>
      <c r="UD704" s="1"/>
      <c r="UE704" s="1"/>
      <c r="UF704" s="1"/>
      <c r="UG704" s="1"/>
      <c r="UH704" s="1"/>
      <c r="UI704" s="1"/>
      <c r="UJ704" s="1"/>
      <c r="UK704" s="1"/>
      <c r="UL704" s="1"/>
      <c r="UM704" s="1"/>
      <c r="UN704" s="1"/>
      <c r="UO704" s="1"/>
      <c r="UP704" s="1"/>
      <c r="UQ704" s="1"/>
      <c r="UR704" s="1"/>
      <c r="US704" s="1"/>
      <c r="UT704" s="1"/>
      <c r="UU704" s="1"/>
      <c r="UV704" s="1"/>
      <c r="UW704" s="1"/>
      <c r="UX704" s="1"/>
      <c r="UY704" s="1"/>
      <c r="UZ704" s="1"/>
      <c r="VA704" s="1"/>
      <c r="VB704" s="1"/>
      <c r="VC704" s="1"/>
      <c r="VD704" s="1"/>
      <c r="VE704" s="1"/>
      <c r="VF704" s="1"/>
      <c r="VG704" s="1"/>
      <c r="VH704" s="1"/>
      <c r="VI704" s="1"/>
      <c r="VJ704" s="1"/>
      <c r="VK704" s="1"/>
      <c r="VL704" s="1"/>
      <c r="VM704" s="1"/>
      <c r="VN704" s="1"/>
      <c r="VO704" s="1"/>
      <c r="VP704" s="1"/>
      <c r="VQ704" s="1"/>
      <c r="VR704" s="1"/>
      <c r="VS704" s="1"/>
      <c r="VT704" s="1"/>
      <c r="VU704" s="1"/>
      <c r="VV704" s="1"/>
      <c r="VW704" s="1"/>
      <c r="VX704" s="1"/>
      <c r="VY704" s="1"/>
      <c r="VZ704" s="1"/>
      <c r="WA704" s="1"/>
      <c r="WB704" s="1"/>
      <c r="WC704" s="1"/>
      <c r="WD704" s="1"/>
      <c r="WE704" s="1"/>
      <c r="WF704" s="1"/>
      <c r="WG704" s="1"/>
      <c r="WH704" s="1"/>
      <c r="WI704" s="1"/>
      <c r="WJ704" s="1"/>
      <c r="WK704" s="1"/>
      <c r="WL704" s="1"/>
      <c r="WM704" s="1"/>
      <c r="WN704" s="1"/>
      <c r="WO704" s="1"/>
      <c r="WP704" s="1"/>
      <c r="WQ704" s="1"/>
      <c r="WR704" s="1"/>
      <c r="WS704" s="1"/>
      <c r="WT704" s="1"/>
      <c r="WU704" s="1"/>
      <c r="WV704" s="1"/>
      <c r="WW704" s="1"/>
      <c r="WX704" s="1"/>
      <c r="WY704" s="1"/>
      <c r="WZ704" s="1"/>
      <c r="XA704" s="1"/>
      <c r="XB704" s="1"/>
      <c r="XC704" s="1"/>
      <c r="XD704" s="1"/>
      <c r="XE704" s="1"/>
      <c r="XF704" s="1"/>
      <c r="XG704" s="1"/>
      <c r="XH704" s="1"/>
      <c r="XI704" s="1"/>
      <c r="XJ704" s="1"/>
      <c r="XK704" s="1"/>
      <c r="XL704" s="1"/>
      <c r="XM704" s="1"/>
      <c r="XN704" s="1"/>
      <c r="XO704" s="1"/>
      <c r="XP704" s="1"/>
      <c r="XQ704" s="1"/>
      <c r="XR704" s="1"/>
      <c r="XS704" s="1"/>
      <c r="XT704" s="1"/>
      <c r="XU704" s="1"/>
      <c r="XV704" s="1"/>
      <c r="XW704" s="1"/>
      <c r="XX704" s="1"/>
      <c r="XY704" s="1"/>
      <c r="XZ704" s="1"/>
      <c r="YA704" s="1"/>
      <c r="YB704" s="1"/>
      <c r="YC704" s="1"/>
      <c r="YD704" s="1"/>
      <c r="YE704" s="1"/>
      <c r="YF704" s="1"/>
      <c r="YG704" s="1"/>
      <c r="YH704" s="1"/>
      <c r="YI704" s="1"/>
      <c r="YJ704" s="1"/>
      <c r="YK704" s="1"/>
      <c r="YL704" s="1"/>
      <c r="YM704" s="1"/>
      <c r="YN704" s="1"/>
      <c r="YO704" s="1"/>
      <c r="YP704" s="1"/>
      <c r="YQ704" s="1"/>
      <c r="YR704" s="1"/>
      <c r="YS704" s="1"/>
      <c r="YT704" s="1"/>
      <c r="YU704" s="1"/>
      <c r="YV704" s="1"/>
      <c r="YW704" s="1"/>
      <c r="YX704" s="1"/>
      <c r="YY704" s="1"/>
      <c r="YZ704" s="1"/>
      <c r="ZA704" s="1"/>
      <c r="ZB704" s="1"/>
      <c r="ZC704" s="1"/>
      <c r="ZD704" s="1"/>
      <c r="ZE704" s="1"/>
      <c r="ZF704" s="1"/>
      <c r="ZG704" s="1"/>
      <c r="ZH704" s="1"/>
      <c r="ZI704" s="1"/>
      <c r="ZJ704" s="1"/>
      <c r="ZK704" s="1"/>
      <c r="ZL704" s="1"/>
      <c r="ZM704" s="1"/>
      <c r="ZN704" s="1"/>
      <c r="ZO704" s="1"/>
      <c r="ZP704" s="1"/>
      <c r="ZQ704" s="1"/>
      <c r="ZR704" s="1"/>
      <c r="ZS704" s="1"/>
      <c r="ZT704" s="1"/>
      <c r="ZU704" s="1"/>
      <c r="ZV704" s="1"/>
      <c r="ZW704" s="1"/>
      <c r="ZX704" s="1"/>
      <c r="ZY704" s="1"/>
      <c r="ZZ704" s="1"/>
      <c r="AAA704" s="1"/>
      <c r="AAB704" s="1"/>
      <c r="AAC704" s="1"/>
      <c r="AAD704" s="1"/>
      <c r="AAE704" s="1"/>
      <c r="AAF704" s="1"/>
      <c r="AAG704" s="1"/>
      <c r="AAH704" s="1"/>
      <c r="AAI704" s="1"/>
      <c r="AAJ704" s="1"/>
      <c r="AAK704" s="1"/>
      <c r="AAL704" s="1"/>
      <c r="AAM704" s="1"/>
      <c r="AAN704" s="1"/>
      <c r="AAO704" s="1"/>
      <c r="AAP704" s="1"/>
      <c r="AAQ704" s="1"/>
      <c r="AAR704" s="1"/>
      <c r="AAS704" s="1"/>
      <c r="AAT704" s="1"/>
      <c r="AAU704" s="1"/>
      <c r="AAV704" s="1"/>
      <c r="AAW704" s="1"/>
      <c r="AAX704" s="1"/>
      <c r="AAY704" s="1"/>
      <c r="AAZ704" s="1"/>
      <c r="ABA704" s="1"/>
      <c r="ABB704" s="1"/>
      <c r="ABC704" s="1"/>
      <c r="ABD704" s="1"/>
      <c r="ABE704" s="1"/>
      <c r="ABF704" s="1"/>
      <c r="ABG704" s="1"/>
      <c r="ABH704" s="1"/>
      <c r="ABI704" s="1"/>
      <c r="ABJ704" s="1"/>
      <c r="ABK704" s="1"/>
      <c r="ABL704" s="1"/>
      <c r="ABM704" s="1"/>
      <c r="ABN704" s="1"/>
      <c r="ABO704" s="1"/>
      <c r="ABP704" s="1"/>
      <c r="ABQ704" s="1"/>
      <c r="ABR704" s="1"/>
      <c r="ABS704" s="1"/>
      <c r="ABT704" s="1"/>
      <c r="ABU704" s="1"/>
      <c r="ABV704" s="1"/>
      <c r="ABW704" s="1"/>
      <c r="ABX704" s="1"/>
      <c r="ABY704" s="1"/>
      <c r="ABZ704" s="1"/>
      <c r="ACA704" s="1"/>
      <c r="ACB704" s="1"/>
      <c r="ACC704" s="1"/>
      <c r="ACD704" s="1"/>
      <c r="ACE704" s="1"/>
      <c r="ACF704" s="1"/>
      <c r="ACG704" s="1"/>
      <c r="ACH704" s="1"/>
      <c r="ACI704" s="1"/>
      <c r="ACJ704" s="1"/>
      <c r="ACK704" s="1"/>
      <c r="ACL704" s="1"/>
      <c r="ACM704" s="1"/>
      <c r="ACN704" s="1"/>
      <c r="ACO704" s="1"/>
      <c r="ACP704" s="1"/>
      <c r="ACQ704" s="1"/>
      <c r="ACR704" s="1"/>
      <c r="ACS704" s="1"/>
      <c r="ACT704" s="1"/>
      <c r="ACU704" s="1"/>
      <c r="ACV704" s="1"/>
      <c r="ACW704" s="1"/>
      <c r="ACX704" s="1"/>
      <c r="ACY704" s="1"/>
      <c r="ACZ704" s="1"/>
      <c r="ADA704" s="1"/>
      <c r="ADB704" s="1"/>
      <c r="ADC704" s="1"/>
      <c r="ADD704" s="1"/>
      <c r="ADE704" s="1"/>
      <c r="ADF704" s="1"/>
      <c r="ADG704" s="1"/>
      <c r="ADH704" s="1"/>
      <c r="ADI704" s="1"/>
      <c r="ADJ704" s="1"/>
      <c r="ADK704" s="1"/>
      <c r="ADL704" s="1"/>
      <c r="ADM704" s="1"/>
      <c r="ADN704" s="1"/>
      <c r="ADO704" s="1"/>
      <c r="ADP704" s="1"/>
      <c r="ADQ704" s="1"/>
      <c r="ADR704" s="1"/>
      <c r="ADS704" s="1"/>
      <c r="ADT704" s="1"/>
      <c r="ADU704" s="1"/>
      <c r="ADV704" s="1"/>
      <c r="ADW704" s="1"/>
      <c r="ADX704" s="1"/>
      <c r="ADY704" s="1"/>
      <c r="ADZ704" s="1"/>
      <c r="AEA704" s="1"/>
      <c r="AEB704" s="1"/>
      <c r="AEC704" s="1"/>
      <c r="AED704" s="1"/>
      <c r="AEE704" s="1"/>
      <c r="AEF704" s="1"/>
      <c r="AEG704" s="1"/>
      <c r="AEH704" s="1"/>
      <c r="AEI704" s="1"/>
      <c r="AEJ704" s="1"/>
      <c r="AEK704" s="1"/>
      <c r="AEL704" s="1"/>
      <c r="AEM704" s="1"/>
      <c r="AEN704" s="1"/>
      <c r="AEO704" s="1"/>
      <c r="AEP704" s="1"/>
      <c r="AEQ704" s="1"/>
      <c r="AER704" s="1"/>
      <c r="AES704" s="1"/>
      <c r="AET704" s="1"/>
      <c r="AEU704" s="1"/>
      <c r="AEV704" s="1"/>
      <c r="AEW704" s="1"/>
      <c r="AEX704" s="1"/>
      <c r="AEY704" s="1"/>
      <c r="AEZ704" s="1"/>
      <c r="AFA704" s="1"/>
      <c r="AFB704" s="1"/>
      <c r="AFC704" s="1"/>
      <c r="AFD704" s="1"/>
      <c r="AFE704" s="1"/>
      <c r="AFF704" s="1"/>
      <c r="AFG704" s="1"/>
      <c r="AFH704" s="1"/>
      <c r="AFI704" s="1"/>
      <c r="AFJ704" s="1"/>
      <c r="AFK704" s="1"/>
      <c r="AFL704" s="1"/>
      <c r="AFM704" s="1"/>
      <c r="AFN704" s="1"/>
      <c r="AFO704" s="1"/>
      <c r="AFP704" s="1"/>
      <c r="AFQ704" s="1"/>
      <c r="AFR704" s="1"/>
      <c r="AFS704" s="1"/>
      <c r="AFT704" s="1"/>
      <c r="AFU704" s="1"/>
      <c r="AFV704" s="1"/>
      <c r="AFW704" s="1"/>
      <c r="AFX704" s="1"/>
      <c r="AFY704" s="1"/>
      <c r="AFZ704" s="1"/>
      <c r="AGA704" s="1"/>
      <c r="AGB704" s="1"/>
      <c r="AGC704" s="1"/>
      <c r="AGD704" s="1"/>
      <c r="AGE704" s="1"/>
      <c r="AGF704" s="1"/>
      <c r="AGG704" s="1"/>
      <c r="AGH704" s="1"/>
      <c r="AGI704" s="1"/>
      <c r="AGJ704" s="1"/>
      <c r="AGK704" s="1"/>
      <c r="AGL704" s="1"/>
      <c r="AGM704" s="1"/>
      <c r="AGN704" s="1"/>
      <c r="AGO704" s="1"/>
      <c r="AGP704" s="1"/>
      <c r="AGQ704" s="1"/>
      <c r="AGR704" s="1"/>
      <c r="AGS704" s="1"/>
      <c r="AGT704" s="1"/>
      <c r="AGU704" s="1"/>
      <c r="AGV704" s="1"/>
      <c r="AGW704" s="1"/>
      <c r="AGX704" s="1"/>
      <c r="AGY704" s="1"/>
      <c r="AGZ704" s="1"/>
      <c r="AHA704" s="1"/>
      <c r="AHB704" s="1"/>
      <c r="AHC704" s="1"/>
      <c r="AHD704" s="1"/>
      <c r="AHE704" s="1"/>
      <c r="AHF704" s="1"/>
      <c r="AHG704" s="1"/>
      <c r="AHH704" s="1"/>
      <c r="AHI704" s="1"/>
      <c r="AHJ704" s="1"/>
      <c r="AHK704" s="1"/>
      <c r="AHL704" s="1"/>
      <c r="AHM704" s="1"/>
      <c r="AHN704" s="1"/>
      <c r="AHO704" s="1"/>
      <c r="AHP704" s="1"/>
      <c r="AHQ704" s="1"/>
      <c r="AHR704" s="1"/>
      <c r="AHS704" s="1"/>
      <c r="AHT704" s="1"/>
      <c r="AHU704" s="1"/>
      <c r="AHV704" s="1"/>
      <c r="AHW704" s="1"/>
      <c r="AHX704" s="1"/>
      <c r="AHY704" s="1"/>
      <c r="AHZ704" s="1"/>
      <c r="AIA704" s="1"/>
      <c r="AIB704" s="1"/>
      <c r="AIC704" s="1"/>
      <c r="AID704" s="1"/>
      <c r="AIE704" s="1"/>
      <c r="AIF704" s="1"/>
      <c r="AIG704" s="1"/>
      <c r="AIH704" s="1"/>
      <c r="AII704" s="1"/>
      <c r="AIJ704" s="1"/>
      <c r="AIK704" s="1"/>
      <c r="AIL704" s="1"/>
      <c r="AIM704" s="1"/>
      <c r="AIN704" s="1"/>
      <c r="AIO704" s="1"/>
      <c r="AIP704" s="1"/>
      <c r="AIQ704" s="1"/>
      <c r="AIR704" s="1"/>
      <c r="AIS704" s="1"/>
      <c r="AIT704" s="1"/>
      <c r="AIU704" s="1"/>
      <c r="AIV704" s="1"/>
      <c r="AIW704" s="1"/>
      <c r="AIX704" s="1"/>
      <c r="AIY704" s="1"/>
      <c r="AIZ704" s="1"/>
      <c r="AJA704" s="1"/>
      <c r="AJB704" s="1"/>
      <c r="AJC704" s="1"/>
      <c r="AJD704" s="1"/>
      <c r="AJE704" s="1"/>
      <c r="AJF704" s="1"/>
      <c r="AJG704" s="1"/>
      <c r="AJH704" s="1"/>
      <c r="AJI704" s="1"/>
      <c r="AJJ704" s="1"/>
      <c r="AJK704" s="1"/>
      <c r="AJL704" s="1"/>
      <c r="AJM704" s="1"/>
      <c r="AJN704" s="1"/>
      <c r="AJO704" s="1"/>
      <c r="AJP704" s="1"/>
      <c r="AJQ704" s="1"/>
      <c r="AJR704" s="1"/>
      <c r="AJS704" s="1"/>
      <c r="AJT704" s="1"/>
      <c r="AJU704" s="1"/>
      <c r="AJV704" s="1"/>
      <c r="AJW704" s="1"/>
      <c r="AJX704" s="1"/>
      <c r="AJY704" s="1"/>
      <c r="AJZ704" s="1"/>
      <c r="AKA704" s="1"/>
      <c r="AKB704" s="1"/>
      <c r="AKC704" s="1"/>
      <c r="AKD704" s="1"/>
      <c r="AKE704" s="1"/>
      <c r="AKF704" s="1"/>
      <c r="AKG704" s="1"/>
      <c r="AKH704" s="1"/>
      <c r="AKI704" s="1"/>
      <c r="AKJ704" s="1"/>
      <c r="AKK704" s="1"/>
      <c r="AKL704" s="1"/>
      <c r="AKM704" s="1"/>
      <c r="AKN704" s="1"/>
      <c r="AKO704" s="1"/>
      <c r="AKP704" s="1"/>
      <c r="AKQ704" s="1"/>
      <c r="AKR704" s="1"/>
      <c r="AKS704" s="1"/>
      <c r="AKT704" s="1"/>
      <c r="AKU704" s="1"/>
      <c r="AKV704" s="1"/>
      <c r="AKW704" s="1"/>
      <c r="AKX704" s="1"/>
      <c r="AKY704" s="1"/>
      <c r="AKZ704" s="1"/>
      <c r="ALA704" s="1"/>
      <c r="ALB704" s="1"/>
      <c r="ALC704" s="1"/>
      <c r="ALD704" s="1"/>
      <c r="ALE704" s="1"/>
      <c r="ALF704" s="1"/>
      <c r="ALG704" s="1"/>
      <c r="ALH704" s="1"/>
      <c r="ALI704" s="1"/>
      <c r="ALJ704" s="1"/>
      <c r="ALK704" s="1"/>
      <c r="ALL704" s="1"/>
      <c r="ALM704" s="1"/>
      <c r="ALN704" s="1"/>
      <c r="ALO704" s="1"/>
      <c r="ALP704" s="1"/>
      <c r="ALQ704" s="1"/>
      <c r="ALR704" s="1"/>
      <c r="ALS704" s="1"/>
      <c r="ALT704" s="1"/>
      <c r="ALU704" s="1"/>
      <c r="ALV704" s="1"/>
      <c r="ALW704" s="1"/>
      <c r="ALX704" s="1"/>
      <c r="ALY704" s="1"/>
      <c r="ALZ704" s="1"/>
      <c r="AMA704" s="1"/>
      <c r="AMB704" s="1"/>
      <c r="AMC704" s="1"/>
      <c r="AMD704" s="1"/>
      <c r="AME704" s="1"/>
      <c r="AMF704" s="1"/>
      <c r="AMG704" s="1"/>
      <c r="AMH704" s="1"/>
      <c r="AMI704" s="1"/>
      <c r="AMJ704" s="1"/>
    </row>
    <row r="705" spans="1:1024" s="22" customFormat="1">
      <c r="A705" s="1" t="s">
        <v>9841</v>
      </c>
      <c r="B705" s="1" t="s">
        <v>9814</v>
      </c>
      <c r="C705" s="1" t="s">
        <v>1382</v>
      </c>
      <c r="D705" s="1" t="s">
        <v>13</v>
      </c>
      <c r="E705" s="1" t="s">
        <v>9892</v>
      </c>
      <c r="F705" s="1" t="s">
        <v>16</v>
      </c>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c r="KB705" s="1"/>
      <c r="KC705" s="1"/>
      <c r="KD705" s="1"/>
      <c r="KE705" s="1"/>
      <c r="KF705" s="1"/>
      <c r="KG705" s="1"/>
      <c r="KH705" s="1"/>
      <c r="KI705" s="1"/>
      <c r="KJ705" s="1"/>
      <c r="KK705" s="1"/>
      <c r="KL705" s="1"/>
      <c r="KM705" s="1"/>
      <c r="KN705" s="1"/>
      <c r="KO705" s="1"/>
      <c r="KP705" s="1"/>
      <c r="KQ705" s="1"/>
      <c r="KR705" s="1"/>
      <c r="KS705" s="1"/>
      <c r="KT705" s="1"/>
      <c r="KU705" s="1"/>
      <c r="KV705" s="1"/>
      <c r="KW705" s="1"/>
      <c r="KX705" s="1"/>
      <c r="KY705" s="1"/>
      <c r="KZ705" s="1"/>
      <c r="LA705" s="1"/>
      <c r="LB705" s="1"/>
      <c r="LC705" s="1"/>
      <c r="LD705" s="1"/>
      <c r="LE705" s="1"/>
      <c r="LF705" s="1"/>
      <c r="LG705" s="1"/>
      <c r="LH705" s="1"/>
      <c r="LI705" s="1"/>
      <c r="LJ705" s="1"/>
      <c r="LK705" s="1"/>
      <c r="LL705" s="1"/>
      <c r="LM705" s="1"/>
      <c r="LN705" s="1"/>
      <c r="LO705" s="1"/>
      <c r="LP705" s="1"/>
      <c r="LQ705" s="1"/>
      <c r="LR705" s="1"/>
      <c r="LS705" s="1"/>
      <c r="LT705" s="1"/>
      <c r="LU705" s="1"/>
      <c r="LV705" s="1"/>
      <c r="LW705" s="1"/>
      <c r="LX705" s="1"/>
      <c r="LY705" s="1"/>
      <c r="LZ705" s="1"/>
      <c r="MA705" s="1"/>
      <c r="MB705" s="1"/>
      <c r="MC705" s="1"/>
      <c r="MD705" s="1"/>
      <c r="ME705" s="1"/>
      <c r="MF705" s="1"/>
      <c r="MG705" s="1"/>
      <c r="MH705" s="1"/>
      <c r="MI705" s="1"/>
      <c r="MJ705" s="1"/>
      <c r="MK705" s="1"/>
      <c r="ML705" s="1"/>
      <c r="MM705" s="1"/>
      <c r="MN705" s="1"/>
      <c r="MO705" s="1"/>
      <c r="MP705" s="1"/>
      <c r="MQ705" s="1"/>
      <c r="MR705" s="1"/>
      <c r="MS705" s="1"/>
      <c r="MT705" s="1"/>
      <c r="MU705" s="1"/>
      <c r="MV705" s="1"/>
      <c r="MW705" s="1"/>
      <c r="MX705" s="1"/>
      <c r="MY705" s="1"/>
      <c r="MZ705" s="1"/>
      <c r="NA705" s="1"/>
      <c r="NB705" s="1"/>
      <c r="NC705" s="1"/>
      <c r="ND705" s="1"/>
      <c r="NE705" s="1"/>
      <c r="NF705" s="1"/>
      <c r="NG705" s="1"/>
      <c r="NH705" s="1"/>
      <c r="NI705" s="1"/>
      <c r="NJ705" s="1"/>
      <c r="NK705" s="1"/>
      <c r="NL705" s="1"/>
      <c r="NM705" s="1"/>
      <c r="NN705" s="1"/>
      <c r="NO705" s="1"/>
      <c r="NP705" s="1"/>
      <c r="NQ705" s="1"/>
      <c r="NR705" s="1"/>
      <c r="NS705" s="1"/>
      <c r="NT705" s="1"/>
      <c r="NU705" s="1"/>
      <c r="NV705" s="1"/>
      <c r="NW705" s="1"/>
      <c r="NX705" s="1"/>
      <c r="NY705" s="1"/>
      <c r="NZ705" s="1"/>
      <c r="OA705" s="1"/>
      <c r="OB705" s="1"/>
      <c r="OC705" s="1"/>
      <c r="OD705" s="1"/>
      <c r="OE705" s="1"/>
      <c r="OF705" s="1"/>
      <c r="OG705" s="1"/>
      <c r="OH705" s="1"/>
      <c r="OI705" s="1"/>
      <c r="OJ705" s="1"/>
      <c r="OK705" s="1"/>
      <c r="OL705" s="1"/>
      <c r="OM705" s="1"/>
      <c r="ON705" s="1"/>
      <c r="OO705" s="1"/>
      <c r="OP705" s="1"/>
      <c r="OQ705" s="1"/>
      <c r="OR705" s="1"/>
      <c r="OS705" s="1"/>
      <c r="OT705" s="1"/>
      <c r="OU705" s="1"/>
      <c r="OV705" s="1"/>
      <c r="OW705" s="1"/>
      <c r="OX705" s="1"/>
      <c r="OY705" s="1"/>
      <c r="OZ705" s="1"/>
      <c r="PA705" s="1"/>
      <c r="PB705" s="1"/>
      <c r="PC705" s="1"/>
      <c r="PD705" s="1"/>
      <c r="PE705" s="1"/>
      <c r="PF705" s="1"/>
      <c r="PG705" s="1"/>
      <c r="PH705" s="1"/>
      <c r="PI705" s="1"/>
      <c r="PJ705" s="1"/>
      <c r="PK705" s="1"/>
      <c r="PL705" s="1"/>
      <c r="PM705" s="1"/>
      <c r="PN705" s="1"/>
      <c r="PO705" s="1"/>
      <c r="PP705" s="1"/>
      <c r="PQ705" s="1"/>
      <c r="PR705" s="1"/>
      <c r="PS705" s="1"/>
      <c r="PT705" s="1"/>
      <c r="PU705" s="1"/>
      <c r="PV705" s="1"/>
      <c r="PW705" s="1"/>
      <c r="PX705" s="1"/>
      <c r="PY705" s="1"/>
      <c r="PZ705" s="1"/>
      <c r="QA705" s="1"/>
      <c r="QB705" s="1"/>
      <c r="QC705" s="1"/>
      <c r="QD705" s="1"/>
      <c r="QE705" s="1"/>
      <c r="QF705" s="1"/>
      <c r="QG705" s="1"/>
      <c r="QH705" s="1"/>
      <c r="QI705" s="1"/>
      <c r="QJ705" s="1"/>
      <c r="QK705" s="1"/>
      <c r="QL705" s="1"/>
      <c r="QM705" s="1"/>
      <c r="QN705" s="1"/>
      <c r="QO705" s="1"/>
      <c r="QP705" s="1"/>
      <c r="QQ705" s="1"/>
      <c r="QR705" s="1"/>
      <c r="QS705" s="1"/>
      <c r="QT705" s="1"/>
      <c r="QU705" s="1"/>
      <c r="QV705" s="1"/>
      <c r="QW705" s="1"/>
      <c r="QX705" s="1"/>
      <c r="QY705" s="1"/>
      <c r="QZ705" s="1"/>
      <c r="RA705" s="1"/>
      <c r="RB705" s="1"/>
      <c r="RC705" s="1"/>
      <c r="RD705" s="1"/>
      <c r="RE705" s="1"/>
      <c r="RF705" s="1"/>
      <c r="RG705" s="1"/>
      <c r="RH705" s="1"/>
      <c r="RI705" s="1"/>
      <c r="RJ705" s="1"/>
      <c r="RK705" s="1"/>
      <c r="RL705" s="1"/>
      <c r="RM705" s="1"/>
      <c r="RN705" s="1"/>
      <c r="RO705" s="1"/>
      <c r="RP705" s="1"/>
      <c r="RQ705" s="1"/>
      <c r="RR705" s="1"/>
      <c r="RS705" s="1"/>
      <c r="RT705" s="1"/>
      <c r="RU705" s="1"/>
      <c r="RV705" s="1"/>
      <c r="RW705" s="1"/>
      <c r="RX705" s="1"/>
      <c r="RY705" s="1"/>
      <c r="RZ705" s="1"/>
      <c r="SA705" s="1"/>
      <c r="SB705" s="1"/>
      <c r="SC705" s="1"/>
      <c r="SD705" s="1"/>
      <c r="SE705" s="1"/>
      <c r="SF705" s="1"/>
      <c r="SG705" s="1"/>
      <c r="SH705" s="1"/>
      <c r="SI705" s="1"/>
      <c r="SJ705" s="1"/>
      <c r="SK705" s="1"/>
      <c r="SL705" s="1"/>
      <c r="SM705" s="1"/>
      <c r="SN705" s="1"/>
      <c r="SO705" s="1"/>
      <c r="SP705" s="1"/>
      <c r="SQ705" s="1"/>
      <c r="SR705" s="1"/>
      <c r="SS705" s="1"/>
      <c r="ST705" s="1"/>
      <c r="SU705" s="1"/>
      <c r="SV705" s="1"/>
      <c r="SW705" s="1"/>
      <c r="SX705" s="1"/>
      <c r="SY705" s="1"/>
      <c r="SZ705" s="1"/>
      <c r="TA705" s="1"/>
      <c r="TB705" s="1"/>
      <c r="TC705" s="1"/>
      <c r="TD705" s="1"/>
      <c r="TE705" s="1"/>
      <c r="TF705" s="1"/>
      <c r="TG705" s="1"/>
      <c r="TH705" s="1"/>
      <c r="TI705" s="1"/>
      <c r="TJ705" s="1"/>
      <c r="TK705" s="1"/>
      <c r="TL705" s="1"/>
      <c r="TM705" s="1"/>
      <c r="TN705" s="1"/>
      <c r="TO705" s="1"/>
      <c r="TP705" s="1"/>
      <c r="TQ705" s="1"/>
      <c r="TR705" s="1"/>
      <c r="TS705" s="1"/>
      <c r="TT705" s="1"/>
      <c r="TU705" s="1"/>
      <c r="TV705" s="1"/>
      <c r="TW705" s="1"/>
      <c r="TX705" s="1"/>
      <c r="TY705" s="1"/>
      <c r="TZ705" s="1"/>
      <c r="UA705" s="1"/>
      <c r="UB705" s="1"/>
      <c r="UC705" s="1"/>
      <c r="UD705" s="1"/>
      <c r="UE705" s="1"/>
      <c r="UF705" s="1"/>
      <c r="UG705" s="1"/>
      <c r="UH705" s="1"/>
      <c r="UI705" s="1"/>
      <c r="UJ705" s="1"/>
      <c r="UK705" s="1"/>
      <c r="UL705" s="1"/>
      <c r="UM705" s="1"/>
      <c r="UN705" s="1"/>
      <c r="UO705" s="1"/>
      <c r="UP705" s="1"/>
      <c r="UQ705" s="1"/>
      <c r="UR705" s="1"/>
      <c r="US705" s="1"/>
      <c r="UT705" s="1"/>
      <c r="UU705" s="1"/>
      <c r="UV705" s="1"/>
      <c r="UW705" s="1"/>
      <c r="UX705" s="1"/>
      <c r="UY705" s="1"/>
      <c r="UZ705" s="1"/>
      <c r="VA705" s="1"/>
      <c r="VB705" s="1"/>
      <c r="VC705" s="1"/>
      <c r="VD705" s="1"/>
      <c r="VE705" s="1"/>
      <c r="VF705" s="1"/>
      <c r="VG705" s="1"/>
      <c r="VH705" s="1"/>
      <c r="VI705" s="1"/>
      <c r="VJ705" s="1"/>
      <c r="VK705" s="1"/>
      <c r="VL705" s="1"/>
      <c r="VM705" s="1"/>
      <c r="VN705" s="1"/>
      <c r="VO705" s="1"/>
      <c r="VP705" s="1"/>
      <c r="VQ705" s="1"/>
      <c r="VR705" s="1"/>
      <c r="VS705" s="1"/>
      <c r="VT705" s="1"/>
      <c r="VU705" s="1"/>
      <c r="VV705" s="1"/>
      <c r="VW705" s="1"/>
      <c r="VX705" s="1"/>
      <c r="VY705" s="1"/>
      <c r="VZ705" s="1"/>
      <c r="WA705" s="1"/>
      <c r="WB705" s="1"/>
      <c r="WC705" s="1"/>
      <c r="WD705" s="1"/>
      <c r="WE705" s="1"/>
      <c r="WF705" s="1"/>
      <c r="WG705" s="1"/>
      <c r="WH705" s="1"/>
      <c r="WI705" s="1"/>
      <c r="WJ705" s="1"/>
      <c r="WK705" s="1"/>
      <c r="WL705" s="1"/>
      <c r="WM705" s="1"/>
      <c r="WN705" s="1"/>
      <c r="WO705" s="1"/>
      <c r="WP705" s="1"/>
      <c r="WQ705" s="1"/>
      <c r="WR705" s="1"/>
      <c r="WS705" s="1"/>
      <c r="WT705" s="1"/>
      <c r="WU705" s="1"/>
      <c r="WV705" s="1"/>
      <c r="WW705" s="1"/>
      <c r="WX705" s="1"/>
      <c r="WY705" s="1"/>
      <c r="WZ705" s="1"/>
      <c r="XA705" s="1"/>
      <c r="XB705" s="1"/>
      <c r="XC705" s="1"/>
      <c r="XD705" s="1"/>
      <c r="XE705" s="1"/>
      <c r="XF705" s="1"/>
      <c r="XG705" s="1"/>
      <c r="XH705" s="1"/>
      <c r="XI705" s="1"/>
      <c r="XJ705" s="1"/>
      <c r="XK705" s="1"/>
      <c r="XL705" s="1"/>
      <c r="XM705" s="1"/>
      <c r="XN705" s="1"/>
      <c r="XO705" s="1"/>
      <c r="XP705" s="1"/>
      <c r="XQ705" s="1"/>
      <c r="XR705" s="1"/>
      <c r="XS705" s="1"/>
      <c r="XT705" s="1"/>
      <c r="XU705" s="1"/>
      <c r="XV705" s="1"/>
      <c r="XW705" s="1"/>
      <c r="XX705" s="1"/>
      <c r="XY705" s="1"/>
      <c r="XZ705" s="1"/>
      <c r="YA705" s="1"/>
      <c r="YB705" s="1"/>
      <c r="YC705" s="1"/>
      <c r="YD705" s="1"/>
      <c r="YE705" s="1"/>
      <c r="YF705" s="1"/>
      <c r="YG705" s="1"/>
      <c r="YH705" s="1"/>
      <c r="YI705" s="1"/>
      <c r="YJ705" s="1"/>
      <c r="YK705" s="1"/>
      <c r="YL705" s="1"/>
      <c r="YM705" s="1"/>
      <c r="YN705" s="1"/>
      <c r="YO705" s="1"/>
      <c r="YP705" s="1"/>
      <c r="YQ705" s="1"/>
      <c r="YR705" s="1"/>
      <c r="YS705" s="1"/>
      <c r="YT705" s="1"/>
      <c r="YU705" s="1"/>
      <c r="YV705" s="1"/>
      <c r="YW705" s="1"/>
      <c r="YX705" s="1"/>
      <c r="YY705" s="1"/>
      <c r="YZ705" s="1"/>
      <c r="ZA705" s="1"/>
      <c r="ZB705" s="1"/>
      <c r="ZC705" s="1"/>
      <c r="ZD705" s="1"/>
      <c r="ZE705" s="1"/>
      <c r="ZF705" s="1"/>
      <c r="ZG705" s="1"/>
      <c r="ZH705" s="1"/>
      <c r="ZI705" s="1"/>
      <c r="ZJ705" s="1"/>
      <c r="ZK705" s="1"/>
      <c r="ZL705" s="1"/>
      <c r="ZM705" s="1"/>
      <c r="ZN705" s="1"/>
      <c r="ZO705" s="1"/>
      <c r="ZP705" s="1"/>
      <c r="ZQ705" s="1"/>
      <c r="ZR705" s="1"/>
      <c r="ZS705" s="1"/>
      <c r="ZT705" s="1"/>
      <c r="ZU705" s="1"/>
      <c r="ZV705" s="1"/>
      <c r="ZW705" s="1"/>
      <c r="ZX705" s="1"/>
      <c r="ZY705" s="1"/>
      <c r="ZZ705" s="1"/>
      <c r="AAA705" s="1"/>
      <c r="AAB705" s="1"/>
      <c r="AAC705" s="1"/>
      <c r="AAD705" s="1"/>
      <c r="AAE705" s="1"/>
      <c r="AAF705" s="1"/>
      <c r="AAG705" s="1"/>
      <c r="AAH705" s="1"/>
      <c r="AAI705" s="1"/>
      <c r="AAJ705" s="1"/>
      <c r="AAK705" s="1"/>
      <c r="AAL705" s="1"/>
      <c r="AAM705" s="1"/>
      <c r="AAN705" s="1"/>
      <c r="AAO705" s="1"/>
      <c r="AAP705" s="1"/>
      <c r="AAQ705" s="1"/>
      <c r="AAR705" s="1"/>
      <c r="AAS705" s="1"/>
      <c r="AAT705" s="1"/>
      <c r="AAU705" s="1"/>
      <c r="AAV705" s="1"/>
      <c r="AAW705" s="1"/>
      <c r="AAX705" s="1"/>
      <c r="AAY705" s="1"/>
      <c r="AAZ705" s="1"/>
      <c r="ABA705" s="1"/>
      <c r="ABB705" s="1"/>
      <c r="ABC705" s="1"/>
      <c r="ABD705" s="1"/>
      <c r="ABE705" s="1"/>
      <c r="ABF705" s="1"/>
      <c r="ABG705" s="1"/>
      <c r="ABH705" s="1"/>
      <c r="ABI705" s="1"/>
      <c r="ABJ705" s="1"/>
      <c r="ABK705" s="1"/>
      <c r="ABL705" s="1"/>
      <c r="ABM705" s="1"/>
      <c r="ABN705" s="1"/>
      <c r="ABO705" s="1"/>
      <c r="ABP705" s="1"/>
      <c r="ABQ705" s="1"/>
      <c r="ABR705" s="1"/>
      <c r="ABS705" s="1"/>
      <c r="ABT705" s="1"/>
      <c r="ABU705" s="1"/>
      <c r="ABV705" s="1"/>
      <c r="ABW705" s="1"/>
      <c r="ABX705" s="1"/>
      <c r="ABY705" s="1"/>
      <c r="ABZ705" s="1"/>
      <c r="ACA705" s="1"/>
      <c r="ACB705" s="1"/>
      <c r="ACC705" s="1"/>
      <c r="ACD705" s="1"/>
      <c r="ACE705" s="1"/>
      <c r="ACF705" s="1"/>
      <c r="ACG705" s="1"/>
      <c r="ACH705" s="1"/>
      <c r="ACI705" s="1"/>
      <c r="ACJ705" s="1"/>
      <c r="ACK705" s="1"/>
      <c r="ACL705" s="1"/>
      <c r="ACM705" s="1"/>
      <c r="ACN705" s="1"/>
      <c r="ACO705" s="1"/>
      <c r="ACP705" s="1"/>
      <c r="ACQ705" s="1"/>
      <c r="ACR705" s="1"/>
      <c r="ACS705" s="1"/>
      <c r="ACT705" s="1"/>
      <c r="ACU705" s="1"/>
      <c r="ACV705" s="1"/>
      <c r="ACW705" s="1"/>
      <c r="ACX705" s="1"/>
      <c r="ACY705" s="1"/>
      <c r="ACZ705" s="1"/>
      <c r="ADA705" s="1"/>
      <c r="ADB705" s="1"/>
      <c r="ADC705" s="1"/>
      <c r="ADD705" s="1"/>
      <c r="ADE705" s="1"/>
      <c r="ADF705" s="1"/>
      <c r="ADG705" s="1"/>
      <c r="ADH705" s="1"/>
      <c r="ADI705" s="1"/>
      <c r="ADJ705" s="1"/>
      <c r="ADK705" s="1"/>
      <c r="ADL705" s="1"/>
      <c r="ADM705" s="1"/>
      <c r="ADN705" s="1"/>
      <c r="ADO705" s="1"/>
      <c r="ADP705" s="1"/>
      <c r="ADQ705" s="1"/>
      <c r="ADR705" s="1"/>
      <c r="ADS705" s="1"/>
      <c r="ADT705" s="1"/>
      <c r="ADU705" s="1"/>
      <c r="ADV705" s="1"/>
      <c r="ADW705" s="1"/>
      <c r="ADX705" s="1"/>
      <c r="ADY705" s="1"/>
      <c r="ADZ705" s="1"/>
      <c r="AEA705" s="1"/>
      <c r="AEB705" s="1"/>
      <c r="AEC705" s="1"/>
      <c r="AED705" s="1"/>
      <c r="AEE705" s="1"/>
      <c r="AEF705" s="1"/>
      <c r="AEG705" s="1"/>
      <c r="AEH705" s="1"/>
      <c r="AEI705" s="1"/>
      <c r="AEJ705" s="1"/>
      <c r="AEK705" s="1"/>
      <c r="AEL705" s="1"/>
      <c r="AEM705" s="1"/>
      <c r="AEN705" s="1"/>
      <c r="AEO705" s="1"/>
      <c r="AEP705" s="1"/>
      <c r="AEQ705" s="1"/>
      <c r="AER705" s="1"/>
      <c r="AES705" s="1"/>
      <c r="AET705" s="1"/>
      <c r="AEU705" s="1"/>
      <c r="AEV705" s="1"/>
      <c r="AEW705" s="1"/>
      <c r="AEX705" s="1"/>
      <c r="AEY705" s="1"/>
      <c r="AEZ705" s="1"/>
      <c r="AFA705" s="1"/>
      <c r="AFB705" s="1"/>
      <c r="AFC705" s="1"/>
      <c r="AFD705" s="1"/>
      <c r="AFE705" s="1"/>
      <c r="AFF705" s="1"/>
      <c r="AFG705" s="1"/>
      <c r="AFH705" s="1"/>
      <c r="AFI705" s="1"/>
      <c r="AFJ705" s="1"/>
      <c r="AFK705" s="1"/>
      <c r="AFL705" s="1"/>
      <c r="AFM705" s="1"/>
      <c r="AFN705" s="1"/>
      <c r="AFO705" s="1"/>
      <c r="AFP705" s="1"/>
      <c r="AFQ705" s="1"/>
      <c r="AFR705" s="1"/>
      <c r="AFS705" s="1"/>
      <c r="AFT705" s="1"/>
      <c r="AFU705" s="1"/>
      <c r="AFV705" s="1"/>
      <c r="AFW705" s="1"/>
      <c r="AFX705" s="1"/>
      <c r="AFY705" s="1"/>
      <c r="AFZ705" s="1"/>
      <c r="AGA705" s="1"/>
      <c r="AGB705" s="1"/>
      <c r="AGC705" s="1"/>
      <c r="AGD705" s="1"/>
      <c r="AGE705" s="1"/>
      <c r="AGF705" s="1"/>
      <c r="AGG705" s="1"/>
      <c r="AGH705" s="1"/>
      <c r="AGI705" s="1"/>
      <c r="AGJ705" s="1"/>
      <c r="AGK705" s="1"/>
      <c r="AGL705" s="1"/>
      <c r="AGM705" s="1"/>
      <c r="AGN705" s="1"/>
      <c r="AGO705" s="1"/>
      <c r="AGP705" s="1"/>
      <c r="AGQ705" s="1"/>
      <c r="AGR705" s="1"/>
      <c r="AGS705" s="1"/>
      <c r="AGT705" s="1"/>
      <c r="AGU705" s="1"/>
      <c r="AGV705" s="1"/>
      <c r="AGW705" s="1"/>
      <c r="AGX705" s="1"/>
      <c r="AGY705" s="1"/>
      <c r="AGZ705" s="1"/>
      <c r="AHA705" s="1"/>
      <c r="AHB705" s="1"/>
      <c r="AHC705" s="1"/>
      <c r="AHD705" s="1"/>
      <c r="AHE705" s="1"/>
      <c r="AHF705" s="1"/>
      <c r="AHG705" s="1"/>
      <c r="AHH705" s="1"/>
      <c r="AHI705" s="1"/>
      <c r="AHJ705" s="1"/>
      <c r="AHK705" s="1"/>
      <c r="AHL705" s="1"/>
      <c r="AHM705" s="1"/>
      <c r="AHN705" s="1"/>
      <c r="AHO705" s="1"/>
      <c r="AHP705" s="1"/>
      <c r="AHQ705" s="1"/>
      <c r="AHR705" s="1"/>
      <c r="AHS705" s="1"/>
      <c r="AHT705" s="1"/>
      <c r="AHU705" s="1"/>
      <c r="AHV705" s="1"/>
      <c r="AHW705" s="1"/>
      <c r="AHX705" s="1"/>
      <c r="AHY705" s="1"/>
      <c r="AHZ705" s="1"/>
      <c r="AIA705" s="1"/>
      <c r="AIB705" s="1"/>
      <c r="AIC705" s="1"/>
      <c r="AID705" s="1"/>
      <c r="AIE705" s="1"/>
      <c r="AIF705" s="1"/>
      <c r="AIG705" s="1"/>
      <c r="AIH705" s="1"/>
      <c r="AII705" s="1"/>
      <c r="AIJ705" s="1"/>
      <c r="AIK705" s="1"/>
      <c r="AIL705" s="1"/>
      <c r="AIM705" s="1"/>
      <c r="AIN705" s="1"/>
      <c r="AIO705" s="1"/>
      <c r="AIP705" s="1"/>
      <c r="AIQ705" s="1"/>
      <c r="AIR705" s="1"/>
      <c r="AIS705" s="1"/>
      <c r="AIT705" s="1"/>
      <c r="AIU705" s="1"/>
      <c r="AIV705" s="1"/>
      <c r="AIW705" s="1"/>
      <c r="AIX705" s="1"/>
      <c r="AIY705" s="1"/>
      <c r="AIZ705" s="1"/>
      <c r="AJA705" s="1"/>
      <c r="AJB705" s="1"/>
      <c r="AJC705" s="1"/>
      <c r="AJD705" s="1"/>
      <c r="AJE705" s="1"/>
      <c r="AJF705" s="1"/>
      <c r="AJG705" s="1"/>
      <c r="AJH705" s="1"/>
      <c r="AJI705" s="1"/>
      <c r="AJJ705" s="1"/>
      <c r="AJK705" s="1"/>
      <c r="AJL705" s="1"/>
      <c r="AJM705" s="1"/>
      <c r="AJN705" s="1"/>
      <c r="AJO705" s="1"/>
      <c r="AJP705" s="1"/>
      <c r="AJQ705" s="1"/>
      <c r="AJR705" s="1"/>
      <c r="AJS705" s="1"/>
      <c r="AJT705" s="1"/>
      <c r="AJU705" s="1"/>
      <c r="AJV705" s="1"/>
      <c r="AJW705" s="1"/>
      <c r="AJX705" s="1"/>
      <c r="AJY705" s="1"/>
      <c r="AJZ705" s="1"/>
      <c r="AKA705" s="1"/>
      <c r="AKB705" s="1"/>
      <c r="AKC705" s="1"/>
      <c r="AKD705" s="1"/>
      <c r="AKE705" s="1"/>
      <c r="AKF705" s="1"/>
      <c r="AKG705" s="1"/>
      <c r="AKH705" s="1"/>
      <c r="AKI705" s="1"/>
      <c r="AKJ705" s="1"/>
      <c r="AKK705" s="1"/>
      <c r="AKL705" s="1"/>
      <c r="AKM705" s="1"/>
      <c r="AKN705" s="1"/>
      <c r="AKO705" s="1"/>
      <c r="AKP705" s="1"/>
      <c r="AKQ705" s="1"/>
      <c r="AKR705" s="1"/>
      <c r="AKS705" s="1"/>
      <c r="AKT705" s="1"/>
      <c r="AKU705" s="1"/>
      <c r="AKV705" s="1"/>
      <c r="AKW705" s="1"/>
      <c r="AKX705" s="1"/>
      <c r="AKY705" s="1"/>
      <c r="AKZ705" s="1"/>
      <c r="ALA705" s="1"/>
      <c r="ALB705" s="1"/>
      <c r="ALC705" s="1"/>
      <c r="ALD705" s="1"/>
      <c r="ALE705" s="1"/>
      <c r="ALF705" s="1"/>
      <c r="ALG705" s="1"/>
      <c r="ALH705" s="1"/>
      <c r="ALI705" s="1"/>
      <c r="ALJ705" s="1"/>
      <c r="ALK705" s="1"/>
      <c r="ALL705" s="1"/>
      <c r="ALM705" s="1"/>
      <c r="ALN705" s="1"/>
      <c r="ALO705" s="1"/>
      <c r="ALP705" s="1"/>
      <c r="ALQ705" s="1"/>
      <c r="ALR705" s="1"/>
      <c r="ALS705" s="1"/>
      <c r="ALT705" s="1"/>
      <c r="ALU705" s="1"/>
      <c r="ALV705" s="1"/>
      <c r="ALW705" s="1"/>
      <c r="ALX705" s="1"/>
      <c r="ALY705" s="1"/>
      <c r="ALZ705" s="1"/>
      <c r="AMA705" s="1"/>
      <c r="AMB705" s="1"/>
      <c r="AMC705" s="1"/>
      <c r="AMD705" s="1"/>
      <c r="AME705" s="1"/>
      <c r="AMF705" s="1"/>
      <c r="AMG705" s="1"/>
      <c r="AMH705" s="1"/>
      <c r="AMI705" s="1"/>
      <c r="AMJ705" s="1"/>
    </row>
    <row r="706" spans="1:1024" s="22" customFormat="1">
      <c r="A706" s="1" t="s">
        <v>9842</v>
      </c>
      <c r="B706" s="1" t="s">
        <v>9815</v>
      </c>
      <c r="C706" s="1" t="s">
        <v>1382</v>
      </c>
      <c r="D706" s="1" t="s">
        <v>13</v>
      </c>
      <c r="E706" s="1" t="s">
        <v>9843</v>
      </c>
      <c r="F706" s="1" t="s">
        <v>16</v>
      </c>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c r="KB706" s="1"/>
      <c r="KC706" s="1"/>
      <c r="KD706" s="1"/>
      <c r="KE706" s="1"/>
      <c r="KF706" s="1"/>
      <c r="KG706" s="1"/>
      <c r="KH706" s="1"/>
      <c r="KI706" s="1"/>
      <c r="KJ706" s="1"/>
      <c r="KK706" s="1"/>
      <c r="KL706" s="1"/>
      <c r="KM706" s="1"/>
      <c r="KN706" s="1"/>
      <c r="KO706" s="1"/>
      <c r="KP706" s="1"/>
      <c r="KQ706" s="1"/>
      <c r="KR706" s="1"/>
      <c r="KS706" s="1"/>
      <c r="KT706" s="1"/>
      <c r="KU706" s="1"/>
      <c r="KV706" s="1"/>
      <c r="KW706" s="1"/>
      <c r="KX706" s="1"/>
      <c r="KY706" s="1"/>
      <c r="KZ706" s="1"/>
      <c r="LA706" s="1"/>
      <c r="LB706" s="1"/>
      <c r="LC706" s="1"/>
      <c r="LD706" s="1"/>
      <c r="LE706" s="1"/>
      <c r="LF706" s="1"/>
      <c r="LG706" s="1"/>
      <c r="LH706" s="1"/>
      <c r="LI706" s="1"/>
      <c r="LJ706" s="1"/>
      <c r="LK706" s="1"/>
      <c r="LL706" s="1"/>
      <c r="LM706" s="1"/>
      <c r="LN706" s="1"/>
      <c r="LO706" s="1"/>
      <c r="LP706" s="1"/>
      <c r="LQ706" s="1"/>
      <c r="LR706" s="1"/>
      <c r="LS706" s="1"/>
      <c r="LT706" s="1"/>
      <c r="LU706" s="1"/>
      <c r="LV706" s="1"/>
      <c r="LW706" s="1"/>
      <c r="LX706" s="1"/>
      <c r="LY706" s="1"/>
      <c r="LZ706" s="1"/>
      <c r="MA706" s="1"/>
      <c r="MB706" s="1"/>
      <c r="MC706" s="1"/>
      <c r="MD706" s="1"/>
      <c r="ME706" s="1"/>
      <c r="MF706" s="1"/>
      <c r="MG706" s="1"/>
      <c r="MH706" s="1"/>
      <c r="MI706" s="1"/>
      <c r="MJ706" s="1"/>
      <c r="MK706" s="1"/>
      <c r="ML706" s="1"/>
      <c r="MM706" s="1"/>
      <c r="MN706" s="1"/>
      <c r="MO706" s="1"/>
      <c r="MP706" s="1"/>
      <c r="MQ706" s="1"/>
      <c r="MR706" s="1"/>
      <c r="MS706" s="1"/>
      <c r="MT706" s="1"/>
      <c r="MU706" s="1"/>
      <c r="MV706" s="1"/>
      <c r="MW706" s="1"/>
      <c r="MX706" s="1"/>
      <c r="MY706" s="1"/>
      <c r="MZ706" s="1"/>
      <c r="NA706" s="1"/>
      <c r="NB706" s="1"/>
      <c r="NC706" s="1"/>
      <c r="ND706" s="1"/>
      <c r="NE706" s="1"/>
      <c r="NF706" s="1"/>
      <c r="NG706" s="1"/>
      <c r="NH706" s="1"/>
      <c r="NI706" s="1"/>
      <c r="NJ706" s="1"/>
      <c r="NK706" s="1"/>
      <c r="NL706" s="1"/>
      <c r="NM706" s="1"/>
      <c r="NN706" s="1"/>
      <c r="NO706" s="1"/>
      <c r="NP706" s="1"/>
      <c r="NQ706" s="1"/>
      <c r="NR706" s="1"/>
      <c r="NS706" s="1"/>
      <c r="NT706" s="1"/>
      <c r="NU706" s="1"/>
      <c r="NV706" s="1"/>
      <c r="NW706" s="1"/>
      <c r="NX706" s="1"/>
      <c r="NY706" s="1"/>
      <c r="NZ706" s="1"/>
      <c r="OA706" s="1"/>
      <c r="OB706" s="1"/>
      <c r="OC706" s="1"/>
      <c r="OD706" s="1"/>
      <c r="OE706" s="1"/>
      <c r="OF706" s="1"/>
      <c r="OG706" s="1"/>
      <c r="OH706" s="1"/>
      <c r="OI706" s="1"/>
      <c r="OJ706" s="1"/>
      <c r="OK706" s="1"/>
      <c r="OL706" s="1"/>
      <c r="OM706" s="1"/>
      <c r="ON706" s="1"/>
      <c r="OO706" s="1"/>
      <c r="OP706" s="1"/>
      <c r="OQ706" s="1"/>
      <c r="OR706" s="1"/>
      <c r="OS706" s="1"/>
      <c r="OT706" s="1"/>
      <c r="OU706" s="1"/>
      <c r="OV706" s="1"/>
      <c r="OW706" s="1"/>
      <c r="OX706" s="1"/>
      <c r="OY706" s="1"/>
      <c r="OZ706" s="1"/>
      <c r="PA706" s="1"/>
      <c r="PB706" s="1"/>
      <c r="PC706" s="1"/>
      <c r="PD706" s="1"/>
      <c r="PE706" s="1"/>
      <c r="PF706" s="1"/>
      <c r="PG706" s="1"/>
      <c r="PH706" s="1"/>
      <c r="PI706" s="1"/>
      <c r="PJ706" s="1"/>
      <c r="PK706" s="1"/>
      <c r="PL706" s="1"/>
      <c r="PM706" s="1"/>
      <c r="PN706" s="1"/>
      <c r="PO706" s="1"/>
      <c r="PP706" s="1"/>
      <c r="PQ706" s="1"/>
      <c r="PR706" s="1"/>
      <c r="PS706" s="1"/>
      <c r="PT706" s="1"/>
      <c r="PU706" s="1"/>
      <c r="PV706" s="1"/>
      <c r="PW706" s="1"/>
      <c r="PX706" s="1"/>
      <c r="PY706" s="1"/>
      <c r="PZ706" s="1"/>
      <c r="QA706" s="1"/>
      <c r="QB706" s="1"/>
      <c r="QC706" s="1"/>
      <c r="QD706" s="1"/>
      <c r="QE706" s="1"/>
      <c r="QF706" s="1"/>
      <c r="QG706" s="1"/>
      <c r="QH706" s="1"/>
      <c r="QI706" s="1"/>
      <c r="QJ706" s="1"/>
      <c r="QK706" s="1"/>
      <c r="QL706" s="1"/>
      <c r="QM706" s="1"/>
      <c r="QN706" s="1"/>
      <c r="QO706" s="1"/>
      <c r="QP706" s="1"/>
      <c r="QQ706" s="1"/>
      <c r="QR706" s="1"/>
      <c r="QS706" s="1"/>
      <c r="QT706" s="1"/>
      <c r="QU706" s="1"/>
      <c r="QV706" s="1"/>
      <c r="QW706" s="1"/>
      <c r="QX706" s="1"/>
      <c r="QY706" s="1"/>
      <c r="QZ706" s="1"/>
      <c r="RA706" s="1"/>
      <c r="RB706" s="1"/>
      <c r="RC706" s="1"/>
      <c r="RD706" s="1"/>
      <c r="RE706" s="1"/>
      <c r="RF706" s="1"/>
      <c r="RG706" s="1"/>
      <c r="RH706" s="1"/>
      <c r="RI706" s="1"/>
      <c r="RJ706" s="1"/>
      <c r="RK706" s="1"/>
      <c r="RL706" s="1"/>
      <c r="RM706" s="1"/>
      <c r="RN706" s="1"/>
      <c r="RO706" s="1"/>
      <c r="RP706" s="1"/>
      <c r="RQ706" s="1"/>
      <c r="RR706" s="1"/>
      <c r="RS706" s="1"/>
      <c r="RT706" s="1"/>
      <c r="RU706" s="1"/>
      <c r="RV706" s="1"/>
      <c r="RW706" s="1"/>
      <c r="RX706" s="1"/>
      <c r="RY706" s="1"/>
      <c r="RZ706" s="1"/>
      <c r="SA706" s="1"/>
      <c r="SB706" s="1"/>
      <c r="SC706" s="1"/>
      <c r="SD706" s="1"/>
      <c r="SE706" s="1"/>
      <c r="SF706" s="1"/>
      <c r="SG706" s="1"/>
      <c r="SH706" s="1"/>
      <c r="SI706" s="1"/>
      <c r="SJ706" s="1"/>
      <c r="SK706" s="1"/>
      <c r="SL706" s="1"/>
      <c r="SM706" s="1"/>
      <c r="SN706" s="1"/>
      <c r="SO706" s="1"/>
      <c r="SP706" s="1"/>
      <c r="SQ706" s="1"/>
      <c r="SR706" s="1"/>
      <c r="SS706" s="1"/>
      <c r="ST706" s="1"/>
      <c r="SU706" s="1"/>
      <c r="SV706" s="1"/>
      <c r="SW706" s="1"/>
      <c r="SX706" s="1"/>
      <c r="SY706" s="1"/>
      <c r="SZ706" s="1"/>
      <c r="TA706" s="1"/>
      <c r="TB706" s="1"/>
      <c r="TC706" s="1"/>
      <c r="TD706" s="1"/>
      <c r="TE706" s="1"/>
      <c r="TF706" s="1"/>
      <c r="TG706" s="1"/>
      <c r="TH706" s="1"/>
      <c r="TI706" s="1"/>
      <c r="TJ706" s="1"/>
      <c r="TK706" s="1"/>
      <c r="TL706" s="1"/>
      <c r="TM706" s="1"/>
      <c r="TN706" s="1"/>
      <c r="TO706" s="1"/>
      <c r="TP706" s="1"/>
      <c r="TQ706" s="1"/>
      <c r="TR706" s="1"/>
      <c r="TS706" s="1"/>
      <c r="TT706" s="1"/>
      <c r="TU706" s="1"/>
      <c r="TV706" s="1"/>
      <c r="TW706" s="1"/>
      <c r="TX706" s="1"/>
      <c r="TY706" s="1"/>
      <c r="TZ706" s="1"/>
      <c r="UA706" s="1"/>
      <c r="UB706" s="1"/>
      <c r="UC706" s="1"/>
      <c r="UD706" s="1"/>
      <c r="UE706" s="1"/>
      <c r="UF706" s="1"/>
      <c r="UG706" s="1"/>
      <c r="UH706" s="1"/>
      <c r="UI706" s="1"/>
      <c r="UJ706" s="1"/>
      <c r="UK706" s="1"/>
      <c r="UL706" s="1"/>
      <c r="UM706" s="1"/>
      <c r="UN706" s="1"/>
      <c r="UO706" s="1"/>
      <c r="UP706" s="1"/>
      <c r="UQ706" s="1"/>
      <c r="UR706" s="1"/>
      <c r="US706" s="1"/>
      <c r="UT706" s="1"/>
      <c r="UU706" s="1"/>
      <c r="UV706" s="1"/>
      <c r="UW706" s="1"/>
      <c r="UX706" s="1"/>
      <c r="UY706" s="1"/>
      <c r="UZ706" s="1"/>
      <c r="VA706" s="1"/>
      <c r="VB706" s="1"/>
      <c r="VC706" s="1"/>
      <c r="VD706" s="1"/>
      <c r="VE706" s="1"/>
      <c r="VF706" s="1"/>
      <c r="VG706" s="1"/>
      <c r="VH706" s="1"/>
      <c r="VI706" s="1"/>
      <c r="VJ706" s="1"/>
      <c r="VK706" s="1"/>
      <c r="VL706" s="1"/>
      <c r="VM706" s="1"/>
      <c r="VN706" s="1"/>
      <c r="VO706" s="1"/>
      <c r="VP706" s="1"/>
      <c r="VQ706" s="1"/>
      <c r="VR706" s="1"/>
      <c r="VS706" s="1"/>
      <c r="VT706" s="1"/>
      <c r="VU706" s="1"/>
      <c r="VV706" s="1"/>
      <c r="VW706" s="1"/>
      <c r="VX706" s="1"/>
      <c r="VY706" s="1"/>
      <c r="VZ706" s="1"/>
      <c r="WA706" s="1"/>
      <c r="WB706" s="1"/>
      <c r="WC706" s="1"/>
      <c r="WD706" s="1"/>
      <c r="WE706" s="1"/>
      <c r="WF706" s="1"/>
      <c r="WG706" s="1"/>
      <c r="WH706" s="1"/>
      <c r="WI706" s="1"/>
      <c r="WJ706" s="1"/>
      <c r="WK706" s="1"/>
      <c r="WL706" s="1"/>
      <c r="WM706" s="1"/>
      <c r="WN706" s="1"/>
      <c r="WO706" s="1"/>
      <c r="WP706" s="1"/>
      <c r="WQ706" s="1"/>
      <c r="WR706" s="1"/>
      <c r="WS706" s="1"/>
      <c r="WT706" s="1"/>
      <c r="WU706" s="1"/>
      <c r="WV706" s="1"/>
      <c r="WW706" s="1"/>
      <c r="WX706" s="1"/>
      <c r="WY706" s="1"/>
      <c r="WZ706" s="1"/>
      <c r="XA706" s="1"/>
      <c r="XB706" s="1"/>
      <c r="XC706" s="1"/>
      <c r="XD706" s="1"/>
      <c r="XE706" s="1"/>
      <c r="XF706" s="1"/>
      <c r="XG706" s="1"/>
      <c r="XH706" s="1"/>
      <c r="XI706" s="1"/>
      <c r="XJ706" s="1"/>
      <c r="XK706" s="1"/>
      <c r="XL706" s="1"/>
      <c r="XM706" s="1"/>
      <c r="XN706" s="1"/>
      <c r="XO706" s="1"/>
      <c r="XP706" s="1"/>
      <c r="XQ706" s="1"/>
      <c r="XR706" s="1"/>
      <c r="XS706" s="1"/>
      <c r="XT706" s="1"/>
      <c r="XU706" s="1"/>
      <c r="XV706" s="1"/>
      <c r="XW706" s="1"/>
      <c r="XX706" s="1"/>
      <c r="XY706" s="1"/>
      <c r="XZ706" s="1"/>
      <c r="YA706" s="1"/>
      <c r="YB706" s="1"/>
      <c r="YC706" s="1"/>
      <c r="YD706" s="1"/>
      <c r="YE706" s="1"/>
      <c r="YF706" s="1"/>
      <c r="YG706" s="1"/>
      <c r="YH706" s="1"/>
      <c r="YI706" s="1"/>
      <c r="YJ706" s="1"/>
      <c r="YK706" s="1"/>
      <c r="YL706" s="1"/>
      <c r="YM706" s="1"/>
      <c r="YN706" s="1"/>
      <c r="YO706" s="1"/>
      <c r="YP706" s="1"/>
      <c r="YQ706" s="1"/>
      <c r="YR706" s="1"/>
      <c r="YS706" s="1"/>
      <c r="YT706" s="1"/>
      <c r="YU706" s="1"/>
      <c r="YV706" s="1"/>
      <c r="YW706" s="1"/>
      <c r="YX706" s="1"/>
      <c r="YY706" s="1"/>
      <c r="YZ706" s="1"/>
      <c r="ZA706" s="1"/>
      <c r="ZB706" s="1"/>
      <c r="ZC706" s="1"/>
      <c r="ZD706" s="1"/>
      <c r="ZE706" s="1"/>
      <c r="ZF706" s="1"/>
      <c r="ZG706" s="1"/>
      <c r="ZH706" s="1"/>
      <c r="ZI706" s="1"/>
      <c r="ZJ706" s="1"/>
      <c r="ZK706" s="1"/>
      <c r="ZL706" s="1"/>
      <c r="ZM706" s="1"/>
      <c r="ZN706" s="1"/>
      <c r="ZO706" s="1"/>
      <c r="ZP706" s="1"/>
      <c r="ZQ706" s="1"/>
      <c r="ZR706" s="1"/>
      <c r="ZS706" s="1"/>
      <c r="ZT706" s="1"/>
      <c r="ZU706" s="1"/>
      <c r="ZV706" s="1"/>
      <c r="ZW706" s="1"/>
      <c r="ZX706" s="1"/>
      <c r="ZY706" s="1"/>
      <c r="ZZ706" s="1"/>
      <c r="AAA706" s="1"/>
      <c r="AAB706" s="1"/>
      <c r="AAC706" s="1"/>
      <c r="AAD706" s="1"/>
      <c r="AAE706" s="1"/>
      <c r="AAF706" s="1"/>
      <c r="AAG706" s="1"/>
      <c r="AAH706" s="1"/>
      <c r="AAI706" s="1"/>
      <c r="AAJ706" s="1"/>
      <c r="AAK706" s="1"/>
      <c r="AAL706" s="1"/>
      <c r="AAM706" s="1"/>
      <c r="AAN706" s="1"/>
      <c r="AAO706" s="1"/>
      <c r="AAP706" s="1"/>
      <c r="AAQ706" s="1"/>
      <c r="AAR706" s="1"/>
      <c r="AAS706" s="1"/>
      <c r="AAT706" s="1"/>
      <c r="AAU706" s="1"/>
      <c r="AAV706" s="1"/>
      <c r="AAW706" s="1"/>
      <c r="AAX706" s="1"/>
      <c r="AAY706" s="1"/>
      <c r="AAZ706" s="1"/>
      <c r="ABA706" s="1"/>
      <c r="ABB706" s="1"/>
      <c r="ABC706" s="1"/>
      <c r="ABD706" s="1"/>
      <c r="ABE706" s="1"/>
      <c r="ABF706" s="1"/>
      <c r="ABG706" s="1"/>
      <c r="ABH706" s="1"/>
      <c r="ABI706" s="1"/>
      <c r="ABJ706" s="1"/>
      <c r="ABK706" s="1"/>
      <c r="ABL706" s="1"/>
      <c r="ABM706" s="1"/>
      <c r="ABN706" s="1"/>
      <c r="ABO706" s="1"/>
      <c r="ABP706" s="1"/>
      <c r="ABQ706" s="1"/>
      <c r="ABR706" s="1"/>
      <c r="ABS706" s="1"/>
      <c r="ABT706" s="1"/>
      <c r="ABU706" s="1"/>
      <c r="ABV706" s="1"/>
      <c r="ABW706" s="1"/>
      <c r="ABX706" s="1"/>
      <c r="ABY706" s="1"/>
      <c r="ABZ706" s="1"/>
      <c r="ACA706" s="1"/>
      <c r="ACB706" s="1"/>
      <c r="ACC706" s="1"/>
      <c r="ACD706" s="1"/>
      <c r="ACE706" s="1"/>
      <c r="ACF706" s="1"/>
      <c r="ACG706" s="1"/>
      <c r="ACH706" s="1"/>
      <c r="ACI706" s="1"/>
      <c r="ACJ706" s="1"/>
      <c r="ACK706" s="1"/>
      <c r="ACL706" s="1"/>
      <c r="ACM706" s="1"/>
      <c r="ACN706" s="1"/>
      <c r="ACO706" s="1"/>
      <c r="ACP706" s="1"/>
      <c r="ACQ706" s="1"/>
      <c r="ACR706" s="1"/>
      <c r="ACS706" s="1"/>
      <c r="ACT706" s="1"/>
      <c r="ACU706" s="1"/>
      <c r="ACV706" s="1"/>
      <c r="ACW706" s="1"/>
      <c r="ACX706" s="1"/>
      <c r="ACY706" s="1"/>
      <c r="ACZ706" s="1"/>
      <c r="ADA706" s="1"/>
      <c r="ADB706" s="1"/>
      <c r="ADC706" s="1"/>
      <c r="ADD706" s="1"/>
      <c r="ADE706" s="1"/>
      <c r="ADF706" s="1"/>
      <c r="ADG706" s="1"/>
      <c r="ADH706" s="1"/>
      <c r="ADI706" s="1"/>
      <c r="ADJ706" s="1"/>
      <c r="ADK706" s="1"/>
      <c r="ADL706" s="1"/>
      <c r="ADM706" s="1"/>
      <c r="ADN706" s="1"/>
      <c r="ADO706" s="1"/>
      <c r="ADP706" s="1"/>
      <c r="ADQ706" s="1"/>
      <c r="ADR706" s="1"/>
      <c r="ADS706" s="1"/>
      <c r="ADT706" s="1"/>
      <c r="ADU706" s="1"/>
      <c r="ADV706" s="1"/>
      <c r="ADW706" s="1"/>
      <c r="ADX706" s="1"/>
      <c r="ADY706" s="1"/>
      <c r="ADZ706" s="1"/>
      <c r="AEA706" s="1"/>
      <c r="AEB706" s="1"/>
      <c r="AEC706" s="1"/>
      <c r="AED706" s="1"/>
      <c r="AEE706" s="1"/>
      <c r="AEF706" s="1"/>
      <c r="AEG706" s="1"/>
      <c r="AEH706" s="1"/>
      <c r="AEI706" s="1"/>
      <c r="AEJ706" s="1"/>
      <c r="AEK706" s="1"/>
      <c r="AEL706" s="1"/>
      <c r="AEM706" s="1"/>
      <c r="AEN706" s="1"/>
      <c r="AEO706" s="1"/>
      <c r="AEP706" s="1"/>
      <c r="AEQ706" s="1"/>
      <c r="AER706" s="1"/>
      <c r="AES706" s="1"/>
      <c r="AET706" s="1"/>
      <c r="AEU706" s="1"/>
      <c r="AEV706" s="1"/>
      <c r="AEW706" s="1"/>
      <c r="AEX706" s="1"/>
      <c r="AEY706" s="1"/>
      <c r="AEZ706" s="1"/>
      <c r="AFA706" s="1"/>
      <c r="AFB706" s="1"/>
      <c r="AFC706" s="1"/>
      <c r="AFD706" s="1"/>
      <c r="AFE706" s="1"/>
      <c r="AFF706" s="1"/>
      <c r="AFG706" s="1"/>
      <c r="AFH706" s="1"/>
      <c r="AFI706" s="1"/>
      <c r="AFJ706" s="1"/>
      <c r="AFK706" s="1"/>
      <c r="AFL706" s="1"/>
      <c r="AFM706" s="1"/>
      <c r="AFN706" s="1"/>
      <c r="AFO706" s="1"/>
      <c r="AFP706" s="1"/>
      <c r="AFQ706" s="1"/>
      <c r="AFR706" s="1"/>
      <c r="AFS706" s="1"/>
      <c r="AFT706" s="1"/>
      <c r="AFU706" s="1"/>
      <c r="AFV706" s="1"/>
      <c r="AFW706" s="1"/>
      <c r="AFX706" s="1"/>
      <c r="AFY706" s="1"/>
      <c r="AFZ706" s="1"/>
      <c r="AGA706" s="1"/>
      <c r="AGB706" s="1"/>
      <c r="AGC706" s="1"/>
      <c r="AGD706" s="1"/>
      <c r="AGE706" s="1"/>
      <c r="AGF706" s="1"/>
      <c r="AGG706" s="1"/>
      <c r="AGH706" s="1"/>
      <c r="AGI706" s="1"/>
      <c r="AGJ706" s="1"/>
      <c r="AGK706" s="1"/>
      <c r="AGL706" s="1"/>
      <c r="AGM706" s="1"/>
      <c r="AGN706" s="1"/>
      <c r="AGO706" s="1"/>
      <c r="AGP706" s="1"/>
      <c r="AGQ706" s="1"/>
      <c r="AGR706" s="1"/>
      <c r="AGS706" s="1"/>
      <c r="AGT706" s="1"/>
      <c r="AGU706" s="1"/>
      <c r="AGV706" s="1"/>
      <c r="AGW706" s="1"/>
      <c r="AGX706" s="1"/>
      <c r="AGY706" s="1"/>
      <c r="AGZ706" s="1"/>
      <c r="AHA706" s="1"/>
      <c r="AHB706" s="1"/>
      <c r="AHC706" s="1"/>
      <c r="AHD706" s="1"/>
      <c r="AHE706" s="1"/>
      <c r="AHF706" s="1"/>
      <c r="AHG706" s="1"/>
      <c r="AHH706" s="1"/>
      <c r="AHI706" s="1"/>
      <c r="AHJ706" s="1"/>
      <c r="AHK706" s="1"/>
      <c r="AHL706" s="1"/>
      <c r="AHM706" s="1"/>
      <c r="AHN706" s="1"/>
      <c r="AHO706" s="1"/>
      <c r="AHP706" s="1"/>
      <c r="AHQ706" s="1"/>
      <c r="AHR706" s="1"/>
      <c r="AHS706" s="1"/>
      <c r="AHT706" s="1"/>
      <c r="AHU706" s="1"/>
      <c r="AHV706" s="1"/>
      <c r="AHW706" s="1"/>
      <c r="AHX706" s="1"/>
      <c r="AHY706" s="1"/>
      <c r="AHZ706" s="1"/>
      <c r="AIA706" s="1"/>
      <c r="AIB706" s="1"/>
      <c r="AIC706" s="1"/>
      <c r="AID706" s="1"/>
      <c r="AIE706" s="1"/>
      <c r="AIF706" s="1"/>
      <c r="AIG706" s="1"/>
      <c r="AIH706" s="1"/>
      <c r="AII706" s="1"/>
      <c r="AIJ706" s="1"/>
      <c r="AIK706" s="1"/>
      <c r="AIL706" s="1"/>
      <c r="AIM706" s="1"/>
      <c r="AIN706" s="1"/>
      <c r="AIO706" s="1"/>
      <c r="AIP706" s="1"/>
      <c r="AIQ706" s="1"/>
      <c r="AIR706" s="1"/>
      <c r="AIS706" s="1"/>
      <c r="AIT706" s="1"/>
      <c r="AIU706" s="1"/>
      <c r="AIV706" s="1"/>
      <c r="AIW706" s="1"/>
      <c r="AIX706" s="1"/>
      <c r="AIY706" s="1"/>
      <c r="AIZ706" s="1"/>
      <c r="AJA706" s="1"/>
      <c r="AJB706" s="1"/>
      <c r="AJC706" s="1"/>
      <c r="AJD706" s="1"/>
      <c r="AJE706" s="1"/>
      <c r="AJF706" s="1"/>
      <c r="AJG706" s="1"/>
      <c r="AJH706" s="1"/>
      <c r="AJI706" s="1"/>
      <c r="AJJ706" s="1"/>
      <c r="AJK706" s="1"/>
      <c r="AJL706" s="1"/>
      <c r="AJM706" s="1"/>
      <c r="AJN706" s="1"/>
      <c r="AJO706" s="1"/>
      <c r="AJP706" s="1"/>
      <c r="AJQ706" s="1"/>
      <c r="AJR706" s="1"/>
      <c r="AJS706" s="1"/>
      <c r="AJT706" s="1"/>
      <c r="AJU706" s="1"/>
      <c r="AJV706" s="1"/>
      <c r="AJW706" s="1"/>
      <c r="AJX706" s="1"/>
      <c r="AJY706" s="1"/>
      <c r="AJZ706" s="1"/>
      <c r="AKA706" s="1"/>
      <c r="AKB706" s="1"/>
      <c r="AKC706" s="1"/>
      <c r="AKD706" s="1"/>
      <c r="AKE706" s="1"/>
      <c r="AKF706" s="1"/>
      <c r="AKG706" s="1"/>
      <c r="AKH706" s="1"/>
      <c r="AKI706" s="1"/>
      <c r="AKJ706" s="1"/>
      <c r="AKK706" s="1"/>
      <c r="AKL706" s="1"/>
      <c r="AKM706" s="1"/>
      <c r="AKN706" s="1"/>
      <c r="AKO706" s="1"/>
      <c r="AKP706" s="1"/>
      <c r="AKQ706" s="1"/>
      <c r="AKR706" s="1"/>
      <c r="AKS706" s="1"/>
      <c r="AKT706" s="1"/>
      <c r="AKU706" s="1"/>
      <c r="AKV706" s="1"/>
      <c r="AKW706" s="1"/>
      <c r="AKX706" s="1"/>
      <c r="AKY706" s="1"/>
      <c r="AKZ706" s="1"/>
      <c r="ALA706" s="1"/>
      <c r="ALB706" s="1"/>
      <c r="ALC706" s="1"/>
      <c r="ALD706" s="1"/>
      <c r="ALE706" s="1"/>
      <c r="ALF706" s="1"/>
      <c r="ALG706" s="1"/>
      <c r="ALH706" s="1"/>
      <c r="ALI706" s="1"/>
      <c r="ALJ706" s="1"/>
      <c r="ALK706" s="1"/>
      <c r="ALL706" s="1"/>
      <c r="ALM706" s="1"/>
      <c r="ALN706" s="1"/>
      <c r="ALO706" s="1"/>
      <c r="ALP706" s="1"/>
      <c r="ALQ706" s="1"/>
      <c r="ALR706" s="1"/>
      <c r="ALS706" s="1"/>
      <c r="ALT706" s="1"/>
      <c r="ALU706" s="1"/>
      <c r="ALV706" s="1"/>
      <c r="ALW706" s="1"/>
      <c r="ALX706" s="1"/>
      <c r="ALY706" s="1"/>
      <c r="ALZ706" s="1"/>
      <c r="AMA706" s="1"/>
      <c r="AMB706" s="1"/>
      <c r="AMC706" s="1"/>
      <c r="AMD706" s="1"/>
      <c r="AME706" s="1"/>
      <c r="AMF706" s="1"/>
      <c r="AMG706" s="1"/>
      <c r="AMH706" s="1"/>
      <c r="AMI706" s="1"/>
      <c r="AMJ706" s="1"/>
    </row>
    <row r="707" spans="1:1024" s="22" customFormat="1">
      <c r="A707" s="1" t="s">
        <v>9844</v>
      </c>
      <c r="B707" s="1" t="s">
        <v>9817</v>
      </c>
      <c r="C707" s="1" t="s">
        <v>1382</v>
      </c>
      <c r="D707" s="1" t="s">
        <v>288</v>
      </c>
      <c r="E707" s="1" t="s">
        <v>9845</v>
      </c>
      <c r="F707" s="1" t="s">
        <v>9845</v>
      </c>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c r="KB707" s="1"/>
      <c r="KC707" s="1"/>
      <c r="KD707" s="1"/>
      <c r="KE707" s="1"/>
      <c r="KF707" s="1"/>
      <c r="KG707" s="1"/>
      <c r="KH707" s="1"/>
      <c r="KI707" s="1"/>
      <c r="KJ707" s="1"/>
      <c r="KK707" s="1"/>
      <c r="KL707" s="1"/>
      <c r="KM707" s="1"/>
      <c r="KN707" s="1"/>
      <c r="KO707" s="1"/>
      <c r="KP707" s="1"/>
      <c r="KQ707" s="1"/>
      <c r="KR707" s="1"/>
      <c r="KS707" s="1"/>
      <c r="KT707" s="1"/>
      <c r="KU707" s="1"/>
      <c r="KV707" s="1"/>
      <c r="KW707" s="1"/>
      <c r="KX707" s="1"/>
      <c r="KY707" s="1"/>
      <c r="KZ707" s="1"/>
      <c r="LA707" s="1"/>
      <c r="LB707" s="1"/>
      <c r="LC707" s="1"/>
      <c r="LD707" s="1"/>
      <c r="LE707" s="1"/>
      <c r="LF707" s="1"/>
      <c r="LG707" s="1"/>
      <c r="LH707" s="1"/>
      <c r="LI707" s="1"/>
      <c r="LJ707" s="1"/>
      <c r="LK707" s="1"/>
      <c r="LL707" s="1"/>
      <c r="LM707" s="1"/>
      <c r="LN707" s="1"/>
      <c r="LO707" s="1"/>
      <c r="LP707" s="1"/>
      <c r="LQ707" s="1"/>
      <c r="LR707" s="1"/>
      <c r="LS707" s="1"/>
      <c r="LT707" s="1"/>
      <c r="LU707" s="1"/>
      <c r="LV707" s="1"/>
      <c r="LW707" s="1"/>
      <c r="LX707" s="1"/>
      <c r="LY707" s="1"/>
      <c r="LZ707" s="1"/>
      <c r="MA707" s="1"/>
      <c r="MB707" s="1"/>
      <c r="MC707" s="1"/>
      <c r="MD707" s="1"/>
      <c r="ME707" s="1"/>
      <c r="MF707" s="1"/>
      <c r="MG707" s="1"/>
      <c r="MH707" s="1"/>
      <c r="MI707" s="1"/>
      <c r="MJ707" s="1"/>
      <c r="MK707" s="1"/>
      <c r="ML707" s="1"/>
      <c r="MM707" s="1"/>
      <c r="MN707" s="1"/>
      <c r="MO707" s="1"/>
      <c r="MP707" s="1"/>
      <c r="MQ707" s="1"/>
      <c r="MR707" s="1"/>
      <c r="MS707" s="1"/>
      <c r="MT707" s="1"/>
      <c r="MU707" s="1"/>
      <c r="MV707" s="1"/>
      <c r="MW707" s="1"/>
      <c r="MX707" s="1"/>
      <c r="MY707" s="1"/>
      <c r="MZ707" s="1"/>
      <c r="NA707" s="1"/>
      <c r="NB707" s="1"/>
      <c r="NC707" s="1"/>
      <c r="ND707" s="1"/>
      <c r="NE707" s="1"/>
      <c r="NF707" s="1"/>
      <c r="NG707" s="1"/>
      <c r="NH707" s="1"/>
      <c r="NI707" s="1"/>
      <c r="NJ707" s="1"/>
      <c r="NK707" s="1"/>
      <c r="NL707" s="1"/>
      <c r="NM707" s="1"/>
      <c r="NN707" s="1"/>
      <c r="NO707" s="1"/>
      <c r="NP707" s="1"/>
      <c r="NQ707" s="1"/>
      <c r="NR707" s="1"/>
      <c r="NS707" s="1"/>
      <c r="NT707" s="1"/>
      <c r="NU707" s="1"/>
      <c r="NV707" s="1"/>
      <c r="NW707" s="1"/>
      <c r="NX707" s="1"/>
      <c r="NY707" s="1"/>
      <c r="NZ707" s="1"/>
      <c r="OA707" s="1"/>
      <c r="OB707" s="1"/>
      <c r="OC707" s="1"/>
      <c r="OD707" s="1"/>
      <c r="OE707" s="1"/>
      <c r="OF707" s="1"/>
      <c r="OG707" s="1"/>
      <c r="OH707" s="1"/>
      <c r="OI707" s="1"/>
      <c r="OJ707" s="1"/>
      <c r="OK707" s="1"/>
      <c r="OL707" s="1"/>
      <c r="OM707" s="1"/>
      <c r="ON707" s="1"/>
      <c r="OO707" s="1"/>
      <c r="OP707" s="1"/>
      <c r="OQ707" s="1"/>
      <c r="OR707" s="1"/>
      <c r="OS707" s="1"/>
      <c r="OT707" s="1"/>
      <c r="OU707" s="1"/>
      <c r="OV707" s="1"/>
      <c r="OW707" s="1"/>
      <c r="OX707" s="1"/>
      <c r="OY707" s="1"/>
      <c r="OZ707" s="1"/>
      <c r="PA707" s="1"/>
      <c r="PB707" s="1"/>
      <c r="PC707" s="1"/>
      <c r="PD707" s="1"/>
      <c r="PE707" s="1"/>
      <c r="PF707" s="1"/>
      <c r="PG707" s="1"/>
      <c r="PH707" s="1"/>
      <c r="PI707" s="1"/>
      <c r="PJ707" s="1"/>
      <c r="PK707" s="1"/>
      <c r="PL707" s="1"/>
      <c r="PM707" s="1"/>
      <c r="PN707" s="1"/>
      <c r="PO707" s="1"/>
      <c r="PP707" s="1"/>
      <c r="PQ707" s="1"/>
      <c r="PR707" s="1"/>
      <c r="PS707" s="1"/>
      <c r="PT707" s="1"/>
      <c r="PU707" s="1"/>
      <c r="PV707" s="1"/>
      <c r="PW707" s="1"/>
      <c r="PX707" s="1"/>
      <c r="PY707" s="1"/>
      <c r="PZ707" s="1"/>
      <c r="QA707" s="1"/>
      <c r="QB707" s="1"/>
      <c r="QC707" s="1"/>
      <c r="QD707" s="1"/>
      <c r="QE707" s="1"/>
      <c r="QF707" s="1"/>
      <c r="QG707" s="1"/>
      <c r="QH707" s="1"/>
      <c r="QI707" s="1"/>
      <c r="QJ707" s="1"/>
      <c r="QK707" s="1"/>
      <c r="QL707" s="1"/>
      <c r="QM707" s="1"/>
      <c r="QN707" s="1"/>
      <c r="QO707" s="1"/>
      <c r="QP707" s="1"/>
      <c r="QQ707" s="1"/>
      <c r="QR707" s="1"/>
      <c r="QS707" s="1"/>
      <c r="QT707" s="1"/>
      <c r="QU707" s="1"/>
      <c r="QV707" s="1"/>
      <c r="QW707" s="1"/>
      <c r="QX707" s="1"/>
      <c r="QY707" s="1"/>
      <c r="QZ707" s="1"/>
      <c r="RA707" s="1"/>
      <c r="RB707" s="1"/>
      <c r="RC707" s="1"/>
      <c r="RD707" s="1"/>
      <c r="RE707" s="1"/>
      <c r="RF707" s="1"/>
      <c r="RG707" s="1"/>
      <c r="RH707" s="1"/>
      <c r="RI707" s="1"/>
      <c r="RJ707" s="1"/>
      <c r="RK707" s="1"/>
      <c r="RL707" s="1"/>
      <c r="RM707" s="1"/>
      <c r="RN707" s="1"/>
      <c r="RO707" s="1"/>
      <c r="RP707" s="1"/>
      <c r="RQ707" s="1"/>
      <c r="RR707" s="1"/>
      <c r="RS707" s="1"/>
      <c r="RT707" s="1"/>
      <c r="RU707" s="1"/>
      <c r="RV707" s="1"/>
      <c r="RW707" s="1"/>
      <c r="RX707" s="1"/>
      <c r="RY707" s="1"/>
      <c r="RZ707" s="1"/>
      <c r="SA707" s="1"/>
      <c r="SB707" s="1"/>
      <c r="SC707" s="1"/>
      <c r="SD707" s="1"/>
      <c r="SE707" s="1"/>
      <c r="SF707" s="1"/>
      <c r="SG707" s="1"/>
      <c r="SH707" s="1"/>
      <c r="SI707" s="1"/>
      <c r="SJ707" s="1"/>
      <c r="SK707" s="1"/>
      <c r="SL707" s="1"/>
      <c r="SM707" s="1"/>
      <c r="SN707" s="1"/>
      <c r="SO707" s="1"/>
      <c r="SP707" s="1"/>
      <c r="SQ707" s="1"/>
      <c r="SR707" s="1"/>
      <c r="SS707" s="1"/>
      <c r="ST707" s="1"/>
      <c r="SU707" s="1"/>
      <c r="SV707" s="1"/>
      <c r="SW707" s="1"/>
      <c r="SX707" s="1"/>
      <c r="SY707" s="1"/>
      <c r="SZ707" s="1"/>
      <c r="TA707" s="1"/>
      <c r="TB707" s="1"/>
      <c r="TC707" s="1"/>
      <c r="TD707" s="1"/>
      <c r="TE707" s="1"/>
      <c r="TF707" s="1"/>
      <c r="TG707" s="1"/>
      <c r="TH707" s="1"/>
      <c r="TI707" s="1"/>
      <c r="TJ707" s="1"/>
      <c r="TK707" s="1"/>
      <c r="TL707" s="1"/>
      <c r="TM707" s="1"/>
      <c r="TN707" s="1"/>
      <c r="TO707" s="1"/>
      <c r="TP707" s="1"/>
      <c r="TQ707" s="1"/>
      <c r="TR707" s="1"/>
      <c r="TS707" s="1"/>
      <c r="TT707" s="1"/>
      <c r="TU707" s="1"/>
      <c r="TV707" s="1"/>
      <c r="TW707" s="1"/>
      <c r="TX707" s="1"/>
      <c r="TY707" s="1"/>
      <c r="TZ707" s="1"/>
      <c r="UA707" s="1"/>
      <c r="UB707" s="1"/>
      <c r="UC707" s="1"/>
      <c r="UD707" s="1"/>
      <c r="UE707" s="1"/>
      <c r="UF707" s="1"/>
      <c r="UG707" s="1"/>
      <c r="UH707" s="1"/>
      <c r="UI707" s="1"/>
      <c r="UJ707" s="1"/>
      <c r="UK707" s="1"/>
      <c r="UL707" s="1"/>
      <c r="UM707" s="1"/>
      <c r="UN707" s="1"/>
      <c r="UO707" s="1"/>
      <c r="UP707" s="1"/>
      <c r="UQ707" s="1"/>
      <c r="UR707" s="1"/>
      <c r="US707" s="1"/>
      <c r="UT707" s="1"/>
      <c r="UU707" s="1"/>
      <c r="UV707" s="1"/>
      <c r="UW707" s="1"/>
      <c r="UX707" s="1"/>
      <c r="UY707" s="1"/>
      <c r="UZ707" s="1"/>
      <c r="VA707" s="1"/>
      <c r="VB707" s="1"/>
      <c r="VC707" s="1"/>
      <c r="VD707" s="1"/>
      <c r="VE707" s="1"/>
      <c r="VF707" s="1"/>
      <c r="VG707" s="1"/>
      <c r="VH707" s="1"/>
      <c r="VI707" s="1"/>
      <c r="VJ707" s="1"/>
      <c r="VK707" s="1"/>
      <c r="VL707" s="1"/>
      <c r="VM707" s="1"/>
      <c r="VN707" s="1"/>
      <c r="VO707" s="1"/>
      <c r="VP707" s="1"/>
      <c r="VQ707" s="1"/>
      <c r="VR707" s="1"/>
      <c r="VS707" s="1"/>
      <c r="VT707" s="1"/>
      <c r="VU707" s="1"/>
      <c r="VV707" s="1"/>
      <c r="VW707" s="1"/>
      <c r="VX707" s="1"/>
      <c r="VY707" s="1"/>
      <c r="VZ707" s="1"/>
      <c r="WA707" s="1"/>
      <c r="WB707" s="1"/>
      <c r="WC707" s="1"/>
      <c r="WD707" s="1"/>
      <c r="WE707" s="1"/>
      <c r="WF707" s="1"/>
      <c r="WG707" s="1"/>
      <c r="WH707" s="1"/>
      <c r="WI707" s="1"/>
      <c r="WJ707" s="1"/>
      <c r="WK707" s="1"/>
      <c r="WL707" s="1"/>
      <c r="WM707" s="1"/>
      <c r="WN707" s="1"/>
      <c r="WO707" s="1"/>
      <c r="WP707" s="1"/>
      <c r="WQ707" s="1"/>
      <c r="WR707" s="1"/>
      <c r="WS707" s="1"/>
      <c r="WT707" s="1"/>
      <c r="WU707" s="1"/>
      <c r="WV707" s="1"/>
      <c r="WW707" s="1"/>
      <c r="WX707" s="1"/>
      <c r="WY707" s="1"/>
      <c r="WZ707" s="1"/>
      <c r="XA707" s="1"/>
      <c r="XB707" s="1"/>
      <c r="XC707" s="1"/>
      <c r="XD707" s="1"/>
      <c r="XE707" s="1"/>
      <c r="XF707" s="1"/>
      <c r="XG707" s="1"/>
      <c r="XH707" s="1"/>
      <c r="XI707" s="1"/>
      <c r="XJ707" s="1"/>
      <c r="XK707" s="1"/>
      <c r="XL707" s="1"/>
      <c r="XM707" s="1"/>
      <c r="XN707" s="1"/>
      <c r="XO707" s="1"/>
      <c r="XP707" s="1"/>
      <c r="XQ707" s="1"/>
      <c r="XR707" s="1"/>
      <c r="XS707" s="1"/>
      <c r="XT707" s="1"/>
      <c r="XU707" s="1"/>
      <c r="XV707" s="1"/>
      <c r="XW707" s="1"/>
      <c r="XX707" s="1"/>
      <c r="XY707" s="1"/>
      <c r="XZ707" s="1"/>
      <c r="YA707" s="1"/>
      <c r="YB707" s="1"/>
      <c r="YC707" s="1"/>
      <c r="YD707" s="1"/>
      <c r="YE707" s="1"/>
      <c r="YF707" s="1"/>
      <c r="YG707" s="1"/>
      <c r="YH707" s="1"/>
      <c r="YI707" s="1"/>
      <c r="YJ707" s="1"/>
      <c r="YK707" s="1"/>
      <c r="YL707" s="1"/>
      <c r="YM707" s="1"/>
      <c r="YN707" s="1"/>
      <c r="YO707" s="1"/>
      <c r="YP707" s="1"/>
      <c r="YQ707" s="1"/>
      <c r="YR707" s="1"/>
      <c r="YS707" s="1"/>
      <c r="YT707" s="1"/>
      <c r="YU707" s="1"/>
      <c r="YV707" s="1"/>
      <c r="YW707" s="1"/>
      <c r="YX707" s="1"/>
      <c r="YY707" s="1"/>
      <c r="YZ707" s="1"/>
      <c r="ZA707" s="1"/>
      <c r="ZB707" s="1"/>
      <c r="ZC707" s="1"/>
      <c r="ZD707" s="1"/>
      <c r="ZE707" s="1"/>
      <c r="ZF707" s="1"/>
      <c r="ZG707" s="1"/>
      <c r="ZH707" s="1"/>
      <c r="ZI707" s="1"/>
      <c r="ZJ707" s="1"/>
      <c r="ZK707" s="1"/>
      <c r="ZL707" s="1"/>
      <c r="ZM707" s="1"/>
      <c r="ZN707" s="1"/>
      <c r="ZO707" s="1"/>
      <c r="ZP707" s="1"/>
      <c r="ZQ707" s="1"/>
      <c r="ZR707" s="1"/>
      <c r="ZS707" s="1"/>
      <c r="ZT707" s="1"/>
      <c r="ZU707" s="1"/>
      <c r="ZV707" s="1"/>
      <c r="ZW707" s="1"/>
      <c r="ZX707" s="1"/>
      <c r="ZY707" s="1"/>
      <c r="ZZ707" s="1"/>
      <c r="AAA707" s="1"/>
      <c r="AAB707" s="1"/>
      <c r="AAC707" s="1"/>
      <c r="AAD707" s="1"/>
      <c r="AAE707" s="1"/>
      <c r="AAF707" s="1"/>
      <c r="AAG707" s="1"/>
      <c r="AAH707" s="1"/>
      <c r="AAI707" s="1"/>
      <c r="AAJ707" s="1"/>
      <c r="AAK707" s="1"/>
      <c r="AAL707" s="1"/>
      <c r="AAM707" s="1"/>
      <c r="AAN707" s="1"/>
      <c r="AAO707" s="1"/>
      <c r="AAP707" s="1"/>
      <c r="AAQ707" s="1"/>
      <c r="AAR707" s="1"/>
      <c r="AAS707" s="1"/>
      <c r="AAT707" s="1"/>
      <c r="AAU707" s="1"/>
      <c r="AAV707" s="1"/>
      <c r="AAW707" s="1"/>
      <c r="AAX707" s="1"/>
      <c r="AAY707" s="1"/>
      <c r="AAZ707" s="1"/>
      <c r="ABA707" s="1"/>
      <c r="ABB707" s="1"/>
      <c r="ABC707" s="1"/>
      <c r="ABD707" s="1"/>
      <c r="ABE707" s="1"/>
      <c r="ABF707" s="1"/>
      <c r="ABG707" s="1"/>
      <c r="ABH707" s="1"/>
      <c r="ABI707" s="1"/>
      <c r="ABJ707" s="1"/>
      <c r="ABK707" s="1"/>
      <c r="ABL707" s="1"/>
      <c r="ABM707" s="1"/>
      <c r="ABN707" s="1"/>
      <c r="ABO707" s="1"/>
      <c r="ABP707" s="1"/>
      <c r="ABQ707" s="1"/>
      <c r="ABR707" s="1"/>
      <c r="ABS707" s="1"/>
      <c r="ABT707" s="1"/>
      <c r="ABU707" s="1"/>
      <c r="ABV707" s="1"/>
      <c r="ABW707" s="1"/>
      <c r="ABX707" s="1"/>
      <c r="ABY707" s="1"/>
      <c r="ABZ707" s="1"/>
      <c r="ACA707" s="1"/>
      <c r="ACB707" s="1"/>
      <c r="ACC707" s="1"/>
      <c r="ACD707" s="1"/>
      <c r="ACE707" s="1"/>
      <c r="ACF707" s="1"/>
      <c r="ACG707" s="1"/>
      <c r="ACH707" s="1"/>
      <c r="ACI707" s="1"/>
      <c r="ACJ707" s="1"/>
      <c r="ACK707" s="1"/>
      <c r="ACL707" s="1"/>
      <c r="ACM707" s="1"/>
      <c r="ACN707" s="1"/>
      <c r="ACO707" s="1"/>
      <c r="ACP707" s="1"/>
      <c r="ACQ707" s="1"/>
      <c r="ACR707" s="1"/>
      <c r="ACS707" s="1"/>
      <c r="ACT707" s="1"/>
      <c r="ACU707" s="1"/>
      <c r="ACV707" s="1"/>
      <c r="ACW707" s="1"/>
      <c r="ACX707" s="1"/>
      <c r="ACY707" s="1"/>
      <c r="ACZ707" s="1"/>
      <c r="ADA707" s="1"/>
      <c r="ADB707" s="1"/>
      <c r="ADC707" s="1"/>
      <c r="ADD707" s="1"/>
      <c r="ADE707" s="1"/>
      <c r="ADF707" s="1"/>
      <c r="ADG707" s="1"/>
      <c r="ADH707" s="1"/>
      <c r="ADI707" s="1"/>
      <c r="ADJ707" s="1"/>
      <c r="ADK707" s="1"/>
      <c r="ADL707" s="1"/>
      <c r="ADM707" s="1"/>
      <c r="ADN707" s="1"/>
      <c r="ADO707" s="1"/>
      <c r="ADP707" s="1"/>
      <c r="ADQ707" s="1"/>
      <c r="ADR707" s="1"/>
      <c r="ADS707" s="1"/>
      <c r="ADT707" s="1"/>
      <c r="ADU707" s="1"/>
      <c r="ADV707" s="1"/>
      <c r="ADW707" s="1"/>
      <c r="ADX707" s="1"/>
      <c r="ADY707" s="1"/>
      <c r="ADZ707" s="1"/>
      <c r="AEA707" s="1"/>
      <c r="AEB707" s="1"/>
      <c r="AEC707" s="1"/>
      <c r="AED707" s="1"/>
      <c r="AEE707" s="1"/>
      <c r="AEF707" s="1"/>
      <c r="AEG707" s="1"/>
      <c r="AEH707" s="1"/>
      <c r="AEI707" s="1"/>
      <c r="AEJ707" s="1"/>
      <c r="AEK707" s="1"/>
      <c r="AEL707" s="1"/>
      <c r="AEM707" s="1"/>
      <c r="AEN707" s="1"/>
      <c r="AEO707" s="1"/>
      <c r="AEP707" s="1"/>
      <c r="AEQ707" s="1"/>
      <c r="AER707" s="1"/>
      <c r="AES707" s="1"/>
      <c r="AET707" s="1"/>
      <c r="AEU707" s="1"/>
      <c r="AEV707" s="1"/>
      <c r="AEW707" s="1"/>
      <c r="AEX707" s="1"/>
      <c r="AEY707" s="1"/>
      <c r="AEZ707" s="1"/>
      <c r="AFA707" s="1"/>
      <c r="AFB707" s="1"/>
      <c r="AFC707" s="1"/>
      <c r="AFD707" s="1"/>
      <c r="AFE707" s="1"/>
      <c r="AFF707" s="1"/>
      <c r="AFG707" s="1"/>
      <c r="AFH707" s="1"/>
      <c r="AFI707" s="1"/>
      <c r="AFJ707" s="1"/>
      <c r="AFK707" s="1"/>
      <c r="AFL707" s="1"/>
      <c r="AFM707" s="1"/>
      <c r="AFN707" s="1"/>
      <c r="AFO707" s="1"/>
      <c r="AFP707" s="1"/>
      <c r="AFQ707" s="1"/>
      <c r="AFR707" s="1"/>
      <c r="AFS707" s="1"/>
      <c r="AFT707" s="1"/>
      <c r="AFU707" s="1"/>
      <c r="AFV707" s="1"/>
      <c r="AFW707" s="1"/>
      <c r="AFX707" s="1"/>
      <c r="AFY707" s="1"/>
      <c r="AFZ707" s="1"/>
      <c r="AGA707" s="1"/>
      <c r="AGB707" s="1"/>
      <c r="AGC707" s="1"/>
      <c r="AGD707" s="1"/>
      <c r="AGE707" s="1"/>
      <c r="AGF707" s="1"/>
      <c r="AGG707" s="1"/>
      <c r="AGH707" s="1"/>
      <c r="AGI707" s="1"/>
      <c r="AGJ707" s="1"/>
      <c r="AGK707" s="1"/>
      <c r="AGL707" s="1"/>
      <c r="AGM707" s="1"/>
      <c r="AGN707" s="1"/>
      <c r="AGO707" s="1"/>
      <c r="AGP707" s="1"/>
      <c r="AGQ707" s="1"/>
      <c r="AGR707" s="1"/>
      <c r="AGS707" s="1"/>
      <c r="AGT707" s="1"/>
      <c r="AGU707" s="1"/>
      <c r="AGV707" s="1"/>
      <c r="AGW707" s="1"/>
      <c r="AGX707" s="1"/>
      <c r="AGY707" s="1"/>
      <c r="AGZ707" s="1"/>
      <c r="AHA707" s="1"/>
      <c r="AHB707" s="1"/>
      <c r="AHC707" s="1"/>
      <c r="AHD707" s="1"/>
      <c r="AHE707" s="1"/>
      <c r="AHF707" s="1"/>
      <c r="AHG707" s="1"/>
      <c r="AHH707" s="1"/>
      <c r="AHI707" s="1"/>
      <c r="AHJ707" s="1"/>
      <c r="AHK707" s="1"/>
      <c r="AHL707" s="1"/>
      <c r="AHM707" s="1"/>
      <c r="AHN707" s="1"/>
      <c r="AHO707" s="1"/>
      <c r="AHP707" s="1"/>
      <c r="AHQ707" s="1"/>
      <c r="AHR707" s="1"/>
      <c r="AHS707" s="1"/>
      <c r="AHT707" s="1"/>
      <c r="AHU707" s="1"/>
      <c r="AHV707" s="1"/>
      <c r="AHW707" s="1"/>
      <c r="AHX707" s="1"/>
      <c r="AHY707" s="1"/>
      <c r="AHZ707" s="1"/>
      <c r="AIA707" s="1"/>
      <c r="AIB707" s="1"/>
      <c r="AIC707" s="1"/>
      <c r="AID707" s="1"/>
      <c r="AIE707" s="1"/>
      <c r="AIF707" s="1"/>
      <c r="AIG707" s="1"/>
      <c r="AIH707" s="1"/>
      <c r="AII707" s="1"/>
      <c r="AIJ707" s="1"/>
      <c r="AIK707" s="1"/>
      <c r="AIL707" s="1"/>
      <c r="AIM707" s="1"/>
      <c r="AIN707" s="1"/>
      <c r="AIO707" s="1"/>
      <c r="AIP707" s="1"/>
      <c r="AIQ707" s="1"/>
      <c r="AIR707" s="1"/>
      <c r="AIS707" s="1"/>
      <c r="AIT707" s="1"/>
      <c r="AIU707" s="1"/>
      <c r="AIV707" s="1"/>
      <c r="AIW707" s="1"/>
      <c r="AIX707" s="1"/>
      <c r="AIY707" s="1"/>
      <c r="AIZ707" s="1"/>
      <c r="AJA707" s="1"/>
      <c r="AJB707" s="1"/>
      <c r="AJC707" s="1"/>
      <c r="AJD707" s="1"/>
      <c r="AJE707" s="1"/>
      <c r="AJF707" s="1"/>
      <c r="AJG707" s="1"/>
      <c r="AJH707" s="1"/>
      <c r="AJI707" s="1"/>
      <c r="AJJ707" s="1"/>
      <c r="AJK707" s="1"/>
      <c r="AJL707" s="1"/>
      <c r="AJM707" s="1"/>
      <c r="AJN707" s="1"/>
      <c r="AJO707" s="1"/>
      <c r="AJP707" s="1"/>
      <c r="AJQ707" s="1"/>
      <c r="AJR707" s="1"/>
      <c r="AJS707" s="1"/>
      <c r="AJT707" s="1"/>
      <c r="AJU707" s="1"/>
      <c r="AJV707" s="1"/>
      <c r="AJW707" s="1"/>
      <c r="AJX707" s="1"/>
      <c r="AJY707" s="1"/>
      <c r="AJZ707" s="1"/>
      <c r="AKA707" s="1"/>
      <c r="AKB707" s="1"/>
      <c r="AKC707" s="1"/>
      <c r="AKD707" s="1"/>
      <c r="AKE707" s="1"/>
      <c r="AKF707" s="1"/>
      <c r="AKG707" s="1"/>
      <c r="AKH707" s="1"/>
      <c r="AKI707" s="1"/>
      <c r="AKJ707" s="1"/>
      <c r="AKK707" s="1"/>
      <c r="AKL707" s="1"/>
      <c r="AKM707" s="1"/>
      <c r="AKN707" s="1"/>
      <c r="AKO707" s="1"/>
      <c r="AKP707" s="1"/>
      <c r="AKQ707" s="1"/>
      <c r="AKR707" s="1"/>
      <c r="AKS707" s="1"/>
      <c r="AKT707" s="1"/>
      <c r="AKU707" s="1"/>
      <c r="AKV707" s="1"/>
      <c r="AKW707" s="1"/>
      <c r="AKX707" s="1"/>
      <c r="AKY707" s="1"/>
      <c r="AKZ707" s="1"/>
      <c r="ALA707" s="1"/>
      <c r="ALB707" s="1"/>
      <c r="ALC707" s="1"/>
      <c r="ALD707" s="1"/>
      <c r="ALE707" s="1"/>
      <c r="ALF707" s="1"/>
      <c r="ALG707" s="1"/>
      <c r="ALH707" s="1"/>
      <c r="ALI707" s="1"/>
      <c r="ALJ707" s="1"/>
      <c r="ALK707" s="1"/>
      <c r="ALL707" s="1"/>
      <c r="ALM707" s="1"/>
      <c r="ALN707" s="1"/>
      <c r="ALO707" s="1"/>
      <c r="ALP707" s="1"/>
      <c r="ALQ707" s="1"/>
      <c r="ALR707" s="1"/>
      <c r="ALS707" s="1"/>
      <c r="ALT707" s="1"/>
      <c r="ALU707" s="1"/>
      <c r="ALV707" s="1"/>
      <c r="ALW707" s="1"/>
      <c r="ALX707" s="1"/>
      <c r="ALY707" s="1"/>
      <c r="ALZ707" s="1"/>
      <c r="AMA707" s="1"/>
      <c r="AMB707" s="1"/>
      <c r="AMC707" s="1"/>
      <c r="AMD707" s="1"/>
      <c r="AME707" s="1"/>
      <c r="AMF707" s="1"/>
      <c r="AMG707" s="1"/>
      <c r="AMH707" s="1"/>
      <c r="AMI707" s="1"/>
      <c r="AMJ707" s="1"/>
    </row>
    <row r="708" spans="1:1024" s="22" customFormat="1">
      <c r="A708" s="1" t="s">
        <v>9846</v>
      </c>
      <c r="B708" s="1" t="s">
        <v>9818</v>
      </c>
      <c r="C708" s="1" t="s">
        <v>1382</v>
      </c>
      <c r="D708" s="1" t="s">
        <v>13</v>
      </c>
      <c r="E708" s="1" t="s">
        <v>9847</v>
      </c>
      <c r="F708" s="1" t="s">
        <v>16</v>
      </c>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c r="KB708" s="1"/>
      <c r="KC708" s="1"/>
      <c r="KD708" s="1"/>
      <c r="KE708" s="1"/>
      <c r="KF708" s="1"/>
      <c r="KG708" s="1"/>
      <c r="KH708" s="1"/>
      <c r="KI708" s="1"/>
      <c r="KJ708" s="1"/>
      <c r="KK708" s="1"/>
      <c r="KL708" s="1"/>
      <c r="KM708" s="1"/>
      <c r="KN708" s="1"/>
      <c r="KO708" s="1"/>
      <c r="KP708" s="1"/>
      <c r="KQ708" s="1"/>
      <c r="KR708" s="1"/>
      <c r="KS708" s="1"/>
      <c r="KT708" s="1"/>
      <c r="KU708" s="1"/>
      <c r="KV708" s="1"/>
      <c r="KW708" s="1"/>
      <c r="KX708" s="1"/>
      <c r="KY708" s="1"/>
      <c r="KZ708" s="1"/>
      <c r="LA708" s="1"/>
      <c r="LB708" s="1"/>
      <c r="LC708" s="1"/>
      <c r="LD708" s="1"/>
      <c r="LE708" s="1"/>
      <c r="LF708" s="1"/>
      <c r="LG708" s="1"/>
      <c r="LH708" s="1"/>
      <c r="LI708" s="1"/>
      <c r="LJ708" s="1"/>
      <c r="LK708" s="1"/>
      <c r="LL708" s="1"/>
      <c r="LM708" s="1"/>
      <c r="LN708" s="1"/>
      <c r="LO708" s="1"/>
      <c r="LP708" s="1"/>
      <c r="LQ708" s="1"/>
      <c r="LR708" s="1"/>
      <c r="LS708" s="1"/>
      <c r="LT708" s="1"/>
      <c r="LU708" s="1"/>
      <c r="LV708" s="1"/>
      <c r="LW708" s="1"/>
      <c r="LX708" s="1"/>
      <c r="LY708" s="1"/>
      <c r="LZ708" s="1"/>
      <c r="MA708" s="1"/>
      <c r="MB708" s="1"/>
      <c r="MC708" s="1"/>
      <c r="MD708" s="1"/>
      <c r="ME708" s="1"/>
      <c r="MF708" s="1"/>
      <c r="MG708" s="1"/>
      <c r="MH708" s="1"/>
      <c r="MI708" s="1"/>
      <c r="MJ708" s="1"/>
      <c r="MK708" s="1"/>
      <c r="ML708" s="1"/>
      <c r="MM708" s="1"/>
      <c r="MN708" s="1"/>
      <c r="MO708" s="1"/>
      <c r="MP708" s="1"/>
      <c r="MQ708" s="1"/>
      <c r="MR708" s="1"/>
      <c r="MS708" s="1"/>
      <c r="MT708" s="1"/>
      <c r="MU708" s="1"/>
      <c r="MV708" s="1"/>
      <c r="MW708" s="1"/>
      <c r="MX708" s="1"/>
      <c r="MY708" s="1"/>
      <c r="MZ708" s="1"/>
      <c r="NA708" s="1"/>
      <c r="NB708" s="1"/>
      <c r="NC708" s="1"/>
      <c r="ND708" s="1"/>
      <c r="NE708" s="1"/>
      <c r="NF708" s="1"/>
      <c r="NG708" s="1"/>
      <c r="NH708" s="1"/>
      <c r="NI708" s="1"/>
      <c r="NJ708" s="1"/>
      <c r="NK708" s="1"/>
      <c r="NL708" s="1"/>
      <c r="NM708" s="1"/>
      <c r="NN708" s="1"/>
      <c r="NO708" s="1"/>
      <c r="NP708" s="1"/>
      <c r="NQ708" s="1"/>
      <c r="NR708" s="1"/>
      <c r="NS708" s="1"/>
      <c r="NT708" s="1"/>
      <c r="NU708" s="1"/>
      <c r="NV708" s="1"/>
      <c r="NW708" s="1"/>
      <c r="NX708" s="1"/>
      <c r="NY708" s="1"/>
      <c r="NZ708" s="1"/>
      <c r="OA708" s="1"/>
      <c r="OB708" s="1"/>
      <c r="OC708" s="1"/>
      <c r="OD708" s="1"/>
      <c r="OE708" s="1"/>
      <c r="OF708" s="1"/>
      <c r="OG708" s="1"/>
      <c r="OH708" s="1"/>
      <c r="OI708" s="1"/>
      <c r="OJ708" s="1"/>
      <c r="OK708" s="1"/>
      <c r="OL708" s="1"/>
      <c r="OM708" s="1"/>
      <c r="ON708" s="1"/>
      <c r="OO708" s="1"/>
      <c r="OP708" s="1"/>
      <c r="OQ708" s="1"/>
      <c r="OR708" s="1"/>
      <c r="OS708" s="1"/>
      <c r="OT708" s="1"/>
      <c r="OU708" s="1"/>
      <c r="OV708" s="1"/>
      <c r="OW708" s="1"/>
      <c r="OX708" s="1"/>
      <c r="OY708" s="1"/>
      <c r="OZ708" s="1"/>
      <c r="PA708" s="1"/>
      <c r="PB708" s="1"/>
      <c r="PC708" s="1"/>
      <c r="PD708" s="1"/>
      <c r="PE708" s="1"/>
      <c r="PF708" s="1"/>
      <c r="PG708" s="1"/>
      <c r="PH708" s="1"/>
      <c r="PI708" s="1"/>
      <c r="PJ708" s="1"/>
      <c r="PK708" s="1"/>
      <c r="PL708" s="1"/>
      <c r="PM708" s="1"/>
      <c r="PN708" s="1"/>
      <c r="PO708" s="1"/>
      <c r="PP708" s="1"/>
      <c r="PQ708" s="1"/>
      <c r="PR708" s="1"/>
      <c r="PS708" s="1"/>
      <c r="PT708" s="1"/>
      <c r="PU708" s="1"/>
      <c r="PV708" s="1"/>
      <c r="PW708" s="1"/>
      <c r="PX708" s="1"/>
      <c r="PY708" s="1"/>
      <c r="PZ708" s="1"/>
      <c r="QA708" s="1"/>
      <c r="QB708" s="1"/>
      <c r="QC708" s="1"/>
      <c r="QD708" s="1"/>
      <c r="QE708" s="1"/>
      <c r="QF708" s="1"/>
      <c r="QG708" s="1"/>
      <c r="QH708" s="1"/>
      <c r="QI708" s="1"/>
      <c r="QJ708" s="1"/>
      <c r="QK708" s="1"/>
      <c r="QL708" s="1"/>
      <c r="QM708" s="1"/>
      <c r="QN708" s="1"/>
      <c r="QO708" s="1"/>
      <c r="QP708" s="1"/>
      <c r="QQ708" s="1"/>
      <c r="QR708" s="1"/>
      <c r="QS708" s="1"/>
      <c r="QT708" s="1"/>
      <c r="QU708" s="1"/>
      <c r="QV708" s="1"/>
      <c r="QW708" s="1"/>
      <c r="QX708" s="1"/>
      <c r="QY708" s="1"/>
      <c r="QZ708" s="1"/>
      <c r="RA708" s="1"/>
      <c r="RB708" s="1"/>
      <c r="RC708" s="1"/>
      <c r="RD708" s="1"/>
      <c r="RE708" s="1"/>
      <c r="RF708" s="1"/>
      <c r="RG708" s="1"/>
      <c r="RH708" s="1"/>
      <c r="RI708" s="1"/>
      <c r="RJ708" s="1"/>
      <c r="RK708" s="1"/>
      <c r="RL708" s="1"/>
      <c r="RM708" s="1"/>
      <c r="RN708" s="1"/>
      <c r="RO708" s="1"/>
      <c r="RP708" s="1"/>
      <c r="RQ708" s="1"/>
      <c r="RR708" s="1"/>
      <c r="RS708" s="1"/>
      <c r="RT708" s="1"/>
      <c r="RU708" s="1"/>
      <c r="RV708" s="1"/>
      <c r="RW708" s="1"/>
      <c r="RX708" s="1"/>
      <c r="RY708" s="1"/>
      <c r="RZ708" s="1"/>
      <c r="SA708" s="1"/>
      <c r="SB708" s="1"/>
      <c r="SC708" s="1"/>
      <c r="SD708" s="1"/>
      <c r="SE708" s="1"/>
      <c r="SF708" s="1"/>
      <c r="SG708" s="1"/>
      <c r="SH708" s="1"/>
      <c r="SI708" s="1"/>
      <c r="SJ708" s="1"/>
      <c r="SK708" s="1"/>
      <c r="SL708" s="1"/>
      <c r="SM708" s="1"/>
      <c r="SN708" s="1"/>
      <c r="SO708" s="1"/>
      <c r="SP708" s="1"/>
      <c r="SQ708" s="1"/>
      <c r="SR708" s="1"/>
      <c r="SS708" s="1"/>
      <c r="ST708" s="1"/>
      <c r="SU708" s="1"/>
      <c r="SV708" s="1"/>
      <c r="SW708" s="1"/>
      <c r="SX708" s="1"/>
      <c r="SY708" s="1"/>
      <c r="SZ708" s="1"/>
      <c r="TA708" s="1"/>
      <c r="TB708" s="1"/>
      <c r="TC708" s="1"/>
      <c r="TD708" s="1"/>
      <c r="TE708" s="1"/>
      <c r="TF708" s="1"/>
      <c r="TG708" s="1"/>
      <c r="TH708" s="1"/>
      <c r="TI708" s="1"/>
      <c r="TJ708" s="1"/>
      <c r="TK708" s="1"/>
      <c r="TL708" s="1"/>
      <c r="TM708" s="1"/>
      <c r="TN708" s="1"/>
      <c r="TO708" s="1"/>
      <c r="TP708" s="1"/>
      <c r="TQ708" s="1"/>
      <c r="TR708" s="1"/>
      <c r="TS708" s="1"/>
      <c r="TT708" s="1"/>
      <c r="TU708" s="1"/>
      <c r="TV708" s="1"/>
      <c r="TW708" s="1"/>
      <c r="TX708" s="1"/>
      <c r="TY708" s="1"/>
      <c r="TZ708" s="1"/>
      <c r="UA708" s="1"/>
      <c r="UB708" s="1"/>
      <c r="UC708" s="1"/>
      <c r="UD708" s="1"/>
      <c r="UE708" s="1"/>
      <c r="UF708" s="1"/>
      <c r="UG708" s="1"/>
      <c r="UH708" s="1"/>
      <c r="UI708" s="1"/>
      <c r="UJ708" s="1"/>
      <c r="UK708" s="1"/>
      <c r="UL708" s="1"/>
      <c r="UM708" s="1"/>
      <c r="UN708" s="1"/>
      <c r="UO708" s="1"/>
      <c r="UP708" s="1"/>
      <c r="UQ708" s="1"/>
      <c r="UR708" s="1"/>
      <c r="US708" s="1"/>
      <c r="UT708" s="1"/>
      <c r="UU708" s="1"/>
      <c r="UV708" s="1"/>
      <c r="UW708" s="1"/>
      <c r="UX708" s="1"/>
      <c r="UY708" s="1"/>
      <c r="UZ708" s="1"/>
      <c r="VA708" s="1"/>
      <c r="VB708" s="1"/>
      <c r="VC708" s="1"/>
      <c r="VD708" s="1"/>
      <c r="VE708" s="1"/>
      <c r="VF708" s="1"/>
      <c r="VG708" s="1"/>
      <c r="VH708" s="1"/>
      <c r="VI708" s="1"/>
      <c r="VJ708" s="1"/>
      <c r="VK708" s="1"/>
      <c r="VL708" s="1"/>
      <c r="VM708" s="1"/>
      <c r="VN708" s="1"/>
      <c r="VO708" s="1"/>
      <c r="VP708" s="1"/>
      <c r="VQ708" s="1"/>
      <c r="VR708" s="1"/>
      <c r="VS708" s="1"/>
      <c r="VT708" s="1"/>
      <c r="VU708" s="1"/>
      <c r="VV708" s="1"/>
      <c r="VW708" s="1"/>
      <c r="VX708" s="1"/>
      <c r="VY708" s="1"/>
      <c r="VZ708" s="1"/>
      <c r="WA708" s="1"/>
      <c r="WB708" s="1"/>
      <c r="WC708" s="1"/>
      <c r="WD708" s="1"/>
      <c r="WE708" s="1"/>
      <c r="WF708" s="1"/>
      <c r="WG708" s="1"/>
      <c r="WH708" s="1"/>
      <c r="WI708" s="1"/>
      <c r="WJ708" s="1"/>
      <c r="WK708" s="1"/>
      <c r="WL708" s="1"/>
      <c r="WM708" s="1"/>
      <c r="WN708" s="1"/>
      <c r="WO708" s="1"/>
      <c r="WP708" s="1"/>
      <c r="WQ708" s="1"/>
      <c r="WR708" s="1"/>
      <c r="WS708" s="1"/>
      <c r="WT708" s="1"/>
      <c r="WU708" s="1"/>
      <c r="WV708" s="1"/>
      <c r="WW708" s="1"/>
      <c r="WX708" s="1"/>
      <c r="WY708" s="1"/>
      <c r="WZ708" s="1"/>
      <c r="XA708" s="1"/>
      <c r="XB708" s="1"/>
      <c r="XC708" s="1"/>
      <c r="XD708" s="1"/>
      <c r="XE708" s="1"/>
      <c r="XF708" s="1"/>
      <c r="XG708" s="1"/>
      <c r="XH708" s="1"/>
      <c r="XI708" s="1"/>
      <c r="XJ708" s="1"/>
      <c r="XK708" s="1"/>
      <c r="XL708" s="1"/>
      <c r="XM708" s="1"/>
      <c r="XN708" s="1"/>
      <c r="XO708" s="1"/>
      <c r="XP708" s="1"/>
      <c r="XQ708" s="1"/>
      <c r="XR708" s="1"/>
      <c r="XS708" s="1"/>
      <c r="XT708" s="1"/>
      <c r="XU708" s="1"/>
      <c r="XV708" s="1"/>
      <c r="XW708" s="1"/>
      <c r="XX708" s="1"/>
      <c r="XY708" s="1"/>
      <c r="XZ708" s="1"/>
      <c r="YA708" s="1"/>
      <c r="YB708" s="1"/>
      <c r="YC708" s="1"/>
      <c r="YD708" s="1"/>
      <c r="YE708" s="1"/>
      <c r="YF708" s="1"/>
      <c r="YG708" s="1"/>
      <c r="YH708" s="1"/>
      <c r="YI708" s="1"/>
      <c r="YJ708" s="1"/>
      <c r="YK708" s="1"/>
      <c r="YL708" s="1"/>
      <c r="YM708" s="1"/>
      <c r="YN708" s="1"/>
      <c r="YO708" s="1"/>
      <c r="YP708" s="1"/>
      <c r="YQ708" s="1"/>
      <c r="YR708" s="1"/>
      <c r="YS708" s="1"/>
      <c r="YT708" s="1"/>
      <c r="YU708" s="1"/>
      <c r="YV708" s="1"/>
      <c r="YW708" s="1"/>
      <c r="YX708" s="1"/>
      <c r="YY708" s="1"/>
      <c r="YZ708" s="1"/>
      <c r="ZA708" s="1"/>
      <c r="ZB708" s="1"/>
      <c r="ZC708" s="1"/>
      <c r="ZD708" s="1"/>
      <c r="ZE708" s="1"/>
      <c r="ZF708" s="1"/>
      <c r="ZG708" s="1"/>
      <c r="ZH708" s="1"/>
      <c r="ZI708" s="1"/>
      <c r="ZJ708" s="1"/>
      <c r="ZK708" s="1"/>
      <c r="ZL708" s="1"/>
      <c r="ZM708" s="1"/>
      <c r="ZN708" s="1"/>
      <c r="ZO708" s="1"/>
      <c r="ZP708" s="1"/>
      <c r="ZQ708" s="1"/>
      <c r="ZR708" s="1"/>
      <c r="ZS708" s="1"/>
      <c r="ZT708" s="1"/>
      <c r="ZU708" s="1"/>
      <c r="ZV708" s="1"/>
      <c r="ZW708" s="1"/>
      <c r="ZX708" s="1"/>
      <c r="ZY708" s="1"/>
      <c r="ZZ708" s="1"/>
      <c r="AAA708" s="1"/>
      <c r="AAB708" s="1"/>
      <c r="AAC708" s="1"/>
      <c r="AAD708" s="1"/>
      <c r="AAE708" s="1"/>
      <c r="AAF708" s="1"/>
      <c r="AAG708" s="1"/>
      <c r="AAH708" s="1"/>
      <c r="AAI708" s="1"/>
      <c r="AAJ708" s="1"/>
      <c r="AAK708" s="1"/>
      <c r="AAL708" s="1"/>
      <c r="AAM708" s="1"/>
      <c r="AAN708" s="1"/>
      <c r="AAO708" s="1"/>
      <c r="AAP708" s="1"/>
      <c r="AAQ708" s="1"/>
      <c r="AAR708" s="1"/>
      <c r="AAS708" s="1"/>
      <c r="AAT708" s="1"/>
      <c r="AAU708" s="1"/>
      <c r="AAV708" s="1"/>
      <c r="AAW708" s="1"/>
      <c r="AAX708" s="1"/>
      <c r="AAY708" s="1"/>
      <c r="AAZ708" s="1"/>
      <c r="ABA708" s="1"/>
      <c r="ABB708" s="1"/>
      <c r="ABC708" s="1"/>
      <c r="ABD708" s="1"/>
      <c r="ABE708" s="1"/>
      <c r="ABF708" s="1"/>
      <c r="ABG708" s="1"/>
      <c r="ABH708" s="1"/>
      <c r="ABI708" s="1"/>
      <c r="ABJ708" s="1"/>
      <c r="ABK708" s="1"/>
      <c r="ABL708" s="1"/>
      <c r="ABM708" s="1"/>
      <c r="ABN708" s="1"/>
      <c r="ABO708" s="1"/>
      <c r="ABP708" s="1"/>
      <c r="ABQ708" s="1"/>
      <c r="ABR708" s="1"/>
      <c r="ABS708" s="1"/>
      <c r="ABT708" s="1"/>
      <c r="ABU708" s="1"/>
      <c r="ABV708" s="1"/>
      <c r="ABW708" s="1"/>
      <c r="ABX708" s="1"/>
      <c r="ABY708" s="1"/>
      <c r="ABZ708" s="1"/>
      <c r="ACA708" s="1"/>
      <c r="ACB708" s="1"/>
      <c r="ACC708" s="1"/>
      <c r="ACD708" s="1"/>
      <c r="ACE708" s="1"/>
      <c r="ACF708" s="1"/>
      <c r="ACG708" s="1"/>
      <c r="ACH708" s="1"/>
      <c r="ACI708" s="1"/>
      <c r="ACJ708" s="1"/>
      <c r="ACK708" s="1"/>
      <c r="ACL708" s="1"/>
      <c r="ACM708" s="1"/>
      <c r="ACN708" s="1"/>
      <c r="ACO708" s="1"/>
      <c r="ACP708" s="1"/>
      <c r="ACQ708" s="1"/>
      <c r="ACR708" s="1"/>
      <c r="ACS708" s="1"/>
      <c r="ACT708" s="1"/>
      <c r="ACU708" s="1"/>
      <c r="ACV708" s="1"/>
      <c r="ACW708" s="1"/>
      <c r="ACX708" s="1"/>
      <c r="ACY708" s="1"/>
      <c r="ACZ708" s="1"/>
      <c r="ADA708" s="1"/>
      <c r="ADB708" s="1"/>
      <c r="ADC708" s="1"/>
      <c r="ADD708" s="1"/>
      <c r="ADE708" s="1"/>
      <c r="ADF708" s="1"/>
      <c r="ADG708" s="1"/>
      <c r="ADH708" s="1"/>
      <c r="ADI708" s="1"/>
      <c r="ADJ708" s="1"/>
      <c r="ADK708" s="1"/>
      <c r="ADL708" s="1"/>
      <c r="ADM708" s="1"/>
      <c r="ADN708" s="1"/>
      <c r="ADO708" s="1"/>
      <c r="ADP708" s="1"/>
      <c r="ADQ708" s="1"/>
      <c r="ADR708" s="1"/>
      <c r="ADS708" s="1"/>
      <c r="ADT708" s="1"/>
      <c r="ADU708" s="1"/>
      <c r="ADV708" s="1"/>
      <c r="ADW708" s="1"/>
      <c r="ADX708" s="1"/>
      <c r="ADY708" s="1"/>
      <c r="ADZ708" s="1"/>
      <c r="AEA708" s="1"/>
      <c r="AEB708" s="1"/>
      <c r="AEC708" s="1"/>
      <c r="AED708" s="1"/>
      <c r="AEE708" s="1"/>
      <c r="AEF708" s="1"/>
      <c r="AEG708" s="1"/>
      <c r="AEH708" s="1"/>
      <c r="AEI708" s="1"/>
      <c r="AEJ708" s="1"/>
      <c r="AEK708" s="1"/>
      <c r="AEL708" s="1"/>
      <c r="AEM708" s="1"/>
      <c r="AEN708" s="1"/>
      <c r="AEO708" s="1"/>
      <c r="AEP708" s="1"/>
      <c r="AEQ708" s="1"/>
      <c r="AER708" s="1"/>
      <c r="AES708" s="1"/>
      <c r="AET708" s="1"/>
      <c r="AEU708" s="1"/>
      <c r="AEV708" s="1"/>
      <c r="AEW708" s="1"/>
      <c r="AEX708" s="1"/>
      <c r="AEY708" s="1"/>
      <c r="AEZ708" s="1"/>
      <c r="AFA708" s="1"/>
      <c r="AFB708" s="1"/>
      <c r="AFC708" s="1"/>
      <c r="AFD708" s="1"/>
      <c r="AFE708" s="1"/>
      <c r="AFF708" s="1"/>
      <c r="AFG708" s="1"/>
      <c r="AFH708" s="1"/>
      <c r="AFI708" s="1"/>
      <c r="AFJ708" s="1"/>
      <c r="AFK708" s="1"/>
      <c r="AFL708" s="1"/>
      <c r="AFM708" s="1"/>
      <c r="AFN708" s="1"/>
      <c r="AFO708" s="1"/>
      <c r="AFP708" s="1"/>
      <c r="AFQ708" s="1"/>
      <c r="AFR708" s="1"/>
      <c r="AFS708" s="1"/>
      <c r="AFT708" s="1"/>
      <c r="AFU708" s="1"/>
      <c r="AFV708" s="1"/>
      <c r="AFW708" s="1"/>
      <c r="AFX708" s="1"/>
      <c r="AFY708" s="1"/>
      <c r="AFZ708" s="1"/>
      <c r="AGA708" s="1"/>
      <c r="AGB708" s="1"/>
      <c r="AGC708" s="1"/>
      <c r="AGD708" s="1"/>
      <c r="AGE708" s="1"/>
      <c r="AGF708" s="1"/>
      <c r="AGG708" s="1"/>
      <c r="AGH708" s="1"/>
      <c r="AGI708" s="1"/>
      <c r="AGJ708" s="1"/>
      <c r="AGK708" s="1"/>
      <c r="AGL708" s="1"/>
      <c r="AGM708" s="1"/>
      <c r="AGN708" s="1"/>
      <c r="AGO708" s="1"/>
      <c r="AGP708" s="1"/>
      <c r="AGQ708" s="1"/>
      <c r="AGR708" s="1"/>
      <c r="AGS708" s="1"/>
      <c r="AGT708" s="1"/>
      <c r="AGU708" s="1"/>
      <c r="AGV708" s="1"/>
      <c r="AGW708" s="1"/>
      <c r="AGX708" s="1"/>
      <c r="AGY708" s="1"/>
      <c r="AGZ708" s="1"/>
      <c r="AHA708" s="1"/>
      <c r="AHB708" s="1"/>
      <c r="AHC708" s="1"/>
      <c r="AHD708" s="1"/>
      <c r="AHE708" s="1"/>
      <c r="AHF708" s="1"/>
      <c r="AHG708" s="1"/>
      <c r="AHH708" s="1"/>
      <c r="AHI708" s="1"/>
      <c r="AHJ708" s="1"/>
      <c r="AHK708" s="1"/>
      <c r="AHL708" s="1"/>
      <c r="AHM708" s="1"/>
      <c r="AHN708" s="1"/>
      <c r="AHO708" s="1"/>
      <c r="AHP708" s="1"/>
      <c r="AHQ708" s="1"/>
      <c r="AHR708" s="1"/>
      <c r="AHS708" s="1"/>
      <c r="AHT708" s="1"/>
      <c r="AHU708" s="1"/>
      <c r="AHV708" s="1"/>
      <c r="AHW708" s="1"/>
      <c r="AHX708" s="1"/>
      <c r="AHY708" s="1"/>
      <c r="AHZ708" s="1"/>
      <c r="AIA708" s="1"/>
      <c r="AIB708" s="1"/>
      <c r="AIC708" s="1"/>
      <c r="AID708" s="1"/>
      <c r="AIE708" s="1"/>
      <c r="AIF708" s="1"/>
      <c r="AIG708" s="1"/>
      <c r="AIH708" s="1"/>
      <c r="AII708" s="1"/>
      <c r="AIJ708" s="1"/>
      <c r="AIK708" s="1"/>
      <c r="AIL708" s="1"/>
      <c r="AIM708" s="1"/>
      <c r="AIN708" s="1"/>
      <c r="AIO708" s="1"/>
      <c r="AIP708" s="1"/>
      <c r="AIQ708" s="1"/>
      <c r="AIR708" s="1"/>
      <c r="AIS708" s="1"/>
      <c r="AIT708" s="1"/>
      <c r="AIU708" s="1"/>
      <c r="AIV708" s="1"/>
      <c r="AIW708" s="1"/>
      <c r="AIX708" s="1"/>
      <c r="AIY708" s="1"/>
      <c r="AIZ708" s="1"/>
      <c r="AJA708" s="1"/>
      <c r="AJB708" s="1"/>
      <c r="AJC708" s="1"/>
      <c r="AJD708" s="1"/>
      <c r="AJE708" s="1"/>
      <c r="AJF708" s="1"/>
      <c r="AJG708" s="1"/>
      <c r="AJH708" s="1"/>
      <c r="AJI708" s="1"/>
      <c r="AJJ708" s="1"/>
      <c r="AJK708" s="1"/>
      <c r="AJL708" s="1"/>
      <c r="AJM708" s="1"/>
      <c r="AJN708" s="1"/>
      <c r="AJO708" s="1"/>
      <c r="AJP708" s="1"/>
      <c r="AJQ708" s="1"/>
      <c r="AJR708" s="1"/>
      <c r="AJS708" s="1"/>
      <c r="AJT708" s="1"/>
      <c r="AJU708" s="1"/>
      <c r="AJV708" s="1"/>
      <c r="AJW708" s="1"/>
      <c r="AJX708" s="1"/>
      <c r="AJY708" s="1"/>
      <c r="AJZ708" s="1"/>
      <c r="AKA708" s="1"/>
      <c r="AKB708" s="1"/>
      <c r="AKC708" s="1"/>
      <c r="AKD708" s="1"/>
      <c r="AKE708" s="1"/>
      <c r="AKF708" s="1"/>
      <c r="AKG708" s="1"/>
      <c r="AKH708" s="1"/>
      <c r="AKI708" s="1"/>
      <c r="AKJ708" s="1"/>
      <c r="AKK708" s="1"/>
      <c r="AKL708" s="1"/>
      <c r="AKM708" s="1"/>
      <c r="AKN708" s="1"/>
      <c r="AKO708" s="1"/>
      <c r="AKP708" s="1"/>
      <c r="AKQ708" s="1"/>
      <c r="AKR708" s="1"/>
      <c r="AKS708" s="1"/>
      <c r="AKT708" s="1"/>
      <c r="AKU708" s="1"/>
      <c r="AKV708" s="1"/>
      <c r="AKW708" s="1"/>
      <c r="AKX708" s="1"/>
      <c r="AKY708" s="1"/>
      <c r="AKZ708" s="1"/>
      <c r="ALA708" s="1"/>
      <c r="ALB708" s="1"/>
      <c r="ALC708" s="1"/>
      <c r="ALD708" s="1"/>
      <c r="ALE708" s="1"/>
      <c r="ALF708" s="1"/>
      <c r="ALG708" s="1"/>
      <c r="ALH708" s="1"/>
      <c r="ALI708" s="1"/>
      <c r="ALJ708" s="1"/>
      <c r="ALK708" s="1"/>
      <c r="ALL708" s="1"/>
      <c r="ALM708" s="1"/>
      <c r="ALN708" s="1"/>
      <c r="ALO708" s="1"/>
      <c r="ALP708" s="1"/>
      <c r="ALQ708" s="1"/>
      <c r="ALR708" s="1"/>
      <c r="ALS708" s="1"/>
      <c r="ALT708" s="1"/>
      <c r="ALU708" s="1"/>
      <c r="ALV708" s="1"/>
      <c r="ALW708" s="1"/>
      <c r="ALX708" s="1"/>
      <c r="ALY708" s="1"/>
      <c r="ALZ708" s="1"/>
      <c r="AMA708" s="1"/>
      <c r="AMB708" s="1"/>
      <c r="AMC708" s="1"/>
      <c r="AMD708" s="1"/>
      <c r="AME708" s="1"/>
      <c r="AMF708" s="1"/>
      <c r="AMG708" s="1"/>
      <c r="AMH708" s="1"/>
      <c r="AMI708" s="1"/>
      <c r="AMJ708" s="1"/>
    </row>
    <row r="709" spans="1:1024" s="22" customFormat="1">
      <c r="A709" s="1" t="s">
        <v>9848</v>
      </c>
      <c r="B709" s="1" t="s">
        <v>9819</v>
      </c>
      <c r="C709" s="1" t="s">
        <v>1382</v>
      </c>
      <c r="D709" s="1" t="s">
        <v>13</v>
      </c>
      <c r="E709" s="1" t="s">
        <v>9849</v>
      </c>
      <c r="F709" s="1" t="s">
        <v>16</v>
      </c>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c r="KB709" s="1"/>
      <c r="KC709" s="1"/>
      <c r="KD709" s="1"/>
      <c r="KE709" s="1"/>
      <c r="KF709" s="1"/>
      <c r="KG709" s="1"/>
      <c r="KH709" s="1"/>
      <c r="KI709" s="1"/>
      <c r="KJ709" s="1"/>
      <c r="KK709" s="1"/>
      <c r="KL709" s="1"/>
      <c r="KM709" s="1"/>
      <c r="KN709" s="1"/>
      <c r="KO709" s="1"/>
      <c r="KP709" s="1"/>
      <c r="KQ709" s="1"/>
      <c r="KR709" s="1"/>
      <c r="KS709" s="1"/>
      <c r="KT709" s="1"/>
      <c r="KU709" s="1"/>
      <c r="KV709" s="1"/>
      <c r="KW709" s="1"/>
      <c r="KX709" s="1"/>
      <c r="KY709" s="1"/>
      <c r="KZ709" s="1"/>
      <c r="LA709" s="1"/>
      <c r="LB709" s="1"/>
      <c r="LC709" s="1"/>
      <c r="LD709" s="1"/>
      <c r="LE709" s="1"/>
      <c r="LF709" s="1"/>
      <c r="LG709" s="1"/>
      <c r="LH709" s="1"/>
      <c r="LI709" s="1"/>
      <c r="LJ709" s="1"/>
      <c r="LK709" s="1"/>
      <c r="LL709" s="1"/>
      <c r="LM709" s="1"/>
      <c r="LN709" s="1"/>
      <c r="LO709" s="1"/>
      <c r="LP709" s="1"/>
      <c r="LQ709" s="1"/>
      <c r="LR709" s="1"/>
      <c r="LS709" s="1"/>
      <c r="LT709" s="1"/>
      <c r="LU709" s="1"/>
      <c r="LV709" s="1"/>
      <c r="LW709" s="1"/>
      <c r="LX709" s="1"/>
      <c r="LY709" s="1"/>
      <c r="LZ709" s="1"/>
      <c r="MA709" s="1"/>
      <c r="MB709" s="1"/>
      <c r="MC709" s="1"/>
      <c r="MD709" s="1"/>
      <c r="ME709" s="1"/>
      <c r="MF709" s="1"/>
      <c r="MG709" s="1"/>
      <c r="MH709" s="1"/>
      <c r="MI709" s="1"/>
      <c r="MJ709" s="1"/>
      <c r="MK709" s="1"/>
      <c r="ML709" s="1"/>
      <c r="MM709" s="1"/>
      <c r="MN709" s="1"/>
      <c r="MO709" s="1"/>
      <c r="MP709" s="1"/>
      <c r="MQ709" s="1"/>
      <c r="MR709" s="1"/>
      <c r="MS709" s="1"/>
      <c r="MT709" s="1"/>
      <c r="MU709" s="1"/>
      <c r="MV709" s="1"/>
      <c r="MW709" s="1"/>
      <c r="MX709" s="1"/>
      <c r="MY709" s="1"/>
      <c r="MZ709" s="1"/>
      <c r="NA709" s="1"/>
      <c r="NB709" s="1"/>
      <c r="NC709" s="1"/>
      <c r="ND709" s="1"/>
      <c r="NE709" s="1"/>
      <c r="NF709" s="1"/>
      <c r="NG709" s="1"/>
      <c r="NH709" s="1"/>
      <c r="NI709" s="1"/>
      <c r="NJ709" s="1"/>
      <c r="NK709" s="1"/>
      <c r="NL709" s="1"/>
      <c r="NM709" s="1"/>
      <c r="NN709" s="1"/>
      <c r="NO709" s="1"/>
      <c r="NP709" s="1"/>
      <c r="NQ709" s="1"/>
      <c r="NR709" s="1"/>
      <c r="NS709" s="1"/>
      <c r="NT709" s="1"/>
      <c r="NU709" s="1"/>
      <c r="NV709" s="1"/>
      <c r="NW709" s="1"/>
      <c r="NX709" s="1"/>
      <c r="NY709" s="1"/>
      <c r="NZ709" s="1"/>
      <c r="OA709" s="1"/>
      <c r="OB709" s="1"/>
      <c r="OC709" s="1"/>
      <c r="OD709" s="1"/>
      <c r="OE709" s="1"/>
      <c r="OF709" s="1"/>
      <c r="OG709" s="1"/>
      <c r="OH709" s="1"/>
      <c r="OI709" s="1"/>
      <c r="OJ709" s="1"/>
      <c r="OK709" s="1"/>
      <c r="OL709" s="1"/>
      <c r="OM709" s="1"/>
      <c r="ON709" s="1"/>
      <c r="OO709" s="1"/>
      <c r="OP709" s="1"/>
      <c r="OQ709" s="1"/>
      <c r="OR709" s="1"/>
      <c r="OS709" s="1"/>
      <c r="OT709" s="1"/>
      <c r="OU709" s="1"/>
      <c r="OV709" s="1"/>
      <c r="OW709" s="1"/>
      <c r="OX709" s="1"/>
      <c r="OY709" s="1"/>
      <c r="OZ709" s="1"/>
      <c r="PA709" s="1"/>
      <c r="PB709" s="1"/>
      <c r="PC709" s="1"/>
      <c r="PD709" s="1"/>
      <c r="PE709" s="1"/>
      <c r="PF709" s="1"/>
      <c r="PG709" s="1"/>
      <c r="PH709" s="1"/>
      <c r="PI709" s="1"/>
      <c r="PJ709" s="1"/>
      <c r="PK709" s="1"/>
      <c r="PL709" s="1"/>
      <c r="PM709" s="1"/>
      <c r="PN709" s="1"/>
      <c r="PO709" s="1"/>
      <c r="PP709" s="1"/>
      <c r="PQ709" s="1"/>
      <c r="PR709" s="1"/>
      <c r="PS709" s="1"/>
      <c r="PT709" s="1"/>
      <c r="PU709" s="1"/>
      <c r="PV709" s="1"/>
      <c r="PW709" s="1"/>
      <c r="PX709" s="1"/>
      <c r="PY709" s="1"/>
      <c r="PZ709" s="1"/>
      <c r="QA709" s="1"/>
      <c r="QB709" s="1"/>
      <c r="QC709" s="1"/>
      <c r="QD709" s="1"/>
      <c r="QE709" s="1"/>
      <c r="QF709" s="1"/>
      <c r="QG709" s="1"/>
      <c r="QH709" s="1"/>
      <c r="QI709" s="1"/>
      <c r="QJ709" s="1"/>
      <c r="QK709" s="1"/>
      <c r="QL709" s="1"/>
      <c r="QM709" s="1"/>
      <c r="QN709" s="1"/>
      <c r="QO709" s="1"/>
      <c r="QP709" s="1"/>
      <c r="QQ709" s="1"/>
      <c r="QR709" s="1"/>
      <c r="QS709" s="1"/>
      <c r="QT709" s="1"/>
      <c r="QU709" s="1"/>
      <c r="QV709" s="1"/>
      <c r="QW709" s="1"/>
      <c r="QX709" s="1"/>
      <c r="QY709" s="1"/>
      <c r="QZ709" s="1"/>
      <c r="RA709" s="1"/>
      <c r="RB709" s="1"/>
      <c r="RC709" s="1"/>
      <c r="RD709" s="1"/>
      <c r="RE709" s="1"/>
      <c r="RF709" s="1"/>
      <c r="RG709" s="1"/>
      <c r="RH709" s="1"/>
      <c r="RI709" s="1"/>
      <c r="RJ709" s="1"/>
      <c r="RK709" s="1"/>
      <c r="RL709" s="1"/>
      <c r="RM709" s="1"/>
      <c r="RN709" s="1"/>
      <c r="RO709" s="1"/>
      <c r="RP709" s="1"/>
      <c r="RQ709" s="1"/>
      <c r="RR709" s="1"/>
      <c r="RS709" s="1"/>
      <c r="RT709" s="1"/>
      <c r="RU709" s="1"/>
      <c r="RV709" s="1"/>
      <c r="RW709" s="1"/>
      <c r="RX709" s="1"/>
      <c r="RY709" s="1"/>
      <c r="RZ709" s="1"/>
      <c r="SA709" s="1"/>
      <c r="SB709" s="1"/>
      <c r="SC709" s="1"/>
      <c r="SD709" s="1"/>
      <c r="SE709" s="1"/>
      <c r="SF709" s="1"/>
      <c r="SG709" s="1"/>
      <c r="SH709" s="1"/>
      <c r="SI709" s="1"/>
      <c r="SJ709" s="1"/>
      <c r="SK709" s="1"/>
      <c r="SL709" s="1"/>
      <c r="SM709" s="1"/>
      <c r="SN709" s="1"/>
      <c r="SO709" s="1"/>
      <c r="SP709" s="1"/>
      <c r="SQ709" s="1"/>
      <c r="SR709" s="1"/>
      <c r="SS709" s="1"/>
      <c r="ST709" s="1"/>
      <c r="SU709" s="1"/>
      <c r="SV709" s="1"/>
      <c r="SW709" s="1"/>
      <c r="SX709" s="1"/>
      <c r="SY709" s="1"/>
      <c r="SZ709" s="1"/>
      <c r="TA709" s="1"/>
      <c r="TB709" s="1"/>
      <c r="TC709" s="1"/>
      <c r="TD709" s="1"/>
      <c r="TE709" s="1"/>
      <c r="TF709" s="1"/>
      <c r="TG709" s="1"/>
      <c r="TH709" s="1"/>
      <c r="TI709" s="1"/>
      <c r="TJ709" s="1"/>
      <c r="TK709" s="1"/>
      <c r="TL709" s="1"/>
      <c r="TM709" s="1"/>
      <c r="TN709" s="1"/>
      <c r="TO709" s="1"/>
      <c r="TP709" s="1"/>
      <c r="TQ709" s="1"/>
      <c r="TR709" s="1"/>
      <c r="TS709" s="1"/>
      <c r="TT709" s="1"/>
      <c r="TU709" s="1"/>
      <c r="TV709" s="1"/>
      <c r="TW709" s="1"/>
      <c r="TX709" s="1"/>
      <c r="TY709" s="1"/>
      <c r="TZ709" s="1"/>
      <c r="UA709" s="1"/>
      <c r="UB709" s="1"/>
      <c r="UC709" s="1"/>
      <c r="UD709" s="1"/>
      <c r="UE709" s="1"/>
      <c r="UF709" s="1"/>
      <c r="UG709" s="1"/>
      <c r="UH709" s="1"/>
      <c r="UI709" s="1"/>
      <c r="UJ709" s="1"/>
      <c r="UK709" s="1"/>
      <c r="UL709" s="1"/>
      <c r="UM709" s="1"/>
      <c r="UN709" s="1"/>
      <c r="UO709" s="1"/>
      <c r="UP709" s="1"/>
      <c r="UQ709" s="1"/>
      <c r="UR709" s="1"/>
      <c r="US709" s="1"/>
      <c r="UT709" s="1"/>
      <c r="UU709" s="1"/>
      <c r="UV709" s="1"/>
      <c r="UW709" s="1"/>
      <c r="UX709" s="1"/>
      <c r="UY709" s="1"/>
      <c r="UZ709" s="1"/>
      <c r="VA709" s="1"/>
      <c r="VB709" s="1"/>
      <c r="VC709" s="1"/>
      <c r="VD709" s="1"/>
      <c r="VE709" s="1"/>
      <c r="VF709" s="1"/>
      <c r="VG709" s="1"/>
      <c r="VH709" s="1"/>
      <c r="VI709" s="1"/>
      <c r="VJ709" s="1"/>
      <c r="VK709" s="1"/>
      <c r="VL709" s="1"/>
      <c r="VM709" s="1"/>
      <c r="VN709" s="1"/>
      <c r="VO709" s="1"/>
      <c r="VP709" s="1"/>
      <c r="VQ709" s="1"/>
      <c r="VR709" s="1"/>
      <c r="VS709" s="1"/>
      <c r="VT709" s="1"/>
      <c r="VU709" s="1"/>
      <c r="VV709" s="1"/>
      <c r="VW709" s="1"/>
      <c r="VX709" s="1"/>
      <c r="VY709" s="1"/>
      <c r="VZ709" s="1"/>
      <c r="WA709" s="1"/>
      <c r="WB709" s="1"/>
      <c r="WC709" s="1"/>
      <c r="WD709" s="1"/>
      <c r="WE709" s="1"/>
      <c r="WF709" s="1"/>
      <c r="WG709" s="1"/>
      <c r="WH709" s="1"/>
      <c r="WI709" s="1"/>
      <c r="WJ709" s="1"/>
      <c r="WK709" s="1"/>
      <c r="WL709" s="1"/>
      <c r="WM709" s="1"/>
      <c r="WN709" s="1"/>
      <c r="WO709" s="1"/>
      <c r="WP709" s="1"/>
      <c r="WQ709" s="1"/>
      <c r="WR709" s="1"/>
      <c r="WS709" s="1"/>
      <c r="WT709" s="1"/>
      <c r="WU709" s="1"/>
      <c r="WV709" s="1"/>
      <c r="WW709" s="1"/>
      <c r="WX709" s="1"/>
      <c r="WY709" s="1"/>
      <c r="WZ709" s="1"/>
      <c r="XA709" s="1"/>
      <c r="XB709" s="1"/>
      <c r="XC709" s="1"/>
      <c r="XD709" s="1"/>
      <c r="XE709" s="1"/>
      <c r="XF709" s="1"/>
      <c r="XG709" s="1"/>
      <c r="XH709" s="1"/>
      <c r="XI709" s="1"/>
      <c r="XJ709" s="1"/>
      <c r="XK709" s="1"/>
      <c r="XL709" s="1"/>
      <c r="XM709" s="1"/>
      <c r="XN709" s="1"/>
      <c r="XO709" s="1"/>
      <c r="XP709" s="1"/>
      <c r="XQ709" s="1"/>
      <c r="XR709" s="1"/>
      <c r="XS709" s="1"/>
      <c r="XT709" s="1"/>
      <c r="XU709" s="1"/>
      <c r="XV709" s="1"/>
      <c r="XW709" s="1"/>
      <c r="XX709" s="1"/>
      <c r="XY709" s="1"/>
      <c r="XZ709" s="1"/>
      <c r="YA709" s="1"/>
      <c r="YB709" s="1"/>
      <c r="YC709" s="1"/>
      <c r="YD709" s="1"/>
      <c r="YE709" s="1"/>
      <c r="YF709" s="1"/>
      <c r="YG709" s="1"/>
      <c r="YH709" s="1"/>
      <c r="YI709" s="1"/>
      <c r="YJ709" s="1"/>
      <c r="YK709" s="1"/>
      <c r="YL709" s="1"/>
      <c r="YM709" s="1"/>
      <c r="YN709" s="1"/>
      <c r="YO709" s="1"/>
      <c r="YP709" s="1"/>
      <c r="YQ709" s="1"/>
      <c r="YR709" s="1"/>
      <c r="YS709" s="1"/>
      <c r="YT709" s="1"/>
      <c r="YU709" s="1"/>
      <c r="YV709" s="1"/>
      <c r="YW709" s="1"/>
      <c r="YX709" s="1"/>
      <c r="YY709" s="1"/>
      <c r="YZ709" s="1"/>
      <c r="ZA709" s="1"/>
      <c r="ZB709" s="1"/>
      <c r="ZC709" s="1"/>
      <c r="ZD709" s="1"/>
      <c r="ZE709" s="1"/>
      <c r="ZF709" s="1"/>
      <c r="ZG709" s="1"/>
      <c r="ZH709" s="1"/>
      <c r="ZI709" s="1"/>
      <c r="ZJ709" s="1"/>
      <c r="ZK709" s="1"/>
      <c r="ZL709" s="1"/>
      <c r="ZM709" s="1"/>
      <c r="ZN709" s="1"/>
      <c r="ZO709" s="1"/>
      <c r="ZP709" s="1"/>
      <c r="ZQ709" s="1"/>
      <c r="ZR709" s="1"/>
      <c r="ZS709" s="1"/>
      <c r="ZT709" s="1"/>
      <c r="ZU709" s="1"/>
      <c r="ZV709" s="1"/>
      <c r="ZW709" s="1"/>
      <c r="ZX709" s="1"/>
      <c r="ZY709" s="1"/>
      <c r="ZZ709" s="1"/>
      <c r="AAA709" s="1"/>
      <c r="AAB709" s="1"/>
      <c r="AAC709" s="1"/>
      <c r="AAD709" s="1"/>
      <c r="AAE709" s="1"/>
      <c r="AAF709" s="1"/>
      <c r="AAG709" s="1"/>
      <c r="AAH709" s="1"/>
      <c r="AAI709" s="1"/>
      <c r="AAJ709" s="1"/>
      <c r="AAK709" s="1"/>
      <c r="AAL709" s="1"/>
      <c r="AAM709" s="1"/>
      <c r="AAN709" s="1"/>
      <c r="AAO709" s="1"/>
      <c r="AAP709" s="1"/>
      <c r="AAQ709" s="1"/>
      <c r="AAR709" s="1"/>
      <c r="AAS709" s="1"/>
      <c r="AAT709" s="1"/>
      <c r="AAU709" s="1"/>
      <c r="AAV709" s="1"/>
      <c r="AAW709" s="1"/>
      <c r="AAX709" s="1"/>
      <c r="AAY709" s="1"/>
      <c r="AAZ709" s="1"/>
      <c r="ABA709" s="1"/>
      <c r="ABB709" s="1"/>
      <c r="ABC709" s="1"/>
      <c r="ABD709" s="1"/>
      <c r="ABE709" s="1"/>
      <c r="ABF709" s="1"/>
      <c r="ABG709" s="1"/>
      <c r="ABH709" s="1"/>
      <c r="ABI709" s="1"/>
      <c r="ABJ709" s="1"/>
      <c r="ABK709" s="1"/>
      <c r="ABL709" s="1"/>
      <c r="ABM709" s="1"/>
      <c r="ABN709" s="1"/>
      <c r="ABO709" s="1"/>
      <c r="ABP709" s="1"/>
      <c r="ABQ709" s="1"/>
      <c r="ABR709" s="1"/>
      <c r="ABS709" s="1"/>
      <c r="ABT709" s="1"/>
      <c r="ABU709" s="1"/>
      <c r="ABV709" s="1"/>
      <c r="ABW709" s="1"/>
      <c r="ABX709" s="1"/>
      <c r="ABY709" s="1"/>
      <c r="ABZ709" s="1"/>
      <c r="ACA709" s="1"/>
      <c r="ACB709" s="1"/>
      <c r="ACC709" s="1"/>
      <c r="ACD709" s="1"/>
      <c r="ACE709" s="1"/>
      <c r="ACF709" s="1"/>
      <c r="ACG709" s="1"/>
      <c r="ACH709" s="1"/>
      <c r="ACI709" s="1"/>
      <c r="ACJ709" s="1"/>
      <c r="ACK709" s="1"/>
      <c r="ACL709" s="1"/>
      <c r="ACM709" s="1"/>
      <c r="ACN709" s="1"/>
      <c r="ACO709" s="1"/>
      <c r="ACP709" s="1"/>
      <c r="ACQ709" s="1"/>
      <c r="ACR709" s="1"/>
      <c r="ACS709" s="1"/>
      <c r="ACT709" s="1"/>
      <c r="ACU709" s="1"/>
      <c r="ACV709" s="1"/>
      <c r="ACW709" s="1"/>
      <c r="ACX709" s="1"/>
      <c r="ACY709" s="1"/>
      <c r="ACZ709" s="1"/>
      <c r="ADA709" s="1"/>
      <c r="ADB709" s="1"/>
      <c r="ADC709" s="1"/>
      <c r="ADD709" s="1"/>
      <c r="ADE709" s="1"/>
      <c r="ADF709" s="1"/>
      <c r="ADG709" s="1"/>
      <c r="ADH709" s="1"/>
      <c r="ADI709" s="1"/>
      <c r="ADJ709" s="1"/>
      <c r="ADK709" s="1"/>
      <c r="ADL709" s="1"/>
      <c r="ADM709" s="1"/>
      <c r="ADN709" s="1"/>
      <c r="ADO709" s="1"/>
      <c r="ADP709" s="1"/>
      <c r="ADQ709" s="1"/>
      <c r="ADR709" s="1"/>
      <c r="ADS709" s="1"/>
      <c r="ADT709" s="1"/>
      <c r="ADU709" s="1"/>
      <c r="ADV709" s="1"/>
      <c r="ADW709" s="1"/>
      <c r="ADX709" s="1"/>
      <c r="ADY709" s="1"/>
      <c r="ADZ709" s="1"/>
      <c r="AEA709" s="1"/>
      <c r="AEB709" s="1"/>
      <c r="AEC709" s="1"/>
      <c r="AED709" s="1"/>
      <c r="AEE709" s="1"/>
      <c r="AEF709" s="1"/>
      <c r="AEG709" s="1"/>
      <c r="AEH709" s="1"/>
      <c r="AEI709" s="1"/>
      <c r="AEJ709" s="1"/>
      <c r="AEK709" s="1"/>
      <c r="AEL709" s="1"/>
      <c r="AEM709" s="1"/>
      <c r="AEN709" s="1"/>
      <c r="AEO709" s="1"/>
      <c r="AEP709" s="1"/>
      <c r="AEQ709" s="1"/>
      <c r="AER709" s="1"/>
      <c r="AES709" s="1"/>
      <c r="AET709" s="1"/>
      <c r="AEU709" s="1"/>
      <c r="AEV709" s="1"/>
      <c r="AEW709" s="1"/>
      <c r="AEX709" s="1"/>
      <c r="AEY709" s="1"/>
      <c r="AEZ709" s="1"/>
      <c r="AFA709" s="1"/>
      <c r="AFB709" s="1"/>
      <c r="AFC709" s="1"/>
      <c r="AFD709" s="1"/>
      <c r="AFE709" s="1"/>
      <c r="AFF709" s="1"/>
      <c r="AFG709" s="1"/>
      <c r="AFH709" s="1"/>
      <c r="AFI709" s="1"/>
      <c r="AFJ709" s="1"/>
      <c r="AFK709" s="1"/>
      <c r="AFL709" s="1"/>
      <c r="AFM709" s="1"/>
      <c r="AFN709" s="1"/>
      <c r="AFO709" s="1"/>
      <c r="AFP709" s="1"/>
      <c r="AFQ709" s="1"/>
      <c r="AFR709" s="1"/>
      <c r="AFS709" s="1"/>
      <c r="AFT709" s="1"/>
      <c r="AFU709" s="1"/>
      <c r="AFV709" s="1"/>
      <c r="AFW709" s="1"/>
      <c r="AFX709" s="1"/>
      <c r="AFY709" s="1"/>
      <c r="AFZ709" s="1"/>
      <c r="AGA709" s="1"/>
      <c r="AGB709" s="1"/>
      <c r="AGC709" s="1"/>
      <c r="AGD709" s="1"/>
      <c r="AGE709" s="1"/>
      <c r="AGF709" s="1"/>
      <c r="AGG709" s="1"/>
      <c r="AGH709" s="1"/>
      <c r="AGI709" s="1"/>
      <c r="AGJ709" s="1"/>
      <c r="AGK709" s="1"/>
      <c r="AGL709" s="1"/>
      <c r="AGM709" s="1"/>
      <c r="AGN709" s="1"/>
      <c r="AGO709" s="1"/>
      <c r="AGP709" s="1"/>
      <c r="AGQ709" s="1"/>
      <c r="AGR709" s="1"/>
      <c r="AGS709" s="1"/>
      <c r="AGT709" s="1"/>
      <c r="AGU709" s="1"/>
      <c r="AGV709" s="1"/>
      <c r="AGW709" s="1"/>
      <c r="AGX709" s="1"/>
      <c r="AGY709" s="1"/>
      <c r="AGZ709" s="1"/>
      <c r="AHA709" s="1"/>
      <c r="AHB709" s="1"/>
      <c r="AHC709" s="1"/>
      <c r="AHD709" s="1"/>
      <c r="AHE709" s="1"/>
      <c r="AHF709" s="1"/>
      <c r="AHG709" s="1"/>
      <c r="AHH709" s="1"/>
      <c r="AHI709" s="1"/>
      <c r="AHJ709" s="1"/>
      <c r="AHK709" s="1"/>
      <c r="AHL709" s="1"/>
      <c r="AHM709" s="1"/>
      <c r="AHN709" s="1"/>
      <c r="AHO709" s="1"/>
      <c r="AHP709" s="1"/>
      <c r="AHQ709" s="1"/>
      <c r="AHR709" s="1"/>
      <c r="AHS709" s="1"/>
      <c r="AHT709" s="1"/>
      <c r="AHU709" s="1"/>
      <c r="AHV709" s="1"/>
      <c r="AHW709" s="1"/>
      <c r="AHX709" s="1"/>
      <c r="AHY709" s="1"/>
      <c r="AHZ709" s="1"/>
      <c r="AIA709" s="1"/>
      <c r="AIB709" s="1"/>
      <c r="AIC709" s="1"/>
      <c r="AID709" s="1"/>
      <c r="AIE709" s="1"/>
      <c r="AIF709" s="1"/>
      <c r="AIG709" s="1"/>
      <c r="AIH709" s="1"/>
      <c r="AII709" s="1"/>
      <c r="AIJ709" s="1"/>
      <c r="AIK709" s="1"/>
      <c r="AIL709" s="1"/>
      <c r="AIM709" s="1"/>
      <c r="AIN709" s="1"/>
      <c r="AIO709" s="1"/>
      <c r="AIP709" s="1"/>
      <c r="AIQ709" s="1"/>
      <c r="AIR709" s="1"/>
      <c r="AIS709" s="1"/>
      <c r="AIT709" s="1"/>
      <c r="AIU709" s="1"/>
      <c r="AIV709" s="1"/>
      <c r="AIW709" s="1"/>
      <c r="AIX709" s="1"/>
      <c r="AIY709" s="1"/>
      <c r="AIZ709" s="1"/>
      <c r="AJA709" s="1"/>
      <c r="AJB709" s="1"/>
      <c r="AJC709" s="1"/>
      <c r="AJD709" s="1"/>
      <c r="AJE709" s="1"/>
      <c r="AJF709" s="1"/>
      <c r="AJG709" s="1"/>
      <c r="AJH709" s="1"/>
      <c r="AJI709" s="1"/>
      <c r="AJJ709" s="1"/>
      <c r="AJK709" s="1"/>
      <c r="AJL709" s="1"/>
      <c r="AJM709" s="1"/>
      <c r="AJN709" s="1"/>
      <c r="AJO709" s="1"/>
      <c r="AJP709" s="1"/>
      <c r="AJQ709" s="1"/>
      <c r="AJR709" s="1"/>
      <c r="AJS709" s="1"/>
      <c r="AJT709" s="1"/>
      <c r="AJU709" s="1"/>
      <c r="AJV709" s="1"/>
      <c r="AJW709" s="1"/>
      <c r="AJX709" s="1"/>
      <c r="AJY709" s="1"/>
      <c r="AJZ709" s="1"/>
      <c r="AKA709" s="1"/>
      <c r="AKB709" s="1"/>
      <c r="AKC709" s="1"/>
      <c r="AKD709" s="1"/>
      <c r="AKE709" s="1"/>
      <c r="AKF709" s="1"/>
      <c r="AKG709" s="1"/>
      <c r="AKH709" s="1"/>
      <c r="AKI709" s="1"/>
      <c r="AKJ709" s="1"/>
      <c r="AKK709" s="1"/>
      <c r="AKL709" s="1"/>
      <c r="AKM709" s="1"/>
      <c r="AKN709" s="1"/>
      <c r="AKO709" s="1"/>
      <c r="AKP709" s="1"/>
      <c r="AKQ709" s="1"/>
      <c r="AKR709" s="1"/>
      <c r="AKS709" s="1"/>
      <c r="AKT709" s="1"/>
      <c r="AKU709" s="1"/>
      <c r="AKV709" s="1"/>
      <c r="AKW709" s="1"/>
      <c r="AKX709" s="1"/>
      <c r="AKY709" s="1"/>
      <c r="AKZ709" s="1"/>
      <c r="ALA709" s="1"/>
      <c r="ALB709" s="1"/>
      <c r="ALC709" s="1"/>
      <c r="ALD709" s="1"/>
      <c r="ALE709" s="1"/>
      <c r="ALF709" s="1"/>
      <c r="ALG709" s="1"/>
      <c r="ALH709" s="1"/>
      <c r="ALI709" s="1"/>
      <c r="ALJ709" s="1"/>
      <c r="ALK709" s="1"/>
      <c r="ALL709" s="1"/>
      <c r="ALM709" s="1"/>
      <c r="ALN709" s="1"/>
      <c r="ALO709" s="1"/>
      <c r="ALP709" s="1"/>
      <c r="ALQ709" s="1"/>
      <c r="ALR709" s="1"/>
      <c r="ALS709" s="1"/>
      <c r="ALT709" s="1"/>
      <c r="ALU709" s="1"/>
      <c r="ALV709" s="1"/>
      <c r="ALW709" s="1"/>
      <c r="ALX709" s="1"/>
      <c r="ALY709" s="1"/>
      <c r="ALZ709" s="1"/>
      <c r="AMA709" s="1"/>
      <c r="AMB709" s="1"/>
      <c r="AMC709" s="1"/>
      <c r="AMD709" s="1"/>
      <c r="AME709" s="1"/>
      <c r="AMF709" s="1"/>
      <c r="AMG709" s="1"/>
      <c r="AMH709" s="1"/>
      <c r="AMI709" s="1"/>
      <c r="AMJ709" s="1"/>
    </row>
    <row r="710" spans="1:1024" s="22" customFormat="1">
      <c r="A710" s="1" t="s">
        <v>9850</v>
      </c>
      <c r="B710" s="1" t="s">
        <v>9820</v>
      </c>
      <c r="C710" s="1" t="s">
        <v>1382</v>
      </c>
      <c r="D710" s="1" t="s">
        <v>13</v>
      </c>
      <c r="E710" s="1" t="s">
        <v>9851</v>
      </c>
      <c r="F710" s="1" t="s">
        <v>16</v>
      </c>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c r="KB710" s="1"/>
      <c r="KC710" s="1"/>
      <c r="KD710" s="1"/>
      <c r="KE710" s="1"/>
      <c r="KF710" s="1"/>
      <c r="KG710" s="1"/>
      <c r="KH710" s="1"/>
      <c r="KI710" s="1"/>
      <c r="KJ710" s="1"/>
      <c r="KK710" s="1"/>
      <c r="KL710" s="1"/>
      <c r="KM710" s="1"/>
      <c r="KN710" s="1"/>
      <c r="KO710" s="1"/>
      <c r="KP710" s="1"/>
      <c r="KQ710" s="1"/>
      <c r="KR710" s="1"/>
      <c r="KS710" s="1"/>
      <c r="KT710" s="1"/>
      <c r="KU710" s="1"/>
      <c r="KV710" s="1"/>
      <c r="KW710" s="1"/>
      <c r="KX710" s="1"/>
      <c r="KY710" s="1"/>
      <c r="KZ710" s="1"/>
      <c r="LA710" s="1"/>
      <c r="LB710" s="1"/>
      <c r="LC710" s="1"/>
      <c r="LD710" s="1"/>
      <c r="LE710" s="1"/>
      <c r="LF710" s="1"/>
      <c r="LG710" s="1"/>
      <c r="LH710" s="1"/>
      <c r="LI710" s="1"/>
      <c r="LJ710" s="1"/>
      <c r="LK710" s="1"/>
      <c r="LL710" s="1"/>
      <c r="LM710" s="1"/>
      <c r="LN710" s="1"/>
      <c r="LO710" s="1"/>
      <c r="LP710" s="1"/>
      <c r="LQ710" s="1"/>
      <c r="LR710" s="1"/>
      <c r="LS710" s="1"/>
      <c r="LT710" s="1"/>
      <c r="LU710" s="1"/>
      <c r="LV710" s="1"/>
      <c r="LW710" s="1"/>
      <c r="LX710" s="1"/>
      <c r="LY710" s="1"/>
      <c r="LZ710" s="1"/>
      <c r="MA710" s="1"/>
      <c r="MB710" s="1"/>
      <c r="MC710" s="1"/>
      <c r="MD710" s="1"/>
      <c r="ME710" s="1"/>
      <c r="MF710" s="1"/>
      <c r="MG710" s="1"/>
      <c r="MH710" s="1"/>
      <c r="MI710" s="1"/>
      <c r="MJ710" s="1"/>
      <c r="MK710" s="1"/>
      <c r="ML710" s="1"/>
      <c r="MM710" s="1"/>
      <c r="MN710" s="1"/>
      <c r="MO710" s="1"/>
      <c r="MP710" s="1"/>
      <c r="MQ710" s="1"/>
      <c r="MR710" s="1"/>
      <c r="MS710" s="1"/>
      <c r="MT710" s="1"/>
      <c r="MU710" s="1"/>
      <c r="MV710" s="1"/>
      <c r="MW710" s="1"/>
      <c r="MX710" s="1"/>
      <c r="MY710" s="1"/>
      <c r="MZ710" s="1"/>
      <c r="NA710" s="1"/>
      <c r="NB710" s="1"/>
      <c r="NC710" s="1"/>
      <c r="ND710" s="1"/>
      <c r="NE710" s="1"/>
      <c r="NF710" s="1"/>
      <c r="NG710" s="1"/>
      <c r="NH710" s="1"/>
      <c r="NI710" s="1"/>
      <c r="NJ710" s="1"/>
      <c r="NK710" s="1"/>
      <c r="NL710" s="1"/>
      <c r="NM710" s="1"/>
      <c r="NN710" s="1"/>
      <c r="NO710" s="1"/>
      <c r="NP710" s="1"/>
      <c r="NQ710" s="1"/>
      <c r="NR710" s="1"/>
      <c r="NS710" s="1"/>
      <c r="NT710" s="1"/>
      <c r="NU710" s="1"/>
      <c r="NV710" s="1"/>
      <c r="NW710" s="1"/>
      <c r="NX710" s="1"/>
      <c r="NY710" s="1"/>
      <c r="NZ710" s="1"/>
      <c r="OA710" s="1"/>
      <c r="OB710" s="1"/>
      <c r="OC710" s="1"/>
      <c r="OD710" s="1"/>
      <c r="OE710" s="1"/>
      <c r="OF710" s="1"/>
      <c r="OG710" s="1"/>
      <c r="OH710" s="1"/>
      <c r="OI710" s="1"/>
      <c r="OJ710" s="1"/>
      <c r="OK710" s="1"/>
      <c r="OL710" s="1"/>
      <c r="OM710" s="1"/>
      <c r="ON710" s="1"/>
      <c r="OO710" s="1"/>
      <c r="OP710" s="1"/>
      <c r="OQ710" s="1"/>
      <c r="OR710" s="1"/>
      <c r="OS710" s="1"/>
      <c r="OT710" s="1"/>
      <c r="OU710" s="1"/>
      <c r="OV710" s="1"/>
      <c r="OW710" s="1"/>
      <c r="OX710" s="1"/>
      <c r="OY710" s="1"/>
      <c r="OZ710" s="1"/>
      <c r="PA710" s="1"/>
      <c r="PB710" s="1"/>
      <c r="PC710" s="1"/>
      <c r="PD710" s="1"/>
      <c r="PE710" s="1"/>
      <c r="PF710" s="1"/>
      <c r="PG710" s="1"/>
      <c r="PH710" s="1"/>
      <c r="PI710" s="1"/>
      <c r="PJ710" s="1"/>
      <c r="PK710" s="1"/>
      <c r="PL710" s="1"/>
      <c r="PM710" s="1"/>
      <c r="PN710" s="1"/>
      <c r="PO710" s="1"/>
      <c r="PP710" s="1"/>
      <c r="PQ710" s="1"/>
      <c r="PR710" s="1"/>
      <c r="PS710" s="1"/>
      <c r="PT710" s="1"/>
      <c r="PU710" s="1"/>
      <c r="PV710" s="1"/>
      <c r="PW710" s="1"/>
      <c r="PX710" s="1"/>
      <c r="PY710" s="1"/>
      <c r="PZ710" s="1"/>
      <c r="QA710" s="1"/>
      <c r="QB710" s="1"/>
      <c r="QC710" s="1"/>
      <c r="QD710" s="1"/>
      <c r="QE710" s="1"/>
      <c r="QF710" s="1"/>
      <c r="QG710" s="1"/>
      <c r="QH710" s="1"/>
      <c r="QI710" s="1"/>
      <c r="QJ710" s="1"/>
      <c r="QK710" s="1"/>
      <c r="QL710" s="1"/>
      <c r="QM710" s="1"/>
      <c r="QN710" s="1"/>
      <c r="QO710" s="1"/>
      <c r="QP710" s="1"/>
      <c r="QQ710" s="1"/>
      <c r="QR710" s="1"/>
      <c r="QS710" s="1"/>
      <c r="QT710" s="1"/>
      <c r="QU710" s="1"/>
      <c r="QV710" s="1"/>
      <c r="QW710" s="1"/>
      <c r="QX710" s="1"/>
      <c r="QY710" s="1"/>
      <c r="QZ710" s="1"/>
      <c r="RA710" s="1"/>
      <c r="RB710" s="1"/>
      <c r="RC710" s="1"/>
      <c r="RD710" s="1"/>
      <c r="RE710" s="1"/>
      <c r="RF710" s="1"/>
      <c r="RG710" s="1"/>
      <c r="RH710" s="1"/>
      <c r="RI710" s="1"/>
      <c r="RJ710" s="1"/>
      <c r="RK710" s="1"/>
      <c r="RL710" s="1"/>
      <c r="RM710" s="1"/>
      <c r="RN710" s="1"/>
      <c r="RO710" s="1"/>
      <c r="RP710" s="1"/>
      <c r="RQ710" s="1"/>
      <c r="RR710" s="1"/>
      <c r="RS710" s="1"/>
      <c r="RT710" s="1"/>
      <c r="RU710" s="1"/>
      <c r="RV710" s="1"/>
      <c r="RW710" s="1"/>
      <c r="RX710" s="1"/>
      <c r="RY710" s="1"/>
      <c r="RZ710" s="1"/>
      <c r="SA710" s="1"/>
      <c r="SB710" s="1"/>
      <c r="SC710" s="1"/>
      <c r="SD710" s="1"/>
      <c r="SE710" s="1"/>
      <c r="SF710" s="1"/>
      <c r="SG710" s="1"/>
      <c r="SH710" s="1"/>
      <c r="SI710" s="1"/>
      <c r="SJ710" s="1"/>
      <c r="SK710" s="1"/>
      <c r="SL710" s="1"/>
      <c r="SM710" s="1"/>
      <c r="SN710" s="1"/>
      <c r="SO710" s="1"/>
      <c r="SP710" s="1"/>
      <c r="SQ710" s="1"/>
      <c r="SR710" s="1"/>
      <c r="SS710" s="1"/>
      <c r="ST710" s="1"/>
      <c r="SU710" s="1"/>
      <c r="SV710" s="1"/>
      <c r="SW710" s="1"/>
      <c r="SX710" s="1"/>
      <c r="SY710" s="1"/>
      <c r="SZ710" s="1"/>
      <c r="TA710" s="1"/>
      <c r="TB710" s="1"/>
      <c r="TC710" s="1"/>
      <c r="TD710" s="1"/>
      <c r="TE710" s="1"/>
      <c r="TF710" s="1"/>
      <c r="TG710" s="1"/>
      <c r="TH710" s="1"/>
      <c r="TI710" s="1"/>
      <c r="TJ710" s="1"/>
      <c r="TK710" s="1"/>
      <c r="TL710" s="1"/>
      <c r="TM710" s="1"/>
      <c r="TN710" s="1"/>
      <c r="TO710" s="1"/>
      <c r="TP710" s="1"/>
      <c r="TQ710" s="1"/>
      <c r="TR710" s="1"/>
      <c r="TS710" s="1"/>
      <c r="TT710" s="1"/>
      <c r="TU710" s="1"/>
      <c r="TV710" s="1"/>
      <c r="TW710" s="1"/>
      <c r="TX710" s="1"/>
      <c r="TY710" s="1"/>
      <c r="TZ710" s="1"/>
      <c r="UA710" s="1"/>
      <c r="UB710" s="1"/>
      <c r="UC710" s="1"/>
      <c r="UD710" s="1"/>
      <c r="UE710" s="1"/>
      <c r="UF710" s="1"/>
      <c r="UG710" s="1"/>
      <c r="UH710" s="1"/>
      <c r="UI710" s="1"/>
      <c r="UJ710" s="1"/>
      <c r="UK710" s="1"/>
      <c r="UL710" s="1"/>
      <c r="UM710" s="1"/>
      <c r="UN710" s="1"/>
      <c r="UO710" s="1"/>
      <c r="UP710" s="1"/>
      <c r="UQ710" s="1"/>
      <c r="UR710" s="1"/>
      <c r="US710" s="1"/>
      <c r="UT710" s="1"/>
      <c r="UU710" s="1"/>
      <c r="UV710" s="1"/>
      <c r="UW710" s="1"/>
      <c r="UX710" s="1"/>
      <c r="UY710" s="1"/>
      <c r="UZ710" s="1"/>
      <c r="VA710" s="1"/>
      <c r="VB710" s="1"/>
      <c r="VC710" s="1"/>
      <c r="VD710" s="1"/>
      <c r="VE710" s="1"/>
      <c r="VF710" s="1"/>
      <c r="VG710" s="1"/>
      <c r="VH710" s="1"/>
      <c r="VI710" s="1"/>
      <c r="VJ710" s="1"/>
      <c r="VK710" s="1"/>
      <c r="VL710" s="1"/>
      <c r="VM710" s="1"/>
      <c r="VN710" s="1"/>
      <c r="VO710" s="1"/>
      <c r="VP710" s="1"/>
      <c r="VQ710" s="1"/>
      <c r="VR710" s="1"/>
      <c r="VS710" s="1"/>
      <c r="VT710" s="1"/>
      <c r="VU710" s="1"/>
      <c r="VV710" s="1"/>
      <c r="VW710" s="1"/>
      <c r="VX710" s="1"/>
      <c r="VY710" s="1"/>
      <c r="VZ710" s="1"/>
      <c r="WA710" s="1"/>
      <c r="WB710" s="1"/>
      <c r="WC710" s="1"/>
      <c r="WD710" s="1"/>
      <c r="WE710" s="1"/>
      <c r="WF710" s="1"/>
      <c r="WG710" s="1"/>
      <c r="WH710" s="1"/>
      <c r="WI710" s="1"/>
      <c r="WJ710" s="1"/>
      <c r="WK710" s="1"/>
      <c r="WL710" s="1"/>
      <c r="WM710" s="1"/>
      <c r="WN710" s="1"/>
      <c r="WO710" s="1"/>
      <c r="WP710" s="1"/>
      <c r="WQ710" s="1"/>
      <c r="WR710" s="1"/>
      <c r="WS710" s="1"/>
      <c r="WT710" s="1"/>
      <c r="WU710" s="1"/>
      <c r="WV710" s="1"/>
      <c r="WW710" s="1"/>
      <c r="WX710" s="1"/>
      <c r="WY710" s="1"/>
      <c r="WZ710" s="1"/>
      <c r="XA710" s="1"/>
      <c r="XB710" s="1"/>
      <c r="XC710" s="1"/>
      <c r="XD710" s="1"/>
      <c r="XE710" s="1"/>
      <c r="XF710" s="1"/>
      <c r="XG710" s="1"/>
      <c r="XH710" s="1"/>
      <c r="XI710" s="1"/>
      <c r="XJ710" s="1"/>
      <c r="XK710" s="1"/>
      <c r="XL710" s="1"/>
      <c r="XM710" s="1"/>
      <c r="XN710" s="1"/>
      <c r="XO710" s="1"/>
      <c r="XP710" s="1"/>
      <c r="XQ710" s="1"/>
      <c r="XR710" s="1"/>
      <c r="XS710" s="1"/>
      <c r="XT710" s="1"/>
      <c r="XU710" s="1"/>
      <c r="XV710" s="1"/>
      <c r="XW710" s="1"/>
      <c r="XX710" s="1"/>
      <c r="XY710" s="1"/>
      <c r="XZ710" s="1"/>
      <c r="YA710" s="1"/>
      <c r="YB710" s="1"/>
      <c r="YC710" s="1"/>
      <c r="YD710" s="1"/>
      <c r="YE710" s="1"/>
      <c r="YF710" s="1"/>
      <c r="YG710" s="1"/>
      <c r="YH710" s="1"/>
      <c r="YI710" s="1"/>
      <c r="YJ710" s="1"/>
      <c r="YK710" s="1"/>
      <c r="YL710" s="1"/>
      <c r="YM710" s="1"/>
      <c r="YN710" s="1"/>
      <c r="YO710" s="1"/>
      <c r="YP710" s="1"/>
      <c r="YQ710" s="1"/>
      <c r="YR710" s="1"/>
      <c r="YS710" s="1"/>
      <c r="YT710" s="1"/>
      <c r="YU710" s="1"/>
      <c r="YV710" s="1"/>
      <c r="YW710" s="1"/>
      <c r="YX710" s="1"/>
      <c r="YY710" s="1"/>
      <c r="YZ710" s="1"/>
      <c r="ZA710" s="1"/>
      <c r="ZB710" s="1"/>
      <c r="ZC710" s="1"/>
      <c r="ZD710" s="1"/>
      <c r="ZE710" s="1"/>
      <c r="ZF710" s="1"/>
      <c r="ZG710" s="1"/>
      <c r="ZH710" s="1"/>
      <c r="ZI710" s="1"/>
      <c r="ZJ710" s="1"/>
      <c r="ZK710" s="1"/>
      <c r="ZL710" s="1"/>
      <c r="ZM710" s="1"/>
      <c r="ZN710" s="1"/>
      <c r="ZO710" s="1"/>
      <c r="ZP710" s="1"/>
      <c r="ZQ710" s="1"/>
      <c r="ZR710" s="1"/>
      <c r="ZS710" s="1"/>
      <c r="ZT710" s="1"/>
      <c r="ZU710" s="1"/>
      <c r="ZV710" s="1"/>
      <c r="ZW710" s="1"/>
      <c r="ZX710" s="1"/>
      <c r="ZY710" s="1"/>
      <c r="ZZ710" s="1"/>
      <c r="AAA710" s="1"/>
      <c r="AAB710" s="1"/>
      <c r="AAC710" s="1"/>
      <c r="AAD710" s="1"/>
      <c r="AAE710" s="1"/>
      <c r="AAF710" s="1"/>
      <c r="AAG710" s="1"/>
      <c r="AAH710" s="1"/>
      <c r="AAI710" s="1"/>
      <c r="AAJ710" s="1"/>
      <c r="AAK710" s="1"/>
      <c r="AAL710" s="1"/>
      <c r="AAM710" s="1"/>
      <c r="AAN710" s="1"/>
      <c r="AAO710" s="1"/>
      <c r="AAP710" s="1"/>
      <c r="AAQ710" s="1"/>
      <c r="AAR710" s="1"/>
      <c r="AAS710" s="1"/>
      <c r="AAT710" s="1"/>
      <c r="AAU710" s="1"/>
      <c r="AAV710" s="1"/>
      <c r="AAW710" s="1"/>
      <c r="AAX710" s="1"/>
      <c r="AAY710" s="1"/>
      <c r="AAZ710" s="1"/>
      <c r="ABA710" s="1"/>
      <c r="ABB710" s="1"/>
      <c r="ABC710" s="1"/>
      <c r="ABD710" s="1"/>
      <c r="ABE710" s="1"/>
      <c r="ABF710" s="1"/>
      <c r="ABG710" s="1"/>
      <c r="ABH710" s="1"/>
      <c r="ABI710" s="1"/>
      <c r="ABJ710" s="1"/>
      <c r="ABK710" s="1"/>
      <c r="ABL710" s="1"/>
      <c r="ABM710" s="1"/>
      <c r="ABN710" s="1"/>
      <c r="ABO710" s="1"/>
      <c r="ABP710" s="1"/>
      <c r="ABQ710" s="1"/>
      <c r="ABR710" s="1"/>
      <c r="ABS710" s="1"/>
      <c r="ABT710" s="1"/>
      <c r="ABU710" s="1"/>
      <c r="ABV710" s="1"/>
      <c r="ABW710" s="1"/>
      <c r="ABX710" s="1"/>
      <c r="ABY710" s="1"/>
      <c r="ABZ710" s="1"/>
      <c r="ACA710" s="1"/>
      <c r="ACB710" s="1"/>
      <c r="ACC710" s="1"/>
      <c r="ACD710" s="1"/>
      <c r="ACE710" s="1"/>
      <c r="ACF710" s="1"/>
      <c r="ACG710" s="1"/>
      <c r="ACH710" s="1"/>
      <c r="ACI710" s="1"/>
      <c r="ACJ710" s="1"/>
      <c r="ACK710" s="1"/>
      <c r="ACL710" s="1"/>
      <c r="ACM710" s="1"/>
      <c r="ACN710" s="1"/>
      <c r="ACO710" s="1"/>
      <c r="ACP710" s="1"/>
      <c r="ACQ710" s="1"/>
      <c r="ACR710" s="1"/>
      <c r="ACS710" s="1"/>
      <c r="ACT710" s="1"/>
      <c r="ACU710" s="1"/>
      <c r="ACV710" s="1"/>
      <c r="ACW710" s="1"/>
      <c r="ACX710" s="1"/>
      <c r="ACY710" s="1"/>
      <c r="ACZ710" s="1"/>
      <c r="ADA710" s="1"/>
      <c r="ADB710" s="1"/>
      <c r="ADC710" s="1"/>
      <c r="ADD710" s="1"/>
      <c r="ADE710" s="1"/>
      <c r="ADF710" s="1"/>
      <c r="ADG710" s="1"/>
      <c r="ADH710" s="1"/>
      <c r="ADI710" s="1"/>
      <c r="ADJ710" s="1"/>
      <c r="ADK710" s="1"/>
      <c r="ADL710" s="1"/>
      <c r="ADM710" s="1"/>
      <c r="ADN710" s="1"/>
      <c r="ADO710" s="1"/>
      <c r="ADP710" s="1"/>
      <c r="ADQ710" s="1"/>
      <c r="ADR710" s="1"/>
      <c r="ADS710" s="1"/>
      <c r="ADT710" s="1"/>
      <c r="ADU710" s="1"/>
      <c r="ADV710" s="1"/>
      <c r="ADW710" s="1"/>
      <c r="ADX710" s="1"/>
      <c r="ADY710" s="1"/>
      <c r="ADZ710" s="1"/>
      <c r="AEA710" s="1"/>
      <c r="AEB710" s="1"/>
      <c r="AEC710" s="1"/>
      <c r="AED710" s="1"/>
      <c r="AEE710" s="1"/>
      <c r="AEF710" s="1"/>
      <c r="AEG710" s="1"/>
      <c r="AEH710" s="1"/>
      <c r="AEI710" s="1"/>
      <c r="AEJ710" s="1"/>
      <c r="AEK710" s="1"/>
      <c r="AEL710" s="1"/>
      <c r="AEM710" s="1"/>
      <c r="AEN710" s="1"/>
      <c r="AEO710" s="1"/>
      <c r="AEP710" s="1"/>
      <c r="AEQ710" s="1"/>
      <c r="AER710" s="1"/>
      <c r="AES710" s="1"/>
      <c r="AET710" s="1"/>
      <c r="AEU710" s="1"/>
      <c r="AEV710" s="1"/>
      <c r="AEW710" s="1"/>
      <c r="AEX710" s="1"/>
      <c r="AEY710" s="1"/>
      <c r="AEZ710" s="1"/>
      <c r="AFA710" s="1"/>
      <c r="AFB710" s="1"/>
      <c r="AFC710" s="1"/>
      <c r="AFD710" s="1"/>
      <c r="AFE710" s="1"/>
      <c r="AFF710" s="1"/>
      <c r="AFG710" s="1"/>
      <c r="AFH710" s="1"/>
      <c r="AFI710" s="1"/>
      <c r="AFJ710" s="1"/>
      <c r="AFK710" s="1"/>
      <c r="AFL710" s="1"/>
      <c r="AFM710" s="1"/>
      <c r="AFN710" s="1"/>
      <c r="AFO710" s="1"/>
      <c r="AFP710" s="1"/>
      <c r="AFQ710" s="1"/>
      <c r="AFR710" s="1"/>
      <c r="AFS710" s="1"/>
      <c r="AFT710" s="1"/>
      <c r="AFU710" s="1"/>
      <c r="AFV710" s="1"/>
      <c r="AFW710" s="1"/>
      <c r="AFX710" s="1"/>
      <c r="AFY710" s="1"/>
      <c r="AFZ710" s="1"/>
      <c r="AGA710" s="1"/>
      <c r="AGB710" s="1"/>
      <c r="AGC710" s="1"/>
      <c r="AGD710" s="1"/>
      <c r="AGE710" s="1"/>
      <c r="AGF710" s="1"/>
      <c r="AGG710" s="1"/>
      <c r="AGH710" s="1"/>
      <c r="AGI710" s="1"/>
      <c r="AGJ710" s="1"/>
      <c r="AGK710" s="1"/>
      <c r="AGL710" s="1"/>
      <c r="AGM710" s="1"/>
      <c r="AGN710" s="1"/>
      <c r="AGO710" s="1"/>
      <c r="AGP710" s="1"/>
      <c r="AGQ710" s="1"/>
      <c r="AGR710" s="1"/>
      <c r="AGS710" s="1"/>
      <c r="AGT710" s="1"/>
      <c r="AGU710" s="1"/>
      <c r="AGV710" s="1"/>
      <c r="AGW710" s="1"/>
      <c r="AGX710" s="1"/>
      <c r="AGY710" s="1"/>
      <c r="AGZ710" s="1"/>
      <c r="AHA710" s="1"/>
      <c r="AHB710" s="1"/>
      <c r="AHC710" s="1"/>
      <c r="AHD710" s="1"/>
      <c r="AHE710" s="1"/>
      <c r="AHF710" s="1"/>
      <c r="AHG710" s="1"/>
      <c r="AHH710" s="1"/>
      <c r="AHI710" s="1"/>
      <c r="AHJ710" s="1"/>
      <c r="AHK710" s="1"/>
      <c r="AHL710" s="1"/>
      <c r="AHM710" s="1"/>
      <c r="AHN710" s="1"/>
      <c r="AHO710" s="1"/>
      <c r="AHP710" s="1"/>
      <c r="AHQ710" s="1"/>
      <c r="AHR710" s="1"/>
      <c r="AHS710" s="1"/>
      <c r="AHT710" s="1"/>
      <c r="AHU710" s="1"/>
      <c r="AHV710" s="1"/>
      <c r="AHW710" s="1"/>
      <c r="AHX710" s="1"/>
      <c r="AHY710" s="1"/>
      <c r="AHZ710" s="1"/>
      <c r="AIA710" s="1"/>
      <c r="AIB710" s="1"/>
      <c r="AIC710" s="1"/>
      <c r="AID710" s="1"/>
      <c r="AIE710" s="1"/>
      <c r="AIF710" s="1"/>
      <c r="AIG710" s="1"/>
      <c r="AIH710" s="1"/>
      <c r="AII710" s="1"/>
      <c r="AIJ710" s="1"/>
      <c r="AIK710" s="1"/>
      <c r="AIL710" s="1"/>
      <c r="AIM710" s="1"/>
      <c r="AIN710" s="1"/>
      <c r="AIO710" s="1"/>
      <c r="AIP710" s="1"/>
      <c r="AIQ710" s="1"/>
      <c r="AIR710" s="1"/>
      <c r="AIS710" s="1"/>
      <c r="AIT710" s="1"/>
      <c r="AIU710" s="1"/>
      <c r="AIV710" s="1"/>
      <c r="AIW710" s="1"/>
      <c r="AIX710" s="1"/>
      <c r="AIY710" s="1"/>
      <c r="AIZ710" s="1"/>
      <c r="AJA710" s="1"/>
      <c r="AJB710" s="1"/>
      <c r="AJC710" s="1"/>
      <c r="AJD710" s="1"/>
      <c r="AJE710" s="1"/>
      <c r="AJF710" s="1"/>
      <c r="AJG710" s="1"/>
      <c r="AJH710" s="1"/>
      <c r="AJI710" s="1"/>
      <c r="AJJ710" s="1"/>
      <c r="AJK710" s="1"/>
      <c r="AJL710" s="1"/>
      <c r="AJM710" s="1"/>
      <c r="AJN710" s="1"/>
      <c r="AJO710" s="1"/>
      <c r="AJP710" s="1"/>
      <c r="AJQ710" s="1"/>
      <c r="AJR710" s="1"/>
      <c r="AJS710" s="1"/>
      <c r="AJT710" s="1"/>
      <c r="AJU710" s="1"/>
      <c r="AJV710" s="1"/>
      <c r="AJW710" s="1"/>
      <c r="AJX710" s="1"/>
      <c r="AJY710" s="1"/>
      <c r="AJZ710" s="1"/>
      <c r="AKA710" s="1"/>
      <c r="AKB710" s="1"/>
      <c r="AKC710" s="1"/>
      <c r="AKD710" s="1"/>
      <c r="AKE710" s="1"/>
      <c r="AKF710" s="1"/>
      <c r="AKG710" s="1"/>
      <c r="AKH710" s="1"/>
      <c r="AKI710" s="1"/>
      <c r="AKJ710" s="1"/>
      <c r="AKK710" s="1"/>
      <c r="AKL710" s="1"/>
      <c r="AKM710" s="1"/>
      <c r="AKN710" s="1"/>
      <c r="AKO710" s="1"/>
      <c r="AKP710" s="1"/>
      <c r="AKQ710" s="1"/>
      <c r="AKR710" s="1"/>
      <c r="AKS710" s="1"/>
      <c r="AKT710" s="1"/>
      <c r="AKU710" s="1"/>
      <c r="AKV710" s="1"/>
      <c r="AKW710" s="1"/>
      <c r="AKX710" s="1"/>
      <c r="AKY710" s="1"/>
      <c r="AKZ710" s="1"/>
      <c r="ALA710" s="1"/>
      <c r="ALB710" s="1"/>
      <c r="ALC710" s="1"/>
      <c r="ALD710" s="1"/>
      <c r="ALE710" s="1"/>
      <c r="ALF710" s="1"/>
      <c r="ALG710" s="1"/>
      <c r="ALH710" s="1"/>
      <c r="ALI710" s="1"/>
      <c r="ALJ710" s="1"/>
      <c r="ALK710" s="1"/>
      <c r="ALL710" s="1"/>
      <c r="ALM710" s="1"/>
      <c r="ALN710" s="1"/>
      <c r="ALO710" s="1"/>
      <c r="ALP710" s="1"/>
      <c r="ALQ710" s="1"/>
      <c r="ALR710" s="1"/>
      <c r="ALS710" s="1"/>
      <c r="ALT710" s="1"/>
      <c r="ALU710" s="1"/>
      <c r="ALV710" s="1"/>
      <c r="ALW710" s="1"/>
      <c r="ALX710" s="1"/>
      <c r="ALY710" s="1"/>
      <c r="ALZ710" s="1"/>
      <c r="AMA710" s="1"/>
      <c r="AMB710" s="1"/>
      <c r="AMC710" s="1"/>
      <c r="AMD710" s="1"/>
      <c r="AME710" s="1"/>
      <c r="AMF710" s="1"/>
      <c r="AMG710" s="1"/>
      <c r="AMH710" s="1"/>
      <c r="AMI710" s="1"/>
      <c r="AMJ710" s="1"/>
    </row>
    <row r="711" spans="1:1024" s="22" customFormat="1">
      <c r="A711" s="1" t="s">
        <v>9852</v>
      </c>
      <c r="B711" s="1" t="s">
        <v>9821</v>
      </c>
      <c r="C711" s="1" t="s">
        <v>1382</v>
      </c>
      <c r="D711" s="1" t="s">
        <v>13</v>
      </c>
      <c r="E711" s="1" t="s">
        <v>9853</v>
      </c>
      <c r="F711" s="1" t="s">
        <v>16</v>
      </c>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c r="KB711" s="1"/>
      <c r="KC711" s="1"/>
      <c r="KD711" s="1"/>
      <c r="KE711" s="1"/>
      <c r="KF711" s="1"/>
      <c r="KG711" s="1"/>
      <c r="KH711" s="1"/>
      <c r="KI711" s="1"/>
      <c r="KJ711" s="1"/>
      <c r="KK711" s="1"/>
      <c r="KL711" s="1"/>
      <c r="KM711" s="1"/>
      <c r="KN711" s="1"/>
      <c r="KO711" s="1"/>
      <c r="KP711" s="1"/>
      <c r="KQ711" s="1"/>
      <c r="KR711" s="1"/>
      <c r="KS711" s="1"/>
      <c r="KT711" s="1"/>
      <c r="KU711" s="1"/>
      <c r="KV711" s="1"/>
      <c r="KW711" s="1"/>
      <c r="KX711" s="1"/>
      <c r="KY711" s="1"/>
      <c r="KZ711" s="1"/>
      <c r="LA711" s="1"/>
      <c r="LB711" s="1"/>
      <c r="LC711" s="1"/>
      <c r="LD711" s="1"/>
      <c r="LE711" s="1"/>
      <c r="LF711" s="1"/>
      <c r="LG711" s="1"/>
      <c r="LH711" s="1"/>
      <c r="LI711" s="1"/>
      <c r="LJ711" s="1"/>
      <c r="LK711" s="1"/>
      <c r="LL711" s="1"/>
      <c r="LM711" s="1"/>
      <c r="LN711" s="1"/>
      <c r="LO711" s="1"/>
      <c r="LP711" s="1"/>
      <c r="LQ711" s="1"/>
      <c r="LR711" s="1"/>
      <c r="LS711" s="1"/>
      <c r="LT711" s="1"/>
      <c r="LU711" s="1"/>
      <c r="LV711" s="1"/>
      <c r="LW711" s="1"/>
      <c r="LX711" s="1"/>
      <c r="LY711" s="1"/>
      <c r="LZ711" s="1"/>
      <c r="MA711" s="1"/>
      <c r="MB711" s="1"/>
      <c r="MC711" s="1"/>
      <c r="MD711" s="1"/>
      <c r="ME711" s="1"/>
      <c r="MF711" s="1"/>
      <c r="MG711" s="1"/>
      <c r="MH711" s="1"/>
      <c r="MI711" s="1"/>
      <c r="MJ711" s="1"/>
      <c r="MK711" s="1"/>
      <c r="ML711" s="1"/>
      <c r="MM711" s="1"/>
      <c r="MN711" s="1"/>
      <c r="MO711" s="1"/>
      <c r="MP711" s="1"/>
      <c r="MQ711" s="1"/>
      <c r="MR711" s="1"/>
      <c r="MS711" s="1"/>
      <c r="MT711" s="1"/>
      <c r="MU711" s="1"/>
      <c r="MV711" s="1"/>
      <c r="MW711" s="1"/>
      <c r="MX711" s="1"/>
      <c r="MY711" s="1"/>
      <c r="MZ711" s="1"/>
      <c r="NA711" s="1"/>
      <c r="NB711" s="1"/>
      <c r="NC711" s="1"/>
      <c r="ND711" s="1"/>
      <c r="NE711" s="1"/>
      <c r="NF711" s="1"/>
      <c r="NG711" s="1"/>
      <c r="NH711" s="1"/>
      <c r="NI711" s="1"/>
      <c r="NJ711" s="1"/>
      <c r="NK711" s="1"/>
      <c r="NL711" s="1"/>
      <c r="NM711" s="1"/>
      <c r="NN711" s="1"/>
      <c r="NO711" s="1"/>
      <c r="NP711" s="1"/>
      <c r="NQ711" s="1"/>
      <c r="NR711" s="1"/>
      <c r="NS711" s="1"/>
      <c r="NT711" s="1"/>
      <c r="NU711" s="1"/>
      <c r="NV711" s="1"/>
      <c r="NW711" s="1"/>
      <c r="NX711" s="1"/>
      <c r="NY711" s="1"/>
      <c r="NZ711" s="1"/>
      <c r="OA711" s="1"/>
      <c r="OB711" s="1"/>
      <c r="OC711" s="1"/>
      <c r="OD711" s="1"/>
      <c r="OE711" s="1"/>
      <c r="OF711" s="1"/>
      <c r="OG711" s="1"/>
      <c r="OH711" s="1"/>
      <c r="OI711" s="1"/>
      <c r="OJ711" s="1"/>
      <c r="OK711" s="1"/>
      <c r="OL711" s="1"/>
      <c r="OM711" s="1"/>
      <c r="ON711" s="1"/>
      <c r="OO711" s="1"/>
      <c r="OP711" s="1"/>
      <c r="OQ711" s="1"/>
      <c r="OR711" s="1"/>
      <c r="OS711" s="1"/>
      <c r="OT711" s="1"/>
      <c r="OU711" s="1"/>
      <c r="OV711" s="1"/>
      <c r="OW711" s="1"/>
      <c r="OX711" s="1"/>
      <c r="OY711" s="1"/>
      <c r="OZ711" s="1"/>
      <c r="PA711" s="1"/>
      <c r="PB711" s="1"/>
      <c r="PC711" s="1"/>
      <c r="PD711" s="1"/>
      <c r="PE711" s="1"/>
      <c r="PF711" s="1"/>
      <c r="PG711" s="1"/>
      <c r="PH711" s="1"/>
      <c r="PI711" s="1"/>
      <c r="PJ711" s="1"/>
      <c r="PK711" s="1"/>
      <c r="PL711" s="1"/>
      <c r="PM711" s="1"/>
      <c r="PN711" s="1"/>
      <c r="PO711" s="1"/>
      <c r="PP711" s="1"/>
      <c r="PQ711" s="1"/>
      <c r="PR711" s="1"/>
      <c r="PS711" s="1"/>
      <c r="PT711" s="1"/>
      <c r="PU711" s="1"/>
      <c r="PV711" s="1"/>
      <c r="PW711" s="1"/>
      <c r="PX711" s="1"/>
      <c r="PY711" s="1"/>
      <c r="PZ711" s="1"/>
      <c r="QA711" s="1"/>
      <c r="QB711" s="1"/>
      <c r="QC711" s="1"/>
      <c r="QD711" s="1"/>
      <c r="QE711" s="1"/>
      <c r="QF711" s="1"/>
      <c r="QG711" s="1"/>
      <c r="QH711" s="1"/>
      <c r="QI711" s="1"/>
      <c r="QJ711" s="1"/>
      <c r="QK711" s="1"/>
      <c r="QL711" s="1"/>
      <c r="QM711" s="1"/>
      <c r="QN711" s="1"/>
      <c r="QO711" s="1"/>
      <c r="QP711" s="1"/>
      <c r="QQ711" s="1"/>
      <c r="QR711" s="1"/>
      <c r="QS711" s="1"/>
      <c r="QT711" s="1"/>
      <c r="QU711" s="1"/>
      <c r="QV711" s="1"/>
      <c r="QW711" s="1"/>
      <c r="QX711" s="1"/>
      <c r="QY711" s="1"/>
      <c r="QZ711" s="1"/>
      <c r="RA711" s="1"/>
      <c r="RB711" s="1"/>
      <c r="RC711" s="1"/>
      <c r="RD711" s="1"/>
      <c r="RE711" s="1"/>
      <c r="RF711" s="1"/>
      <c r="RG711" s="1"/>
      <c r="RH711" s="1"/>
      <c r="RI711" s="1"/>
      <c r="RJ711" s="1"/>
      <c r="RK711" s="1"/>
      <c r="RL711" s="1"/>
      <c r="RM711" s="1"/>
      <c r="RN711" s="1"/>
      <c r="RO711" s="1"/>
      <c r="RP711" s="1"/>
      <c r="RQ711" s="1"/>
      <c r="RR711" s="1"/>
      <c r="RS711" s="1"/>
      <c r="RT711" s="1"/>
      <c r="RU711" s="1"/>
      <c r="RV711" s="1"/>
      <c r="RW711" s="1"/>
      <c r="RX711" s="1"/>
      <c r="RY711" s="1"/>
      <c r="RZ711" s="1"/>
      <c r="SA711" s="1"/>
      <c r="SB711" s="1"/>
      <c r="SC711" s="1"/>
      <c r="SD711" s="1"/>
      <c r="SE711" s="1"/>
      <c r="SF711" s="1"/>
      <c r="SG711" s="1"/>
      <c r="SH711" s="1"/>
      <c r="SI711" s="1"/>
      <c r="SJ711" s="1"/>
      <c r="SK711" s="1"/>
      <c r="SL711" s="1"/>
      <c r="SM711" s="1"/>
      <c r="SN711" s="1"/>
      <c r="SO711" s="1"/>
      <c r="SP711" s="1"/>
      <c r="SQ711" s="1"/>
      <c r="SR711" s="1"/>
      <c r="SS711" s="1"/>
      <c r="ST711" s="1"/>
      <c r="SU711" s="1"/>
      <c r="SV711" s="1"/>
      <c r="SW711" s="1"/>
      <c r="SX711" s="1"/>
      <c r="SY711" s="1"/>
      <c r="SZ711" s="1"/>
      <c r="TA711" s="1"/>
      <c r="TB711" s="1"/>
      <c r="TC711" s="1"/>
      <c r="TD711" s="1"/>
      <c r="TE711" s="1"/>
      <c r="TF711" s="1"/>
      <c r="TG711" s="1"/>
      <c r="TH711" s="1"/>
      <c r="TI711" s="1"/>
      <c r="TJ711" s="1"/>
      <c r="TK711" s="1"/>
      <c r="TL711" s="1"/>
      <c r="TM711" s="1"/>
      <c r="TN711" s="1"/>
      <c r="TO711" s="1"/>
      <c r="TP711" s="1"/>
      <c r="TQ711" s="1"/>
      <c r="TR711" s="1"/>
      <c r="TS711" s="1"/>
      <c r="TT711" s="1"/>
      <c r="TU711" s="1"/>
      <c r="TV711" s="1"/>
      <c r="TW711" s="1"/>
      <c r="TX711" s="1"/>
      <c r="TY711" s="1"/>
      <c r="TZ711" s="1"/>
      <c r="UA711" s="1"/>
      <c r="UB711" s="1"/>
      <c r="UC711" s="1"/>
      <c r="UD711" s="1"/>
      <c r="UE711" s="1"/>
      <c r="UF711" s="1"/>
      <c r="UG711" s="1"/>
      <c r="UH711" s="1"/>
      <c r="UI711" s="1"/>
      <c r="UJ711" s="1"/>
      <c r="UK711" s="1"/>
      <c r="UL711" s="1"/>
      <c r="UM711" s="1"/>
      <c r="UN711" s="1"/>
      <c r="UO711" s="1"/>
      <c r="UP711" s="1"/>
      <c r="UQ711" s="1"/>
      <c r="UR711" s="1"/>
      <c r="US711" s="1"/>
      <c r="UT711" s="1"/>
      <c r="UU711" s="1"/>
      <c r="UV711" s="1"/>
      <c r="UW711" s="1"/>
      <c r="UX711" s="1"/>
      <c r="UY711" s="1"/>
      <c r="UZ711" s="1"/>
      <c r="VA711" s="1"/>
      <c r="VB711" s="1"/>
      <c r="VC711" s="1"/>
      <c r="VD711" s="1"/>
      <c r="VE711" s="1"/>
      <c r="VF711" s="1"/>
      <c r="VG711" s="1"/>
      <c r="VH711" s="1"/>
      <c r="VI711" s="1"/>
      <c r="VJ711" s="1"/>
      <c r="VK711" s="1"/>
      <c r="VL711" s="1"/>
      <c r="VM711" s="1"/>
      <c r="VN711" s="1"/>
      <c r="VO711" s="1"/>
      <c r="VP711" s="1"/>
      <c r="VQ711" s="1"/>
      <c r="VR711" s="1"/>
      <c r="VS711" s="1"/>
      <c r="VT711" s="1"/>
      <c r="VU711" s="1"/>
      <c r="VV711" s="1"/>
      <c r="VW711" s="1"/>
      <c r="VX711" s="1"/>
      <c r="VY711" s="1"/>
      <c r="VZ711" s="1"/>
      <c r="WA711" s="1"/>
      <c r="WB711" s="1"/>
      <c r="WC711" s="1"/>
      <c r="WD711" s="1"/>
      <c r="WE711" s="1"/>
      <c r="WF711" s="1"/>
      <c r="WG711" s="1"/>
      <c r="WH711" s="1"/>
      <c r="WI711" s="1"/>
      <c r="WJ711" s="1"/>
      <c r="WK711" s="1"/>
      <c r="WL711" s="1"/>
      <c r="WM711" s="1"/>
      <c r="WN711" s="1"/>
      <c r="WO711" s="1"/>
      <c r="WP711" s="1"/>
      <c r="WQ711" s="1"/>
      <c r="WR711" s="1"/>
      <c r="WS711" s="1"/>
      <c r="WT711" s="1"/>
      <c r="WU711" s="1"/>
      <c r="WV711" s="1"/>
      <c r="WW711" s="1"/>
      <c r="WX711" s="1"/>
      <c r="WY711" s="1"/>
      <c r="WZ711" s="1"/>
      <c r="XA711" s="1"/>
      <c r="XB711" s="1"/>
      <c r="XC711" s="1"/>
      <c r="XD711" s="1"/>
      <c r="XE711" s="1"/>
      <c r="XF711" s="1"/>
      <c r="XG711" s="1"/>
      <c r="XH711" s="1"/>
      <c r="XI711" s="1"/>
      <c r="XJ711" s="1"/>
      <c r="XK711" s="1"/>
      <c r="XL711" s="1"/>
      <c r="XM711" s="1"/>
      <c r="XN711" s="1"/>
      <c r="XO711" s="1"/>
      <c r="XP711" s="1"/>
      <c r="XQ711" s="1"/>
      <c r="XR711" s="1"/>
      <c r="XS711" s="1"/>
      <c r="XT711" s="1"/>
      <c r="XU711" s="1"/>
      <c r="XV711" s="1"/>
      <c r="XW711" s="1"/>
      <c r="XX711" s="1"/>
      <c r="XY711" s="1"/>
      <c r="XZ711" s="1"/>
      <c r="YA711" s="1"/>
      <c r="YB711" s="1"/>
      <c r="YC711" s="1"/>
      <c r="YD711" s="1"/>
      <c r="YE711" s="1"/>
      <c r="YF711" s="1"/>
      <c r="YG711" s="1"/>
      <c r="YH711" s="1"/>
      <c r="YI711" s="1"/>
      <c r="YJ711" s="1"/>
      <c r="YK711" s="1"/>
      <c r="YL711" s="1"/>
      <c r="YM711" s="1"/>
      <c r="YN711" s="1"/>
      <c r="YO711" s="1"/>
      <c r="YP711" s="1"/>
      <c r="YQ711" s="1"/>
      <c r="YR711" s="1"/>
      <c r="YS711" s="1"/>
      <c r="YT711" s="1"/>
      <c r="YU711" s="1"/>
      <c r="YV711" s="1"/>
      <c r="YW711" s="1"/>
      <c r="YX711" s="1"/>
      <c r="YY711" s="1"/>
      <c r="YZ711" s="1"/>
      <c r="ZA711" s="1"/>
      <c r="ZB711" s="1"/>
      <c r="ZC711" s="1"/>
      <c r="ZD711" s="1"/>
      <c r="ZE711" s="1"/>
      <c r="ZF711" s="1"/>
      <c r="ZG711" s="1"/>
      <c r="ZH711" s="1"/>
      <c r="ZI711" s="1"/>
      <c r="ZJ711" s="1"/>
      <c r="ZK711" s="1"/>
      <c r="ZL711" s="1"/>
      <c r="ZM711" s="1"/>
      <c r="ZN711" s="1"/>
      <c r="ZO711" s="1"/>
      <c r="ZP711" s="1"/>
      <c r="ZQ711" s="1"/>
      <c r="ZR711" s="1"/>
      <c r="ZS711" s="1"/>
      <c r="ZT711" s="1"/>
      <c r="ZU711" s="1"/>
      <c r="ZV711" s="1"/>
      <c r="ZW711" s="1"/>
      <c r="ZX711" s="1"/>
      <c r="ZY711" s="1"/>
      <c r="ZZ711" s="1"/>
      <c r="AAA711" s="1"/>
      <c r="AAB711" s="1"/>
      <c r="AAC711" s="1"/>
      <c r="AAD711" s="1"/>
      <c r="AAE711" s="1"/>
      <c r="AAF711" s="1"/>
      <c r="AAG711" s="1"/>
      <c r="AAH711" s="1"/>
      <c r="AAI711" s="1"/>
      <c r="AAJ711" s="1"/>
      <c r="AAK711" s="1"/>
      <c r="AAL711" s="1"/>
      <c r="AAM711" s="1"/>
      <c r="AAN711" s="1"/>
      <c r="AAO711" s="1"/>
      <c r="AAP711" s="1"/>
      <c r="AAQ711" s="1"/>
      <c r="AAR711" s="1"/>
      <c r="AAS711" s="1"/>
      <c r="AAT711" s="1"/>
      <c r="AAU711" s="1"/>
      <c r="AAV711" s="1"/>
      <c r="AAW711" s="1"/>
      <c r="AAX711" s="1"/>
      <c r="AAY711" s="1"/>
      <c r="AAZ711" s="1"/>
      <c r="ABA711" s="1"/>
      <c r="ABB711" s="1"/>
      <c r="ABC711" s="1"/>
      <c r="ABD711" s="1"/>
      <c r="ABE711" s="1"/>
      <c r="ABF711" s="1"/>
      <c r="ABG711" s="1"/>
      <c r="ABH711" s="1"/>
      <c r="ABI711" s="1"/>
      <c r="ABJ711" s="1"/>
      <c r="ABK711" s="1"/>
      <c r="ABL711" s="1"/>
      <c r="ABM711" s="1"/>
      <c r="ABN711" s="1"/>
      <c r="ABO711" s="1"/>
      <c r="ABP711" s="1"/>
      <c r="ABQ711" s="1"/>
      <c r="ABR711" s="1"/>
      <c r="ABS711" s="1"/>
      <c r="ABT711" s="1"/>
      <c r="ABU711" s="1"/>
      <c r="ABV711" s="1"/>
      <c r="ABW711" s="1"/>
      <c r="ABX711" s="1"/>
      <c r="ABY711" s="1"/>
      <c r="ABZ711" s="1"/>
      <c r="ACA711" s="1"/>
      <c r="ACB711" s="1"/>
      <c r="ACC711" s="1"/>
      <c r="ACD711" s="1"/>
      <c r="ACE711" s="1"/>
      <c r="ACF711" s="1"/>
      <c r="ACG711" s="1"/>
      <c r="ACH711" s="1"/>
      <c r="ACI711" s="1"/>
      <c r="ACJ711" s="1"/>
      <c r="ACK711" s="1"/>
      <c r="ACL711" s="1"/>
      <c r="ACM711" s="1"/>
      <c r="ACN711" s="1"/>
      <c r="ACO711" s="1"/>
      <c r="ACP711" s="1"/>
      <c r="ACQ711" s="1"/>
      <c r="ACR711" s="1"/>
      <c r="ACS711" s="1"/>
      <c r="ACT711" s="1"/>
      <c r="ACU711" s="1"/>
      <c r="ACV711" s="1"/>
      <c r="ACW711" s="1"/>
      <c r="ACX711" s="1"/>
      <c r="ACY711" s="1"/>
      <c r="ACZ711" s="1"/>
      <c r="ADA711" s="1"/>
      <c r="ADB711" s="1"/>
      <c r="ADC711" s="1"/>
      <c r="ADD711" s="1"/>
      <c r="ADE711" s="1"/>
      <c r="ADF711" s="1"/>
      <c r="ADG711" s="1"/>
      <c r="ADH711" s="1"/>
      <c r="ADI711" s="1"/>
      <c r="ADJ711" s="1"/>
      <c r="ADK711" s="1"/>
      <c r="ADL711" s="1"/>
      <c r="ADM711" s="1"/>
      <c r="ADN711" s="1"/>
      <c r="ADO711" s="1"/>
      <c r="ADP711" s="1"/>
      <c r="ADQ711" s="1"/>
      <c r="ADR711" s="1"/>
      <c r="ADS711" s="1"/>
      <c r="ADT711" s="1"/>
      <c r="ADU711" s="1"/>
      <c r="ADV711" s="1"/>
      <c r="ADW711" s="1"/>
      <c r="ADX711" s="1"/>
      <c r="ADY711" s="1"/>
      <c r="ADZ711" s="1"/>
      <c r="AEA711" s="1"/>
      <c r="AEB711" s="1"/>
      <c r="AEC711" s="1"/>
      <c r="AED711" s="1"/>
      <c r="AEE711" s="1"/>
      <c r="AEF711" s="1"/>
      <c r="AEG711" s="1"/>
      <c r="AEH711" s="1"/>
      <c r="AEI711" s="1"/>
      <c r="AEJ711" s="1"/>
      <c r="AEK711" s="1"/>
      <c r="AEL711" s="1"/>
      <c r="AEM711" s="1"/>
      <c r="AEN711" s="1"/>
      <c r="AEO711" s="1"/>
      <c r="AEP711" s="1"/>
      <c r="AEQ711" s="1"/>
      <c r="AER711" s="1"/>
      <c r="AES711" s="1"/>
      <c r="AET711" s="1"/>
      <c r="AEU711" s="1"/>
      <c r="AEV711" s="1"/>
      <c r="AEW711" s="1"/>
      <c r="AEX711" s="1"/>
      <c r="AEY711" s="1"/>
      <c r="AEZ711" s="1"/>
      <c r="AFA711" s="1"/>
      <c r="AFB711" s="1"/>
      <c r="AFC711" s="1"/>
      <c r="AFD711" s="1"/>
      <c r="AFE711" s="1"/>
      <c r="AFF711" s="1"/>
      <c r="AFG711" s="1"/>
      <c r="AFH711" s="1"/>
      <c r="AFI711" s="1"/>
      <c r="AFJ711" s="1"/>
      <c r="AFK711" s="1"/>
      <c r="AFL711" s="1"/>
      <c r="AFM711" s="1"/>
      <c r="AFN711" s="1"/>
      <c r="AFO711" s="1"/>
      <c r="AFP711" s="1"/>
      <c r="AFQ711" s="1"/>
      <c r="AFR711" s="1"/>
      <c r="AFS711" s="1"/>
      <c r="AFT711" s="1"/>
      <c r="AFU711" s="1"/>
      <c r="AFV711" s="1"/>
      <c r="AFW711" s="1"/>
      <c r="AFX711" s="1"/>
      <c r="AFY711" s="1"/>
      <c r="AFZ711" s="1"/>
      <c r="AGA711" s="1"/>
      <c r="AGB711" s="1"/>
      <c r="AGC711" s="1"/>
      <c r="AGD711" s="1"/>
      <c r="AGE711" s="1"/>
      <c r="AGF711" s="1"/>
      <c r="AGG711" s="1"/>
      <c r="AGH711" s="1"/>
      <c r="AGI711" s="1"/>
      <c r="AGJ711" s="1"/>
      <c r="AGK711" s="1"/>
      <c r="AGL711" s="1"/>
      <c r="AGM711" s="1"/>
      <c r="AGN711" s="1"/>
      <c r="AGO711" s="1"/>
      <c r="AGP711" s="1"/>
      <c r="AGQ711" s="1"/>
      <c r="AGR711" s="1"/>
      <c r="AGS711" s="1"/>
      <c r="AGT711" s="1"/>
      <c r="AGU711" s="1"/>
      <c r="AGV711" s="1"/>
      <c r="AGW711" s="1"/>
      <c r="AGX711" s="1"/>
      <c r="AGY711" s="1"/>
      <c r="AGZ711" s="1"/>
      <c r="AHA711" s="1"/>
      <c r="AHB711" s="1"/>
      <c r="AHC711" s="1"/>
      <c r="AHD711" s="1"/>
      <c r="AHE711" s="1"/>
      <c r="AHF711" s="1"/>
      <c r="AHG711" s="1"/>
      <c r="AHH711" s="1"/>
      <c r="AHI711" s="1"/>
      <c r="AHJ711" s="1"/>
      <c r="AHK711" s="1"/>
      <c r="AHL711" s="1"/>
      <c r="AHM711" s="1"/>
      <c r="AHN711" s="1"/>
      <c r="AHO711" s="1"/>
      <c r="AHP711" s="1"/>
      <c r="AHQ711" s="1"/>
      <c r="AHR711" s="1"/>
      <c r="AHS711" s="1"/>
      <c r="AHT711" s="1"/>
      <c r="AHU711" s="1"/>
      <c r="AHV711" s="1"/>
      <c r="AHW711" s="1"/>
      <c r="AHX711" s="1"/>
      <c r="AHY711" s="1"/>
      <c r="AHZ711" s="1"/>
      <c r="AIA711" s="1"/>
      <c r="AIB711" s="1"/>
      <c r="AIC711" s="1"/>
      <c r="AID711" s="1"/>
      <c r="AIE711" s="1"/>
      <c r="AIF711" s="1"/>
      <c r="AIG711" s="1"/>
      <c r="AIH711" s="1"/>
      <c r="AII711" s="1"/>
      <c r="AIJ711" s="1"/>
      <c r="AIK711" s="1"/>
      <c r="AIL711" s="1"/>
      <c r="AIM711" s="1"/>
      <c r="AIN711" s="1"/>
      <c r="AIO711" s="1"/>
      <c r="AIP711" s="1"/>
      <c r="AIQ711" s="1"/>
      <c r="AIR711" s="1"/>
      <c r="AIS711" s="1"/>
      <c r="AIT711" s="1"/>
      <c r="AIU711" s="1"/>
      <c r="AIV711" s="1"/>
      <c r="AIW711" s="1"/>
      <c r="AIX711" s="1"/>
      <c r="AIY711" s="1"/>
      <c r="AIZ711" s="1"/>
      <c r="AJA711" s="1"/>
      <c r="AJB711" s="1"/>
      <c r="AJC711" s="1"/>
      <c r="AJD711" s="1"/>
      <c r="AJE711" s="1"/>
      <c r="AJF711" s="1"/>
      <c r="AJG711" s="1"/>
      <c r="AJH711" s="1"/>
      <c r="AJI711" s="1"/>
      <c r="AJJ711" s="1"/>
      <c r="AJK711" s="1"/>
      <c r="AJL711" s="1"/>
      <c r="AJM711" s="1"/>
      <c r="AJN711" s="1"/>
      <c r="AJO711" s="1"/>
      <c r="AJP711" s="1"/>
      <c r="AJQ711" s="1"/>
      <c r="AJR711" s="1"/>
      <c r="AJS711" s="1"/>
      <c r="AJT711" s="1"/>
      <c r="AJU711" s="1"/>
      <c r="AJV711" s="1"/>
      <c r="AJW711" s="1"/>
      <c r="AJX711" s="1"/>
      <c r="AJY711" s="1"/>
      <c r="AJZ711" s="1"/>
      <c r="AKA711" s="1"/>
      <c r="AKB711" s="1"/>
      <c r="AKC711" s="1"/>
      <c r="AKD711" s="1"/>
      <c r="AKE711" s="1"/>
      <c r="AKF711" s="1"/>
      <c r="AKG711" s="1"/>
      <c r="AKH711" s="1"/>
      <c r="AKI711" s="1"/>
      <c r="AKJ711" s="1"/>
      <c r="AKK711" s="1"/>
      <c r="AKL711" s="1"/>
      <c r="AKM711" s="1"/>
      <c r="AKN711" s="1"/>
      <c r="AKO711" s="1"/>
      <c r="AKP711" s="1"/>
      <c r="AKQ711" s="1"/>
      <c r="AKR711" s="1"/>
      <c r="AKS711" s="1"/>
      <c r="AKT711" s="1"/>
      <c r="AKU711" s="1"/>
      <c r="AKV711" s="1"/>
      <c r="AKW711" s="1"/>
      <c r="AKX711" s="1"/>
      <c r="AKY711" s="1"/>
      <c r="AKZ711" s="1"/>
      <c r="ALA711" s="1"/>
      <c r="ALB711" s="1"/>
      <c r="ALC711" s="1"/>
      <c r="ALD711" s="1"/>
      <c r="ALE711" s="1"/>
      <c r="ALF711" s="1"/>
      <c r="ALG711" s="1"/>
      <c r="ALH711" s="1"/>
      <c r="ALI711" s="1"/>
      <c r="ALJ711" s="1"/>
      <c r="ALK711" s="1"/>
      <c r="ALL711" s="1"/>
      <c r="ALM711" s="1"/>
      <c r="ALN711" s="1"/>
      <c r="ALO711" s="1"/>
      <c r="ALP711" s="1"/>
      <c r="ALQ711" s="1"/>
      <c r="ALR711" s="1"/>
      <c r="ALS711" s="1"/>
      <c r="ALT711" s="1"/>
      <c r="ALU711" s="1"/>
      <c r="ALV711" s="1"/>
      <c r="ALW711" s="1"/>
      <c r="ALX711" s="1"/>
      <c r="ALY711" s="1"/>
      <c r="ALZ711" s="1"/>
      <c r="AMA711" s="1"/>
      <c r="AMB711" s="1"/>
      <c r="AMC711" s="1"/>
      <c r="AMD711" s="1"/>
      <c r="AME711" s="1"/>
      <c r="AMF711" s="1"/>
      <c r="AMG711" s="1"/>
      <c r="AMH711" s="1"/>
      <c r="AMI711" s="1"/>
      <c r="AMJ711" s="1"/>
    </row>
    <row r="712" spans="1:1024" s="22" customFormat="1">
      <c r="A712" s="1" t="s">
        <v>9854</v>
      </c>
      <c r="B712" s="1" t="s">
        <v>9822</v>
      </c>
      <c r="C712" s="1" t="s">
        <v>1382</v>
      </c>
      <c r="D712" s="1" t="s">
        <v>13</v>
      </c>
      <c r="E712" s="1" t="s">
        <v>9855</v>
      </c>
      <c r="F712" s="1" t="s">
        <v>16</v>
      </c>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c r="KB712" s="1"/>
      <c r="KC712" s="1"/>
      <c r="KD712" s="1"/>
      <c r="KE712" s="1"/>
      <c r="KF712" s="1"/>
      <c r="KG712" s="1"/>
      <c r="KH712" s="1"/>
      <c r="KI712" s="1"/>
      <c r="KJ712" s="1"/>
      <c r="KK712" s="1"/>
      <c r="KL712" s="1"/>
      <c r="KM712" s="1"/>
      <c r="KN712" s="1"/>
      <c r="KO712" s="1"/>
      <c r="KP712" s="1"/>
      <c r="KQ712" s="1"/>
      <c r="KR712" s="1"/>
      <c r="KS712" s="1"/>
      <c r="KT712" s="1"/>
      <c r="KU712" s="1"/>
      <c r="KV712" s="1"/>
      <c r="KW712" s="1"/>
      <c r="KX712" s="1"/>
      <c r="KY712" s="1"/>
      <c r="KZ712" s="1"/>
      <c r="LA712" s="1"/>
      <c r="LB712" s="1"/>
      <c r="LC712" s="1"/>
      <c r="LD712" s="1"/>
      <c r="LE712" s="1"/>
      <c r="LF712" s="1"/>
      <c r="LG712" s="1"/>
      <c r="LH712" s="1"/>
      <c r="LI712" s="1"/>
      <c r="LJ712" s="1"/>
      <c r="LK712" s="1"/>
      <c r="LL712" s="1"/>
      <c r="LM712" s="1"/>
      <c r="LN712" s="1"/>
      <c r="LO712" s="1"/>
      <c r="LP712" s="1"/>
      <c r="LQ712" s="1"/>
      <c r="LR712" s="1"/>
      <c r="LS712" s="1"/>
      <c r="LT712" s="1"/>
      <c r="LU712" s="1"/>
      <c r="LV712" s="1"/>
      <c r="LW712" s="1"/>
      <c r="LX712" s="1"/>
      <c r="LY712" s="1"/>
      <c r="LZ712" s="1"/>
      <c r="MA712" s="1"/>
      <c r="MB712" s="1"/>
      <c r="MC712" s="1"/>
      <c r="MD712" s="1"/>
      <c r="ME712" s="1"/>
      <c r="MF712" s="1"/>
      <c r="MG712" s="1"/>
      <c r="MH712" s="1"/>
      <c r="MI712" s="1"/>
      <c r="MJ712" s="1"/>
      <c r="MK712" s="1"/>
      <c r="ML712" s="1"/>
      <c r="MM712" s="1"/>
      <c r="MN712" s="1"/>
      <c r="MO712" s="1"/>
      <c r="MP712" s="1"/>
      <c r="MQ712" s="1"/>
      <c r="MR712" s="1"/>
      <c r="MS712" s="1"/>
      <c r="MT712" s="1"/>
      <c r="MU712" s="1"/>
      <c r="MV712" s="1"/>
      <c r="MW712" s="1"/>
      <c r="MX712" s="1"/>
      <c r="MY712" s="1"/>
      <c r="MZ712" s="1"/>
      <c r="NA712" s="1"/>
      <c r="NB712" s="1"/>
      <c r="NC712" s="1"/>
      <c r="ND712" s="1"/>
      <c r="NE712" s="1"/>
      <c r="NF712" s="1"/>
      <c r="NG712" s="1"/>
      <c r="NH712" s="1"/>
      <c r="NI712" s="1"/>
      <c r="NJ712" s="1"/>
      <c r="NK712" s="1"/>
      <c r="NL712" s="1"/>
      <c r="NM712" s="1"/>
      <c r="NN712" s="1"/>
      <c r="NO712" s="1"/>
      <c r="NP712" s="1"/>
      <c r="NQ712" s="1"/>
      <c r="NR712" s="1"/>
      <c r="NS712" s="1"/>
      <c r="NT712" s="1"/>
      <c r="NU712" s="1"/>
      <c r="NV712" s="1"/>
      <c r="NW712" s="1"/>
      <c r="NX712" s="1"/>
      <c r="NY712" s="1"/>
      <c r="NZ712" s="1"/>
      <c r="OA712" s="1"/>
      <c r="OB712" s="1"/>
      <c r="OC712" s="1"/>
      <c r="OD712" s="1"/>
      <c r="OE712" s="1"/>
      <c r="OF712" s="1"/>
      <c r="OG712" s="1"/>
      <c r="OH712" s="1"/>
      <c r="OI712" s="1"/>
      <c r="OJ712" s="1"/>
      <c r="OK712" s="1"/>
      <c r="OL712" s="1"/>
      <c r="OM712" s="1"/>
      <c r="ON712" s="1"/>
      <c r="OO712" s="1"/>
      <c r="OP712" s="1"/>
      <c r="OQ712" s="1"/>
      <c r="OR712" s="1"/>
      <c r="OS712" s="1"/>
      <c r="OT712" s="1"/>
      <c r="OU712" s="1"/>
      <c r="OV712" s="1"/>
      <c r="OW712" s="1"/>
      <c r="OX712" s="1"/>
      <c r="OY712" s="1"/>
      <c r="OZ712" s="1"/>
      <c r="PA712" s="1"/>
      <c r="PB712" s="1"/>
      <c r="PC712" s="1"/>
      <c r="PD712" s="1"/>
      <c r="PE712" s="1"/>
      <c r="PF712" s="1"/>
      <c r="PG712" s="1"/>
      <c r="PH712" s="1"/>
      <c r="PI712" s="1"/>
      <c r="PJ712" s="1"/>
      <c r="PK712" s="1"/>
      <c r="PL712" s="1"/>
      <c r="PM712" s="1"/>
      <c r="PN712" s="1"/>
      <c r="PO712" s="1"/>
      <c r="PP712" s="1"/>
      <c r="PQ712" s="1"/>
      <c r="PR712" s="1"/>
      <c r="PS712" s="1"/>
      <c r="PT712" s="1"/>
      <c r="PU712" s="1"/>
      <c r="PV712" s="1"/>
      <c r="PW712" s="1"/>
      <c r="PX712" s="1"/>
      <c r="PY712" s="1"/>
      <c r="PZ712" s="1"/>
      <c r="QA712" s="1"/>
      <c r="QB712" s="1"/>
      <c r="QC712" s="1"/>
      <c r="QD712" s="1"/>
      <c r="QE712" s="1"/>
      <c r="QF712" s="1"/>
      <c r="QG712" s="1"/>
      <c r="QH712" s="1"/>
      <c r="QI712" s="1"/>
      <c r="QJ712" s="1"/>
      <c r="QK712" s="1"/>
      <c r="QL712" s="1"/>
      <c r="QM712" s="1"/>
      <c r="QN712" s="1"/>
      <c r="QO712" s="1"/>
      <c r="QP712" s="1"/>
      <c r="QQ712" s="1"/>
      <c r="QR712" s="1"/>
      <c r="QS712" s="1"/>
      <c r="QT712" s="1"/>
      <c r="QU712" s="1"/>
      <c r="QV712" s="1"/>
      <c r="QW712" s="1"/>
      <c r="QX712" s="1"/>
      <c r="QY712" s="1"/>
      <c r="QZ712" s="1"/>
      <c r="RA712" s="1"/>
      <c r="RB712" s="1"/>
      <c r="RC712" s="1"/>
      <c r="RD712" s="1"/>
      <c r="RE712" s="1"/>
      <c r="RF712" s="1"/>
      <c r="RG712" s="1"/>
      <c r="RH712" s="1"/>
      <c r="RI712" s="1"/>
      <c r="RJ712" s="1"/>
      <c r="RK712" s="1"/>
      <c r="RL712" s="1"/>
      <c r="RM712" s="1"/>
      <c r="RN712" s="1"/>
      <c r="RO712" s="1"/>
      <c r="RP712" s="1"/>
      <c r="RQ712" s="1"/>
      <c r="RR712" s="1"/>
      <c r="RS712" s="1"/>
      <c r="RT712" s="1"/>
      <c r="RU712" s="1"/>
      <c r="RV712" s="1"/>
      <c r="RW712" s="1"/>
      <c r="RX712" s="1"/>
      <c r="RY712" s="1"/>
      <c r="RZ712" s="1"/>
      <c r="SA712" s="1"/>
      <c r="SB712" s="1"/>
      <c r="SC712" s="1"/>
      <c r="SD712" s="1"/>
      <c r="SE712" s="1"/>
      <c r="SF712" s="1"/>
      <c r="SG712" s="1"/>
      <c r="SH712" s="1"/>
      <c r="SI712" s="1"/>
      <c r="SJ712" s="1"/>
      <c r="SK712" s="1"/>
      <c r="SL712" s="1"/>
      <c r="SM712" s="1"/>
      <c r="SN712" s="1"/>
      <c r="SO712" s="1"/>
      <c r="SP712" s="1"/>
      <c r="SQ712" s="1"/>
      <c r="SR712" s="1"/>
      <c r="SS712" s="1"/>
      <c r="ST712" s="1"/>
      <c r="SU712" s="1"/>
      <c r="SV712" s="1"/>
      <c r="SW712" s="1"/>
      <c r="SX712" s="1"/>
      <c r="SY712" s="1"/>
      <c r="SZ712" s="1"/>
      <c r="TA712" s="1"/>
      <c r="TB712" s="1"/>
      <c r="TC712" s="1"/>
      <c r="TD712" s="1"/>
      <c r="TE712" s="1"/>
      <c r="TF712" s="1"/>
      <c r="TG712" s="1"/>
      <c r="TH712" s="1"/>
      <c r="TI712" s="1"/>
      <c r="TJ712" s="1"/>
      <c r="TK712" s="1"/>
      <c r="TL712" s="1"/>
      <c r="TM712" s="1"/>
      <c r="TN712" s="1"/>
      <c r="TO712" s="1"/>
      <c r="TP712" s="1"/>
      <c r="TQ712" s="1"/>
      <c r="TR712" s="1"/>
      <c r="TS712" s="1"/>
      <c r="TT712" s="1"/>
      <c r="TU712" s="1"/>
      <c r="TV712" s="1"/>
      <c r="TW712" s="1"/>
      <c r="TX712" s="1"/>
      <c r="TY712" s="1"/>
      <c r="TZ712" s="1"/>
      <c r="UA712" s="1"/>
      <c r="UB712" s="1"/>
      <c r="UC712" s="1"/>
      <c r="UD712" s="1"/>
      <c r="UE712" s="1"/>
      <c r="UF712" s="1"/>
      <c r="UG712" s="1"/>
      <c r="UH712" s="1"/>
      <c r="UI712" s="1"/>
      <c r="UJ712" s="1"/>
      <c r="UK712" s="1"/>
      <c r="UL712" s="1"/>
      <c r="UM712" s="1"/>
      <c r="UN712" s="1"/>
      <c r="UO712" s="1"/>
      <c r="UP712" s="1"/>
      <c r="UQ712" s="1"/>
      <c r="UR712" s="1"/>
      <c r="US712" s="1"/>
      <c r="UT712" s="1"/>
      <c r="UU712" s="1"/>
      <c r="UV712" s="1"/>
      <c r="UW712" s="1"/>
      <c r="UX712" s="1"/>
      <c r="UY712" s="1"/>
      <c r="UZ712" s="1"/>
      <c r="VA712" s="1"/>
      <c r="VB712" s="1"/>
      <c r="VC712" s="1"/>
      <c r="VD712" s="1"/>
      <c r="VE712" s="1"/>
      <c r="VF712" s="1"/>
      <c r="VG712" s="1"/>
      <c r="VH712" s="1"/>
      <c r="VI712" s="1"/>
      <c r="VJ712" s="1"/>
      <c r="VK712" s="1"/>
      <c r="VL712" s="1"/>
      <c r="VM712" s="1"/>
      <c r="VN712" s="1"/>
      <c r="VO712" s="1"/>
      <c r="VP712" s="1"/>
      <c r="VQ712" s="1"/>
      <c r="VR712" s="1"/>
      <c r="VS712" s="1"/>
      <c r="VT712" s="1"/>
      <c r="VU712" s="1"/>
      <c r="VV712" s="1"/>
      <c r="VW712" s="1"/>
      <c r="VX712" s="1"/>
      <c r="VY712" s="1"/>
      <c r="VZ712" s="1"/>
      <c r="WA712" s="1"/>
      <c r="WB712" s="1"/>
      <c r="WC712" s="1"/>
      <c r="WD712" s="1"/>
      <c r="WE712" s="1"/>
      <c r="WF712" s="1"/>
      <c r="WG712" s="1"/>
      <c r="WH712" s="1"/>
      <c r="WI712" s="1"/>
      <c r="WJ712" s="1"/>
      <c r="WK712" s="1"/>
      <c r="WL712" s="1"/>
      <c r="WM712" s="1"/>
      <c r="WN712" s="1"/>
      <c r="WO712" s="1"/>
      <c r="WP712" s="1"/>
      <c r="WQ712" s="1"/>
      <c r="WR712" s="1"/>
      <c r="WS712" s="1"/>
      <c r="WT712" s="1"/>
      <c r="WU712" s="1"/>
      <c r="WV712" s="1"/>
      <c r="WW712" s="1"/>
      <c r="WX712" s="1"/>
      <c r="WY712" s="1"/>
      <c r="WZ712" s="1"/>
      <c r="XA712" s="1"/>
      <c r="XB712" s="1"/>
      <c r="XC712" s="1"/>
      <c r="XD712" s="1"/>
      <c r="XE712" s="1"/>
      <c r="XF712" s="1"/>
      <c r="XG712" s="1"/>
      <c r="XH712" s="1"/>
      <c r="XI712" s="1"/>
      <c r="XJ712" s="1"/>
      <c r="XK712" s="1"/>
      <c r="XL712" s="1"/>
      <c r="XM712" s="1"/>
      <c r="XN712" s="1"/>
      <c r="XO712" s="1"/>
      <c r="XP712" s="1"/>
      <c r="XQ712" s="1"/>
      <c r="XR712" s="1"/>
      <c r="XS712" s="1"/>
      <c r="XT712" s="1"/>
      <c r="XU712" s="1"/>
      <c r="XV712" s="1"/>
      <c r="XW712" s="1"/>
      <c r="XX712" s="1"/>
      <c r="XY712" s="1"/>
      <c r="XZ712" s="1"/>
      <c r="YA712" s="1"/>
      <c r="YB712" s="1"/>
      <c r="YC712" s="1"/>
      <c r="YD712" s="1"/>
      <c r="YE712" s="1"/>
      <c r="YF712" s="1"/>
      <c r="YG712" s="1"/>
      <c r="YH712" s="1"/>
      <c r="YI712" s="1"/>
      <c r="YJ712" s="1"/>
      <c r="YK712" s="1"/>
      <c r="YL712" s="1"/>
      <c r="YM712" s="1"/>
      <c r="YN712" s="1"/>
      <c r="YO712" s="1"/>
      <c r="YP712" s="1"/>
      <c r="YQ712" s="1"/>
      <c r="YR712" s="1"/>
      <c r="YS712" s="1"/>
      <c r="YT712" s="1"/>
      <c r="YU712" s="1"/>
      <c r="YV712" s="1"/>
      <c r="YW712" s="1"/>
      <c r="YX712" s="1"/>
      <c r="YY712" s="1"/>
      <c r="YZ712" s="1"/>
      <c r="ZA712" s="1"/>
      <c r="ZB712" s="1"/>
      <c r="ZC712" s="1"/>
      <c r="ZD712" s="1"/>
      <c r="ZE712" s="1"/>
      <c r="ZF712" s="1"/>
      <c r="ZG712" s="1"/>
      <c r="ZH712" s="1"/>
      <c r="ZI712" s="1"/>
      <c r="ZJ712" s="1"/>
      <c r="ZK712" s="1"/>
      <c r="ZL712" s="1"/>
      <c r="ZM712" s="1"/>
      <c r="ZN712" s="1"/>
      <c r="ZO712" s="1"/>
      <c r="ZP712" s="1"/>
      <c r="ZQ712" s="1"/>
      <c r="ZR712" s="1"/>
      <c r="ZS712" s="1"/>
      <c r="ZT712" s="1"/>
      <c r="ZU712" s="1"/>
      <c r="ZV712" s="1"/>
      <c r="ZW712" s="1"/>
      <c r="ZX712" s="1"/>
      <c r="ZY712" s="1"/>
      <c r="ZZ712" s="1"/>
      <c r="AAA712" s="1"/>
      <c r="AAB712" s="1"/>
      <c r="AAC712" s="1"/>
      <c r="AAD712" s="1"/>
      <c r="AAE712" s="1"/>
      <c r="AAF712" s="1"/>
      <c r="AAG712" s="1"/>
      <c r="AAH712" s="1"/>
      <c r="AAI712" s="1"/>
      <c r="AAJ712" s="1"/>
      <c r="AAK712" s="1"/>
      <c r="AAL712" s="1"/>
      <c r="AAM712" s="1"/>
      <c r="AAN712" s="1"/>
      <c r="AAO712" s="1"/>
      <c r="AAP712" s="1"/>
      <c r="AAQ712" s="1"/>
      <c r="AAR712" s="1"/>
      <c r="AAS712" s="1"/>
      <c r="AAT712" s="1"/>
      <c r="AAU712" s="1"/>
      <c r="AAV712" s="1"/>
      <c r="AAW712" s="1"/>
      <c r="AAX712" s="1"/>
      <c r="AAY712" s="1"/>
      <c r="AAZ712" s="1"/>
      <c r="ABA712" s="1"/>
      <c r="ABB712" s="1"/>
      <c r="ABC712" s="1"/>
      <c r="ABD712" s="1"/>
      <c r="ABE712" s="1"/>
      <c r="ABF712" s="1"/>
      <c r="ABG712" s="1"/>
      <c r="ABH712" s="1"/>
      <c r="ABI712" s="1"/>
      <c r="ABJ712" s="1"/>
      <c r="ABK712" s="1"/>
      <c r="ABL712" s="1"/>
      <c r="ABM712" s="1"/>
      <c r="ABN712" s="1"/>
      <c r="ABO712" s="1"/>
      <c r="ABP712" s="1"/>
      <c r="ABQ712" s="1"/>
      <c r="ABR712" s="1"/>
      <c r="ABS712" s="1"/>
      <c r="ABT712" s="1"/>
      <c r="ABU712" s="1"/>
      <c r="ABV712" s="1"/>
      <c r="ABW712" s="1"/>
      <c r="ABX712" s="1"/>
      <c r="ABY712" s="1"/>
      <c r="ABZ712" s="1"/>
      <c r="ACA712" s="1"/>
      <c r="ACB712" s="1"/>
      <c r="ACC712" s="1"/>
      <c r="ACD712" s="1"/>
      <c r="ACE712" s="1"/>
      <c r="ACF712" s="1"/>
      <c r="ACG712" s="1"/>
      <c r="ACH712" s="1"/>
      <c r="ACI712" s="1"/>
      <c r="ACJ712" s="1"/>
      <c r="ACK712" s="1"/>
      <c r="ACL712" s="1"/>
      <c r="ACM712" s="1"/>
      <c r="ACN712" s="1"/>
      <c r="ACO712" s="1"/>
      <c r="ACP712" s="1"/>
      <c r="ACQ712" s="1"/>
      <c r="ACR712" s="1"/>
      <c r="ACS712" s="1"/>
      <c r="ACT712" s="1"/>
      <c r="ACU712" s="1"/>
      <c r="ACV712" s="1"/>
      <c r="ACW712" s="1"/>
      <c r="ACX712" s="1"/>
      <c r="ACY712" s="1"/>
      <c r="ACZ712" s="1"/>
      <c r="ADA712" s="1"/>
      <c r="ADB712" s="1"/>
      <c r="ADC712" s="1"/>
      <c r="ADD712" s="1"/>
      <c r="ADE712" s="1"/>
      <c r="ADF712" s="1"/>
      <c r="ADG712" s="1"/>
      <c r="ADH712" s="1"/>
      <c r="ADI712" s="1"/>
      <c r="ADJ712" s="1"/>
      <c r="ADK712" s="1"/>
      <c r="ADL712" s="1"/>
      <c r="ADM712" s="1"/>
      <c r="ADN712" s="1"/>
      <c r="ADO712" s="1"/>
      <c r="ADP712" s="1"/>
      <c r="ADQ712" s="1"/>
      <c r="ADR712" s="1"/>
      <c r="ADS712" s="1"/>
      <c r="ADT712" s="1"/>
      <c r="ADU712" s="1"/>
      <c r="ADV712" s="1"/>
      <c r="ADW712" s="1"/>
      <c r="ADX712" s="1"/>
      <c r="ADY712" s="1"/>
      <c r="ADZ712" s="1"/>
      <c r="AEA712" s="1"/>
      <c r="AEB712" s="1"/>
      <c r="AEC712" s="1"/>
      <c r="AED712" s="1"/>
      <c r="AEE712" s="1"/>
      <c r="AEF712" s="1"/>
      <c r="AEG712" s="1"/>
      <c r="AEH712" s="1"/>
      <c r="AEI712" s="1"/>
      <c r="AEJ712" s="1"/>
      <c r="AEK712" s="1"/>
      <c r="AEL712" s="1"/>
      <c r="AEM712" s="1"/>
      <c r="AEN712" s="1"/>
      <c r="AEO712" s="1"/>
      <c r="AEP712" s="1"/>
      <c r="AEQ712" s="1"/>
      <c r="AER712" s="1"/>
      <c r="AES712" s="1"/>
      <c r="AET712" s="1"/>
      <c r="AEU712" s="1"/>
      <c r="AEV712" s="1"/>
      <c r="AEW712" s="1"/>
      <c r="AEX712" s="1"/>
      <c r="AEY712" s="1"/>
      <c r="AEZ712" s="1"/>
      <c r="AFA712" s="1"/>
      <c r="AFB712" s="1"/>
      <c r="AFC712" s="1"/>
      <c r="AFD712" s="1"/>
      <c r="AFE712" s="1"/>
      <c r="AFF712" s="1"/>
      <c r="AFG712" s="1"/>
      <c r="AFH712" s="1"/>
      <c r="AFI712" s="1"/>
      <c r="AFJ712" s="1"/>
      <c r="AFK712" s="1"/>
      <c r="AFL712" s="1"/>
      <c r="AFM712" s="1"/>
      <c r="AFN712" s="1"/>
      <c r="AFO712" s="1"/>
      <c r="AFP712" s="1"/>
      <c r="AFQ712" s="1"/>
      <c r="AFR712" s="1"/>
      <c r="AFS712" s="1"/>
      <c r="AFT712" s="1"/>
      <c r="AFU712" s="1"/>
      <c r="AFV712" s="1"/>
      <c r="AFW712" s="1"/>
      <c r="AFX712" s="1"/>
      <c r="AFY712" s="1"/>
      <c r="AFZ712" s="1"/>
      <c r="AGA712" s="1"/>
      <c r="AGB712" s="1"/>
      <c r="AGC712" s="1"/>
      <c r="AGD712" s="1"/>
      <c r="AGE712" s="1"/>
      <c r="AGF712" s="1"/>
      <c r="AGG712" s="1"/>
      <c r="AGH712" s="1"/>
      <c r="AGI712" s="1"/>
      <c r="AGJ712" s="1"/>
      <c r="AGK712" s="1"/>
      <c r="AGL712" s="1"/>
      <c r="AGM712" s="1"/>
      <c r="AGN712" s="1"/>
      <c r="AGO712" s="1"/>
      <c r="AGP712" s="1"/>
      <c r="AGQ712" s="1"/>
      <c r="AGR712" s="1"/>
      <c r="AGS712" s="1"/>
      <c r="AGT712" s="1"/>
      <c r="AGU712" s="1"/>
      <c r="AGV712" s="1"/>
      <c r="AGW712" s="1"/>
      <c r="AGX712" s="1"/>
      <c r="AGY712" s="1"/>
      <c r="AGZ712" s="1"/>
      <c r="AHA712" s="1"/>
      <c r="AHB712" s="1"/>
      <c r="AHC712" s="1"/>
      <c r="AHD712" s="1"/>
      <c r="AHE712" s="1"/>
      <c r="AHF712" s="1"/>
      <c r="AHG712" s="1"/>
      <c r="AHH712" s="1"/>
      <c r="AHI712" s="1"/>
      <c r="AHJ712" s="1"/>
      <c r="AHK712" s="1"/>
      <c r="AHL712" s="1"/>
      <c r="AHM712" s="1"/>
      <c r="AHN712" s="1"/>
      <c r="AHO712" s="1"/>
      <c r="AHP712" s="1"/>
      <c r="AHQ712" s="1"/>
      <c r="AHR712" s="1"/>
      <c r="AHS712" s="1"/>
      <c r="AHT712" s="1"/>
      <c r="AHU712" s="1"/>
      <c r="AHV712" s="1"/>
      <c r="AHW712" s="1"/>
      <c r="AHX712" s="1"/>
      <c r="AHY712" s="1"/>
      <c r="AHZ712" s="1"/>
      <c r="AIA712" s="1"/>
      <c r="AIB712" s="1"/>
      <c r="AIC712" s="1"/>
      <c r="AID712" s="1"/>
      <c r="AIE712" s="1"/>
      <c r="AIF712" s="1"/>
      <c r="AIG712" s="1"/>
      <c r="AIH712" s="1"/>
      <c r="AII712" s="1"/>
      <c r="AIJ712" s="1"/>
      <c r="AIK712" s="1"/>
      <c r="AIL712" s="1"/>
      <c r="AIM712" s="1"/>
      <c r="AIN712" s="1"/>
      <c r="AIO712" s="1"/>
      <c r="AIP712" s="1"/>
      <c r="AIQ712" s="1"/>
      <c r="AIR712" s="1"/>
      <c r="AIS712" s="1"/>
      <c r="AIT712" s="1"/>
      <c r="AIU712" s="1"/>
      <c r="AIV712" s="1"/>
      <c r="AIW712" s="1"/>
      <c r="AIX712" s="1"/>
      <c r="AIY712" s="1"/>
      <c r="AIZ712" s="1"/>
      <c r="AJA712" s="1"/>
      <c r="AJB712" s="1"/>
      <c r="AJC712" s="1"/>
      <c r="AJD712" s="1"/>
      <c r="AJE712" s="1"/>
      <c r="AJF712" s="1"/>
      <c r="AJG712" s="1"/>
      <c r="AJH712" s="1"/>
      <c r="AJI712" s="1"/>
      <c r="AJJ712" s="1"/>
      <c r="AJK712" s="1"/>
      <c r="AJL712" s="1"/>
      <c r="AJM712" s="1"/>
      <c r="AJN712" s="1"/>
      <c r="AJO712" s="1"/>
      <c r="AJP712" s="1"/>
      <c r="AJQ712" s="1"/>
      <c r="AJR712" s="1"/>
      <c r="AJS712" s="1"/>
      <c r="AJT712" s="1"/>
      <c r="AJU712" s="1"/>
      <c r="AJV712" s="1"/>
      <c r="AJW712" s="1"/>
      <c r="AJX712" s="1"/>
      <c r="AJY712" s="1"/>
      <c r="AJZ712" s="1"/>
      <c r="AKA712" s="1"/>
      <c r="AKB712" s="1"/>
      <c r="AKC712" s="1"/>
      <c r="AKD712" s="1"/>
      <c r="AKE712" s="1"/>
      <c r="AKF712" s="1"/>
      <c r="AKG712" s="1"/>
      <c r="AKH712" s="1"/>
      <c r="AKI712" s="1"/>
      <c r="AKJ712" s="1"/>
      <c r="AKK712" s="1"/>
      <c r="AKL712" s="1"/>
      <c r="AKM712" s="1"/>
      <c r="AKN712" s="1"/>
      <c r="AKO712" s="1"/>
      <c r="AKP712" s="1"/>
      <c r="AKQ712" s="1"/>
      <c r="AKR712" s="1"/>
      <c r="AKS712" s="1"/>
      <c r="AKT712" s="1"/>
      <c r="AKU712" s="1"/>
      <c r="AKV712" s="1"/>
      <c r="AKW712" s="1"/>
      <c r="AKX712" s="1"/>
      <c r="AKY712" s="1"/>
      <c r="AKZ712" s="1"/>
      <c r="ALA712" s="1"/>
      <c r="ALB712" s="1"/>
      <c r="ALC712" s="1"/>
      <c r="ALD712" s="1"/>
      <c r="ALE712" s="1"/>
      <c r="ALF712" s="1"/>
      <c r="ALG712" s="1"/>
      <c r="ALH712" s="1"/>
      <c r="ALI712" s="1"/>
      <c r="ALJ712" s="1"/>
      <c r="ALK712" s="1"/>
      <c r="ALL712" s="1"/>
      <c r="ALM712" s="1"/>
      <c r="ALN712" s="1"/>
      <c r="ALO712" s="1"/>
      <c r="ALP712" s="1"/>
      <c r="ALQ712" s="1"/>
      <c r="ALR712" s="1"/>
      <c r="ALS712" s="1"/>
      <c r="ALT712" s="1"/>
      <c r="ALU712" s="1"/>
      <c r="ALV712" s="1"/>
      <c r="ALW712" s="1"/>
      <c r="ALX712" s="1"/>
      <c r="ALY712" s="1"/>
      <c r="ALZ712" s="1"/>
      <c r="AMA712" s="1"/>
      <c r="AMB712" s="1"/>
      <c r="AMC712" s="1"/>
      <c r="AMD712" s="1"/>
      <c r="AME712" s="1"/>
      <c r="AMF712" s="1"/>
      <c r="AMG712" s="1"/>
      <c r="AMH712" s="1"/>
      <c r="AMI712" s="1"/>
      <c r="AMJ712" s="1"/>
    </row>
    <row r="713" spans="1:1024" s="22" customFormat="1">
      <c r="A713" s="1" t="s">
        <v>9856</v>
      </c>
      <c r="B713" s="1" t="s">
        <v>9823</v>
      </c>
      <c r="C713" s="1" t="s">
        <v>1382</v>
      </c>
      <c r="D713" s="1" t="s">
        <v>10</v>
      </c>
      <c r="E713" s="1" t="s">
        <v>9857</v>
      </c>
      <c r="F713" s="1" t="s">
        <v>63</v>
      </c>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c r="KB713" s="1"/>
      <c r="KC713" s="1"/>
      <c r="KD713" s="1"/>
      <c r="KE713" s="1"/>
      <c r="KF713" s="1"/>
      <c r="KG713" s="1"/>
      <c r="KH713" s="1"/>
      <c r="KI713" s="1"/>
      <c r="KJ713" s="1"/>
      <c r="KK713" s="1"/>
      <c r="KL713" s="1"/>
      <c r="KM713" s="1"/>
      <c r="KN713" s="1"/>
      <c r="KO713" s="1"/>
      <c r="KP713" s="1"/>
      <c r="KQ713" s="1"/>
      <c r="KR713" s="1"/>
      <c r="KS713" s="1"/>
      <c r="KT713" s="1"/>
      <c r="KU713" s="1"/>
      <c r="KV713" s="1"/>
      <c r="KW713" s="1"/>
      <c r="KX713" s="1"/>
      <c r="KY713" s="1"/>
      <c r="KZ713" s="1"/>
      <c r="LA713" s="1"/>
      <c r="LB713" s="1"/>
      <c r="LC713" s="1"/>
      <c r="LD713" s="1"/>
      <c r="LE713" s="1"/>
      <c r="LF713" s="1"/>
      <c r="LG713" s="1"/>
      <c r="LH713" s="1"/>
      <c r="LI713" s="1"/>
      <c r="LJ713" s="1"/>
      <c r="LK713" s="1"/>
      <c r="LL713" s="1"/>
      <c r="LM713" s="1"/>
      <c r="LN713" s="1"/>
      <c r="LO713" s="1"/>
      <c r="LP713" s="1"/>
      <c r="LQ713" s="1"/>
      <c r="LR713" s="1"/>
      <c r="LS713" s="1"/>
      <c r="LT713" s="1"/>
      <c r="LU713" s="1"/>
      <c r="LV713" s="1"/>
      <c r="LW713" s="1"/>
      <c r="LX713" s="1"/>
      <c r="LY713" s="1"/>
      <c r="LZ713" s="1"/>
      <c r="MA713" s="1"/>
      <c r="MB713" s="1"/>
      <c r="MC713" s="1"/>
      <c r="MD713" s="1"/>
      <c r="ME713" s="1"/>
      <c r="MF713" s="1"/>
      <c r="MG713" s="1"/>
      <c r="MH713" s="1"/>
      <c r="MI713" s="1"/>
      <c r="MJ713" s="1"/>
      <c r="MK713" s="1"/>
      <c r="ML713" s="1"/>
      <c r="MM713" s="1"/>
      <c r="MN713" s="1"/>
      <c r="MO713" s="1"/>
      <c r="MP713" s="1"/>
      <c r="MQ713" s="1"/>
      <c r="MR713" s="1"/>
      <c r="MS713" s="1"/>
      <c r="MT713" s="1"/>
      <c r="MU713" s="1"/>
      <c r="MV713" s="1"/>
      <c r="MW713" s="1"/>
      <c r="MX713" s="1"/>
      <c r="MY713" s="1"/>
      <c r="MZ713" s="1"/>
      <c r="NA713" s="1"/>
      <c r="NB713" s="1"/>
      <c r="NC713" s="1"/>
      <c r="ND713" s="1"/>
      <c r="NE713" s="1"/>
      <c r="NF713" s="1"/>
      <c r="NG713" s="1"/>
      <c r="NH713" s="1"/>
      <c r="NI713" s="1"/>
      <c r="NJ713" s="1"/>
      <c r="NK713" s="1"/>
      <c r="NL713" s="1"/>
      <c r="NM713" s="1"/>
      <c r="NN713" s="1"/>
      <c r="NO713" s="1"/>
      <c r="NP713" s="1"/>
      <c r="NQ713" s="1"/>
      <c r="NR713" s="1"/>
      <c r="NS713" s="1"/>
      <c r="NT713" s="1"/>
      <c r="NU713" s="1"/>
      <c r="NV713" s="1"/>
      <c r="NW713" s="1"/>
      <c r="NX713" s="1"/>
      <c r="NY713" s="1"/>
      <c r="NZ713" s="1"/>
      <c r="OA713" s="1"/>
      <c r="OB713" s="1"/>
      <c r="OC713" s="1"/>
      <c r="OD713" s="1"/>
      <c r="OE713" s="1"/>
      <c r="OF713" s="1"/>
      <c r="OG713" s="1"/>
      <c r="OH713" s="1"/>
      <c r="OI713" s="1"/>
      <c r="OJ713" s="1"/>
      <c r="OK713" s="1"/>
      <c r="OL713" s="1"/>
      <c r="OM713" s="1"/>
      <c r="ON713" s="1"/>
      <c r="OO713" s="1"/>
      <c r="OP713" s="1"/>
      <c r="OQ713" s="1"/>
      <c r="OR713" s="1"/>
      <c r="OS713" s="1"/>
      <c r="OT713" s="1"/>
      <c r="OU713" s="1"/>
      <c r="OV713" s="1"/>
      <c r="OW713" s="1"/>
      <c r="OX713" s="1"/>
      <c r="OY713" s="1"/>
      <c r="OZ713" s="1"/>
      <c r="PA713" s="1"/>
      <c r="PB713" s="1"/>
      <c r="PC713" s="1"/>
      <c r="PD713" s="1"/>
      <c r="PE713" s="1"/>
      <c r="PF713" s="1"/>
      <c r="PG713" s="1"/>
      <c r="PH713" s="1"/>
      <c r="PI713" s="1"/>
      <c r="PJ713" s="1"/>
      <c r="PK713" s="1"/>
      <c r="PL713" s="1"/>
      <c r="PM713" s="1"/>
      <c r="PN713" s="1"/>
      <c r="PO713" s="1"/>
      <c r="PP713" s="1"/>
      <c r="PQ713" s="1"/>
      <c r="PR713" s="1"/>
      <c r="PS713" s="1"/>
      <c r="PT713" s="1"/>
      <c r="PU713" s="1"/>
      <c r="PV713" s="1"/>
      <c r="PW713" s="1"/>
      <c r="PX713" s="1"/>
      <c r="PY713" s="1"/>
      <c r="PZ713" s="1"/>
      <c r="QA713" s="1"/>
      <c r="QB713" s="1"/>
      <c r="QC713" s="1"/>
      <c r="QD713" s="1"/>
      <c r="QE713" s="1"/>
      <c r="QF713" s="1"/>
      <c r="QG713" s="1"/>
      <c r="QH713" s="1"/>
      <c r="QI713" s="1"/>
      <c r="QJ713" s="1"/>
      <c r="QK713" s="1"/>
      <c r="QL713" s="1"/>
      <c r="QM713" s="1"/>
      <c r="QN713" s="1"/>
      <c r="QO713" s="1"/>
      <c r="QP713" s="1"/>
      <c r="QQ713" s="1"/>
      <c r="QR713" s="1"/>
      <c r="QS713" s="1"/>
      <c r="QT713" s="1"/>
      <c r="QU713" s="1"/>
      <c r="QV713" s="1"/>
      <c r="QW713" s="1"/>
      <c r="QX713" s="1"/>
      <c r="QY713" s="1"/>
      <c r="QZ713" s="1"/>
      <c r="RA713" s="1"/>
      <c r="RB713" s="1"/>
      <c r="RC713" s="1"/>
      <c r="RD713" s="1"/>
      <c r="RE713" s="1"/>
      <c r="RF713" s="1"/>
      <c r="RG713" s="1"/>
      <c r="RH713" s="1"/>
      <c r="RI713" s="1"/>
      <c r="RJ713" s="1"/>
      <c r="RK713" s="1"/>
      <c r="RL713" s="1"/>
      <c r="RM713" s="1"/>
      <c r="RN713" s="1"/>
      <c r="RO713" s="1"/>
      <c r="RP713" s="1"/>
      <c r="RQ713" s="1"/>
      <c r="RR713" s="1"/>
      <c r="RS713" s="1"/>
      <c r="RT713" s="1"/>
      <c r="RU713" s="1"/>
      <c r="RV713" s="1"/>
      <c r="RW713" s="1"/>
      <c r="RX713" s="1"/>
      <c r="RY713" s="1"/>
      <c r="RZ713" s="1"/>
      <c r="SA713" s="1"/>
      <c r="SB713" s="1"/>
      <c r="SC713" s="1"/>
      <c r="SD713" s="1"/>
      <c r="SE713" s="1"/>
      <c r="SF713" s="1"/>
      <c r="SG713" s="1"/>
      <c r="SH713" s="1"/>
      <c r="SI713" s="1"/>
      <c r="SJ713" s="1"/>
      <c r="SK713" s="1"/>
      <c r="SL713" s="1"/>
      <c r="SM713" s="1"/>
      <c r="SN713" s="1"/>
      <c r="SO713" s="1"/>
      <c r="SP713" s="1"/>
      <c r="SQ713" s="1"/>
      <c r="SR713" s="1"/>
      <c r="SS713" s="1"/>
      <c r="ST713" s="1"/>
      <c r="SU713" s="1"/>
      <c r="SV713" s="1"/>
      <c r="SW713" s="1"/>
      <c r="SX713" s="1"/>
      <c r="SY713" s="1"/>
      <c r="SZ713" s="1"/>
      <c r="TA713" s="1"/>
      <c r="TB713" s="1"/>
      <c r="TC713" s="1"/>
      <c r="TD713" s="1"/>
      <c r="TE713" s="1"/>
      <c r="TF713" s="1"/>
      <c r="TG713" s="1"/>
      <c r="TH713" s="1"/>
      <c r="TI713" s="1"/>
      <c r="TJ713" s="1"/>
      <c r="TK713" s="1"/>
      <c r="TL713" s="1"/>
      <c r="TM713" s="1"/>
      <c r="TN713" s="1"/>
      <c r="TO713" s="1"/>
      <c r="TP713" s="1"/>
      <c r="TQ713" s="1"/>
      <c r="TR713" s="1"/>
      <c r="TS713" s="1"/>
      <c r="TT713" s="1"/>
      <c r="TU713" s="1"/>
      <c r="TV713" s="1"/>
      <c r="TW713" s="1"/>
      <c r="TX713" s="1"/>
      <c r="TY713" s="1"/>
      <c r="TZ713" s="1"/>
      <c r="UA713" s="1"/>
      <c r="UB713" s="1"/>
      <c r="UC713" s="1"/>
      <c r="UD713" s="1"/>
      <c r="UE713" s="1"/>
      <c r="UF713" s="1"/>
      <c r="UG713" s="1"/>
      <c r="UH713" s="1"/>
      <c r="UI713" s="1"/>
      <c r="UJ713" s="1"/>
      <c r="UK713" s="1"/>
      <c r="UL713" s="1"/>
      <c r="UM713" s="1"/>
      <c r="UN713" s="1"/>
      <c r="UO713" s="1"/>
      <c r="UP713" s="1"/>
      <c r="UQ713" s="1"/>
      <c r="UR713" s="1"/>
      <c r="US713" s="1"/>
      <c r="UT713" s="1"/>
      <c r="UU713" s="1"/>
      <c r="UV713" s="1"/>
      <c r="UW713" s="1"/>
      <c r="UX713" s="1"/>
      <c r="UY713" s="1"/>
      <c r="UZ713" s="1"/>
      <c r="VA713" s="1"/>
      <c r="VB713" s="1"/>
      <c r="VC713" s="1"/>
      <c r="VD713" s="1"/>
      <c r="VE713" s="1"/>
      <c r="VF713" s="1"/>
      <c r="VG713" s="1"/>
      <c r="VH713" s="1"/>
      <c r="VI713" s="1"/>
      <c r="VJ713" s="1"/>
      <c r="VK713" s="1"/>
      <c r="VL713" s="1"/>
      <c r="VM713" s="1"/>
      <c r="VN713" s="1"/>
      <c r="VO713" s="1"/>
      <c r="VP713" s="1"/>
      <c r="VQ713" s="1"/>
      <c r="VR713" s="1"/>
      <c r="VS713" s="1"/>
      <c r="VT713" s="1"/>
      <c r="VU713" s="1"/>
      <c r="VV713" s="1"/>
      <c r="VW713" s="1"/>
      <c r="VX713" s="1"/>
      <c r="VY713" s="1"/>
      <c r="VZ713" s="1"/>
      <c r="WA713" s="1"/>
      <c r="WB713" s="1"/>
      <c r="WC713" s="1"/>
      <c r="WD713" s="1"/>
      <c r="WE713" s="1"/>
      <c r="WF713" s="1"/>
      <c r="WG713" s="1"/>
      <c r="WH713" s="1"/>
      <c r="WI713" s="1"/>
      <c r="WJ713" s="1"/>
      <c r="WK713" s="1"/>
      <c r="WL713" s="1"/>
      <c r="WM713" s="1"/>
      <c r="WN713" s="1"/>
      <c r="WO713" s="1"/>
      <c r="WP713" s="1"/>
      <c r="WQ713" s="1"/>
      <c r="WR713" s="1"/>
      <c r="WS713" s="1"/>
      <c r="WT713" s="1"/>
      <c r="WU713" s="1"/>
      <c r="WV713" s="1"/>
      <c r="WW713" s="1"/>
      <c r="WX713" s="1"/>
      <c r="WY713" s="1"/>
      <c r="WZ713" s="1"/>
      <c r="XA713" s="1"/>
      <c r="XB713" s="1"/>
      <c r="XC713" s="1"/>
      <c r="XD713" s="1"/>
      <c r="XE713" s="1"/>
      <c r="XF713" s="1"/>
      <c r="XG713" s="1"/>
      <c r="XH713" s="1"/>
      <c r="XI713" s="1"/>
      <c r="XJ713" s="1"/>
      <c r="XK713" s="1"/>
      <c r="XL713" s="1"/>
      <c r="XM713" s="1"/>
      <c r="XN713" s="1"/>
      <c r="XO713" s="1"/>
      <c r="XP713" s="1"/>
      <c r="XQ713" s="1"/>
      <c r="XR713" s="1"/>
      <c r="XS713" s="1"/>
      <c r="XT713" s="1"/>
      <c r="XU713" s="1"/>
      <c r="XV713" s="1"/>
      <c r="XW713" s="1"/>
      <c r="XX713" s="1"/>
      <c r="XY713" s="1"/>
      <c r="XZ713" s="1"/>
      <c r="YA713" s="1"/>
      <c r="YB713" s="1"/>
      <c r="YC713" s="1"/>
      <c r="YD713" s="1"/>
      <c r="YE713" s="1"/>
      <c r="YF713" s="1"/>
      <c r="YG713" s="1"/>
      <c r="YH713" s="1"/>
      <c r="YI713" s="1"/>
      <c r="YJ713" s="1"/>
      <c r="YK713" s="1"/>
      <c r="YL713" s="1"/>
      <c r="YM713" s="1"/>
      <c r="YN713" s="1"/>
      <c r="YO713" s="1"/>
      <c r="YP713" s="1"/>
      <c r="YQ713" s="1"/>
      <c r="YR713" s="1"/>
      <c r="YS713" s="1"/>
      <c r="YT713" s="1"/>
      <c r="YU713" s="1"/>
      <c r="YV713" s="1"/>
      <c r="YW713" s="1"/>
      <c r="YX713" s="1"/>
      <c r="YY713" s="1"/>
      <c r="YZ713" s="1"/>
      <c r="ZA713" s="1"/>
      <c r="ZB713" s="1"/>
      <c r="ZC713" s="1"/>
      <c r="ZD713" s="1"/>
      <c r="ZE713" s="1"/>
      <c r="ZF713" s="1"/>
      <c r="ZG713" s="1"/>
      <c r="ZH713" s="1"/>
      <c r="ZI713" s="1"/>
      <c r="ZJ713" s="1"/>
      <c r="ZK713" s="1"/>
      <c r="ZL713" s="1"/>
      <c r="ZM713" s="1"/>
      <c r="ZN713" s="1"/>
      <c r="ZO713" s="1"/>
      <c r="ZP713" s="1"/>
      <c r="ZQ713" s="1"/>
      <c r="ZR713" s="1"/>
      <c r="ZS713" s="1"/>
      <c r="ZT713" s="1"/>
      <c r="ZU713" s="1"/>
      <c r="ZV713" s="1"/>
      <c r="ZW713" s="1"/>
      <c r="ZX713" s="1"/>
      <c r="ZY713" s="1"/>
      <c r="ZZ713" s="1"/>
      <c r="AAA713" s="1"/>
      <c r="AAB713" s="1"/>
      <c r="AAC713" s="1"/>
      <c r="AAD713" s="1"/>
      <c r="AAE713" s="1"/>
      <c r="AAF713" s="1"/>
      <c r="AAG713" s="1"/>
      <c r="AAH713" s="1"/>
      <c r="AAI713" s="1"/>
      <c r="AAJ713" s="1"/>
      <c r="AAK713" s="1"/>
      <c r="AAL713" s="1"/>
      <c r="AAM713" s="1"/>
      <c r="AAN713" s="1"/>
      <c r="AAO713" s="1"/>
      <c r="AAP713" s="1"/>
      <c r="AAQ713" s="1"/>
      <c r="AAR713" s="1"/>
      <c r="AAS713" s="1"/>
      <c r="AAT713" s="1"/>
      <c r="AAU713" s="1"/>
      <c r="AAV713" s="1"/>
      <c r="AAW713" s="1"/>
      <c r="AAX713" s="1"/>
      <c r="AAY713" s="1"/>
      <c r="AAZ713" s="1"/>
      <c r="ABA713" s="1"/>
      <c r="ABB713" s="1"/>
      <c r="ABC713" s="1"/>
      <c r="ABD713" s="1"/>
      <c r="ABE713" s="1"/>
      <c r="ABF713" s="1"/>
      <c r="ABG713" s="1"/>
      <c r="ABH713" s="1"/>
      <c r="ABI713" s="1"/>
      <c r="ABJ713" s="1"/>
      <c r="ABK713" s="1"/>
      <c r="ABL713" s="1"/>
      <c r="ABM713" s="1"/>
      <c r="ABN713" s="1"/>
      <c r="ABO713" s="1"/>
      <c r="ABP713" s="1"/>
      <c r="ABQ713" s="1"/>
      <c r="ABR713" s="1"/>
      <c r="ABS713" s="1"/>
      <c r="ABT713" s="1"/>
      <c r="ABU713" s="1"/>
      <c r="ABV713" s="1"/>
      <c r="ABW713" s="1"/>
      <c r="ABX713" s="1"/>
      <c r="ABY713" s="1"/>
      <c r="ABZ713" s="1"/>
      <c r="ACA713" s="1"/>
      <c r="ACB713" s="1"/>
      <c r="ACC713" s="1"/>
      <c r="ACD713" s="1"/>
      <c r="ACE713" s="1"/>
      <c r="ACF713" s="1"/>
      <c r="ACG713" s="1"/>
      <c r="ACH713" s="1"/>
      <c r="ACI713" s="1"/>
      <c r="ACJ713" s="1"/>
      <c r="ACK713" s="1"/>
      <c r="ACL713" s="1"/>
      <c r="ACM713" s="1"/>
      <c r="ACN713" s="1"/>
      <c r="ACO713" s="1"/>
      <c r="ACP713" s="1"/>
      <c r="ACQ713" s="1"/>
      <c r="ACR713" s="1"/>
      <c r="ACS713" s="1"/>
      <c r="ACT713" s="1"/>
      <c r="ACU713" s="1"/>
      <c r="ACV713" s="1"/>
      <c r="ACW713" s="1"/>
      <c r="ACX713" s="1"/>
      <c r="ACY713" s="1"/>
      <c r="ACZ713" s="1"/>
      <c r="ADA713" s="1"/>
      <c r="ADB713" s="1"/>
      <c r="ADC713" s="1"/>
      <c r="ADD713" s="1"/>
      <c r="ADE713" s="1"/>
      <c r="ADF713" s="1"/>
      <c r="ADG713" s="1"/>
      <c r="ADH713" s="1"/>
      <c r="ADI713" s="1"/>
      <c r="ADJ713" s="1"/>
      <c r="ADK713" s="1"/>
      <c r="ADL713" s="1"/>
      <c r="ADM713" s="1"/>
      <c r="ADN713" s="1"/>
      <c r="ADO713" s="1"/>
      <c r="ADP713" s="1"/>
      <c r="ADQ713" s="1"/>
      <c r="ADR713" s="1"/>
      <c r="ADS713" s="1"/>
      <c r="ADT713" s="1"/>
      <c r="ADU713" s="1"/>
      <c r="ADV713" s="1"/>
      <c r="ADW713" s="1"/>
      <c r="ADX713" s="1"/>
      <c r="ADY713" s="1"/>
      <c r="ADZ713" s="1"/>
      <c r="AEA713" s="1"/>
      <c r="AEB713" s="1"/>
      <c r="AEC713" s="1"/>
      <c r="AED713" s="1"/>
      <c r="AEE713" s="1"/>
      <c r="AEF713" s="1"/>
      <c r="AEG713" s="1"/>
      <c r="AEH713" s="1"/>
      <c r="AEI713" s="1"/>
      <c r="AEJ713" s="1"/>
      <c r="AEK713" s="1"/>
      <c r="AEL713" s="1"/>
      <c r="AEM713" s="1"/>
      <c r="AEN713" s="1"/>
      <c r="AEO713" s="1"/>
      <c r="AEP713" s="1"/>
      <c r="AEQ713" s="1"/>
      <c r="AER713" s="1"/>
      <c r="AES713" s="1"/>
      <c r="AET713" s="1"/>
      <c r="AEU713" s="1"/>
      <c r="AEV713" s="1"/>
      <c r="AEW713" s="1"/>
      <c r="AEX713" s="1"/>
      <c r="AEY713" s="1"/>
      <c r="AEZ713" s="1"/>
      <c r="AFA713" s="1"/>
      <c r="AFB713" s="1"/>
      <c r="AFC713" s="1"/>
      <c r="AFD713" s="1"/>
      <c r="AFE713" s="1"/>
      <c r="AFF713" s="1"/>
      <c r="AFG713" s="1"/>
      <c r="AFH713" s="1"/>
      <c r="AFI713" s="1"/>
      <c r="AFJ713" s="1"/>
      <c r="AFK713" s="1"/>
      <c r="AFL713" s="1"/>
      <c r="AFM713" s="1"/>
      <c r="AFN713" s="1"/>
      <c r="AFO713" s="1"/>
      <c r="AFP713" s="1"/>
      <c r="AFQ713" s="1"/>
      <c r="AFR713" s="1"/>
      <c r="AFS713" s="1"/>
      <c r="AFT713" s="1"/>
      <c r="AFU713" s="1"/>
      <c r="AFV713" s="1"/>
      <c r="AFW713" s="1"/>
      <c r="AFX713" s="1"/>
      <c r="AFY713" s="1"/>
      <c r="AFZ713" s="1"/>
      <c r="AGA713" s="1"/>
      <c r="AGB713" s="1"/>
      <c r="AGC713" s="1"/>
      <c r="AGD713" s="1"/>
      <c r="AGE713" s="1"/>
      <c r="AGF713" s="1"/>
      <c r="AGG713" s="1"/>
      <c r="AGH713" s="1"/>
      <c r="AGI713" s="1"/>
      <c r="AGJ713" s="1"/>
      <c r="AGK713" s="1"/>
      <c r="AGL713" s="1"/>
      <c r="AGM713" s="1"/>
      <c r="AGN713" s="1"/>
      <c r="AGO713" s="1"/>
      <c r="AGP713" s="1"/>
      <c r="AGQ713" s="1"/>
      <c r="AGR713" s="1"/>
      <c r="AGS713" s="1"/>
      <c r="AGT713" s="1"/>
      <c r="AGU713" s="1"/>
      <c r="AGV713" s="1"/>
      <c r="AGW713" s="1"/>
      <c r="AGX713" s="1"/>
      <c r="AGY713" s="1"/>
      <c r="AGZ713" s="1"/>
      <c r="AHA713" s="1"/>
      <c r="AHB713" s="1"/>
      <c r="AHC713" s="1"/>
      <c r="AHD713" s="1"/>
      <c r="AHE713" s="1"/>
      <c r="AHF713" s="1"/>
      <c r="AHG713" s="1"/>
      <c r="AHH713" s="1"/>
      <c r="AHI713" s="1"/>
      <c r="AHJ713" s="1"/>
      <c r="AHK713" s="1"/>
      <c r="AHL713" s="1"/>
      <c r="AHM713" s="1"/>
      <c r="AHN713" s="1"/>
      <c r="AHO713" s="1"/>
      <c r="AHP713" s="1"/>
      <c r="AHQ713" s="1"/>
      <c r="AHR713" s="1"/>
      <c r="AHS713" s="1"/>
      <c r="AHT713" s="1"/>
      <c r="AHU713" s="1"/>
      <c r="AHV713" s="1"/>
      <c r="AHW713" s="1"/>
      <c r="AHX713" s="1"/>
      <c r="AHY713" s="1"/>
      <c r="AHZ713" s="1"/>
      <c r="AIA713" s="1"/>
      <c r="AIB713" s="1"/>
      <c r="AIC713" s="1"/>
      <c r="AID713" s="1"/>
      <c r="AIE713" s="1"/>
      <c r="AIF713" s="1"/>
      <c r="AIG713" s="1"/>
      <c r="AIH713" s="1"/>
      <c r="AII713" s="1"/>
      <c r="AIJ713" s="1"/>
      <c r="AIK713" s="1"/>
      <c r="AIL713" s="1"/>
      <c r="AIM713" s="1"/>
      <c r="AIN713" s="1"/>
      <c r="AIO713" s="1"/>
      <c r="AIP713" s="1"/>
      <c r="AIQ713" s="1"/>
      <c r="AIR713" s="1"/>
      <c r="AIS713" s="1"/>
      <c r="AIT713" s="1"/>
      <c r="AIU713" s="1"/>
      <c r="AIV713" s="1"/>
      <c r="AIW713" s="1"/>
      <c r="AIX713" s="1"/>
      <c r="AIY713" s="1"/>
      <c r="AIZ713" s="1"/>
      <c r="AJA713" s="1"/>
      <c r="AJB713" s="1"/>
      <c r="AJC713" s="1"/>
      <c r="AJD713" s="1"/>
      <c r="AJE713" s="1"/>
      <c r="AJF713" s="1"/>
      <c r="AJG713" s="1"/>
      <c r="AJH713" s="1"/>
      <c r="AJI713" s="1"/>
      <c r="AJJ713" s="1"/>
      <c r="AJK713" s="1"/>
      <c r="AJL713" s="1"/>
      <c r="AJM713" s="1"/>
      <c r="AJN713" s="1"/>
      <c r="AJO713" s="1"/>
      <c r="AJP713" s="1"/>
      <c r="AJQ713" s="1"/>
      <c r="AJR713" s="1"/>
      <c r="AJS713" s="1"/>
      <c r="AJT713" s="1"/>
      <c r="AJU713" s="1"/>
      <c r="AJV713" s="1"/>
      <c r="AJW713" s="1"/>
      <c r="AJX713" s="1"/>
      <c r="AJY713" s="1"/>
      <c r="AJZ713" s="1"/>
      <c r="AKA713" s="1"/>
      <c r="AKB713" s="1"/>
      <c r="AKC713" s="1"/>
      <c r="AKD713" s="1"/>
      <c r="AKE713" s="1"/>
      <c r="AKF713" s="1"/>
      <c r="AKG713" s="1"/>
      <c r="AKH713" s="1"/>
      <c r="AKI713" s="1"/>
      <c r="AKJ713" s="1"/>
      <c r="AKK713" s="1"/>
      <c r="AKL713" s="1"/>
      <c r="AKM713" s="1"/>
      <c r="AKN713" s="1"/>
      <c r="AKO713" s="1"/>
      <c r="AKP713" s="1"/>
      <c r="AKQ713" s="1"/>
      <c r="AKR713" s="1"/>
      <c r="AKS713" s="1"/>
      <c r="AKT713" s="1"/>
      <c r="AKU713" s="1"/>
      <c r="AKV713" s="1"/>
      <c r="AKW713" s="1"/>
      <c r="AKX713" s="1"/>
      <c r="AKY713" s="1"/>
      <c r="AKZ713" s="1"/>
      <c r="ALA713" s="1"/>
      <c r="ALB713" s="1"/>
      <c r="ALC713" s="1"/>
      <c r="ALD713" s="1"/>
      <c r="ALE713" s="1"/>
      <c r="ALF713" s="1"/>
      <c r="ALG713" s="1"/>
      <c r="ALH713" s="1"/>
      <c r="ALI713" s="1"/>
      <c r="ALJ713" s="1"/>
      <c r="ALK713" s="1"/>
      <c r="ALL713" s="1"/>
      <c r="ALM713" s="1"/>
      <c r="ALN713" s="1"/>
      <c r="ALO713" s="1"/>
      <c r="ALP713" s="1"/>
      <c r="ALQ713" s="1"/>
      <c r="ALR713" s="1"/>
      <c r="ALS713" s="1"/>
      <c r="ALT713" s="1"/>
      <c r="ALU713" s="1"/>
      <c r="ALV713" s="1"/>
      <c r="ALW713" s="1"/>
      <c r="ALX713" s="1"/>
      <c r="ALY713" s="1"/>
      <c r="ALZ713" s="1"/>
      <c r="AMA713" s="1"/>
      <c r="AMB713" s="1"/>
      <c r="AMC713" s="1"/>
      <c r="AMD713" s="1"/>
      <c r="AME713" s="1"/>
      <c r="AMF713" s="1"/>
      <c r="AMG713" s="1"/>
      <c r="AMH713" s="1"/>
      <c r="AMI713" s="1"/>
      <c r="AMJ713" s="1"/>
    </row>
    <row r="714" spans="1:1024" s="22" customFormat="1">
      <c r="A714" s="1" t="s">
        <v>9858</v>
      </c>
      <c r="B714" s="1" t="s">
        <v>9824</v>
      </c>
      <c r="C714" s="1" t="s">
        <v>1382</v>
      </c>
      <c r="D714" s="1" t="s">
        <v>238</v>
      </c>
      <c r="E714" s="1" t="s">
        <v>9859</v>
      </c>
      <c r="F714" s="1" t="s">
        <v>9859</v>
      </c>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c r="KB714" s="1"/>
      <c r="KC714" s="1"/>
      <c r="KD714" s="1"/>
      <c r="KE714" s="1"/>
      <c r="KF714" s="1"/>
      <c r="KG714" s="1"/>
      <c r="KH714" s="1"/>
      <c r="KI714" s="1"/>
      <c r="KJ714" s="1"/>
      <c r="KK714" s="1"/>
      <c r="KL714" s="1"/>
      <c r="KM714" s="1"/>
      <c r="KN714" s="1"/>
      <c r="KO714" s="1"/>
      <c r="KP714" s="1"/>
      <c r="KQ714" s="1"/>
      <c r="KR714" s="1"/>
      <c r="KS714" s="1"/>
      <c r="KT714" s="1"/>
      <c r="KU714" s="1"/>
      <c r="KV714" s="1"/>
      <c r="KW714" s="1"/>
      <c r="KX714" s="1"/>
      <c r="KY714" s="1"/>
      <c r="KZ714" s="1"/>
      <c r="LA714" s="1"/>
      <c r="LB714" s="1"/>
      <c r="LC714" s="1"/>
      <c r="LD714" s="1"/>
      <c r="LE714" s="1"/>
      <c r="LF714" s="1"/>
      <c r="LG714" s="1"/>
      <c r="LH714" s="1"/>
      <c r="LI714" s="1"/>
      <c r="LJ714" s="1"/>
      <c r="LK714" s="1"/>
      <c r="LL714" s="1"/>
      <c r="LM714" s="1"/>
      <c r="LN714" s="1"/>
      <c r="LO714" s="1"/>
      <c r="LP714" s="1"/>
      <c r="LQ714" s="1"/>
      <c r="LR714" s="1"/>
      <c r="LS714" s="1"/>
      <c r="LT714" s="1"/>
      <c r="LU714" s="1"/>
      <c r="LV714" s="1"/>
      <c r="LW714" s="1"/>
      <c r="LX714" s="1"/>
      <c r="LY714" s="1"/>
      <c r="LZ714" s="1"/>
      <c r="MA714" s="1"/>
      <c r="MB714" s="1"/>
      <c r="MC714" s="1"/>
      <c r="MD714" s="1"/>
      <c r="ME714" s="1"/>
      <c r="MF714" s="1"/>
      <c r="MG714" s="1"/>
      <c r="MH714" s="1"/>
      <c r="MI714" s="1"/>
      <c r="MJ714" s="1"/>
      <c r="MK714" s="1"/>
      <c r="ML714" s="1"/>
      <c r="MM714" s="1"/>
      <c r="MN714" s="1"/>
      <c r="MO714" s="1"/>
      <c r="MP714" s="1"/>
      <c r="MQ714" s="1"/>
      <c r="MR714" s="1"/>
      <c r="MS714" s="1"/>
      <c r="MT714" s="1"/>
      <c r="MU714" s="1"/>
      <c r="MV714" s="1"/>
      <c r="MW714" s="1"/>
      <c r="MX714" s="1"/>
      <c r="MY714" s="1"/>
      <c r="MZ714" s="1"/>
      <c r="NA714" s="1"/>
      <c r="NB714" s="1"/>
      <c r="NC714" s="1"/>
      <c r="ND714" s="1"/>
      <c r="NE714" s="1"/>
      <c r="NF714" s="1"/>
      <c r="NG714" s="1"/>
      <c r="NH714" s="1"/>
      <c r="NI714" s="1"/>
      <c r="NJ714" s="1"/>
      <c r="NK714" s="1"/>
      <c r="NL714" s="1"/>
      <c r="NM714" s="1"/>
      <c r="NN714" s="1"/>
      <c r="NO714" s="1"/>
      <c r="NP714" s="1"/>
      <c r="NQ714" s="1"/>
      <c r="NR714" s="1"/>
      <c r="NS714" s="1"/>
      <c r="NT714" s="1"/>
      <c r="NU714" s="1"/>
      <c r="NV714" s="1"/>
      <c r="NW714" s="1"/>
      <c r="NX714" s="1"/>
      <c r="NY714" s="1"/>
      <c r="NZ714" s="1"/>
      <c r="OA714" s="1"/>
      <c r="OB714" s="1"/>
      <c r="OC714" s="1"/>
      <c r="OD714" s="1"/>
      <c r="OE714" s="1"/>
      <c r="OF714" s="1"/>
      <c r="OG714" s="1"/>
      <c r="OH714" s="1"/>
      <c r="OI714" s="1"/>
      <c r="OJ714" s="1"/>
      <c r="OK714" s="1"/>
      <c r="OL714" s="1"/>
      <c r="OM714" s="1"/>
      <c r="ON714" s="1"/>
      <c r="OO714" s="1"/>
      <c r="OP714" s="1"/>
      <c r="OQ714" s="1"/>
      <c r="OR714" s="1"/>
      <c r="OS714" s="1"/>
      <c r="OT714" s="1"/>
      <c r="OU714" s="1"/>
      <c r="OV714" s="1"/>
      <c r="OW714" s="1"/>
      <c r="OX714" s="1"/>
      <c r="OY714" s="1"/>
      <c r="OZ714" s="1"/>
      <c r="PA714" s="1"/>
      <c r="PB714" s="1"/>
      <c r="PC714" s="1"/>
      <c r="PD714" s="1"/>
      <c r="PE714" s="1"/>
      <c r="PF714" s="1"/>
      <c r="PG714" s="1"/>
      <c r="PH714" s="1"/>
      <c r="PI714" s="1"/>
      <c r="PJ714" s="1"/>
      <c r="PK714" s="1"/>
      <c r="PL714" s="1"/>
      <c r="PM714" s="1"/>
      <c r="PN714" s="1"/>
      <c r="PO714" s="1"/>
      <c r="PP714" s="1"/>
      <c r="PQ714" s="1"/>
      <c r="PR714" s="1"/>
      <c r="PS714" s="1"/>
      <c r="PT714" s="1"/>
      <c r="PU714" s="1"/>
      <c r="PV714" s="1"/>
      <c r="PW714" s="1"/>
      <c r="PX714" s="1"/>
      <c r="PY714" s="1"/>
      <c r="PZ714" s="1"/>
      <c r="QA714" s="1"/>
      <c r="QB714" s="1"/>
      <c r="QC714" s="1"/>
      <c r="QD714" s="1"/>
      <c r="QE714" s="1"/>
      <c r="QF714" s="1"/>
      <c r="QG714" s="1"/>
      <c r="QH714" s="1"/>
      <c r="QI714" s="1"/>
      <c r="QJ714" s="1"/>
      <c r="QK714" s="1"/>
      <c r="QL714" s="1"/>
      <c r="QM714" s="1"/>
      <c r="QN714" s="1"/>
      <c r="QO714" s="1"/>
      <c r="QP714" s="1"/>
      <c r="QQ714" s="1"/>
      <c r="QR714" s="1"/>
      <c r="QS714" s="1"/>
      <c r="QT714" s="1"/>
      <c r="QU714" s="1"/>
      <c r="QV714" s="1"/>
      <c r="QW714" s="1"/>
      <c r="QX714" s="1"/>
      <c r="QY714" s="1"/>
      <c r="QZ714" s="1"/>
      <c r="RA714" s="1"/>
      <c r="RB714" s="1"/>
      <c r="RC714" s="1"/>
      <c r="RD714" s="1"/>
      <c r="RE714" s="1"/>
      <c r="RF714" s="1"/>
      <c r="RG714" s="1"/>
      <c r="RH714" s="1"/>
      <c r="RI714" s="1"/>
      <c r="RJ714" s="1"/>
      <c r="RK714" s="1"/>
      <c r="RL714" s="1"/>
      <c r="RM714" s="1"/>
      <c r="RN714" s="1"/>
      <c r="RO714" s="1"/>
      <c r="RP714" s="1"/>
      <c r="RQ714" s="1"/>
      <c r="RR714" s="1"/>
      <c r="RS714" s="1"/>
      <c r="RT714" s="1"/>
      <c r="RU714" s="1"/>
      <c r="RV714" s="1"/>
      <c r="RW714" s="1"/>
      <c r="RX714" s="1"/>
      <c r="RY714" s="1"/>
      <c r="RZ714" s="1"/>
      <c r="SA714" s="1"/>
      <c r="SB714" s="1"/>
      <c r="SC714" s="1"/>
      <c r="SD714" s="1"/>
      <c r="SE714" s="1"/>
      <c r="SF714" s="1"/>
      <c r="SG714" s="1"/>
      <c r="SH714" s="1"/>
      <c r="SI714" s="1"/>
      <c r="SJ714" s="1"/>
      <c r="SK714" s="1"/>
      <c r="SL714" s="1"/>
      <c r="SM714" s="1"/>
      <c r="SN714" s="1"/>
      <c r="SO714" s="1"/>
      <c r="SP714" s="1"/>
      <c r="SQ714" s="1"/>
      <c r="SR714" s="1"/>
      <c r="SS714" s="1"/>
      <c r="ST714" s="1"/>
      <c r="SU714" s="1"/>
      <c r="SV714" s="1"/>
      <c r="SW714" s="1"/>
      <c r="SX714" s="1"/>
      <c r="SY714" s="1"/>
      <c r="SZ714" s="1"/>
      <c r="TA714" s="1"/>
      <c r="TB714" s="1"/>
      <c r="TC714" s="1"/>
      <c r="TD714" s="1"/>
      <c r="TE714" s="1"/>
      <c r="TF714" s="1"/>
      <c r="TG714" s="1"/>
      <c r="TH714" s="1"/>
      <c r="TI714" s="1"/>
      <c r="TJ714" s="1"/>
      <c r="TK714" s="1"/>
      <c r="TL714" s="1"/>
      <c r="TM714" s="1"/>
      <c r="TN714" s="1"/>
      <c r="TO714" s="1"/>
      <c r="TP714" s="1"/>
      <c r="TQ714" s="1"/>
      <c r="TR714" s="1"/>
      <c r="TS714" s="1"/>
      <c r="TT714" s="1"/>
      <c r="TU714" s="1"/>
      <c r="TV714" s="1"/>
      <c r="TW714" s="1"/>
      <c r="TX714" s="1"/>
      <c r="TY714" s="1"/>
      <c r="TZ714" s="1"/>
      <c r="UA714" s="1"/>
      <c r="UB714" s="1"/>
      <c r="UC714" s="1"/>
      <c r="UD714" s="1"/>
      <c r="UE714" s="1"/>
      <c r="UF714" s="1"/>
      <c r="UG714" s="1"/>
      <c r="UH714" s="1"/>
      <c r="UI714" s="1"/>
      <c r="UJ714" s="1"/>
      <c r="UK714" s="1"/>
      <c r="UL714" s="1"/>
      <c r="UM714" s="1"/>
      <c r="UN714" s="1"/>
      <c r="UO714" s="1"/>
      <c r="UP714" s="1"/>
      <c r="UQ714" s="1"/>
      <c r="UR714" s="1"/>
      <c r="US714" s="1"/>
      <c r="UT714" s="1"/>
      <c r="UU714" s="1"/>
      <c r="UV714" s="1"/>
      <c r="UW714" s="1"/>
      <c r="UX714" s="1"/>
      <c r="UY714" s="1"/>
      <c r="UZ714" s="1"/>
      <c r="VA714" s="1"/>
      <c r="VB714" s="1"/>
      <c r="VC714" s="1"/>
      <c r="VD714" s="1"/>
      <c r="VE714" s="1"/>
      <c r="VF714" s="1"/>
      <c r="VG714" s="1"/>
      <c r="VH714" s="1"/>
      <c r="VI714" s="1"/>
      <c r="VJ714" s="1"/>
      <c r="VK714" s="1"/>
      <c r="VL714" s="1"/>
      <c r="VM714" s="1"/>
      <c r="VN714" s="1"/>
      <c r="VO714" s="1"/>
      <c r="VP714" s="1"/>
      <c r="VQ714" s="1"/>
      <c r="VR714" s="1"/>
      <c r="VS714" s="1"/>
      <c r="VT714" s="1"/>
      <c r="VU714" s="1"/>
      <c r="VV714" s="1"/>
      <c r="VW714" s="1"/>
      <c r="VX714" s="1"/>
      <c r="VY714" s="1"/>
      <c r="VZ714" s="1"/>
      <c r="WA714" s="1"/>
      <c r="WB714" s="1"/>
      <c r="WC714" s="1"/>
      <c r="WD714" s="1"/>
      <c r="WE714" s="1"/>
      <c r="WF714" s="1"/>
      <c r="WG714" s="1"/>
      <c r="WH714" s="1"/>
      <c r="WI714" s="1"/>
      <c r="WJ714" s="1"/>
      <c r="WK714" s="1"/>
      <c r="WL714" s="1"/>
      <c r="WM714" s="1"/>
      <c r="WN714" s="1"/>
      <c r="WO714" s="1"/>
      <c r="WP714" s="1"/>
      <c r="WQ714" s="1"/>
      <c r="WR714" s="1"/>
      <c r="WS714" s="1"/>
      <c r="WT714" s="1"/>
      <c r="WU714" s="1"/>
      <c r="WV714" s="1"/>
      <c r="WW714" s="1"/>
      <c r="WX714" s="1"/>
      <c r="WY714" s="1"/>
      <c r="WZ714" s="1"/>
      <c r="XA714" s="1"/>
      <c r="XB714" s="1"/>
      <c r="XC714" s="1"/>
      <c r="XD714" s="1"/>
      <c r="XE714" s="1"/>
      <c r="XF714" s="1"/>
      <c r="XG714" s="1"/>
      <c r="XH714" s="1"/>
      <c r="XI714" s="1"/>
      <c r="XJ714" s="1"/>
      <c r="XK714" s="1"/>
      <c r="XL714" s="1"/>
      <c r="XM714" s="1"/>
      <c r="XN714" s="1"/>
      <c r="XO714" s="1"/>
      <c r="XP714" s="1"/>
      <c r="XQ714" s="1"/>
      <c r="XR714" s="1"/>
      <c r="XS714" s="1"/>
      <c r="XT714" s="1"/>
      <c r="XU714" s="1"/>
      <c r="XV714" s="1"/>
      <c r="XW714" s="1"/>
      <c r="XX714" s="1"/>
      <c r="XY714" s="1"/>
      <c r="XZ714" s="1"/>
      <c r="YA714" s="1"/>
      <c r="YB714" s="1"/>
      <c r="YC714" s="1"/>
      <c r="YD714" s="1"/>
      <c r="YE714" s="1"/>
      <c r="YF714" s="1"/>
      <c r="YG714" s="1"/>
      <c r="YH714" s="1"/>
      <c r="YI714" s="1"/>
      <c r="YJ714" s="1"/>
      <c r="YK714" s="1"/>
      <c r="YL714" s="1"/>
      <c r="YM714" s="1"/>
      <c r="YN714" s="1"/>
      <c r="YO714" s="1"/>
      <c r="YP714" s="1"/>
      <c r="YQ714" s="1"/>
      <c r="YR714" s="1"/>
      <c r="YS714" s="1"/>
      <c r="YT714" s="1"/>
      <c r="YU714" s="1"/>
      <c r="YV714" s="1"/>
      <c r="YW714" s="1"/>
      <c r="YX714" s="1"/>
      <c r="YY714" s="1"/>
      <c r="YZ714" s="1"/>
      <c r="ZA714" s="1"/>
      <c r="ZB714" s="1"/>
      <c r="ZC714" s="1"/>
      <c r="ZD714" s="1"/>
      <c r="ZE714" s="1"/>
      <c r="ZF714" s="1"/>
      <c r="ZG714" s="1"/>
      <c r="ZH714" s="1"/>
      <c r="ZI714" s="1"/>
      <c r="ZJ714" s="1"/>
      <c r="ZK714" s="1"/>
      <c r="ZL714" s="1"/>
      <c r="ZM714" s="1"/>
      <c r="ZN714" s="1"/>
      <c r="ZO714" s="1"/>
      <c r="ZP714" s="1"/>
      <c r="ZQ714" s="1"/>
      <c r="ZR714" s="1"/>
      <c r="ZS714" s="1"/>
      <c r="ZT714" s="1"/>
      <c r="ZU714" s="1"/>
      <c r="ZV714" s="1"/>
      <c r="ZW714" s="1"/>
      <c r="ZX714" s="1"/>
      <c r="ZY714" s="1"/>
      <c r="ZZ714" s="1"/>
      <c r="AAA714" s="1"/>
      <c r="AAB714" s="1"/>
      <c r="AAC714" s="1"/>
      <c r="AAD714" s="1"/>
      <c r="AAE714" s="1"/>
      <c r="AAF714" s="1"/>
      <c r="AAG714" s="1"/>
      <c r="AAH714" s="1"/>
      <c r="AAI714" s="1"/>
      <c r="AAJ714" s="1"/>
      <c r="AAK714" s="1"/>
      <c r="AAL714" s="1"/>
      <c r="AAM714" s="1"/>
      <c r="AAN714" s="1"/>
      <c r="AAO714" s="1"/>
      <c r="AAP714" s="1"/>
      <c r="AAQ714" s="1"/>
      <c r="AAR714" s="1"/>
      <c r="AAS714" s="1"/>
      <c r="AAT714" s="1"/>
      <c r="AAU714" s="1"/>
      <c r="AAV714" s="1"/>
      <c r="AAW714" s="1"/>
      <c r="AAX714" s="1"/>
      <c r="AAY714" s="1"/>
      <c r="AAZ714" s="1"/>
      <c r="ABA714" s="1"/>
      <c r="ABB714" s="1"/>
      <c r="ABC714" s="1"/>
      <c r="ABD714" s="1"/>
      <c r="ABE714" s="1"/>
      <c r="ABF714" s="1"/>
      <c r="ABG714" s="1"/>
      <c r="ABH714" s="1"/>
      <c r="ABI714" s="1"/>
      <c r="ABJ714" s="1"/>
      <c r="ABK714" s="1"/>
      <c r="ABL714" s="1"/>
      <c r="ABM714" s="1"/>
      <c r="ABN714" s="1"/>
      <c r="ABO714" s="1"/>
      <c r="ABP714" s="1"/>
      <c r="ABQ714" s="1"/>
      <c r="ABR714" s="1"/>
      <c r="ABS714" s="1"/>
      <c r="ABT714" s="1"/>
      <c r="ABU714" s="1"/>
      <c r="ABV714" s="1"/>
      <c r="ABW714" s="1"/>
      <c r="ABX714" s="1"/>
      <c r="ABY714" s="1"/>
      <c r="ABZ714" s="1"/>
      <c r="ACA714" s="1"/>
      <c r="ACB714" s="1"/>
      <c r="ACC714" s="1"/>
      <c r="ACD714" s="1"/>
      <c r="ACE714" s="1"/>
      <c r="ACF714" s="1"/>
      <c r="ACG714" s="1"/>
      <c r="ACH714" s="1"/>
      <c r="ACI714" s="1"/>
      <c r="ACJ714" s="1"/>
      <c r="ACK714" s="1"/>
      <c r="ACL714" s="1"/>
      <c r="ACM714" s="1"/>
      <c r="ACN714" s="1"/>
      <c r="ACO714" s="1"/>
      <c r="ACP714" s="1"/>
      <c r="ACQ714" s="1"/>
      <c r="ACR714" s="1"/>
      <c r="ACS714" s="1"/>
      <c r="ACT714" s="1"/>
      <c r="ACU714" s="1"/>
      <c r="ACV714" s="1"/>
      <c r="ACW714" s="1"/>
      <c r="ACX714" s="1"/>
      <c r="ACY714" s="1"/>
      <c r="ACZ714" s="1"/>
      <c r="ADA714" s="1"/>
      <c r="ADB714" s="1"/>
      <c r="ADC714" s="1"/>
      <c r="ADD714" s="1"/>
      <c r="ADE714" s="1"/>
      <c r="ADF714" s="1"/>
      <c r="ADG714" s="1"/>
      <c r="ADH714" s="1"/>
      <c r="ADI714" s="1"/>
      <c r="ADJ714" s="1"/>
      <c r="ADK714" s="1"/>
      <c r="ADL714" s="1"/>
      <c r="ADM714" s="1"/>
      <c r="ADN714" s="1"/>
      <c r="ADO714" s="1"/>
      <c r="ADP714" s="1"/>
      <c r="ADQ714" s="1"/>
      <c r="ADR714" s="1"/>
      <c r="ADS714" s="1"/>
      <c r="ADT714" s="1"/>
      <c r="ADU714" s="1"/>
      <c r="ADV714" s="1"/>
      <c r="ADW714" s="1"/>
      <c r="ADX714" s="1"/>
      <c r="ADY714" s="1"/>
      <c r="ADZ714" s="1"/>
      <c r="AEA714" s="1"/>
      <c r="AEB714" s="1"/>
      <c r="AEC714" s="1"/>
      <c r="AED714" s="1"/>
      <c r="AEE714" s="1"/>
      <c r="AEF714" s="1"/>
      <c r="AEG714" s="1"/>
      <c r="AEH714" s="1"/>
      <c r="AEI714" s="1"/>
      <c r="AEJ714" s="1"/>
      <c r="AEK714" s="1"/>
      <c r="AEL714" s="1"/>
      <c r="AEM714" s="1"/>
      <c r="AEN714" s="1"/>
      <c r="AEO714" s="1"/>
      <c r="AEP714" s="1"/>
      <c r="AEQ714" s="1"/>
      <c r="AER714" s="1"/>
      <c r="AES714" s="1"/>
      <c r="AET714" s="1"/>
      <c r="AEU714" s="1"/>
      <c r="AEV714" s="1"/>
      <c r="AEW714" s="1"/>
      <c r="AEX714" s="1"/>
      <c r="AEY714" s="1"/>
      <c r="AEZ714" s="1"/>
      <c r="AFA714" s="1"/>
      <c r="AFB714" s="1"/>
      <c r="AFC714" s="1"/>
      <c r="AFD714" s="1"/>
      <c r="AFE714" s="1"/>
      <c r="AFF714" s="1"/>
      <c r="AFG714" s="1"/>
      <c r="AFH714" s="1"/>
      <c r="AFI714" s="1"/>
      <c r="AFJ714" s="1"/>
      <c r="AFK714" s="1"/>
      <c r="AFL714" s="1"/>
      <c r="AFM714" s="1"/>
      <c r="AFN714" s="1"/>
      <c r="AFO714" s="1"/>
      <c r="AFP714" s="1"/>
      <c r="AFQ714" s="1"/>
      <c r="AFR714" s="1"/>
      <c r="AFS714" s="1"/>
      <c r="AFT714" s="1"/>
      <c r="AFU714" s="1"/>
      <c r="AFV714" s="1"/>
      <c r="AFW714" s="1"/>
      <c r="AFX714" s="1"/>
      <c r="AFY714" s="1"/>
      <c r="AFZ714" s="1"/>
      <c r="AGA714" s="1"/>
      <c r="AGB714" s="1"/>
      <c r="AGC714" s="1"/>
      <c r="AGD714" s="1"/>
      <c r="AGE714" s="1"/>
      <c r="AGF714" s="1"/>
      <c r="AGG714" s="1"/>
      <c r="AGH714" s="1"/>
      <c r="AGI714" s="1"/>
      <c r="AGJ714" s="1"/>
      <c r="AGK714" s="1"/>
      <c r="AGL714" s="1"/>
      <c r="AGM714" s="1"/>
      <c r="AGN714" s="1"/>
      <c r="AGO714" s="1"/>
      <c r="AGP714" s="1"/>
      <c r="AGQ714" s="1"/>
      <c r="AGR714" s="1"/>
      <c r="AGS714" s="1"/>
      <c r="AGT714" s="1"/>
      <c r="AGU714" s="1"/>
      <c r="AGV714" s="1"/>
      <c r="AGW714" s="1"/>
      <c r="AGX714" s="1"/>
      <c r="AGY714" s="1"/>
      <c r="AGZ714" s="1"/>
      <c r="AHA714" s="1"/>
      <c r="AHB714" s="1"/>
      <c r="AHC714" s="1"/>
      <c r="AHD714" s="1"/>
      <c r="AHE714" s="1"/>
      <c r="AHF714" s="1"/>
      <c r="AHG714" s="1"/>
      <c r="AHH714" s="1"/>
      <c r="AHI714" s="1"/>
      <c r="AHJ714" s="1"/>
      <c r="AHK714" s="1"/>
      <c r="AHL714" s="1"/>
      <c r="AHM714" s="1"/>
      <c r="AHN714" s="1"/>
      <c r="AHO714" s="1"/>
      <c r="AHP714" s="1"/>
      <c r="AHQ714" s="1"/>
      <c r="AHR714" s="1"/>
      <c r="AHS714" s="1"/>
      <c r="AHT714" s="1"/>
      <c r="AHU714" s="1"/>
      <c r="AHV714" s="1"/>
      <c r="AHW714" s="1"/>
      <c r="AHX714" s="1"/>
      <c r="AHY714" s="1"/>
      <c r="AHZ714" s="1"/>
      <c r="AIA714" s="1"/>
      <c r="AIB714" s="1"/>
      <c r="AIC714" s="1"/>
      <c r="AID714" s="1"/>
      <c r="AIE714" s="1"/>
      <c r="AIF714" s="1"/>
      <c r="AIG714" s="1"/>
      <c r="AIH714" s="1"/>
      <c r="AII714" s="1"/>
      <c r="AIJ714" s="1"/>
      <c r="AIK714" s="1"/>
      <c r="AIL714" s="1"/>
      <c r="AIM714" s="1"/>
      <c r="AIN714" s="1"/>
      <c r="AIO714" s="1"/>
      <c r="AIP714" s="1"/>
      <c r="AIQ714" s="1"/>
      <c r="AIR714" s="1"/>
      <c r="AIS714" s="1"/>
      <c r="AIT714" s="1"/>
      <c r="AIU714" s="1"/>
      <c r="AIV714" s="1"/>
      <c r="AIW714" s="1"/>
      <c r="AIX714" s="1"/>
      <c r="AIY714" s="1"/>
      <c r="AIZ714" s="1"/>
      <c r="AJA714" s="1"/>
      <c r="AJB714" s="1"/>
      <c r="AJC714" s="1"/>
      <c r="AJD714" s="1"/>
      <c r="AJE714" s="1"/>
      <c r="AJF714" s="1"/>
      <c r="AJG714" s="1"/>
      <c r="AJH714" s="1"/>
      <c r="AJI714" s="1"/>
      <c r="AJJ714" s="1"/>
      <c r="AJK714" s="1"/>
      <c r="AJL714" s="1"/>
      <c r="AJM714" s="1"/>
      <c r="AJN714" s="1"/>
      <c r="AJO714" s="1"/>
      <c r="AJP714" s="1"/>
      <c r="AJQ714" s="1"/>
      <c r="AJR714" s="1"/>
      <c r="AJS714" s="1"/>
      <c r="AJT714" s="1"/>
      <c r="AJU714" s="1"/>
      <c r="AJV714" s="1"/>
      <c r="AJW714" s="1"/>
      <c r="AJX714" s="1"/>
      <c r="AJY714" s="1"/>
      <c r="AJZ714" s="1"/>
      <c r="AKA714" s="1"/>
      <c r="AKB714" s="1"/>
      <c r="AKC714" s="1"/>
      <c r="AKD714" s="1"/>
      <c r="AKE714" s="1"/>
      <c r="AKF714" s="1"/>
      <c r="AKG714" s="1"/>
      <c r="AKH714" s="1"/>
      <c r="AKI714" s="1"/>
      <c r="AKJ714" s="1"/>
      <c r="AKK714" s="1"/>
      <c r="AKL714" s="1"/>
      <c r="AKM714" s="1"/>
      <c r="AKN714" s="1"/>
      <c r="AKO714" s="1"/>
      <c r="AKP714" s="1"/>
      <c r="AKQ714" s="1"/>
      <c r="AKR714" s="1"/>
      <c r="AKS714" s="1"/>
      <c r="AKT714" s="1"/>
      <c r="AKU714" s="1"/>
      <c r="AKV714" s="1"/>
      <c r="AKW714" s="1"/>
      <c r="AKX714" s="1"/>
      <c r="AKY714" s="1"/>
      <c r="AKZ714" s="1"/>
      <c r="ALA714" s="1"/>
      <c r="ALB714" s="1"/>
      <c r="ALC714" s="1"/>
      <c r="ALD714" s="1"/>
      <c r="ALE714" s="1"/>
      <c r="ALF714" s="1"/>
      <c r="ALG714" s="1"/>
      <c r="ALH714" s="1"/>
      <c r="ALI714" s="1"/>
      <c r="ALJ714" s="1"/>
      <c r="ALK714" s="1"/>
      <c r="ALL714" s="1"/>
      <c r="ALM714" s="1"/>
      <c r="ALN714" s="1"/>
      <c r="ALO714" s="1"/>
      <c r="ALP714" s="1"/>
      <c r="ALQ714" s="1"/>
      <c r="ALR714" s="1"/>
      <c r="ALS714" s="1"/>
      <c r="ALT714" s="1"/>
      <c r="ALU714" s="1"/>
      <c r="ALV714" s="1"/>
      <c r="ALW714" s="1"/>
      <c r="ALX714" s="1"/>
      <c r="ALY714" s="1"/>
      <c r="ALZ714" s="1"/>
      <c r="AMA714" s="1"/>
      <c r="AMB714" s="1"/>
      <c r="AMC714" s="1"/>
      <c r="AMD714" s="1"/>
      <c r="AME714" s="1"/>
      <c r="AMF714" s="1"/>
      <c r="AMG714" s="1"/>
      <c r="AMH714" s="1"/>
      <c r="AMI714" s="1"/>
      <c r="AMJ714" s="1"/>
    </row>
    <row r="715" spans="1:1024" s="22" customFormat="1">
      <c r="A715" s="1" t="s">
        <v>9860</v>
      </c>
      <c r="B715" s="1" t="s">
        <v>9825</v>
      </c>
      <c r="C715" s="1" t="s">
        <v>1382</v>
      </c>
      <c r="D715" s="1" t="s">
        <v>238</v>
      </c>
      <c r="E715" s="1" t="s">
        <v>9861</v>
      </c>
      <c r="F715" s="1" t="s">
        <v>9861</v>
      </c>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c r="KB715" s="1"/>
      <c r="KC715" s="1"/>
      <c r="KD715" s="1"/>
      <c r="KE715" s="1"/>
      <c r="KF715" s="1"/>
      <c r="KG715" s="1"/>
      <c r="KH715" s="1"/>
      <c r="KI715" s="1"/>
      <c r="KJ715" s="1"/>
      <c r="KK715" s="1"/>
      <c r="KL715" s="1"/>
      <c r="KM715" s="1"/>
      <c r="KN715" s="1"/>
      <c r="KO715" s="1"/>
      <c r="KP715" s="1"/>
      <c r="KQ715" s="1"/>
      <c r="KR715" s="1"/>
      <c r="KS715" s="1"/>
      <c r="KT715" s="1"/>
      <c r="KU715" s="1"/>
      <c r="KV715" s="1"/>
      <c r="KW715" s="1"/>
      <c r="KX715" s="1"/>
      <c r="KY715" s="1"/>
      <c r="KZ715" s="1"/>
      <c r="LA715" s="1"/>
      <c r="LB715" s="1"/>
      <c r="LC715" s="1"/>
      <c r="LD715" s="1"/>
      <c r="LE715" s="1"/>
      <c r="LF715" s="1"/>
      <c r="LG715" s="1"/>
      <c r="LH715" s="1"/>
      <c r="LI715" s="1"/>
      <c r="LJ715" s="1"/>
      <c r="LK715" s="1"/>
      <c r="LL715" s="1"/>
      <c r="LM715" s="1"/>
      <c r="LN715" s="1"/>
      <c r="LO715" s="1"/>
      <c r="LP715" s="1"/>
      <c r="LQ715" s="1"/>
      <c r="LR715" s="1"/>
      <c r="LS715" s="1"/>
      <c r="LT715" s="1"/>
      <c r="LU715" s="1"/>
      <c r="LV715" s="1"/>
      <c r="LW715" s="1"/>
      <c r="LX715" s="1"/>
      <c r="LY715" s="1"/>
      <c r="LZ715" s="1"/>
      <c r="MA715" s="1"/>
      <c r="MB715" s="1"/>
      <c r="MC715" s="1"/>
      <c r="MD715" s="1"/>
      <c r="ME715" s="1"/>
      <c r="MF715" s="1"/>
      <c r="MG715" s="1"/>
      <c r="MH715" s="1"/>
      <c r="MI715" s="1"/>
      <c r="MJ715" s="1"/>
      <c r="MK715" s="1"/>
      <c r="ML715" s="1"/>
      <c r="MM715" s="1"/>
      <c r="MN715" s="1"/>
      <c r="MO715" s="1"/>
      <c r="MP715" s="1"/>
      <c r="MQ715" s="1"/>
      <c r="MR715" s="1"/>
      <c r="MS715" s="1"/>
      <c r="MT715" s="1"/>
      <c r="MU715" s="1"/>
      <c r="MV715" s="1"/>
      <c r="MW715" s="1"/>
      <c r="MX715" s="1"/>
      <c r="MY715" s="1"/>
      <c r="MZ715" s="1"/>
      <c r="NA715" s="1"/>
      <c r="NB715" s="1"/>
      <c r="NC715" s="1"/>
      <c r="ND715" s="1"/>
      <c r="NE715" s="1"/>
      <c r="NF715" s="1"/>
      <c r="NG715" s="1"/>
      <c r="NH715" s="1"/>
      <c r="NI715" s="1"/>
      <c r="NJ715" s="1"/>
      <c r="NK715" s="1"/>
      <c r="NL715" s="1"/>
      <c r="NM715" s="1"/>
      <c r="NN715" s="1"/>
      <c r="NO715" s="1"/>
      <c r="NP715" s="1"/>
      <c r="NQ715" s="1"/>
      <c r="NR715" s="1"/>
      <c r="NS715" s="1"/>
      <c r="NT715" s="1"/>
      <c r="NU715" s="1"/>
      <c r="NV715" s="1"/>
      <c r="NW715" s="1"/>
      <c r="NX715" s="1"/>
      <c r="NY715" s="1"/>
      <c r="NZ715" s="1"/>
      <c r="OA715" s="1"/>
      <c r="OB715" s="1"/>
      <c r="OC715" s="1"/>
      <c r="OD715" s="1"/>
      <c r="OE715" s="1"/>
      <c r="OF715" s="1"/>
      <c r="OG715" s="1"/>
      <c r="OH715" s="1"/>
      <c r="OI715" s="1"/>
      <c r="OJ715" s="1"/>
      <c r="OK715" s="1"/>
      <c r="OL715" s="1"/>
      <c r="OM715" s="1"/>
      <c r="ON715" s="1"/>
      <c r="OO715" s="1"/>
      <c r="OP715" s="1"/>
      <c r="OQ715" s="1"/>
      <c r="OR715" s="1"/>
      <c r="OS715" s="1"/>
      <c r="OT715" s="1"/>
      <c r="OU715" s="1"/>
      <c r="OV715" s="1"/>
      <c r="OW715" s="1"/>
      <c r="OX715" s="1"/>
      <c r="OY715" s="1"/>
      <c r="OZ715" s="1"/>
      <c r="PA715" s="1"/>
      <c r="PB715" s="1"/>
      <c r="PC715" s="1"/>
      <c r="PD715" s="1"/>
      <c r="PE715" s="1"/>
      <c r="PF715" s="1"/>
      <c r="PG715" s="1"/>
      <c r="PH715" s="1"/>
      <c r="PI715" s="1"/>
      <c r="PJ715" s="1"/>
      <c r="PK715" s="1"/>
      <c r="PL715" s="1"/>
      <c r="PM715" s="1"/>
      <c r="PN715" s="1"/>
      <c r="PO715" s="1"/>
      <c r="PP715" s="1"/>
      <c r="PQ715" s="1"/>
      <c r="PR715" s="1"/>
      <c r="PS715" s="1"/>
      <c r="PT715" s="1"/>
      <c r="PU715" s="1"/>
      <c r="PV715" s="1"/>
      <c r="PW715" s="1"/>
      <c r="PX715" s="1"/>
      <c r="PY715" s="1"/>
      <c r="PZ715" s="1"/>
      <c r="QA715" s="1"/>
      <c r="QB715" s="1"/>
      <c r="QC715" s="1"/>
      <c r="QD715" s="1"/>
      <c r="QE715" s="1"/>
      <c r="QF715" s="1"/>
      <c r="QG715" s="1"/>
      <c r="QH715" s="1"/>
      <c r="QI715" s="1"/>
      <c r="QJ715" s="1"/>
      <c r="QK715" s="1"/>
      <c r="QL715" s="1"/>
      <c r="QM715" s="1"/>
      <c r="QN715" s="1"/>
      <c r="QO715" s="1"/>
      <c r="QP715" s="1"/>
      <c r="QQ715" s="1"/>
      <c r="QR715" s="1"/>
      <c r="QS715" s="1"/>
      <c r="QT715" s="1"/>
      <c r="QU715" s="1"/>
      <c r="QV715" s="1"/>
      <c r="QW715" s="1"/>
      <c r="QX715" s="1"/>
      <c r="QY715" s="1"/>
      <c r="QZ715" s="1"/>
      <c r="RA715" s="1"/>
      <c r="RB715" s="1"/>
      <c r="RC715" s="1"/>
      <c r="RD715" s="1"/>
      <c r="RE715" s="1"/>
      <c r="RF715" s="1"/>
      <c r="RG715" s="1"/>
      <c r="RH715" s="1"/>
      <c r="RI715" s="1"/>
      <c r="RJ715" s="1"/>
      <c r="RK715" s="1"/>
      <c r="RL715" s="1"/>
      <c r="RM715" s="1"/>
      <c r="RN715" s="1"/>
      <c r="RO715" s="1"/>
      <c r="RP715" s="1"/>
      <c r="RQ715" s="1"/>
      <c r="RR715" s="1"/>
      <c r="RS715" s="1"/>
      <c r="RT715" s="1"/>
      <c r="RU715" s="1"/>
      <c r="RV715" s="1"/>
      <c r="RW715" s="1"/>
      <c r="RX715" s="1"/>
      <c r="RY715" s="1"/>
      <c r="RZ715" s="1"/>
      <c r="SA715" s="1"/>
      <c r="SB715" s="1"/>
      <c r="SC715" s="1"/>
      <c r="SD715" s="1"/>
      <c r="SE715" s="1"/>
      <c r="SF715" s="1"/>
      <c r="SG715" s="1"/>
      <c r="SH715" s="1"/>
      <c r="SI715" s="1"/>
      <c r="SJ715" s="1"/>
      <c r="SK715" s="1"/>
      <c r="SL715" s="1"/>
      <c r="SM715" s="1"/>
      <c r="SN715" s="1"/>
      <c r="SO715" s="1"/>
      <c r="SP715" s="1"/>
      <c r="SQ715" s="1"/>
      <c r="SR715" s="1"/>
      <c r="SS715" s="1"/>
      <c r="ST715" s="1"/>
      <c r="SU715" s="1"/>
      <c r="SV715" s="1"/>
      <c r="SW715" s="1"/>
      <c r="SX715" s="1"/>
      <c r="SY715" s="1"/>
      <c r="SZ715" s="1"/>
      <c r="TA715" s="1"/>
      <c r="TB715" s="1"/>
      <c r="TC715" s="1"/>
      <c r="TD715" s="1"/>
      <c r="TE715" s="1"/>
      <c r="TF715" s="1"/>
      <c r="TG715" s="1"/>
      <c r="TH715" s="1"/>
      <c r="TI715" s="1"/>
      <c r="TJ715" s="1"/>
      <c r="TK715" s="1"/>
      <c r="TL715" s="1"/>
      <c r="TM715" s="1"/>
      <c r="TN715" s="1"/>
      <c r="TO715" s="1"/>
      <c r="TP715" s="1"/>
      <c r="TQ715" s="1"/>
      <c r="TR715" s="1"/>
      <c r="TS715" s="1"/>
      <c r="TT715" s="1"/>
      <c r="TU715" s="1"/>
      <c r="TV715" s="1"/>
      <c r="TW715" s="1"/>
      <c r="TX715" s="1"/>
      <c r="TY715" s="1"/>
      <c r="TZ715" s="1"/>
      <c r="UA715" s="1"/>
      <c r="UB715" s="1"/>
      <c r="UC715" s="1"/>
      <c r="UD715" s="1"/>
      <c r="UE715" s="1"/>
      <c r="UF715" s="1"/>
      <c r="UG715" s="1"/>
      <c r="UH715" s="1"/>
      <c r="UI715" s="1"/>
      <c r="UJ715" s="1"/>
      <c r="UK715" s="1"/>
      <c r="UL715" s="1"/>
      <c r="UM715" s="1"/>
      <c r="UN715" s="1"/>
      <c r="UO715" s="1"/>
      <c r="UP715" s="1"/>
      <c r="UQ715" s="1"/>
      <c r="UR715" s="1"/>
      <c r="US715" s="1"/>
      <c r="UT715" s="1"/>
      <c r="UU715" s="1"/>
      <c r="UV715" s="1"/>
      <c r="UW715" s="1"/>
      <c r="UX715" s="1"/>
      <c r="UY715" s="1"/>
      <c r="UZ715" s="1"/>
      <c r="VA715" s="1"/>
      <c r="VB715" s="1"/>
      <c r="VC715" s="1"/>
      <c r="VD715" s="1"/>
      <c r="VE715" s="1"/>
      <c r="VF715" s="1"/>
      <c r="VG715" s="1"/>
      <c r="VH715" s="1"/>
      <c r="VI715" s="1"/>
      <c r="VJ715" s="1"/>
      <c r="VK715" s="1"/>
      <c r="VL715" s="1"/>
      <c r="VM715" s="1"/>
      <c r="VN715" s="1"/>
      <c r="VO715" s="1"/>
      <c r="VP715" s="1"/>
      <c r="VQ715" s="1"/>
      <c r="VR715" s="1"/>
      <c r="VS715" s="1"/>
      <c r="VT715" s="1"/>
      <c r="VU715" s="1"/>
      <c r="VV715" s="1"/>
      <c r="VW715" s="1"/>
      <c r="VX715" s="1"/>
      <c r="VY715" s="1"/>
      <c r="VZ715" s="1"/>
      <c r="WA715" s="1"/>
      <c r="WB715" s="1"/>
      <c r="WC715" s="1"/>
      <c r="WD715" s="1"/>
      <c r="WE715" s="1"/>
      <c r="WF715" s="1"/>
      <c r="WG715" s="1"/>
      <c r="WH715" s="1"/>
      <c r="WI715" s="1"/>
      <c r="WJ715" s="1"/>
      <c r="WK715" s="1"/>
      <c r="WL715" s="1"/>
      <c r="WM715" s="1"/>
      <c r="WN715" s="1"/>
      <c r="WO715" s="1"/>
      <c r="WP715" s="1"/>
      <c r="WQ715" s="1"/>
      <c r="WR715" s="1"/>
      <c r="WS715" s="1"/>
      <c r="WT715" s="1"/>
      <c r="WU715" s="1"/>
      <c r="WV715" s="1"/>
      <c r="WW715" s="1"/>
      <c r="WX715" s="1"/>
      <c r="WY715" s="1"/>
      <c r="WZ715" s="1"/>
      <c r="XA715" s="1"/>
      <c r="XB715" s="1"/>
      <c r="XC715" s="1"/>
      <c r="XD715" s="1"/>
      <c r="XE715" s="1"/>
      <c r="XF715" s="1"/>
      <c r="XG715" s="1"/>
      <c r="XH715" s="1"/>
      <c r="XI715" s="1"/>
      <c r="XJ715" s="1"/>
      <c r="XK715" s="1"/>
      <c r="XL715" s="1"/>
      <c r="XM715" s="1"/>
      <c r="XN715" s="1"/>
      <c r="XO715" s="1"/>
      <c r="XP715" s="1"/>
      <c r="XQ715" s="1"/>
      <c r="XR715" s="1"/>
      <c r="XS715" s="1"/>
      <c r="XT715" s="1"/>
      <c r="XU715" s="1"/>
      <c r="XV715" s="1"/>
      <c r="XW715" s="1"/>
      <c r="XX715" s="1"/>
      <c r="XY715" s="1"/>
      <c r="XZ715" s="1"/>
      <c r="YA715" s="1"/>
      <c r="YB715" s="1"/>
      <c r="YC715" s="1"/>
      <c r="YD715" s="1"/>
      <c r="YE715" s="1"/>
      <c r="YF715" s="1"/>
      <c r="YG715" s="1"/>
      <c r="YH715" s="1"/>
      <c r="YI715" s="1"/>
      <c r="YJ715" s="1"/>
      <c r="YK715" s="1"/>
      <c r="YL715" s="1"/>
      <c r="YM715" s="1"/>
      <c r="YN715" s="1"/>
      <c r="YO715" s="1"/>
      <c r="YP715" s="1"/>
      <c r="YQ715" s="1"/>
      <c r="YR715" s="1"/>
      <c r="YS715" s="1"/>
      <c r="YT715" s="1"/>
      <c r="YU715" s="1"/>
      <c r="YV715" s="1"/>
      <c r="YW715" s="1"/>
      <c r="YX715" s="1"/>
      <c r="YY715" s="1"/>
      <c r="YZ715" s="1"/>
      <c r="ZA715" s="1"/>
      <c r="ZB715" s="1"/>
      <c r="ZC715" s="1"/>
      <c r="ZD715" s="1"/>
      <c r="ZE715" s="1"/>
      <c r="ZF715" s="1"/>
      <c r="ZG715" s="1"/>
      <c r="ZH715" s="1"/>
      <c r="ZI715" s="1"/>
      <c r="ZJ715" s="1"/>
      <c r="ZK715" s="1"/>
      <c r="ZL715" s="1"/>
      <c r="ZM715" s="1"/>
      <c r="ZN715" s="1"/>
      <c r="ZO715" s="1"/>
      <c r="ZP715" s="1"/>
      <c r="ZQ715" s="1"/>
      <c r="ZR715" s="1"/>
      <c r="ZS715" s="1"/>
      <c r="ZT715" s="1"/>
      <c r="ZU715" s="1"/>
      <c r="ZV715" s="1"/>
      <c r="ZW715" s="1"/>
      <c r="ZX715" s="1"/>
      <c r="ZY715" s="1"/>
      <c r="ZZ715" s="1"/>
      <c r="AAA715" s="1"/>
      <c r="AAB715" s="1"/>
      <c r="AAC715" s="1"/>
      <c r="AAD715" s="1"/>
      <c r="AAE715" s="1"/>
      <c r="AAF715" s="1"/>
      <c r="AAG715" s="1"/>
      <c r="AAH715" s="1"/>
      <c r="AAI715" s="1"/>
      <c r="AAJ715" s="1"/>
      <c r="AAK715" s="1"/>
      <c r="AAL715" s="1"/>
      <c r="AAM715" s="1"/>
      <c r="AAN715" s="1"/>
      <c r="AAO715" s="1"/>
      <c r="AAP715" s="1"/>
      <c r="AAQ715" s="1"/>
      <c r="AAR715" s="1"/>
      <c r="AAS715" s="1"/>
      <c r="AAT715" s="1"/>
      <c r="AAU715" s="1"/>
      <c r="AAV715" s="1"/>
      <c r="AAW715" s="1"/>
      <c r="AAX715" s="1"/>
      <c r="AAY715" s="1"/>
      <c r="AAZ715" s="1"/>
      <c r="ABA715" s="1"/>
      <c r="ABB715" s="1"/>
      <c r="ABC715" s="1"/>
      <c r="ABD715" s="1"/>
      <c r="ABE715" s="1"/>
      <c r="ABF715" s="1"/>
      <c r="ABG715" s="1"/>
      <c r="ABH715" s="1"/>
      <c r="ABI715" s="1"/>
      <c r="ABJ715" s="1"/>
      <c r="ABK715" s="1"/>
      <c r="ABL715" s="1"/>
      <c r="ABM715" s="1"/>
      <c r="ABN715" s="1"/>
      <c r="ABO715" s="1"/>
      <c r="ABP715" s="1"/>
      <c r="ABQ715" s="1"/>
      <c r="ABR715" s="1"/>
      <c r="ABS715" s="1"/>
      <c r="ABT715" s="1"/>
      <c r="ABU715" s="1"/>
      <c r="ABV715" s="1"/>
      <c r="ABW715" s="1"/>
      <c r="ABX715" s="1"/>
      <c r="ABY715" s="1"/>
      <c r="ABZ715" s="1"/>
      <c r="ACA715" s="1"/>
      <c r="ACB715" s="1"/>
      <c r="ACC715" s="1"/>
      <c r="ACD715" s="1"/>
      <c r="ACE715" s="1"/>
      <c r="ACF715" s="1"/>
      <c r="ACG715" s="1"/>
      <c r="ACH715" s="1"/>
      <c r="ACI715" s="1"/>
      <c r="ACJ715" s="1"/>
      <c r="ACK715" s="1"/>
      <c r="ACL715" s="1"/>
      <c r="ACM715" s="1"/>
      <c r="ACN715" s="1"/>
      <c r="ACO715" s="1"/>
      <c r="ACP715" s="1"/>
      <c r="ACQ715" s="1"/>
      <c r="ACR715" s="1"/>
      <c r="ACS715" s="1"/>
      <c r="ACT715" s="1"/>
      <c r="ACU715" s="1"/>
      <c r="ACV715" s="1"/>
      <c r="ACW715" s="1"/>
      <c r="ACX715" s="1"/>
      <c r="ACY715" s="1"/>
      <c r="ACZ715" s="1"/>
      <c r="ADA715" s="1"/>
      <c r="ADB715" s="1"/>
      <c r="ADC715" s="1"/>
      <c r="ADD715" s="1"/>
      <c r="ADE715" s="1"/>
      <c r="ADF715" s="1"/>
      <c r="ADG715" s="1"/>
      <c r="ADH715" s="1"/>
      <c r="ADI715" s="1"/>
      <c r="ADJ715" s="1"/>
      <c r="ADK715" s="1"/>
      <c r="ADL715" s="1"/>
      <c r="ADM715" s="1"/>
      <c r="ADN715" s="1"/>
      <c r="ADO715" s="1"/>
      <c r="ADP715" s="1"/>
      <c r="ADQ715" s="1"/>
      <c r="ADR715" s="1"/>
      <c r="ADS715" s="1"/>
      <c r="ADT715" s="1"/>
      <c r="ADU715" s="1"/>
      <c r="ADV715" s="1"/>
      <c r="ADW715" s="1"/>
      <c r="ADX715" s="1"/>
      <c r="ADY715" s="1"/>
      <c r="ADZ715" s="1"/>
      <c r="AEA715" s="1"/>
      <c r="AEB715" s="1"/>
      <c r="AEC715" s="1"/>
      <c r="AED715" s="1"/>
      <c r="AEE715" s="1"/>
      <c r="AEF715" s="1"/>
      <c r="AEG715" s="1"/>
      <c r="AEH715" s="1"/>
      <c r="AEI715" s="1"/>
      <c r="AEJ715" s="1"/>
      <c r="AEK715" s="1"/>
      <c r="AEL715" s="1"/>
      <c r="AEM715" s="1"/>
      <c r="AEN715" s="1"/>
      <c r="AEO715" s="1"/>
      <c r="AEP715" s="1"/>
      <c r="AEQ715" s="1"/>
      <c r="AER715" s="1"/>
      <c r="AES715" s="1"/>
      <c r="AET715" s="1"/>
      <c r="AEU715" s="1"/>
      <c r="AEV715" s="1"/>
      <c r="AEW715" s="1"/>
      <c r="AEX715" s="1"/>
      <c r="AEY715" s="1"/>
      <c r="AEZ715" s="1"/>
      <c r="AFA715" s="1"/>
      <c r="AFB715" s="1"/>
      <c r="AFC715" s="1"/>
      <c r="AFD715" s="1"/>
      <c r="AFE715" s="1"/>
      <c r="AFF715" s="1"/>
      <c r="AFG715" s="1"/>
      <c r="AFH715" s="1"/>
      <c r="AFI715" s="1"/>
      <c r="AFJ715" s="1"/>
      <c r="AFK715" s="1"/>
      <c r="AFL715" s="1"/>
      <c r="AFM715" s="1"/>
      <c r="AFN715" s="1"/>
      <c r="AFO715" s="1"/>
      <c r="AFP715" s="1"/>
      <c r="AFQ715" s="1"/>
      <c r="AFR715" s="1"/>
      <c r="AFS715" s="1"/>
      <c r="AFT715" s="1"/>
      <c r="AFU715" s="1"/>
      <c r="AFV715" s="1"/>
      <c r="AFW715" s="1"/>
      <c r="AFX715" s="1"/>
      <c r="AFY715" s="1"/>
      <c r="AFZ715" s="1"/>
      <c r="AGA715" s="1"/>
      <c r="AGB715" s="1"/>
      <c r="AGC715" s="1"/>
      <c r="AGD715" s="1"/>
      <c r="AGE715" s="1"/>
      <c r="AGF715" s="1"/>
      <c r="AGG715" s="1"/>
      <c r="AGH715" s="1"/>
      <c r="AGI715" s="1"/>
      <c r="AGJ715" s="1"/>
      <c r="AGK715" s="1"/>
      <c r="AGL715" s="1"/>
      <c r="AGM715" s="1"/>
      <c r="AGN715" s="1"/>
      <c r="AGO715" s="1"/>
      <c r="AGP715" s="1"/>
      <c r="AGQ715" s="1"/>
      <c r="AGR715" s="1"/>
      <c r="AGS715" s="1"/>
      <c r="AGT715" s="1"/>
      <c r="AGU715" s="1"/>
      <c r="AGV715" s="1"/>
      <c r="AGW715" s="1"/>
      <c r="AGX715" s="1"/>
      <c r="AGY715" s="1"/>
      <c r="AGZ715" s="1"/>
      <c r="AHA715" s="1"/>
      <c r="AHB715" s="1"/>
      <c r="AHC715" s="1"/>
      <c r="AHD715" s="1"/>
      <c r="AHE715" s="1"/>
      <c r="AHF715" s="1"/>
      <c r="AHG715" s="1"/>
      <c r="AHH715" s="1"/>
      <c r="AHI715" s="1"/>
      <c r="AHJ715" s="1"/>
      <c r="AHK715" s="1"/>
      <c r="AHL715" s="1"/>
      <c r="AHM715" s="1"/>
      <c r="AHN715" s="1"/>
      <c r="AHO715" s="1"/>
      <c r="AHP715" s="1"/>
      <c r="AHQ715" s="1"/>
      <c r="AHR715" s="1"/>
      <c r="AHS715" s="1"/>
      <c r="AHT715" s="1"/>
      <c r="AHU715" s="1"/>
      <c r="AHV715" s="1"/>
      <c r="AHW715" s="1"/>
      <c r="AHX715" s="1"/>
      <c r="AHY715" s="1"/>
      <c r="AHZ715" s="1"/>
      <c r="AIA715" s="1"/>
      <c r="AIB715" s="1"/>
      <c r="AIC715" s="1"/>
      <c r="AID715" s="1"/>
      <c r="AIE715" s="1"/>
      <c r="AIF715" s="1"/>
      <c r="AIG715" s="1"/>
      <c r="AIH715" s="1"/>
      <c r="AII715" s="1"/>
      <c r="AIJ715" s="1"/>
      <c r="AIK715" s="1"/>
      <c r="AIL715" s="1"/>
      <c r="AIM715" s="1"/>
      <c r="AIN715" s="1"/>
      <c r="AIO715" s="1"/>
      <c r="AIP715" s="1"/>
      <c r="AIQ715" s="1"/>
      <c r="AIR715" s="1"/>
      <c r="AIS715" s="1"/>
      <c r="AIT715" s="1"/>
      <c r="AIU715" s="1"/>
      <c r="AIV715" s="1"/>
      <c r="AIW715" s="1"/>
      <c r="AIX715" s="1"/>
      <c r="AIY715" s="1"/>
      <c r="AIZ715" s="1"/>
      <c r="AJA715" s="1"/>
      <c r="AJB715" s="1"/>
      <c r="AJC715" s="1"/>
      <c r="AJD715" s="1"/>
      <c r="AJE715" s="1"/>
      <c r="AJF715" s="1"/>
      <c r="AJG715" s="1"/>
      <c r="AJH715" s="1"/>
      <c r="AJI715" s="1"/>
      <c r="AJJ715" s="1"/>
      <c r="AJK715" s="1"/>
      <c r="AJL715" s="1"/>
      <c r="AJM715" s="1"/>
      <c r="AJN715" s="1"/>
      <c r="AJO715" s="1"/>
      <c r="AJP715" s="1"/>
      <c r="AJQ715" s="1"/>
      <c r="AJR715" s="1"/>
      <c r="AJS715" s="1"/>
      <c r="AJT715" s="1"/>
      <c r="AJU715" s="1"/>
      <c r="AJV715" s="1"/>
      <c r="AJW715" s="1"/>
      <c r="AJX715" s="1"/>
      <c r="AJY715" s="1"/>
      <c r="AJZ715" s="1"/>
      <c r="AKA715" s="1"/>
      <c r="AKB715" s="1"/>
      <c r="AKC715" s="1"/>
      <c r="AKD715" s="1"/>
      <c r="AKE715" s="1"/>
      <c r="AKF715" s="1"/>
      <c r="AKG715" s="1"/>
      <c r="AKH715" s="1"/>
      <c r="AKI715" s="1"/>
      <c r="AKJ715" s="1"/>
      <c r="AKK715" s="1"/>
      <c r="AKL715" s="1"/>
      <c r="AKM715" s="1"/>
      <c r="AKN715" s="1"/>
      <c r="AKO715" s="1"/>
      <c r="AKP715" s="1"/>
      <c r="AKQ715" s="1"/>
      <c r="AKR715" s="1"/>
      <c r="AKS715" s="1"/>
      <c r="AKT715" s="1"/>
      <c r="AKU715" s="1"/>
      <c r="AKV715" s="1"/>
      <c r="AKW715" s="1"/>
      <c r="AKX715" s="1"/>
      <c r="AKY715" s="1"/>
      <c r="AKZ715" s="1"/>
      <c r="ALA715" s="1"/>
      <c r="ALB715" s="1"/>
      <c r="ALC715" s="1"/>
      <c r="ALD715" s="1"/>
      <c r="ALE715" s="1"/>
      <c r="ALF715" s="1"/>
      <c r="ALG715" s="1"/>
      <c r="ALH715" s="1"/>
      <c r="ALI715" s="1"/>
      <c r="ALJ715" s="1"/>
      <c r="ALK715" s="1"/>
      <c r="ALL715" s="1"/>
      <c r="ALM715" s="1"/>
      <c r="ALN715" s="1"/>
      <c r="ALO715" s="1"/>
      <c r="ALP715" s="1"/>
      <c r="ALQ715" s="1"/>
      <c r="ALR715" s="1"/>
      <c r="ALS715" s="1"/>
      <c r="ALT715" s="1"/>
      <c r="ALU715" s="1"/>
      <c r="ALV715" s="1"/>
      <c r="ALW715" s="1"/>
      <c r="ALX715" s="1"/>
      <c r="ALY715" s="1"/>
      <c r="ALZ715" s="1"/>
      <c r="AMA715" s="1"/>
      <c r="AMB715" s="1"/>
      <c r="AMC715" s="1"/>
      <c r="AMD715" s="1"/>
      <c r="AME715" s="1"/>
      <c r="AMF715" s="1"/>
      <c r="AMG715" s="1"/>
      <c r="AMH715" s="1"/>
      <c r="AMI715" s="1"/>
      <c r="AMJ715" s="1"/>
    </row>
    <row r="716" spans="1:1024" s="22" customFormat="1">
      <c r="A716" s="1" t="s">
        <v>9862</v>
      </c>
      <c r="B716" s="1" t="s">
        <v>9826</v>
      </c>
      <c r="C716" s="1" t="s">
        <v>1382</v>
      </c>
      <c r="D716" s="1" t="s">
        <v>13</v>
      </c>
      <c r="E716" s="1" t="s">
        <v>9863</v>
      </c>
      <c r="F716" s="1" t="s">
        <v>1337</v>
      </c>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c r="KB716" s="1"/>
      <c r="KC716" s="1"/>
      <c r="KD716" s="1"/>
      <c r="KE716" s="1"/>
      <c r="KF716" s="1"/>
      <c r="KG716" s="1"/>
      <c r="KH716" s="1"/>
      <c r="KI716" s="1"/>
      <c r="KJ716" s="1"/>
      <c r="KK716" s="1"/>
      <c r="KL716" s="1"/>
      <c r="KM716" s="1"/>
      <c r="KN716" s="1"/>
      <c r="KO716" s="1"/>
      <c r="KP716" s="1"/>
      <c r="KQ716" s="1"/>
      <c r="KR716" s="1"/>
      <c r="KS716" s="1"/>
      <c r="KT716" s="1"/>
      <c r="KU716" s="1"/>
      <c r="KV716" s="1"/>
      <c r="KW716" s="1"/>
      <c r="KX716" s="1"/>
      <c r="KY716" s="1"/>
      <c r="KZ716" s="1"/>
      <c r="LA716" s="1"/>
      <c r="LB716" s="1"/>
      <c r="LC716" s="1"/>
      <c r="LD716" s="1"/>
      <c r="LE716" s="1"/>
      <c r="LF716" s="1"/>
      <c r="LG716" s="1"/>
      <c r="LH716" s="1"/>
      <c r="LI716" s="1"/>
      <c r="LJ716" s="1"/>
      <c r="LK716" s="1"/>
      <c r="LL716" s="1"/>
      <c r="LM716" s="1"/>
      <c r="LN716" s="1"/>
      <c r="LO716" s="1"/>
      <c r="LP716" s="1"/>
      <c r="LQ716" s="1"/>
      <c r="LR716" s="1"/>
      <c r="LS716" s="1"/>
      <c r="LT716" s="1"/>
      <c r="LU716" s="1"/>
      <c r="LV716" s="1"/>
      <c r="LW716" s="1"/>
      <c r="LX716" s="1"/>
      <c r="LY716" s="1"/>
      <c r="LZ716" s="1"/>
      <c r="MA716" s="1"/>
      <c r="MB716" s="1"/>
      <c r="MC716" s="1"/>
      <c r="MD716" s="1"/>
      <c r="ME716" s="1"/>
      <c r="MF716" s="1"/>
      <c r="MG716" s="1"/>
      <c r="MH716" s="1"/>
      <c r="MI716" s="1"/>
      <c r="MJ716" s="1"/>
      <c r="MK716" s="1"/>
      <c r="ML716" s="1"/>
      <c r="MM716" s="1"/>
      <c r="MN716" s="1"/>
      <c r="MO716" s="1"/>
      <c r="MP716" s="1"/>
      <c r="MQ716" s="1"/>
      <c r="MR716" s="1"/>
      <c r="MS716" s="1"/>
      <c r="MT716" s="1"/>
      <c r="MU716" s="1"/>
      <c r="MV716" s="1"/>
      <c r="MW716" s="1"/>
      <c r="MX716" s="1"/>
      <c r="MY716" s="1"/>
      <c r="MZ716" s="1"/>
      <c r="NA716" s="1"/>
      <c r="NB716" s="1"/>
      <c r="NC716" s="1"/>
      <c r="ND716" s="1"/>
      <c r="NE716" s="1"/>
      <c r="NF716" s="1"/>
      <c r="NG716" s="1"/>
      <c r="NH716" s="1"/>
      <c r="NI716" s="1"/>
      <c r="NJ716" s="1"/>
      <c r="NK716" s="1"/>
      <c r="NL716" s="1"/>
      <c r="NM716" s="1"/>
      <c r="NN716" s="1"/>
      <c r="NO716" s="1"/>
      <c r="NP716" s="1"/>
      <c r="NQ716" s="1"/>
      <c r="NR716" s="1"/>
      <c r="NS716" s="1"/>
      <c r="NT716" s="1"/>
      <c r="NU716" s="1"/>
      <c r="NV716" s="1"/>
      <c r="NW716" s="1"/>
      <c r="NX716" s="1"/>
      <c r="NY716" s="1"/>
      <c r="NZ716" s="1"/>
      <c r="OA716" s="1"/>
      <c r="OB716" s="1"/>
      <c r="OC716" s="1"/>
      <c r="OD716" s="1"/>
      <c r="OE716" s="1"/>
      <c r="OF716" s="1"/>
      <c r="OG716" s="1"/>
      <c r="OH716" s="1"/>
      <c r="OI716" s="1"/>
      <c r="OJ716" s="1"/>
      <c r="OK716" s="1"/>
      <c r="OL716" s="1"/>
      <c r="OM716" s="1"/>
      <c r="ON716" s="1"/>
      <c r="OO716" s="1"/>
      <c r="OP716" s="1"/>
      <c r="OQ716" s="1"/>
      <c r="OR716" s="1"/>
      <c r="OS716" s="1"/>
      <c r="OT716" s="1"/>
      <c r="OU716" s="1"/>
      <c r="OV716" s="1"/>
      <c r="OW716" s="1"/>
      <c r="OX716" s="1"/>
      <c r="OY716" s="1"/>
      <c r="OZ716" s="1"/>
      <c r="PA716" s="1"/>
      <c r="PB716" s="1"/>
      <c r="PC716" s="1"/>
      <c r="PD716" s="1"/>
      <c r="PE716" s="1"/>
      <c r="PF716" s="1"/>
      <c r="PG716" s="1"/>
      <c r="PH716" s="1"/>
      <c r="PI716" s="1"/>
      <c r="PJ716" s="1"/>
      <c r="PK716" s="1"/>
      <c r="PL716" s="1"/>
      <c r="PM716" s="1"/>
      <c r="PN716" s="1"/>
      <c r="PO716" s="1"/>
      <c r="PP716" s="1"/>
      <c r="PQ716" s="1"/>
      <c r="PR716" s="1"/>
      <c r="PS716" s="1"/>
      <c r="PT716" s="1"/>
      <c r="PU716" s="1"/>
      <c r="PV716" s="1"/>
      <c r="PW716" s="1"/>
      <c r="PX716" s="1"/>
      <c r="PY716" s="1"/>
      <c r="PZ716" s="1"/>
      <c r="QA716" s="1"/>
      <c r="QB716" s="1"/>
      <c r="QC716" s="1"/>
      <c r="QD716" s="1"/>
      <c r="QE716" s="1"/>
      <c r="QF716" s="1"/>
      <c r="QG716" s="1"/>
      <c r="QH716" s="1"/>
      <c r="QI716" s="1"/>
      <c r="QJ716" s="1"/>
      <c r="QK716" s="1"/>
      <c r="QL716" s="1"/>
      <c r="QM716" s="1"/>
      <c r="QN716" s="1"/>
      <c r="QO716" s="1"/>
      <c r="QP716" s="1"/>
      <c r="QQ716" s="1"/>
      <c r="QR716" s="1"/>
      <c r="QS716" s="1"/>
      <c r="QT716" s="1"/>
      <c r="QU716" s="1"/>
      <c r="QV716" s="1"/>
      <c r="QW716" s="1"/>
      <c r="QX716" s="1"/>
      <c r="QY716" s="1"/>
      <c r="QZ716" s="1"/>
      <c r="RA716" s="1"/>
      <c r="RB716" s="1"/>
      <c r="RC716" s="1"/>
      <c r="RD716" s="1"/>
      <c r="RE716" s="1"/>
      <c r="RF716" s="1"/>
      <c r="RG716" s="1"/>
      <c r="RH716" s="1"/>
      <c r="RI716" s="1"/>
      <c r="RJ716" s="1"/>
      <c r="RK716" s="1"/>
      <c r="RL716" s="1"/>
      <c r="RM716" s="1"/>
      <c r="RN716" s="1"/>
      <c r="RO716" s="1"/>
      <c r="RP716" s="1"/>
      <c r="RQ716" s="1"/>
      <c r="RR716" s="1"/>
      <c r="RS716" s="1"/>
      <c r="RT716" s="1"/>
      <c r="RU716" s="1"/>
      <c r="RV716" s="1"/>
      <c r="RW716" s="1"/>
      <c r="RX716" s="1"/>
      <c r="RY716" s="1"/>
      <c r="RZ716" s="1"/>
      <c r="SA716" s="1"/>
      <c r="SB716" s="1"/>
      <c r="SC716" s="1"/>
      <c r="SD716" s="1"/>
      <c r="SE716" s="1"/>
      <c r="SF716" s="1"/>
      <c r="SG716" s="1"/>
      <c r="SH716" s="1"/>
      <c r="SI716" s="1"/>
      <c r="SJ716" s="1"/>
      <c r="SK716" s="1"/>
      <c r="SL716" s="1"/>
      <c r="SM716" s="1"/>
      <c r="SN716" s="1"/>
      <c r="SO716" s="1"/>
      <c r="SP716" s="1"/>
      <c r="SQ716" s="1"/>
      <c r="SR716" s="1"/>
      <c r="SS716" s="1"/>
      <c r="ST716" s="1"/>
      <c r="SU716" s="1"/>
      <c r="SV716" s="1"/>
      <c r="SW716" s="1"/>
      <c r="SX716" s="1"/>
      <c r="SY716" s="1"/>
      <c r="SZ716" s="1"/>
      <c r="TA716" s="1"/>
      <c r="TB716" s="1"/>
      <c r="TC716" s="1"/>
      <c r="TD716" s="1"/>
      <c r="TE716" s="1"/>
      <c r="TF716" s="1"/>
      <c r="TG716" s="1"/>
      <c r="TH716" s="1"/>
      <c r="TI716" s="1"/>
      <c r="TJ716" s="1"/>
      <c r="TK716" s="1"/>
      <c r="TL716" s="1"/>
      <c r="TM716" s="1"/>
      <c r="TN716" s="1"/>
      <c r="TO716" s="1"/>
      <c r="TP716" s="1"/>
      <c r="TQ716" s="1"/>
      <c r="TR716" s="1"/>
      <c r="TS716" s="1"/>
      <c r="TT716" s="1"/>
      <c r="TU716" s="1"/>
      <c r="TV716" s="1"/>
      <c r="TW716" s="1"/>
      <c r="TX716" s="1"/>
      <c r="TY716" s="1"/>
      <c r="TZ716" s="1"/>
      <c r="UA716" s="1"/>
      <c r="UB716" s="1"/>
      <c r="UC716" s="1"/>
      <c r="UD716" s="1"/>
      <c r="UE716" s="1"/>
      <c r="UF716" s="1"/>
      <c r="UG716" s="1"/>
      <c r="UH716" s="1"/>
      <c r="UI716" s="1"/>
      <c r="UJ716" s="1"/>
      <c r="UK716" s="1"/>
      <c r="UL716" s="1"/>
      <c r="UM716" s="1"/>
      <c r="UN716" s="1"/>
      <c r="UO716" s="1"/>
      <c r="UP716" s="1"/>
      <c r="UQ716" s="1"/>
      <c r="UR716" s="1"/>
      <c r="US716" s="1"/>
      <c r="UT716" s="1"/>
      <c r="UU716" s="1"/>
      <c r="UV716" s="1"/>
      <c r="UW716" s="1"/>
      <c r="UX716" s="1"/>
      <c r="UY716" s="1"/>
      <c r="UZ716" s="1"/>
      <c r="VA716" s="1"/>
      <c r="VB716" s="1"/>
      <c r="VC716" s="1"/>
      <c r="VD716" s="1"/>
      <c r="VE716" s="1"/>
      <c r="VF716" s="1"/>
      <c r="VG716" s="1"/>
      <c r="VH716" s="1"/>
      <c r="VI716" s="1"/>
      <c r="VJ716" s="1"/>
      <c r="VK716" s="1"/>
      <c r="VL716" s="1"/>
      <c r="VM716" s="1"/>
      <c r="VN716" s="1"/>
      <c r="VO716" s="1"/>
      <c r="VP716" s="1"/>
      <c r="VQ716" s="1"/>
      <c r="VR716" s="1"/>
      <c r="VS716" s="1"/>
      <c r="VT716" s="1"/>
      <c r="VU716" s="1"/>
      <c r="VV716" s="1"/>
      <c r="VW716" s="1"/>
      <c r="VX716" s="1"/>
      <c r="VY716" s="1"/>
      <c r="VZ716" s="1"/>
      <c r="WA716" s="1"/>
      <c r="WB716" s="1"/>
      <c r="WC716" s="1"/>
      <c r="WD716" s="1"/>
      <c r="WE716" s="1"/>
      <c r="WF716" s="1"/>
      <c r="WG716" s="1"/>
      <c r="WH716" s="1"/>
      <c r="WI716" s="1"/>
      <c r="WJ716" s="1"/>
      <c r="WK716" s="1"/>
      <c r="WL716" s="1"/>
      <c r="WM716" s="1"/>
      <c r="WN716" s="1"/>
      <c r="WO716" s="1"/>
      <c r="WP716" s="1"/>
      <c r="WQ716" s="1"/>
      <c r="WR716" s="1"/>
      <c r="WS716" s="1"/>
      <c r="WT716" s="1"/>
      <c r="WU716" s="1"/>
      <c r="WV716" s="1"/>
      <c r="WW716" s="1"/>
      <c r="WX716" s="1"/>
      <c r="WY716" s="1"/>
      <c r="WZ716" s="1"/>
      <c r="XA716" s="1"/>
      <c r="XB716" s="1"/>
      <c r="XC716" s="1"/>
      <c r="XD716" s="1"/>
      <c r="XE716" s="1"/>
      <c r="XF716" s="1"/>
      <c r="XG716" s="1"/>
      <c r="XH716" s="1"/>
      <c r="XI716" s="1"/>
      <c r="XJ716" s="1"/>
      <c r="XK716" s="1"/>
      <c r="XL716" s="1"/>
      <c r="XM716" s="1"/>
      <c r="XN716" s="1"/>
      <c r="XO716" s="1"/>
      <c r="XP716" s="1"/>
      <c r="XQ716" s="1"/>
      <c r="XR716" s="1"/>
      <c r="XS716" s="1"/>
      <c r="XT716" s="1"/>
      <c r="XU716" s="1"/>
      <c r="XV716" s="1"/>
      <c r="XW716" s="1"/>
      <c r="XX716" s="1"/>
      <c r="XY716" s="1"/>
      <c r="XZ716" s="1"/>
      <c r="YA716" s="1"/>
      <c r="YB716" s="1"/>
      <c r="YC716" s="1"/>
      <c r="YD716" s="1"/>
      <c r="YE716" s="1"/>
      <c r="YF716" s="1"/>
      <c r="YG716" s="1"/>
      <c r="YH716" s="1"/>
      <c r="YI716" s="1"/>
      <c r="YJ716" s="1"/>
      <c r="YK716" s="1"/>
      <c r="YL716" s="1"/>
      <c r="YM716" s="1"/>
      <c r="YN716" s="1"/>
      <c r="YO716" s="1"/>
      <c r="YP716" s="1"/>
      <c r="YQ716" s="1"/>
      <c r="YR716" s="1"/>
      <c r="YS716" s="1"/>
      <c r="YT716" s="1"/>
      <c r="YU716" s="1"/>
      <c r="YV716" s="1"/>
      <c r="YW716" s="1"/>
      <c r="YX716" s="1"/>
      <c r="YY716" s="1"/>
      <c r="YZ716" s="1"/>
      <c r="ZA716" s="1"/>
      <c r="ZB716" s="1"/>
      <c r="ZC716" s="1"/>
      <c r="ZD716" s="1"/>
      <c r="ZE716" s="1"/>
      <c r="ZF716" s="1"/>
      <c r="ZG716" s="1"/>
      <c r="ZH716" s="1"/>
      <c r="ZI716" s="1"/>
      <c r="ZJ716" s="1"/>
      <c r="ZK716" s="1"/>
      <c r="ZL716" s="1"/>
      <c r="ZM716" s="1"/>
      <c r="ZN716" s="1"/>
      <c r="ZO716" s="1"/>
      <c r="ZP716" s="1"/>
      <c r="ZQ716" s="1"/>
      <c r="ZR716" s="1"/>
      <c r="ZS716" s="1"/>
      <c r="ZT716" s="1"/>
      <c r="ZU716" s="1"/>
      <c r="ZV716" s="1"/>
      <c r="ZW716" s="1"/>
      <c r="ZX716" s="1"/>
      <c r="ZY716" s="1"/>
      <c r="ZZ716" s="1"/>
      <c r="AAA716" s="1"/>
      <c r="AAB716" s="1"/>
      <c r="AAC716" s="1"/>
      <c r="AAD716" s="1"/>
      <c r="AAE716" s="1"/>
      <c r="AAF716" s="1"/>
      <c r="AAG716" s="1"/>
      <c r="AAH716" s="1"/>
      <c r="AAI716" s="1"/>
      <c r="AAJ716" s="1"/>
      <c r="AAK716" s="1"/>
      <c r="AAL716" s="1"/>
      <c r="AAM716" s="1"/>
      <c r="AAN716" s="1"/>
      <c r="AAO716" s="1"/>
      <c r="AAP716" s="1"/>
      <c r="AAQ716" s="1"/>
      <c r="AAR716" s="1"/>
      <c r="AAS716" s="1"/>
      <c r="AAT716" s="1"/>
      <c r="AAU716" s="1"/>
      <c r="AAV716" s="1"/>
      <c r="AAW716" s="1"/>
      <c r="AAX716" s="1"/>
      <c r="AAY716" s="1"/>
      <c r="AAZ716" s="1"/>
      <c r="ABA716" s="1"/>
      <c r="ABB716" s="1"/>
      <c r="ABC716" s="1"/>
      <c r="ABD716" s="1"/>
      <c r="ABE716" s="1"/>
      <c r="ABF716" s="1"/>
      <c r="ABG716" s="1"/>
      <c r="ABH716" s="1"/>
      <c r="ABI716" s="1"/>
      <c r="ABJ716" s="1"/>
      <c r="ABK716" s="1"/>
      <c r="ABL716" s="1"/>
      <c r="ABM716" s="1"/>
      <c r="ABN716" s="1"/>
      <c r="ABO716" s="1"/>
      <c r="ABP716" s="1"/>
      <c r="ABQ716" s="1"/>
      <c r="ABR716" s="1"/>
      <c r="ABS716" s="1"/>
      <c r="ABT716" s="1"/>
      <c r="ABU716" s="1"/>
      <c r="ABV716" s="1"/>
      <c r="ABW716" s="1"/>
      <c r="ABX716" s="1"/>
      <c r="ABY716" s="1"/>
      <c r="ABZ716" s="1"/>
      <c r="ACA716" s="1"/>
      <c r="ACB716" s="1"/>
      <c r="ACC716" s="1"/>
      <c r="ACD716" s="1"/>
      <c r="ACE716" s="1"/>
      <c r="ACF716" s="1"/>
      <c r="ACG716" s="1"/>
      <c r="ACH716" s="1"/>
      <c r="ACI716" s="1"/>
      <c r="ACJ716" s="1"/>
      <c r="ACK716" s="1"/>
      <c r="ACL716" s="1"/>
      <c r="ACM716" s="1"/>
      <c r="ACN716" s="1"/>
      <c r="ACO716" s="1"/>
      <c r="ACP716" s="1"/>
      <c r="ACQ716" s="1"/>
      <c r="ACR716" s="1"/>
      <c r="ACS716" s="1"/>
      <c r="ACT716" s="1"/>
      <c r="ACU716" s="1"/>
      <c r="ACV716" s="1"/>
      <c r="ACW716" s="1"/>
      <c r="ACX716" s="1"/>
      <c r="ACY716" s="1"/>
      <c r="ACZ716" s="1"/>
      <c r="ADA716" s="1"/>
      <c r="ADB716" s="1"/>
      <c r="ADC716" s="1"/>
      <c r="ADD716" s="1"/>
      <c r="ADE716" s="1"/>
      <c r="ADF716" s="1"/>
      <c r="ADG716" s="1"/>
      <c r="ADH716" s="1"/>
      <c r="ADI716" s="1"/>
      <c r="ADJ716" s="1"/>
      <c r="ADK716" s="1"/>
      <c r="ADL716" s="1"/>
      <c r="ADM716" s="1"/>
      <c r="ADN716" s="1"/>
      <c r="ADO716" s="1"/>
      <c r="ADP716" s="1"/>
      <c r="ADQ716" s="1"/>
      <c r="ADR716" s="1"/>
      <c r="ADS716" s="1"/>
      <c r="ADT716" s="1"/>
      <c r="ADU716" s="1"/>
      <c r="ADV716" s="1"/>
      <c r="ADW716" s="1"/>
      <c r="ADX716" s="1"/>
      <c r="ADY716" s="1"/>
      <c r="ADZ716" s="1"/>
      <c r="AEA716" s="1"/>
      <c r="AEB716" s="1"/>
      <c r="AEC716" s="1"/>
      <c r="AED716" s="1"/>
      <c r="AEE716" s="1"/>
      <c r="AEF716" s="1"/>
      <c r="AEG716" s="1"/>
      <c r="AEH716" s="1"/>
      <c r="AEI716" s="1"/>
      <c r="AEJ716" s="1"/>
      <c r="AEK716" s="1"/>
      <c r="AEL716" s="1"/>
      <c r="AEM716" s="1"/>
      <c r="AEN716" s="1"/>
      <c r="AEO716" s="1"/>
      <c r="AEP716" s="1"/>
      <c r="AEQ716" s="1"/>
      <c r="AER716" s="1"/>
      <c r="AES716" s="1"/>
      <c r="AET716" s="1"/>
      <c r="AEU716" s="1"/>
      <c r="AEV716" s="1"/>
      <c r="AEW716" s="1"/>
      <c r="AEX716" s="1"/>
      <c r="AEY716" s="1"/>
      <c r="AEZ716" s="1"/>
      <c r="AFA716" s="1"/>
      <c r="AFB716" s="1"/>
      <c r="AFC716" s="1"/>
      <c r="AFD716" s="1"/>
      <c r="AFE716" s="1"/>
      <c r="AFF716" s="1"/>
      <c r="AFG716" s="1"/>
      <c r="AFH716" s="1"/>
      <c r="AFI716" s="1"/>
      <c r="AFJ716" s="1"/>
      <c r="AFK716" s="1"/>
      <c r="AFL716" s="1"/>
      <c r="AFM716" s="1"/>
      <c r="AFN716" s="1"/>
      <c r="AFO716" s="1"/>
      <c r="AFP716" s="1"/>
      <c r="AFQ716" s="1"/>
      <c r="AFR716" s="1"/>
      <c r="AFS716" s="1"/>
      <c r="AFT716" s="1"/>
      <c r="AFU716" s="1"/>
      <c r="AFV716" s="1"/>
      <c r="AFW716" s="1"/>
      <c r="AFX716" s="1"/>
      <c r="AFY716" s="1"/>
      <c r="AFZ716" s="1"/>
      <c r="AGA716" s="1"/>
      <c r="AGB716" s="1"/>
      <c r="AGC716" s="1"/>
      <c r="AGD716" s="1"/>
      <c r="AGE716" s="1"/>
      <c r="AGF716" s="1"/>
      <c r="AGG716" s="1"/>
      <c r="AGH716" s="1"/>
      <c r="AGI716" s="1"/>
      <c r="AGJ716" s="1"/>
      <c r="AGK716" s="1"/>
      <c r="AGL716" s="1"/>
      <c r="AGM716" s="1"/>
      <c r="AGN716" s="1"/>
      <c r="AGO716" s="1"/>
      <c r="AGP716" s="1"/>
      <c r="AGQ716" s="1"/>
      <c r="AGR716" s="1"/>
      <c r="AGS716" s="1"/>
      <c r="AGT716" s="1"/>
      <c r="AGU716" s="1"/>
      <c r="AGV716" s="1"/>
      <c r="AGW716" s="1"/>
      <c r="AGX716" s="1"/>
      <c r="AGY716" s="1"/>
      <c r="AGZ716" s="1"/>
      <c r="AHA716" s="1"/>
      <c r="AHB716" s="1"/>
      <c r="AHC716" s="1"/>
      <c r="AHD716" s="1"/>
      <c r="AHE716" s="1"/>
      <c r="AHF716" s="1"/>
      <c r="AHG716" s="1"/>
      <c r="AHH716" s="1"/>
      <c r="AHI716" s="1"/>
      <c r="AHJ716" s="1"/>
      <c r="AHK716" s="1"/>
      <c r="AHL716" s="1"/>
      <c r="AHM716" s="1"/>
      <c r="AHN716" s="1"/>
      <c r="AHO716" s="1"/>
      <c r="AHP716" s="1"/>
      <c r="AHQ716" s="1"/>
      <c r="AHR716" s="1"/>
      <c r="AHS716" s="1"/>
      <c r="AHT716" s="1"/>
      <c r="AHU716" s="1"/>
      <c r="AHV716" s="1"/>
      <c r="AHW716" s="1"/>
      <c r="AHX716" s="1"/>
      <c r="AHY716" s="1"/>
      <c r="AHZ716" s="1"/>
      <c r="AIA716" s="1"/>
      <c r="AIB716" s="1"/>
      <c r="AIC716" s="1"/>
      <c r="AID716" s="1"/>
      <c r="AIE716" s="1"/>
      <c r="AIF716" s="1"/>
      <c r="AIG716" s="1"/>
      <c r="AIH716" s="1"/>
      <c r="AII716" s="1"/>
      <c r="AIJ716" s="1"/>
      <c r="AIK716" s="1"/>
      <c r="AIL716" s="1"/>
      <c r="AIM716" s="1"/>
      <c r="AIN716" s="1"/>
      <c r="AIO716" s="1"/>
      <c r="AIP716" s="1"/>
      <c r="AIQ716" s="1"/>
      <c r="AIR716" s="1"/>
      <c r="AIS716" s="1"/>
      <c r="AIT716" s="1"/>
      <c r="AIU716" s="1"/>
      <c r="AIV716" s="1"/>
      <c r="AIW716" s="1"/>
      <c r="AIX716" s="1"/>
      <c r="AIY716" s="1"/>
      <c r="AIZ716" s="1"/>
      <c r="AJA716" s="1"/>
      <c r="AJB716" s="1"/>
      <c r="AJC716" s="1"/>
      <c r="AJD716" s="1"/>
      <c r="AJE716" s="1"/>
      <c r="AJF716" s="1"/>
      <c r="AJG716" s="1"/>
      <c r="AJH716" s="1"/>
      <c r="AJI716" s="1"/>
      <c r="AJJ716" s="1"/>
      <c r="AJK716" s="1"/>
      <c r="AJL716" s="1"/>
      <c r="AJM716" s="1"/>
      <c r="AJN716" s="1"/>
      <c r="AJO716" s="1"/>
      <c r="AJP716" s="1"/>
      <c r="AJQ716" s="1"/>
      <c r="AJR716" s="1"/>
      <c r="AJS716" s="1"/>
      <c r="AJT716" s="1"/>
      <c r="AJU716" s="1"/>
      <c r="AJV716" s="1"/>
      <c r="AJW716" s="1"/>
      <c r="AJX716" s="1"/>
      <c r="AJY716" s="1"/>
      <c r="AJZ716" s="1"/>
      <c r="AKA716" s="1"/>
      <c r="AKB716" s="1"/>
      <c r="AKC716" s="1"/>
      <c r="AKD716" s="1"/>
      <c r="AKE716" s="1"/>
      <c r="AKF716" s="1"/>
      <c r="AKG716" s="1"/>
      <c r="AKH716" s="1"/>
      <c r="AKI716" s="1"/>
      <c r="AKJ716" s="1"/>
      <c r="AKK716" s="1"/>
      <c r="AKL716" s="1"/>
      <c r="AKM716" s="1"/>
      <c r="AKN716" s="1"/>
      <c r="AKO716" s="1"/>
      <c r="AKP716" s="1"/>
      <c r="AKQ716" s="1"/>
      <c r="AKR716" s="1"/>
      <c r="AKS716" s="1"/>
      <c r="AKT716" s="1"/>
      <c r="AKU716" s="1"/>
      <c r="AKV716" s="1"/>
      <c r="AKW716" s="1"/>
      <c r="AKX716" s="1"/>
      <c r="AKY716" s="1"/>
      <c r="AKZ716" s="1"/>
      <c r="ALA716" s="1"/>
      <c r="ALB716" s="1"/>
      <c r="ALC716" s="1"/>
      <c r="ALD716" s="1"/>
      <c r="ALE716" s="1"/>
      <c r="ALF716" s="1"/>
      <c r="ALG716" s="1"/>
      <c r="ALH716" s="1"/>
      <c r="ALI716" s="1"/>
      <c r="ALJ716" s="1"/>
      <c r="ALK716" s="1"/>
      <c r="ALL716" s="1"/>
      <c r="ALM716" s="1"/>
      <c r="ALN716" s="1"/>
      <c r="ALO716" s="1"/>
      <c r="ALP716" s="1"/>
      <c r="ALQ716" s="1"/>
      <c r="ALR716" s="1"/>
      <c r="ALS716" s="1"/>
      <c r="ALT716" s="1"/>
      <c r="ALU716" s="1"/>
      <c r="ALV716" s="1"/>
      <c r="ALW716" s="1"/>
      <c r="ALX716" s="1"/>
      <c r="ALY716" s="1"/>
      <c r="ALZ716" s="1"/>
      <c r="AMA716" s="1"/>
      <c r="AMB716" s="1"/>
      <c r="AMC716" s="1"/>
      <c r="AMD716" s="1"/>
      <c r="AME716" s="1"/>
      <c r="AMF716" s="1"/>
      <c r="AMG716" s="1"/>
      <c r="AMH716" s="1"/>
      <c r="AMI716" s="1"/>
      <c r="AMJ716" s="1"/>
    </row>
    <row r="717" spans="1:1024" s="22" customFormat="1">
      <c r="A717" s="1" t="s">
        <v>9864</v>
      </c>
      <c r="B717" s="1" t="s">
        <v>9827</v>
      </c>
      <c r="C717" s="1" t="s">
        <v>1382</v>
      </c>
      <c r="D717" s="1" t="s">
        <v>13</v>
      </c>
      <c r="E717" s="1" t="s">
        <v>9865</v>
      </c>
      <c r="F717" s="1" t="s">
        <v>1337</v>
      </c>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c r="KB717" s="1"/>
      <c r="KC717" s="1"/>
      <c r="KD717" s="1"/>
      <c r="KE717" s="1"/>
      <c r="KF717" s="1"/>
      <c r="KG717" s="1"/>
      <c r="KH717" s="1"/>
      <c r="KI717" s="1"/>
      <c r="KJ717" s="1"/>
      <c r="KK717" s="1"/>
      <c r="KL717" s="1"/>
      <c r="KM717" s="1"/>
      <c r="KN717" s="1"/>
      <c r="KO717" s="1"/>
      <c r="KP717" s="1"/>
      <c r="KQ717" s="1"/>
      <c r="KR717" s="1"/>
      <c r="KS717" s="1"/>
      <c r="KT717" s="1"/>
      <c r="KU717" s="1"/>
      <c r="KV717" s="1"/>
      <c r="KW717" s="1"/>
      <c r="KX717" s="1"/>
      <c r="KY717" s="1"/>
      <c r="KZ717" s="1"/>
      <c r="LA717" s="1"/>
      <c r="LB717" s="1"/>
      <c r="LC717" s="1"/>
      <c r="LD717" s="1"/>
      <c r="LE717" s="1"/>
      <c r="LF717" s="1"/>
      <c r="LG717" s="1"/>
      <c r="LH717" s="1"/>
      <c r="LI717" s="1"/>
      <c r="LJ717" s="1"/>
      <c r="LK717" s="1"/>
      <c r="LL717" s="1"/>
      <c r="LM717" s="1"/>
      <c r="LN717" s="1"/>
      <c r="LO717" s="1"/>
      <c r="LP717" s="1"/>
      <c r="LQ717" s="1"/>
      <c r="LR717" s="1"/>
      <c r="LS717" s="1"/>
      <c r="LT717" s="1"/>
      <c r="LU717" s="1"/>
      <c r="LV717" s="1"/>
      <c r="LW717" s="1"/>
      <c r="LX717" s="1"/>
      <c r="LY717" s="1"/>
      <c r="LZ717" s="1"/>
      <c r="MA717" s="1"/>
      <c r="MB717" s="1"/>
      <c r="MC717" s="1"/>
      <c r="MD717" s="1"/>
      <c r="ME717" s="1"/>
      <c r="MF717" s="1"/>
      <c r="MG717" s="1"/>
      <c r="MH717" s="1"/>
      <c r="MI717" s="1"/>
      <c r="MJ717" s="1"/>
      <c r="MK717" s="1"/>
      <c r="ML717" s="1"/>
      <c r="MM717" s="1"/>
      <c r="MN717" s="1"/>
      <c r="MO717" s="1"/>
      <c r="MP717" s="1"/>
      <c r="MQ717" s="1"/>
      <c r="MR717" s="1"/>
      <c r="MS717" s="1"/>
      <c r="MT717" s="1"/>
      <c r="MU717" s="1"/>
      <c r="MV717" s="1"/>
      <c r="MW717" s="1"/>
      <c r="MX717" s="1"/>
      <c r="MY717" s="1"/>
      <c r="MZ717" s="1"/>
      <c r="NA717" s="1"/>
      <c r="NB717" s="1"/>
      <c r="NC717" s="1"/>
      <c r="ND717" s="1"/>
      <c r="NE717" s="1"/>
      <c r="NF717" s="1"/>
      <c r="NG717" s="1"/>
      <c r="NH717" s="1"/>
      <c r="NI717" s="1"/>
      <c r="NJ717" s="1"/>
      <c r="NK717" s="1"/>
      <c r="NL717" s="1"/>
      <c r="NM717" s="1"/>
      <c r="NN717" s="1"/>
      <c r="NO717" s="1"/>
      <c r="NP717" s="1"/>
      <c r="NQ717" s="1"/>
      <c r="NR717" s="1"/>
      <c r="NS717" s="1"/>
      <c r="NT717" s="1"/>
      <c r="NU717" s="1"/>
      <c r="NV717" s="1"/>
      <c r="NW717" s="1"/>
      <c r="NX717" s="1"/>
      <c r="NY717" s="1"/>
      <c r="NZ717" s="1"/>
      <c r="OA717" s="1"/>
      <c r="OB717" s="1"/>
      <c r="OC717" s="1"/>
      <c r="OD717" s="1"/>
      <c r="OE717" s="1"/>
      <c r="OF717" s="1"/>
      <c r="OG717" s="1"/>
      <c r="OH717" s="1"/>
      <c r="OI717" s="1"/>
      <c r="OJ717" s="1"/>
      <c r="OK717" s="1"/>
      <c r="OL717" s="1"/>
      <c r="OM717" s="1"/>
      <c r="ON717" s="1"/>
      <c r="OO717" s="1"/>
      <c r="OP717" s="1"/>
      <c r="OQ717" s="1"/>
      <c r="OR717" s="1"/>
      <c r="OS717" s="1"/>
      <c r="OT717" s="1"/>
      <c r="OU717" s="1"/>
      <c r="OV717" s="1"/>
      <c r="OW717" s="1"/>
      <c r="OX717" s="1"/>
      <c r="OY717" s="1"/>
      <c r="OZ717" s="1"/>
      <c r="PA717" s="1"/>
      <c r="PB717" s="1"/>
      <c r="PC717" s="1"/>
      <c r="PD717" s="1"/>
      <c r="PE717" s="1"/>
      <c r="PF717" s="1"/>
      <c r="PG717" s="1"/>
      <c r="PH717" s="1"/>
      <c r="PI717" s="1"/>
      <c r="PJ717" s="1"/>
      <c r="PK717" s="1"/>
      <c r="PL717" s="1"/>
      <c r="PM717" s="1"/>
      <c r="PN717" s="1"/>
      <c r="PO717" s="1"/>
      <c r="PP717" s="1"/>
      <c r="PQ717" s="1"/>
      <c r="PR717" s="1"/>
      <c r="PS717" s="1"/>
      <c r="PT717" s="1"/>
      <c r="PU717" s="1"/>
      <c r="PV717" s="1"/>
      <c r="PW717" s="1"/>
      <c r="PX717" s="1"/>
      <c r="PY717" s="1"/>
      <c r="PZ717" s="1"/>
      <c r="QA717" s="1"/>
      <c r="QB717" s="1"/>
      <c r="QC717" s="1"/>
      <c r="QD717" s="1"/>
      <c r="QE717" s="1"/>
      <c r="QF717" s="1"/>
      <c r="QG717" s="1"/>
      <c r="QH717" s="1"/>
      <c r="QI717" s="1"/>
      <c r="QJ717" s="1"/>
      <c r="QK717" s="1"/>
      <c r="QL717" s="1"/>
      <c r="QM717" s="1"/>
      <c r="QN717" s="1"/>
      <c r="QO717" s="1"/>
      <c r="QP717" s="1"/>
      <c r="QQ717" s="1"/>
      <c r="QR717" s="1"/>
      <c r="QS717" s="1"/>
      <c r="QT717" s="1"/>
      <c r="QU717" s="1"/>
      <c r="QV717" s="1"/>
      <c r="QW717" s="1"/>
      <c r="QX717" s="1"/>
      <c r="QY717" s="1"/>
      <c r="QZ717" s="1"/>
      <c r="RA717" s="1"/>
      <c r="RB717" s="1"/>
      <c r="RC717" s="1"/>
      <c r="RD717" s="1"/>
      <c r="RE717" s="1"/>
      <c r="RF717" s="1"/>
      <c r="RG717" s="1"/>
      <c r="RH717" s="1"/>
      <c r="RI717" s="1"/>
      <c r="RJ717" s="1"/>
      <c r="RK717" s="1"/>
      <c r="RL717" s="1"/>
      <c r="RM717" s="1"/>
      <c r="RN717" s="1"/>
      <c r="RO717" s="1"/>
      <c r="RP717" s="1"/>
      <c r="RQ717" s="1"/>
      <c r="RR717" s="1"/>
      <c r="RS717" s="1"/>
      <c r="RT717" s="1"/>
      <c r="RU717" s="1"/>
      <c r="RV717" s="1"/>
      <c r="RW717" s="1"/>
      <c r="RX717" s="1"/>
      <c r="RY717" s="1"/>
      <c r="RZ717" s="1"/>
      <c r="SA717" s="1"/>
      <c r="SB717" s="1"/>
      <c r="SC717" s="1"/>
      <c r="SD717" s="1"/>
      <c r="SE717" s="1"/>
      <c r="SF717" s="1"/>
      <c r="SG717" s="1"/>
      <c r="SH717" s="1"/>
      <c r="SI717" s="1"/>
      <c r="SJ717" s="1"/>
      <c r="SK717" s="1"/>
      <c r="SL717" s="1"/>
      <c r="SM717" s="1"/>
      <c r="SN717" s="1"/>
      <c r="SO717" s="1"/>
      <c r="SP717" s="1"/>
      <c r="SQ717" s="1"/>
      <c r="SR717" s="1"/>
      <c r="SS717" s="1"/>
      <c r="ST717" s="1"/>
      <c r="SU717" s="1"/>
      <c r="SV717" s="1"/>
      <c r="SW717" s="1"/>
      <c r="SX717" s="1"/>
      <c r="SY717" s="1"/>
      <c r="SZ717" s="1"/>
      <c r="TA717" s="1"/>
      <c r="TB717" s="1"/>
      <c r="TC717" s="1"/>
      <c r="TD717" s="1"/>
      <c r="TE717" s="1"/>
      <c r="TF717" s="1"/>
      <c r="TG717" s="1"/>
      <c r="TH717" s="1"/>
      <c r="TI717" s="1"/>
      <c r="TJ717" s="1"/>
      <c r="TK717" s="1"/>
      <c r="TL717" s="1"/>
      <c r="TM717" s="1"/>
      <c r="TN717" s="1"/>
      <c r="TO717" s="1"/>
      <c r="TP717" s="1"/>
      <c r="TQ717" s="1"/>
      <c r="TR717" s="1"/>
      <c r="TS717" s="1"/>
      <c r="TT717" s="1"/>
      <c r="TU717" s="1"/>
      <c r="TV717" s="1"/>
      <c r="TW717" s="1"/>
      <c r="TX717" s="1"/>
      <c r="TY717" s="1"/>
      <c r="TZ717" s="1"/>
      <c r="UA717" s="1"/>
      <c r="UB717" s="1"/>
      <c r="UC717" s="1"/>
      <c r="UD717" s="1"/>
      <c r="UE717" s="1"/>
      <c r="UF717" s="1"/>
      <c r="UG717" s="1"/>
      <c r="UH717" s="1"/>
      <c r="UI717" s="1"/>
      <c r="UJ717" s="1"/>
      <c r="UK717" s="1"/>
      <c r="UL717" s="1"/>
      <c r="UM717" s="1"/>
      <c r="UN717" s="1"/>
      <c r="UO717" s="1"/>
      <c r="UP717" s="1"/>
      <c r="UQ717" s="1"/>
      <c r="UR717" s="1"/>
      <c r="US717" s="1"/>
      <c r="UT717" s="1"/>
      <c r="UU717" s="1"/>
      <c r="UV717" s="1"/>
      <c r="UW717" s="1"/>
      <c r="UX717" s="1"/>
      <c r="UY717" s="1"/>
      <c r="UZ717" s="1"/>
      <c r="VA717" s="1"/>
      <c r="VB717" s="1"/>
      <c r="VC717" s="1"/>
      <c r="VD717" s="1"/>
      <c r="VE717" s="1"/>
      <c r="VF717" s="1"/>
      <c r="VG717" s="1"/>
      <c r="VH717" s="1"/>
      <c r="VI717" s="1"/>
      <c r="VJ717" s="1"/>
      <c r="VK717" s="1"/>
      <c r="VL717" s="1"/>
      <c r="VM717" s="1"/>
      <c r="VN717" s="1"/>
      <c r="VO717" s="1"/>
      <c r="VP717" s="1"/>
      <c r="VQ717" s="1"/>
      <c r="VR717" s="1"/>
      <c r="VS717" s="1"/>
      <c r="VT717" s="1"/>
      <c r="VU717" s="1"/>
      <c r="VV717" s="1"/>
      <c r="VW717" s="1"/>
      <c r="VX717" s="1"/>
      <c r="VY717" s="1"/>
      <c r="VZ717" s="1"/>
      <c r="WA717" s="1"/>
      <c r="WB717" s="1"/>
      <c r="WC717" s="1"/>
      <c r="WD717" s="1"/>
      <c r="WE717" s="1"/>
      <c r="WF717" s="1"/>
      <c r="WG717" s="1"/>
      <c r="WH717" s="1"/>
      <c r="WI717" s="1"/>
      <c r="WJ717" s="1"/>
      <c r="WK717" s="1"/>
      <c r="WL717" s="1"/>
      <c r="WM717" s="1"/>
      <c r="WN717" s="1"/>
      <c r="WO717" s="1"/>
      <c r="WP717" s="1"/>
      <c r="WQ717" s="1"/>
      <c r="WR717" s="1"/>
      <c r="WS717" s="1"/>
      <c r="WT717" s="1"/>
      <c r="WU717" s="1"/>
      <c r="WV717" s="1"/>
      <c r="WW717" s="1"/>
      <c r="WX717" s="1"/>
      <c r="WY717" s="1"/>
      <c r="WZ717" s="1"/>
      <c r="XA717" s="1"/>
      <c r="XB717" s="1"/>
      <c r="XC717" s="1"/>
      <c r="XD717" s="1"/>
      <c r="XE717" s="1"/>
      <c r="XF717" s="1"/>
      <c r="XG717" s="1"/>
      <c r="XH717" s="1"/>
      <c r="XI717" s="1"/>
      <c r="XJ717" s="1"/>
      <c r="XK717" s="1"/>
      <c r="XL717" s="1"/>
      <c r="XM717" s="1"/>
      <c r="XN717" s="1"/>
      <c r="XO717" s="1"/>
      <c r="XP717" s="1"/>
      <c r="XQ717" s="1"/>
      <c r="XR717" s="1"/>
      <c r="XS717" s="1"/>
      <c r="XT717" s="1"/>
      <c r="XU717" s="1"/>
      <c r="XV717" s="1"/>
      <c r="XW717" s="1"/>
      <c r="XX717" s="1"/>
      <c r="XY717" s="1"/>
      <c r="XZ717" s="1"/>
      <c r="YA717" s="1"/>
      <c r="YB717" s="1"/>
      <c r="YC717" s="1"/>
      <c r="YD717" s="1"/>
      <c r="YE717" s="1"/>
      <c r="YF717" s="1"/>
      <c r="YG717" s="1"/>
      <c r="YH717" s="1"/>
      <c r="YI717" s="1"/>
      <c r="YJ717" s="1"/>
      <c r="YK717" s="1"/>
      <c r="YL717" s="1"/>
      <c r="YM717" s="1"/>
      <c r="YN717" s="1"/>
      <c r="YO717" s="1"/>
      <c r="YP717" s="1"/>
      <c r="YQ717" s="1"/>
      <c r="YR717" s="1"/>
      <c r="YS717" s="1"/>
      <c r="YT717" s="1"/>
      <c r="YU717" s="1"/>
      <c r="YV717" s="1"/>
      <c r="YW717" s="1"/>
      <c r="YX717" s="1"/>
      <c r="YY717" s="1"/>
      <c r="YZ717" s="1"/>
      <c r="ZA717" s="1"/>
      <c r="ZB717" s="1"/>
      <c r="ZC717" s="1"/>
      <c r="ZD717" s="1"/>
      <c r="ZE717" s="1"/>
      <c r="ZF717" s="1"/>
      <c r="ZG717" s="1"/>
      <c r="ZH717" s="1"/>
      <c r="ZI717" s="1"/>
      <c r="ZJ717" s="1"/>
      <c r="ZK717" s="1"/>
      <c r="ZL717" s="1"/>
      <c r="ZM717" s="1"/>
      <c r="ZN717" s="1"/>
      <c r="ZO717" s="1"/>
      <c r="ZP717" s="1"/>
      <c r="ZQ717" s="1"/>
      <c r="ZR717" s="1"/>
      <c r="ZS717" s="1"/>
      <c r="ZT717" s="1"/>
      <c r="ZU717" s="1"/>
      <c r="ZV717" s="1"/>
      <c r="ZW717" s="1"/>
      <c r="ZX717" s="1"/>
      <c r="ZY717" s="1"/>
      <c r="ZZ717" s="1"/>
      <c r="AAA717" s="1"/>
      <c r="AAB717" s="1"/>
      <c r="AAC717" s="1"/>
      <c r="AAD717" s="1"/>
      <c r="AAE717" s="1"/>
      <c r="AAF717" s="1"/>
      <c r="AAG717" s="1"/>
      <c r="AAH717" s="1"/>
      <c r="AAI717" s="1"/>
      <c r="AAJ717" s="1"/>
      <c r="AAK717" s="1"/>
      <c r="AAL717" s="1"/>
      <c r="AAM717" s="1"/>
      <c r="AAN717" s="1"/>
      <c r="AAO717" s="1"/>
      <c r="AAP717" s="1"/>
      <c r="AAQ717" s="1"/>
      <c r="AAR717" s="1"/>
      <c r="AAS717" s="1"/>
      <c r="AAT717" s="1"/>
      <c r="AAU717" s="1"/>
      <c r="AAV717" s="1"/>
      <c r="AAW717" s="1"/>
      <c r="AAX717" s="1"/>
      <c r="AAY717" s="1"/>
      <c r="AAZ717" s="1"/>
      <c r="ABA717" s="1"/>
      <c r="ABB717" s="1"/>
      <c r="ABC717" s="1"/>
      <c r="ABD717" s="1"/>
      <c r="ABE717" s="1"/>
      <c r="ABF717" s="1"/>
      <c r="ABG717" s="1"/>
      <c r="ABH717" s="1"/>
      <c r="ABI717" s="1"/>
      <c r="ABJ717" s="1"/>
      <c r="ABK717" s="1"/>
      <c r="ABL717" s="1"/>
      <c r="ABM717" s="1"/>
      <c r="ABN717" s="1"/>
      <c r="ABO717" s="1"/>
      <c r="ABP717" s="1"/>
      <c r="ABQ717" s="1"/>
      <c r="ABR717" s="1"/>
      <c r="ABS717" s="1"/>
      <c r="ABT717" s="1"/>
      <c r="ABU717" s="1"/>
      <c r="ABV717" s="1"/>
      <c r="ABW717" s="1"/>
      <c r="ABX717" s="1"/>
      <c r="ABY717" s="1"/>
      <c r="ABZ717" s="1"/>
      <c r="ACA717" s="1"/>
      <c r="ACB717" s="1"/>
      <c r="ACC717" s="1"/>
      <c r="ACD717" s="1"/>
      <c r="ACE717" s="1"/>
      <c r="ACF717" s="1"/>
      <c r="ACG717" s="1"/>
      <c r="ACH717" s="1"/>
      <c r="ACI717" s="1"/>
      <c r="ACJ717" s="1"/>
      <c r="ACK717" s="1"/>
      <c r="ACL717" s="1"/>
      <c r="ACM717" s="1"/>
      <c r="ACN717" s="1"/>
      <c r="ACO717" s="1"/>
      <c r="ACP717" s="1"/>
      <c r="ACQ717" s="1"/>
      <c r="ACR717" s="1"/>
      <c r="ACS717" s="1"/>
      <c r="ACT717" s="1"/>
      <c r="ACU717" s="1"/>
      <c r="ACV717" s="1"/>
      <c r="ACW717" s="1"/>
      <c r="ACX717" s="1"/>
      <c r="ACY717" s="1"/>
      <c r="ACZ717" s="1"/>
      <c r="ADA717" s="1"/>
      <c r="ADB717" s="1"/>
      <c r="ADC717" s="1"/>
      <c r="ADD717" s="1"/>
      <c r="ADE717" s="1"/>
      <c r="ADF717" s="1"/>
      <c r="ADG717" s="1"/>
      <c r="ADH717" s="1"/>
      <c r="ADI717" s="1"/>
      <c r="ADJ717" s="1"/>
      <c r="ADK717" s="1"/>
      <c r="ADL717" s="1"/>
      <c r="ADM717" s="1"/>
      <c r="ADN717" s="1"/>
      <c r="ADO717" s="1"/>
      <c r="ADP717" s="1"/>
      <c r="ADQ717" s="1"/>
      <c r="ADR717" s="1"/>
      <c r="ADS717" s="1"/>
      <c r="ADT717" s="1"/>
      <c r="ADU717" s="1"/>
      <c r="ADV717" s="1"/>
      <c r="ADW717" s="1"/>
      <c r="ADX717" s="1"/>
      <c r="ADY717" s="1"/>
      <c r="ADZ717" s="1"/>
      <c r="AEA717" s="1"/>
      <c r="AEB717" s="1"/>
      <c r="AEC717" s="1"/>
      <c r="AED717" s="1"/>
      <c r="AEE717" s="1"/>
      <c r="AEF717" s="1"/>
      <c r="AEG717" s="1"/>
      <c r="AEH717" s="1"/>
      <c r="AEI717" s="1"/>
      <c r="AEJ717" s="1"/>
      <c r="AEK717" s="1"/>
      <c r="AEL717" s="1"/>
      <c r="AEM717" s="1"/>
      <c r="AEN717" s="1"/>
      <c r="AEO717" s="1"/>
      <c r="AEP717" s="1"/>
      <c r="AEQ717" s="1"/>
      <c r="AER717" s="1"/>
      <c r="AES717" s="1"/>
      <c r="AET717" s="1"/>
      <c r="AEU717" s="1"/>
      <c r="AEV717" s="1"/>
      <c r="AEW717" s="1"/>
      <c r="AEX717" s="1"/>
      <c r="AEY717" s="1"/>
      <c r="AEZ717" s="1"/>
      <c r="AFA717" s="1"/>
      <c r="AFB717" s="1"/>
      <c r="AFC717" s="1"/>
      <c r="AFD717" s="1"/>
      <c r="AFE717" s="1"/>
      <c r="AFF717" s="1"/>
      <c r="AFG717" s="1"/>
      <c r="AFH717" s="1"/>
      <c r="AFI717" s="1"/>
      <c r="AFJ717" s="1"/>
      <c r="AFK717" s="1"/>
      <c r="AFL717" s="1"/>
      <c r="AFM717" s="1"/>
      <c r="AFN717" s="1"/>
      <c r="AFO717" s="1"/>
      <c r="AFP717" s="1"/>
      <c r="AFQ717" s="1"/>
      <c r="AFR717" s="1"/>
      <c r="AFS717" s="1"/>
      <c r="AFT717" s="1"/>
      <c r="AFU717" s="1"/>
      <c r="AFV717" s="1"/>
      <c r="AFW717" s="1"/>
      <c r="AFX717" s="1"/>
      <c r="AFY717" s="1"/>
      <c r="AFZ717" s="1"/>
      <c r="AGA717" s="1"/>
      <c r="AGB717" s="1"/>
      <c r="AGC717" s="1"/>
      <c r="AGD717" s="1"/>
      <c r="AGE717" s="1"/>
      <c r="AGF717" s="1"/>
      <c r="AGG717" s="1"/>
      <c r="AGH717" s="1"/>
      <c r="AGI717" s="1"/>
      <c r="AGJ717" s="1"/>
      <c r="AGK717" s="1"/>
      <c r="AGL717" s="1"/>
      <c r="AGM717" s="1"/>
      <c r="AGN717" s="1"/>
      <c r="AGO717" s="1"/>
      <c r="AGP717" s="1"/>
      <c r="AGQ717" s="1"/>
      <c r="AGR717" s="1"/>
      <c r="AGS717" s="1"/>
      <c r="AGT717" s="1"/>
      <c r="AGU717" s="1"/>
      <c r="AGV717" s="1"/>
      <c r="AGW717" s="1"/>
      <c r="AGX717" s="1"/>
      <c r="AGY717" s="1"/>
      <c r="AGZ717" s="1"/>
      <c r="AHA717" s="1"/>
      <c r="AHB717" s="1"/>
      <c r="AHC717" s="1"/>
      <c r="AHD717" s="1"/>
      <c r="AHE717" s="1"/>
      <c r="AHF717" s="1"/>
      <c r="AHG717" s="1"/>
      <c r="AHH717" s="1"/>
      <c r="AHI717" s="1"/>
      <c r="AHJ717" s="1"/>
      <c r="AHK717" s="1"/>
      <c r="AHL717" s="1"/>
      <c r="AHM717" s="1"/>
      <c r="AHN717" s="1"/>
      <c r="AHO717" s="1"/>
      <c r="AHP717" s="1"/>
      <c r="AHQ717" s="1"/>
      <c r="AHR717" s="1"/>
      <c r="AHS717" s="1"/>
      <c r="AHT717" s="1"/>
      <c r="AHU717" s="1"/>
      <c r="AHV717" s="1"/>
      <c r="AHW717" s="1"/>
      <c r="AHX717" s="1"/>
      <c r="AHY717" s="1"/>
      <c r="AHZ717" s="1"/>
      <c r="AIA717" s="1"/>
      <c r="AIB717" s="1"/>
      <c r="AIC717" s="1"/>
      <c r="AID717" s="1"/>
      <c r="AIE717" s="1"/>
      <c r="AIF717" s="1"/>
      <c r="AIG717" s="1"/>
      <c r="AIH717" s="1"/>
      <c r="AII717" s="1"/>
      <c r="AIJ717" s="1"/>
      <c r="AIK717" s="1"/>
      <c r="AIL717" s="1"/>
      <c r="AIM717" s="1"/>
      <c r="AIN717" s="1"/>
      <c r="AIO717" s="1"/>
      <c r="AIP717" s="1"/>
      <c r="AIQ717" s="1"/>
      <c r="AIR717" s="1"/>
      <c r="AIS717" s="1"/>
      <c r="AIT717" s="1"/>
      <c r="AIU717" s="1"/>
      <c r="AIV717" s="1"/>
      <c r="AIW717" s="1"/>
      <c r="AIX717" s="1"/>
      <c r="AIY717" s="1"/>
      <c r="AIZ717" s="1"/>
      <c r="AJA717" s="1"/>
      <c r="AJB717" s="1"/>
      <c r="AJC717" s="1"/>
      <c r="AJD717" s="1"/>
      <c r="AJE717" s="1"/>
      <c r="AJF717" s="1"/>
      <c r="AJG717" s="1"/>
      <c r="AJH717" s="1"/>
      <c r="AJI717" s="1"/>
      <c r="AJJ717" s="1"/>
      <c r="AJK717" s="1"/>
      <c r="AJL717" s="1"/>
      <c r="AJM717" s="1"/>
      <c r="AJN717" s="1"/>
      <c r="AJO717" s="1"/>
      <c r="AJP717" s="1"/>
      <c r="AJQ717" s="1"/>
      <c r="AJR717" s="1"/>
      <c r="AJS717" s="1"/>
      <c r="AJT717" s="1"/>
      <c r="AJU717" s="1"/>
      <c r="AJV717" s="1"/>
      <c r="AJW717" s="1"/>
      <c r="AJX717" s="1"/>
      <c r="AJY717" s="1"/>
      <c r="AJZ717" s="1"/>
      <c r="AKA717" s="1"/>
      <c r="AKB717" s="1"/>
      <c r="AKC717" s="1"/>
      <c r="AKD717" s="1"/>
      <c r="AKE717" s="1"/>
      <c r="AKF717" s="1"/>
      <c r="AKG717" s="1"/>
      <c r="AKH717" s="1"/>
      <c r="AKI717" s="1"/>
      <c r="AKJ717" s="1"/>
      <c r="AKK717" s="1"/>
      <c r="AKL717" s="1"/>
      <c r="AKM717" s="1"/>
      <c r="AKN717" s="1"/>
      <c r="AKO717" s="1"/>
      <c r="AKP717" s="1"/>
      <c r="AKQ717" s="1"/>
      <c r="AKR717" s="1"/>
      <c r="AKS717" s="1"/>
      <c r="AKT717" s="1"/>
      <c r="AKU717" s="1"/>
      <c r="AKV717" s="1"/>
      <c r="AKW717" s="1"/>
      <c r="AKX717" s="1"/>
      <c r="AKY717" s="1"/>
      <c r="AKZ717" s="1"/>
      <c r="ALA717" s="1"/>
      <c r="ALB717" s="1"/>
      <c r="ALC717" s="1"/>
      <c r="ALD717" s="1"/>
      <c r="ALE717" s="1"/>
      <c r="ALF717" s="1"/>
      <c r="ALG717" s="1"/>
      <c r="ALH717" s="1"/>
      <c r="ALI717" s="1"/>
      <c r="ALJ717" s="1"/>
      <c r="ALK717" s="1"/>
      <c r="ALL717" s="1"/>
      <c r="ALM717" s="1"/>
      <c r="ALN717" s="1"/>
      <c r="ALO717" s="1"/>
      <c r="ALP717" s="1"/>
      <c r="ALQ717" s="1"/>
      <c r="ALR717" s="1"/>
      <c r="ALS717" s="1"/>
      <c r="ALT717" s="1"/>
      <c r="ALU717" s="1"/>
      <c r="ALV717" s="1"/>
      <c r="ALW717" s="1"/>
      <c r="ALX717" s="1"/>
      <c r="ALY717" s="1"/>
      <c r="ALZ717" s="1"/>
      <c r="AMA717" s="1"/>
      <c r="AMB717" s="1"/>
      <c r="AMC717" s="1"/>
      <c r="AMD717" s="1"/>
      <c r="AME717" s="1"/>
      <c r="AMF717" s="1"/>
      <c r="AMG717" s="1"/>
      <c r="AMH717" s="1"/>
      <c r="AMI717" s="1"/>
      <c r="AMJ717" s="1"/>
    </row>
    <row r="718" spans="1:1024" s="22" customFormat="1">
      <c r="A718" s="1" t="s">
        <v>9866</v>
      </c>
      <c r="B718" s="1" t="s">
        <v>9828</v>
      </c>
      <c r="C718" s="1" t="s">
        <v>1382</v>
      </c>
      <c r="D718" s="1" t="s">
        <v>288</v>
      </c>
      <c r="E718" s="1" t="s">
        <v>9867</v>
      </c>
      <c r="F718" s="1" t="s">
        <v>12</v>
      </c>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c r="KB718" s="1"/>
      <c r="KC718" s="1"/>
      <c r="KD718" s="1"/>
      <c r="KE718" s="1"/>
      <c r="KF718" s="1"/>
      <c r="KG718" s="1"/>
      <c r="KH718" s="1"/>
      <c r="KI718" s="1"/>
      <c r="KJ718" s="1"/>
      <c r="KK718" s="1"/>
      <c r="KL718" s="1"/>
      <c r="KM718" s="1"/>
      <c r="KN718" s="1"/>
      <c r="KO718" s="1"/>
      <c r="KP718" s="1"/>
      <c r="KQ718" s="1"/>
      <c r="KR718" s="1"/>
      <c r="KS718" s="1"/>
      <c r="KT718" s="1"/>
      <c r="KU718" s="1"/>
      <c r="KV718" s="1"/>
      <c r="KW718" s="1"/>
      <c r="KX718" s="1"/>
      <c r="KY718" s="1"/>
      <c r="KZ718" s="1"/>
      <c r="LA718" s="1"/>
      <c r="LB718" s="1"/>
      <c r="LC718" s="1"/>
      <c r="LD718" s="1"/>
      <c r="LE718" s="1"/>
      <c r="LF718" s="1"/>
      <c r="LG718" s="1"/>
      <c r="LH718" s="1"/>
      <c r="LI718" s="1"/>
      <c r="LJ718" s="1"/>
      <c r="LK718" s="1"/>
      <c r="LL718" s="1"/>
      <c r="LM718" s="1"/>
      <c r="LN718" s="1"/>
      <c r="LO718" s="1"/>
      <c r="LP718" s="1"/>
      <c r="LQ718" s="1"/>
      <c r="LR718" s="1"/>
      <c r="LS718" s="1"/>
      <c r="LT718" s="1"/>
      <c r="LU718" s="1"/>
      <c r="LV718" s="1"/>
      <c r="LW718" s="1"/>
      <c r="LX718" s="1"/>
      <c r="LY718" s="1"/>
      <c r="LZ718" s="1"/>
      <c r="MA718" s="1"/>
      <c r="MB718" s="1"/>
      <c r="MC718" s="1"/>
      <c r="MD718" s="1"/>
      <c r="ME718" s="1"/>
      <c r="MF718" s="1"/>
      <c r="MG718" s="1"/>
      <c r="MH718" s="1"/>
      <c r="MI718" s="1"/>
      <c r="MJ718" s="1"/>
      <c r="MK718" s="1"/>
      <c r="ML718" s="1"/>
      <c r="MM718" s="1"/>
      <c r="MN718" s="1"/>
      <c r="MO718" s="1"/>
      <c r="MP718" s="1"/>
      <c r="MQ718" s="1"/>
      <c r="MR718" s="1"/>
      <c r="MS718" s="1"/>
      <c r="MT718" s="1"/>
      <c r="MU718" s="1"/>
      <c r="MV718" s="1"/>
      <c r="MW718" s="1"/>
      <c r="MX718" s="1"/>
      <c r="MY718" s="1"/>
      <c r="MZ718" s="1"/>
      <c r="NA718" s="1"/>
      <c r="NB718" s="1"/>
      <c r="NC718" s="1"/>
      <c r="ND718" s="1"/>
      <c r="NE718" s="1"/>
      <c r="NF718" s="1"/>
      <c r="NG718" s="1"/>
      <c r="NH718" s="1"/>
      <c r="NI718" s="1"/>
      <c r="NJ718" s="1"/>
      <c r="NK718" s="1"/>
      <c r="NL718" s="1"/>
      <c r="NM718" s="1"/>
      <c r="NN718" s="1"/>
      <c r="NO718" s="1"/>
      <c r="NP718" s="1"/>
      <c r="NQ718" s="1"/>
      <c r="NR718" s="1"/>
      <c r="NS718" s="1"/>
      <c r="NT718" s="1"/>
      <c r="NU718" s="1"/>
      <c r="NV718" s="1"/>
      <c r="NW718" s="1"/>
      <c r="NX718" s="1"/>
      <c r="NY718" s="1"/>
      <c r="NZ718" s="1"/>
      <c r="OA718" s="1"/>
      <c r="OB718" s="1"/>
      <c r="OC718" s="1"/>
      <c r="OD718" s="1"/>
      <c r="OE718" s="1"/>
      <c r="OF718" s="1"/>
      <c r="OG718" s="1"/>
      <c r="OH718" s="1"/>
      <c r="OI718" s="1"/>
      <c r="OJ718" s="1"/>
      <c r="OK718" s="1"/>
      <c r="OL718" s="1"/>
      <c r="OM718" s="1"/>
      <c r="ON718" s="1"/>
      <c r="OO718" s="1"/>
      <c r="OP718" s="1"/>
      <c r="OQ718" s="1"/>
      <c r="OR718" s="1"/>
      <c r="OS718" s="1"/>
      <c r="OT718" s="1"/>
      <c r="OU718" s="1"/>
      <c r="OV718" s="1"/>
      <c r="OW718" s="1"/>
      <c r="OX718" s="1"/>
      <c r="OY718" s="1"/>
      <c r="OZ718" s="1"/>
      <c r="PA718" s="1"/>
      <c r="PB718" s="1"/>
      <c r="PC718" s="1"/>
      <c r="PD718" s="1"/>
      <c r="PE718" s="1"/>
      <c r="PF718" s="1"/>
      <c r="PG718" s="1"/>
      <c r="PH718" s="1"/>
      <c r="PI718" s="1"/>
      <c r="PJ718" s="1"/>
      <c r="PK718" s="1"/>
      <c r="PL718" s="1"/>
      <c r="PM718" s="1"/>
      <c r="PN718" s="1"/>
      <c r="PO718" s="1"/>
      <c r="PP718" s="1"/>
      <c r="PQ718" s="1"/>
      <c r="PR718" s="1"/>
      <c r="PS718" s="1"/>
      <c r="PT718" s="1"/>
      <c r="PU718" s="1"/>
      <c r="PV718" s="1"/>
      <c r="PW718" s="1"/>
      <c r="PX718" s="1"/>
      <c r="PY718" s="1"/>
      <c r="PZ718" s="1"/>
      <c r="QA718" s="1"/>
      <c r="QB718" s="1"/>
      <c r="QC718" s="1"/>
      <c r="QD718" s="1"/>
      <c r="QE718" s="1"/>
      <c r="QF718" s="1"/>
      <c r="QG718" s="1"/>
      <c r="QH718" s="1"/>
      <c r="QI718" s="1"/>
      <c r="QJ718" s="1"/>
      <c r="QK718" s="1"/>
      <c r="QL718" s="1"/>
      <c r="QM718" s="1"/>
      <c r="QN718" s="1"/>
      <c r="QO718" s="1"/>
      <c r="QP718" s="1"/>
      <c r="QQ718" s="1"/>
      <c r="QR718" s="1"/>
      <c r="QS718" s="1"/>
      <c r="QT718" s="1"/>
      <c r="QU718" s="1"/>
      <c r="QV718" s="1"/>
      <c r="QW718" s="1"/>
      <c r="QX718" s="1"/>
      <c r="QY718" s="1"/>
      <c r="QZ718" s="1"/>
      <c r="RA718" s="1"/>
      <c r="RB718" s="1"/>
      <c r="RC718" s="1"/>
      <c r="RD718" s="1"/>
      <c r="RE718" s="1"/>
      <c r="RF718" s="1"/>
      <c r="RG718" s="1"/>
      <c r="RH718" s="1"/>
      <c r="RI718" s="1"/>
      <c r="RJ718" s="1"/>
      <c r="RK718" s="1"/>
      <c r="RL718" s="1"/>
      <c r="RM718" s="1"/>
      <c r="RN718" s="1"/>
      <c r="RO718" s="1"/>
      <c r="RP718" s="1"/>
      <c r="RQ718" s="1"/>
      <c r="RR718" s="1"/>
      <c r="RS718" s="1"/>
      <c r="RT718" s="1"/>
      <c r="RU718" s="1"/>
      <c r="RV718" s="1"/>
      <c r="RW718" s="1"/>
      <c r="RX718" s="1"/>
      <c r="RY718" s="1"/>
      <c r="RZ718" s="1"/>
      <c r="SA718" s="1"/>
      <c r="SB718" s="1"/>
      <c r="SC718" s="1"/>
      <c r="SD718" s="1"/>
      <c r="SE718" s="1"/>
      <c r="SF718" s="1"/>
      <c r="SG718" s="1"/>
      <c r="SH718" s="1"/>
      <c r="SI718" s="1"/>
      <c r="SJ718" s="1"/>
      <c r="SK718" s="1"/>
      <c r="SL718" s="1"/>
      <c r="SM718" s="1"/>
      <c r="SN718" s="1"/>
      <c r="SO718" s="1"/>
      <c r="SP718" s="1"/>
      <c r="SQ718" s="1"/>
      <c r="SR718" s="1"/>
      <c r="SS718" s="1"/>
      <c r="ST718" s="1"/>
      <c r="SU718" s="1"/>
      <c r="SV718" s="1"/>
      <c r="SW718" s="1"/>
      <c r="SX718" s="1"/>
      <c r="SY718" s="1"/>
      <c r="SZ718" s="1"/>
      <c r="TA718" s="1"/>
      <c r="TB718" s="1"/>
      <c r="TC718" s="1"/>
      <c r="TD718" s="1"/>
      <c r="TE718" s="1"/>
      <c r="TF718" s="1"/>
      <c r="TG718" s="1"/>
      <c r="TH718" s="1"/>
      <c r="TI718" s="1"/>
      <c r="TJ718" s="1"/>
      <c r="TK718" s="1"/>
      <c r="TL718" s="1"/>
      <c r="TM718" s="1"/>
      <c r="TN718" s="1"/>
      <c r="TO718" s="1"/>
      <c r="TP718" s="1"/>
      <c r="TQ718" s="1"/>
      <c r="TR718" s="1"/>
      <c r="TS718" s="1"/>
      <c r="TT718" s="1"/>
      <c r="TU718" s="1"/>
      <c r="TV718" s="1"/>
      <c r="TW718" s="1"/>
      <c r="TX718" s="1"/>
      <c r="TY718" s="1"/>
      <c r="TZ718" s="1"/>
      <c r="UA718" s="1"/>
      <c r="UB718" s="1"/>
      <c r="UC718" s="1"/>
      <c r="UD718" s="1"/>
      <c r="UE718" s="1"/>
      <c r="UF718" s="1"/>
      <c r="UG718" s="1"/>
      <c r="UH718" s="1"/>
      <c r="UI718" s="1"/>
      <c r="UJ718" s="1"/>
      <c r="UK718" s="1"/>
      <c r="UL718" s="1"/>
      <c r="UM718" s="1"/>
      <c r="UN718" s="1"/>
      <c r="UO718" s="1"/>
      <c r="UP718" s="1"/>
      <c r="UQ718" s="1"/>
      <c r="UR718" s="1"/>
      <c r="US718" s="1"/>
      <c r="UT718" s="1"/>
      <c r="UU718" s="1"/>
      <c r="UV718" s="1"/>
      <c r="UW718" s="1"/>
      <c r="UX718" s="1"/>
      <c r="UY718" s="1"/>
      <c r="UZ718" s="1"/>
      <c r="VA718" s="1"/>
      <c r="VB718" s="1"/>
      <c r="VC718" s="1"/>
      <c r="VD718" s="1"/>
      <c r="VE718" s="1"/>
      <c r="VF718" s="1"/>
      <c r="VG718" s="1"/>
      <c r="VH718" s="1"/>
      <c r="VI718" s="1"/>
      <c r="VJ718" s="1"/>
      <c r="VK718" s="1"/>
      <c r="VL718" s="1"/>
      <c r="VM718" s="1"/>
      <c r="VN718" s="1"/>
      <c r="VO718" s="1"/>
      <c r="VP718" s="1"/>
      <c r="VQ718" s="1"/>
      <c r="VR718" s="1"/>
      <c r="VS718" s="1"/>
      <c r="VT718" s="1"/>
      <c r="VU718" s="1"/>
      <c r="VV718" s="1"/>
      <c r="VW718" s="1"/>
      <c r="VX718" s="1"/>
      <c r="VY718" s="1"/>
      <c r="VZ718" s="1"/>
      <c r="WA718" s="1"/>
      <c r="WB718" s="1"/>
      <c r="WC718" s="1"/>
      <c r="WD718" s="1"/>
      <c r="WE718" s="1"/>
      <c r="WF718" s="1"/>
      <c r="WG718" s="1"/>
      <c r="WH718" s="1"/>
      <c r="WI718" s="1"/>
      <c r="WJ718" s="1"/>
      <c r="WK718" s="1"/>
      <c r="WL718" s="1"/>
      <c r="WM718" s="1"/>
      <c r="WN718" s="1"/>
      <c r="WO718" s="1"/>
      <c r="WP718" s="1"/>
      <c r="WQ718" s="1"/>
      <c r="WR718" s="1"/>
      <c r="WS718" s="1"/>
      <c r="WT718" s="1"/>
      <c r="WU718" s="1"/>
      <c r="WV718" s="1"/>
      <c r="WW718" s="1"/>
      <c r="WX718" s="1"/>
      <c r="WY718" s="1"/>
      <c r="WZ718" s="1"/>
      <c r="XA718" s="1"/>
      <c r="XB718" s="1"/>
      <c r="XC718" s="1"/>
      <c r="XD718" s="1"/>
      <c r="XE718" s="1"/>
      <c r="XF718" s="1"/>
      <c r="XG718" s="1"/>
      <c r="XH718" s="1"/>
      <c r="XI718" s="1"/>
      <c r="XJ718" s="1"/>
      <c r="XK718" s="1"/>
      <c r="XL718" s="1"/>
      <c r="XM718" s="1"/>
      <c r="XN718" s="1"/>
      <c r="XO718" s="1"/>
      <c r="XP718" s="1"/>
      <c r="XQ718" s="1"/>
      <c r="XR718" s="1"/>
      <c r="XS718" s="1"/>
      <c r="XT718" s="1"/>
      <c r="XU718" s="1"/>
      <c r="XV718" s="1"/>
      <c r="XW718" s="1"/>
      <c r="XX718" s="1"/>
      <c r="XY718" s="1"/>
      <c r="XZ718" s="1"/>
      <c r="YA718" s="1"/>
      <c r="YB718" s="1"/>
      <c r="YC718" s="1"/>
      <c r="YD718" s="1"/>
      <c r="YE718" s="1"/>
      <c r="YF718" s="1"/>
      <c r="YG718" s="1"/>
      <c r="YH718" s="1"/>
      <c r="YI718" s="1"/>
      <c r="YJ718" s="1"/>
      <c r="YK718" s="1"/>
      <c r="YL718" s="1"/>
      <c r="YM718" s="1"/>
      <c r="YN718" s="1"/>
      <c r="YO718" s="1"/>
      <c r="YP718" s="1"/>
      <c r="YQ718" s="1"/>
      <c r="YR718" s="1"/>
      <c r="YS718" s="1"/>
      <c r="YT718" s="1"/>
      <c r="YU718" s="1"/>
      <c r="YV718" s="1"/>
      <c r="YW718" s="1"/>
      <c r="YX718" s="1"/>
      <c r="YY718" s="1"/>
      <c r="YZ718" s="1"/>
      <c r="ZA718" s="1"/>
      <c r="ZB718" s="1"/>
      <c r="ZC718" s="1"/>
      <c r="ZD718" s="1"/>
      <c r="ZE718" s="1"/>
      <c r="ZF718" s="1"/>
      <c r="ZG718" s="1"/>
      <c r="ZH718" s="1"/>
      <c r="ZI718" s="1"/>
      <c r="ZJ718" s="1"/>
      <c r="ZK718" s="1"/>
      <c r="ZL718" s="1"/>
      <c r="ZM718" s="1"/>
      <c r="ZN718" s="1"/>
      <c r="ZO718" s="1"/>
      <c r="ZP718" s="1"/>
      <c r="ZQ718" s="1"/>
      <c r="ZR718" s="1"/>
      <c r="ZS718" s="1"/>
      <c r="ZT718" s="1"/>
      <c r="ZU718" s="1"/>
      <c r="ZV718" s="1"/>
      <c r="ZW718" s="1"/>
      <c r="ZX718" s="1"/>
      <c r="ZY718" s="1"/>
      <c r="ZZ718" s="1"/>
      <c r="AAA718" s="1"/>
      <c r="AAB718" s="1"/>
      <c r="AAC718" s="1"/>
      <c r="AAD718" s="1"/>
      <c r="AAE718" s="1"/>
      <c r="AAF718" s="1"/>
      <c r="AAG718" s="1"/>
      <c r="AAH718" s="1"/>
      <c r="AAI718" s="1"/>
      <c r="AAJ718" s="1"/>
      <c r="AAK718" s="1"/>
      <c r="AAL718" s="1"/>
      <c r="AAM718" s="1"/>
      <c r="AAN718" s="1"/>
      <c r="AAO718" s="1"/>
      <c r="AAP718" s="1"/>
      <c r="AAQ718" s="1"/>
      <c r="AAR718" s="1"/>
      <c r="AAS718" s="1"/>
      <c r="AAT718" s="1"/>
      <c r="AAU718" s="1"/>
      <c r="AAV718" s="1"/>
      <c r="AAW718" s="1"/>
      <c r="AAX718" s="1"/>
      <c r="AAY718" s="1"/>
      <c r="AAZ718" s="1"/>
      <c r="ABA718" s="1"/>
      <c r="ABB718" s="1"/>
      <c r="ABC718" s="1"/>
      <c r="ABD718" s="1"/>
      <c r="ABE718" s="1"/>
      <c r="ABF718" s="1"/>
      <c r="ABG718" s="1"/>
      <c r="ABH718" s="1"/>
      <c r="ABI718" s="1"/>
      <c r="ABJ718" s="1"/>
      <c r="ABK718" s="1"/>
      <c r="ABL718" s="1"/>
      <c r="ABM718" s="1"/>
      <c r="ABN718" s="1"/>
      <c r="ABO718" s="1"/>
      <c r="ABP718" s="1"/>
      <c r="ABQ718" s="1"/>
      <c r="ABR718" s="1"/>
      <c r="ABS718" s="1"/>
      <c r="ABT718" s="1"/>
      <c r="ABU718" s="1"/>
      <c r="ABV718" s="1"/>
      <c r="ABW718" s="1"/>
      <c r="ABX718" s="1"/>
      <c r="ABY718" s="1"/>
      <c r="ABZ718" s="1"/>
      <c r="ACA718" s="1"/>
      <c r="ACB718" s="1"/>
      <c r="ACC718" s="1"/>
      <c r="ACD718" s="1"/>
      <c r="ACE718" s="1"/>
      <c r="ACF718" s="1"/>
      <c r="ACG718" s="1"/>
      <c r="ACH718" s="1"/>
      <c r="ACI718" s="1"/>
      <c r="ACJ718" s="1"/>
      <c r="ACK718" s="1"/>
      <c r="ACL718" s="1"/>
      <c r="ACM718" s="1"/>
      <c r="ACN718" s="1"/>
      <c r="ACO718" s="1"/>
      <c r="ACP718" s="1"/>
      <c r="ACQ718" s="1"/>
      <c r="ACR718" s="1"/>
      <c r="ACS718" s="1"/>
      <c r="ACT718" s="1"/>
      <c r="ACU718" s="1"/>
      <c r="ACV718" s="1"/>
      <c r="ACW718" s="1"/>
      <c r="ACX718" s="1"/>
      <c r="ACY718" s="1"/>
      <c r="ACZ718" s="1"/>
      <c r="ADA718" s="1"/>
      <c r="ADB718" s="1"/>
      <c r="ADC718" s="1"/>
      <c r="ADD718" s="1"/>
      <c r="ADE718" s="1"/>
      <c r="ADF718" s="1"/>
      <c r="ADG718" s="1"/>
      <c r="ADH718" s="1"/>
      <c r="ADI718" s="1"/>
      <c r="ADJ718" s="1"/>
      <c r="ADK718" s="1"/>
      <c r="ADL718" s="1"/>
      <c r="ADM718" s="1"/>
      <c r="ADN718" s="1"/>
      <c r="ADO718" s="1"/>
      <c r="ADP718" s="1"/>
      <c r="ADQ718" s="1"/>
      <c r="ADR718" s="1"/>
      <c r="ADS718" s="1"/>
      <c r="ADT718" s="1"/>
      <c r="ADU718" s="1"/>
      <c r="ADV718" s="1"/>
      <c r="ADW718" s="1"/>
      <c r="ADX718" s="1"/>
      <c r="ADY718" s="1"/>
      <c r="ADZ718" s="1"/>
      <c r="AEA718" s="1"/>
      <c r="AEB718" s="1"/>
      <c r="AEC718" s="1"/>
      <c r="AED718" s="1"/>
      <c r="AEE718" s="1"/>
      <c r="AEF718" s="1"/>
      <c r="AEG718" s="1"/>
      <c r="AEH718" s="1"/>
      <c r="AEI718" s="1"/>
      <c r="AEJ718" s="1"/>
      <c r="AEK718" s="1"/>
      <c r="AEL718" s="1"/>
      <c r="AEM718" s="1"/>
      <c r="AEN718" s="1"/>
      <c r="AEO718" s="1"/>
      <c r="AEP718" s="1"/>
      <c r="AEQ718" s="1"/>
      <c r="AER718" s="1"/>
      <c r="AES718" s="1"/>
      <c r="AET718" s="1"/>
      <c r="AEU718" s="1"/>
      <c r="AEV718" s="1"/>
      <c r="AEW718" s="1"/>
      <c r="AEX718" s="1"/>
      <c r="AEY718" s="1"/>
      <c r="AEZ718" s="1"/>
      <c r="AFA718" s="1"/>
      <c r="AFB718" s="1"/>
      <c r="AFC718" s="1"/>
      <c r="AFD718" s="1"/>
      <c r="AFE718" s="1"/>
      <c r="AFF718" s="1"/>
      <c r="AFG718" s="1"/>
      <c r="AFH718" s="1"/>
      <c r="AFI718" s="1"/>
      <c r="AFJ718" s="1"/>
      <c r="AFK718" s="1"/>
      <c r="AFL718" s="1"/>
      <c r="AFM718" s="1"/>
      <c r="AFN718" s="1"/>
      <c r="AFO718" s="1"/>
      <c r="AFP718" s="1"/>
      <c r="AFQ718" s="1"/>
      <c r="AFR718" s="1"/>
      <c r="AFS718" s="1"/>
      <c r="AFT718" s="1"/>
      <c r="AFU718" s="1"/>
      <c r="AFV718" s="1"/>
      <c r="AFW718" s="1"/>
      <c r="AFX718" s="1"/>
      <c r="AFY718" s="1"/>
      <c r="AFZ718" s="1"/>
      <c r="AGA718" s="1"/>
      <c r="AGB718" s="1"/>
      <c r="AGC718" s="1"/>
      <c r="AGD718" s="1"/>
      <c r="AGE718" s="1"/>
      <c r="AGF718" s="1"/>
      <c r="AGG718" s="1"/>
      <c r="AGH718" s="1"/>
      <c r="AGI718" s="1"/>
      <c r="AGJ718" s="1"/>
      <c r="AGK718" s="1"/>
      <c r="AGL718" s="1"/>
      <c r="AGM718" s="1"/>
      <c r="AGN718" s="1"/>
      <c r="AGO718" s="1"/>
      <c r="AGP718" s="1"/>
      <c r="AGQ718" s="1"/>
      <c r="AGR718" s="1"/>
      <c r="AGS718" s="1"/>
      <c r="AGT718" s="1"/>
      <c r="AGU718" s="1"/>
      <c r="AGV718" s="1"/>
      <c r="AGW718" s="1"/>
      <c r="AGX718" s="1"/>
      <c r="AGY718" s="1"/>
      <c r="AGZ718" s="1"/>
      <c r="AHA718" s="1"/>
      <c r="AHB718" s="1"/>
      <c r="AHC718" s="1"/>
      <c r="AHD718" s="1"/>
      <c r="AHE718" s="1"/>
      <c r="AHF718" s="1"/>
      <c r="AHG718" s="1"/>
      <c r="AHH718" s="1"/>
      <c r="AHI718" s="1"/>
      <c r="AHJ718" s="1"/>
      <c r="AHK718" s="1"/>
      <c r="AHL718" s="1"/>
      <c r="AHM718" s="1"/>
      <c r="AHN718" s="1"/>
      <c r="AHO718" s="1"/>
      <c r="AHP718" s="1"/>
      <c r="AHQ718" s="1"/>
      <c r="AHR718" s="1"/>
      <c r="AHS718" s="1"/>
      <c r="AHT718" s="1"/>
      <c r="AHU718" s="1"/>
      <c r="AHV718" s="1"/>
      <c r="AHW718" s="1"/>
      <c r="AHX718" s="1"/>
      <c r="AHY718" s="1"/>
      <c r="AHZ718" s="1"/>
      <c r="AIA718" s="1"/>
      <c r="AIB718" s="1"/>
      <c r="AIC718" s="1"/>
      <c r="AID718" s="1"/>
      <c r="AIE718" s="1"/>
      <c r="AIF718" s="1"/>
      <c r="AIG718" s="1"/>
      <c r="AIH718" s="1"/>
      <c r="AII718" s="1"/>
      <c r="AIJ718" s="1"/>
      <c r="AIK718" s="1"/>
      <c r="AIL718" s="1"/>
      <c r="AIM718" s="1"/>
      <c r="AIN718" s="1"/>
      <c r="AIO718" s="1"/>
      <c r="AIP718" s="1"/>
      <c r="AIQ718" s="1"/>
      <c r="AIR718" s="1"/>
      <c r="AIS718" s="1"/>
      <c r="AIT718" s="1"/>
      <c r="AIU718" s="1"/>
      <c r="AIV718" s="1"/>
      <c r="AIW718" s="1"/>
      <c r="AIX718" s="1"/>
      <c r="AIY718" s="1"/>
      <c r="AIZ718" s="1"/>
      <c r="AJA718" s="1"/>
      <c r="AJB718" s="1"/>
      <c r="AJC718" s="1"/>
      <c r="AJD718" s="1"/>
      <c r="AJE718" s="1"/>
      <c r="AJF718" s="1"/>
      <c r="AJG718" s="1"/>
      <c r="AJH718" s="1"/>
      <c r="AJI718" s="1"/>
      <c r="AJJ718" s="1"/>
      <c r="AJK718" s="1"/>
      <c r="AJL718" s="1"/>
      <c r="AJM718" s="1"/>
      <c r="AJN718" s="1"/>
      <c r="AJO718" s="1"/>
      <c r="AJP718" s="1"/>
      <c r="AJQ718" s="1"/>
      <c r="AJR718" s="1"/>
      <c r="AJS718" s="1"/>
      <c r="AJT718" s="1"/>
      <c r="AJU718" s="1"/>
      <c r="AJV718" s="1"/>
      <c r="AJW718" s="1"/>
      <c r="AJX718" s="1"/>
      <c r="AJY718" s="1"/>
      <c r="AJZ718" s="1"/>
      <c r="AKA718" s="1"/>
      <c r="AKB718" s="1"/>
      <c r="AKC718" s="1"/>
      <c r="AKD718" s="1"/>
      <c r="AKE718" s="1"/>
      <c r="AKF718" s="1"/>
      <c r="AKG718" s="1"/>
      <c r="AKH718" s="1"/>
      <c r="AKI718" s="1"/>
      <c r="AKJ718" s="1"/>
      <c r="AKK718" s="1"/>
      <c r="AKL718" s="1"/>
      <c r="AKM718" s="1"/>
      <c r="AKN718" s="1"/>
      <c r="AKO718" s="1"/>
      <c r="AKP718" s="1"/>
      <c r="AKQ718" s="1"/>
      <c r="AKR718" s="1"/>
      <c r="AKS718" s="1"/>
      <c r="AKT718" s="1"/>
      <c r="AKU718" s="1"/>
      <c r="AKV718" s="1"/>
      <c r="AKW718" s="1"/>
      <c r="AKX718" s="1"/>
      <c r="AKY718" s="1"/>
      <c r="AKZ718" s="1"/>
      <c r="ALA718" s="1"/>
      <c r="ALB718" s="1"/>
      <c r="ALC718" s="1"/>
      <c r="ALD718" s="1"/>
      <c r="ALE718" s="1"/>
      <c r="ALF718" s="1"/>
      <c r="ALG718" s="1"/>
      <c r="ALH718" s="1"/>
      <c r="ALI718" s="1"/>
      <c r="ALJ718" s="1"/>
      <c r="ALK718" s="1"/>
      <c r="ALL718" s="1"/>
      <c r="ALM718" s="1"/>
      <c r="ALN718" s="1"/>
      <c r="ALO718" s="1"/>
      <c r="ALP718" s="1"/>
      <c r="ALQ718" s="1"/>
      <c r="ALR718" s="1"/>
      <c r="ALS718" s="1"/>
      <c r="ALT718" s="1"/>
      <c r="ALU718" s="1"/>
      <c r="ALV718" s="1"/>
      <c r="ALW718" s="1"/>
      <c r="ALX718" s="1"/>
      <c r="ALY718" s="1"/>
      <c r="ALZ718" s="1"/>
      <c r="AMA718" s="1"/>
      <c r="AMB718" s="1"/>
      <c r="AMC718" s="1"/>
      <c r="AMD718" s="1"/>
      <c r="AME718" s="1"/>
      <c r="AMF718" s="1"/>
      <c r="AMG718" s="1"/>
      <c r="AMH718" s="1"/>
      <c r="AMI718" s="1"/>
      <c r="AMJ718" s="1"/>
    </row>
    <row r="719" spans="1:1024" s="22" customFormat="1">
      <c r="A719" s="1" t="s">
        <v>9868</v>
      </c>
      <c r="B719" s="1" t="s">
        <v>9829</v>
      </c>
      <c r="C719" s="1" t="s">
        <v>1382</v>
      </c>
      <c r="D719" s="1" t="s">
        <v>247</v>
      </c>
      <c r="E719" s="1" t="s">
        <v>9869</v>
      </c>
      <c r="F719" s="1" t="s">
        <v>9869</v>
      </c>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c r="KB719" s="1"/>
      <c r="KC719" s="1"/>
      <c r="KD719" s="1"/>
      <c r="KE719" s="1"/>
      <c r="KF719" s="1"/>
      <c r="KG719" s="1"/>
      <c r="KH719" s="1"/>
      <c r="KI719" s="1"/>
      <c r="KJ719" s="1"/>
      <c r="KK719" s="1"/>
      <c r="KL719" s="1"/>
      <c r="KM719" s="1"/>
      <c r="KN719" s="1"/>
      <c r="KO719" s="1"/>
      <c r="KP719" s="1"/>
      <c r="KQ719" s="1"/>
      <c r="KR719" s="1"/>
      <c r="KS719" s="1"/>
      <c r="KT719" s="1"/>
      <c r="KU719" s="1"/>
      <c r="KV719" s="1"/>
      <c r="KW719" s="1"/>
      <c r="KX719" s="1"/>
      <c r="KY719" s="1"/>
      <c r="KZ719" s="1"/>
      <c r="LA719" s="1"/>
      <c r="LB719" s="1"/>
      <c r="LC719" s="1"/>
      <c r="LD719" s="1"/>
      <c r="LE719" s="1"/>
      <c r="LF719" s="1"/>
      <c r="LG719" s="1"/>
      <c r="LH719" s="1"/>
      <c r="LI719" s="1"/>
      <c r="LJ719" s="1"/>
      <c r="LK719" s="1"/>
      <c r="LL719" s="1"/>
      <c r="LM719" s="1"/>
      <c r="LN719" s="1"/>
      <c r="LO719" s="1"/>
      <c r="LP719" s="1"/>
      <c r="LQ719" s="1"/>
      <c r="LR719" s="1"/>
      <c r="LS719" s="1"/>
      <c r="LT719" s="1"/>
      <c r="LU719" s="1"/>
      <c r="LV719" s="1"/>
      <c r="LW719" s="1"/>
      <c r="LX719" s="1"/>
      <c r="LY719" s="1"/>
      <c r="LZ719" s="1"/>
      <c r="MA719" s="1"/>
      <c r="MB719" s="1"/>
      <c r="MC719" s="1"/>
      <c r="MD719" s="1"/>
      <c r="ME719" s="1"/>
      <c r="MF719" s="1"/>
      <c r="MG719" s="1"/>
      <c r="MH719" s="1"/>
      <c r="MI719" s="1"/>
      <c r="MJ719" s="1"/>
      <c r="MK719" s="1"/>
      <c r="ML719" s="1"/>
      <c r="MM719" s="1"/>
      <c r="MN719" s="1"/>
      <c r="MO719" s="1"/>
      <c r="MP719" s="1"/>
      <c r="MQ719" s="1"/>
      <c r="MR719" s="1"/>
      <c r="MS719" s="1"/>
      <c r="MT719" s="1"/>
      <c r="MU719" s="1"/>
      <c r="MV719" s="1"/>
      <c r="MW719" s="1"/>
      <c r="MX719" s="1"/>
      <c r="MY719" s="1"/>
      <c r="MZ719" s="1"/>
      <c r="NA719" s="1"/>
      <c r="NB719" s="1"/>
      <c r="NC719" s="1"/>
      <c r="ND719" s="1"/>
      <c r="NE719" s="1"/>
      <c r="NF719" s="1"/>
      <c r="NG719" s="1"/>
      <c r="NH719" s="1"/>
      <c r="NI719" s="1"/>
      <c r="NJ719" s="1"/>
      <c r="NK719" s="1"/>
      <c r="NL719" s="1"/>
      <c r="NM719" s="1"/>
      <c r="NN719" s="1"/>
      <c r="NO719" s="1"/>
      <c r="NP719" s="1"/>
      <c r="NQ719" s="1"/>
      <c r="NR719" s="1"/>
      <c r="NS719" s="1"/>
      <c r="NT719" s="1"/>
      <c r="NU719" s="1"/>
      <c r="NV719" s="1"/>
      <c r="NW719" s="1"/>
      <c r="NX719" s="1"/>
      <c r="NY719" s="1"/>
      <c r="NZ719" s="1"/>
      <c r="OA719" s="1"/>
      <c r="OB719" s="1"/>
      <c r="OC719" s="1"/>
      <c r="OD719" s="1"/>
      <c r="OE719" s="1"/>
      <c r="OF719" s="1"/>
      <c r="OG719" s="1"/>
      <c r="OH719" s="1"/>
      <c r="OI719" s="1"/>
      <c r="OJ719" s="1"/>
      <c r="OK719" s="1"/>
      <c r="OL719" s="1"/>
      <c r="OM719" s="1"/>
      <c r="ON719" s="1"/>
      <c r="OO719" s="1"/>
      <c r="OP719" s="1"/>
      <c r="OQ719" s="1"/>
      <c r="OR719" s="1"/>
      <c r="OS719" s="1"/>
      <c r="OT719" s="1"/>
      <c r="OU719" s="1"/>
      <c r="OV719" s="1"/>
      <c r="OW719" s="1"/>
      <c r="OX719" s="1"/>
      <c r="OY719" s="1"/>
      <c r="OZ719" s="1"/>
      <c r="PA719" s="1"/>
      <c r="PB719" s="1"/>
      <c r="PC719" s="1"/>
      <c r="PD719" s="1"/>
      <c r="PE719" s="1"/>
      <c r="PF719" s="1"/>
      <c r="PG719" s="1"/>
      <c r="PH719" s="1"/>
      <c r="PI719" s="1"/>
      <c r="PJ719" s="1"/>
      <c r="PK719" s="1"/>
      <c r="PL719" s="1"/>
      <c r="PM719" s="1"/>
      <c r="PN719" s="1"/>
      <c r="PO719" s="1"/>
      <c r="PP719" s="1"/>
      <c r="PQ719" s="1"/>
      <c r="PR719" s="1"/>
      <c r="PS719" s="1"/>
      <c r="PT719" s="1"/>
      <c r="PU719" s="1"/>
      <c r="PV719" s="1"/>
      <c r="PW719" s="1"/>
      <c r="PX719" s="1"/>
      <c r="PY719" s="1"/>
      <c r="PZ719" s="1"/>
      <c r="QA719" s="1"/>
      <c r="QB719" s="1"/>
      <c r="QC719" s="1"/>
      <c r="QD719" s="1"/>
      <c r="QE719" s="1"/>
      <c r="QF719" s="1"/>
      <c r="QG719" s="1"/>
      <c r="QH719" s="1"/>
      <c r="QI719" s="1"/>
      <c r="QJ719" s="1"/>
      <c r="QK719" s="1"/>
      <c r="QL719" s="1"/>
      <c r="QM719" s="1"/>
      <c r="QN719" s="1"/>
      <c r="QO719" s="1"/>
      <c r="QP719" s="1"/>
      <c r="QQ719" s="1"/>
      <c r="QR719" s="1"/>
      <c r="QS719" s="1"/>
      <c r="QT719" s="1"/>
      <c r="QU719" s="1"/>
      <c r="QV719" s="1"/>
      <c r="QW719" s="1"/>
      <c r="QX719" s="1"/>
      <c r="QY719" s="1"/>
      <c r="QZ719" s="1"/>
      <c r="RA719" s="1"/>
      <c r="RB719" s="1"/>
      <c r="RC719" s="1"/>
      <c r="RD719" s="1"/>
      <c r="RE719" s="1"/>
      <c r="RF719" s="1"/>
      <c r="RG719" s="1"/>
      <c r="RH719" s="1"/>
      <c r="RI719" s="1"/>
      <c r="RJ719" s="1"/>
      <c r="RK719" s="1"/>
      <c r="RL719" s="1"/>
      <c r="RM719" s="1"/>
      <c r="RN719" s="1"/>
      <c r="RO719" s="1"/>
      <c r="RP719" s="1"/>
      <c r="RQ719" s="1"/>
      <c r="RR719" s="1"/>
      <c r="RS719" s="1"/>
      <c r="RT719" s="1"/>
      <c r="RU719" s="1"/>
      <c r="RV719" s="1"/>
      <c r="RW719" s="1"/>
      <c r="RX719" s="1"/>
      <c r="RY719" s="1"/>
      <c r="RZ719" s="1"/>
      <c r="SA719" s="1"/>
      <c r="SB719" s="1"/>
      <c r="SC719" s="1"/>
      <c r="SD719" s="1"/>
      <c r="SE719" s="1"/>
      <c r="SF719" s="1"/>
      <c r="SG719" s="1"/>
      <c r="SH719" s="1"/>
      <c r="SI719" s="1"/>
      <c r="SJ719" s="1"/>
      <c r="SK719" s="1"/>
      <c r="SL719" s="1"/>
      <c r="SM719" s="1"/>
      <c r="SN719" s="1"/>
      <c r="SO719" s="1"/>
      <c r="SP719" s="1"/>
      <c r="SQ719" s="1"/>
      <c r="SR719" s="1"/>
      <c r="SS719" s="1"/>
      <c r="ST719" s="1"/>
      <c r="SU719" s="1"/>
      <c r="SV719" s="1"/>
      <c r="SW719" s="1"/>
      <c r="SX719" s="1"/>
      <c r="SY719" s="1"/>
      <c r="SZ719" s="1"/>
      <c r="TA719" s="1"/>
      <c r="TB719" s="1"/>
      <c r="TC719" s="1"/>
      <c r="TD719" s="1"/>
      <c r="TE719" s="1"/>
      <c r="TF719" s="1"/>
      <c r="TG719" s="1"/>
      <c r="TH719" s="1"/>
      <c r="TI719" s="1"/>
      <c r="TJ719" s="1"/>
      <c r="TK719" s="1"/>
      <c r="TL719" s="1"/>
      <c r="TM719" s="1"/>
      <c r="TN719" s="1"/>
      <c r="TO719" s="1"/>
      <c r="TP719" s="1"/>
      <c r="TQ719" s="1"/>
      <c r="TR719" s="1"/>
      <c r="TS719" s="1"/>
      <c r="TT719" s="1"/>
      <c r="TU719" s="1"/>
      <c r="TV719" s="1"/>
      <c r="TW719" s="1"/>
      <c r="TX719" s="1"/>
      <c r="TY719" s="1"/>
      <c r="TZ719" s="1"/>
      <c r="UA719" s="1"/>
      <c r="UB719" s="1"/>
      <c r="UC719" s="1"/>
      <c r="UD719" s="1"/>
      <c r="UE719" s="1"/>
      <c r="UF719" s="1"/>
      <c r="UG719" s="1"/>
      <c r="UH719" s="1"/>
      <c r="UI719" s="1"/>
      <c r="UJ719" s="1"/>
      <c r="UK719" s="1"/>
      <c r="UL719" s="1"/>
      <c r="UM719" s="1"/>
      <c r="UN719" s="1"/>
      <c r="UO719" s="1"/>
      <c r="UP719" s="1"/>
      <c r="UQ719" s="1"/>
      <c r="UR719" s="1"/>
      <c r="US719" s="1"/>
      <c r="UT719" s="1"/>
      <c r="UU719" s="1"/>
      <c r="UV719" s="1"/>
      <c r="UW719" s="1"/>
      <c r="UX719" s="1"/>
      <c r="UY719" s="1"/>
      <c r="UZ719" s="1"/>
      <c r="VA719" s="1"/>
      <c r="VB719" s="1"/>
      <c r="VC719" s="1"/>
      <c r="VD719" s="1"/>
      <c r="VE719" s="1"/>
      <c r="VF719" s="1"/>
      <c r="VG719" s="1"/>
      <c r="VH719" s="1"/>
      <c r="VI719" s="1"/>
      <c r="VJ719" s="1"/>
      <c r="VK719" s="1"/>
      <c r="VL719" s="1"/>
      <c r="VM719" s="1"/>
      <c r="VN719" s="1"/>
      <c r="VO719" s="1"/>
      <c r="VP719" s="1"/>
      <c r="VQ719" s="1"/>
      <c r="VR719" s="1"/>
      <c r="VS719" s="1"/>
      <c r="VT719" s="1"/>
      <c r="VU719" s="1"/>
      <c r="VV719" s="1"/>
      <c r="VW719" s="1"/>
      <c r="VX719" s="1"/>
      <c r="VY719" s="1"/>
      <c r="VZ719" s="1"/>
      <c r="WA719" s="1"/>
      <c r="WB719" s="1"/>
      <c r="WC719" s="1"/>
      <c r="WD719" s="1"/>
      <c r="WE719" s="1"/>
      <c r="WF719" s="1"/>
      <c r="WG719" s="1"/>
      <c r="WH719" s="1"/>
      <c r="WI719" s="1"/>
      <c r="WJ719" s="1"/>
      <c r="WK719" s="1"/>
      <c r="WL719" s="1"/>
      <c r="WM719" s="1"/>
      <c r="WN719" s="1"/>
      <c r="WO719" s="1"/>
      <c r="WP719" s="1"/>
      <c r="WQ719" s="1"/>
      <c r="WR719" s="1"/>
      <c r="WS719" s="1"/>
      <c r="WT719" s="1"/>
      <c r="WU719" s="1"/>
      <c r="WV719" s="1"/>
      <c r="WW719" s="1"/>
      <c r="WX719" s="1"/>
      <c r="WY719" s="1"/>
      <c r="WZ719" s="1"/>
      <c r="XA719" s="1"/>
      <c r="XB719" s="1"/>
      <c r="XC719" s="1"/>
      <c r="XD719" s="1"/>
      <c r="XE719" s="1"/>
      <c r="XF719" s="1"/>
      <c r="XG719" s="1"/>
      <c r="XH719" s="1"/>
      <c r="XI719" s="1"/>
      <c r="XJ719" s="1"/>
      <c r="XK719" s="1"/>
      <c r="XL719" s="1"/>
      <c r="XM719" s="1"/>
      <c r="XN719" s="1"/>
      <c r="XO719" s="1"/>
      <c r="XP719" s="1"/>
      <c r="XQ719" s="1"/>
      <c r="XR719" s="1"/>
      <c r="XS719" s="1"/>
      <c r="XT719" s="1"/>
      <c r="XU719" s="1"/>
      <c r="XV719" s="1"/>
      <c r="XW719" s="1"/>
      <c r="XX719" s="1"/>
      <c r="XY719" s="1"/>
      <c r="XZ719" s="1"/>
      <c r="YA719" s="1"/>
      <c r="YB719" s="1"/>
      <c r="YC719" s="1"/>
      <c r="YD719" s="1"/>
      <c r="YE719" s="1"/>
      <c r="YF719" s="1"/>
      <c r="YG719" s="1"/>
      <c r="YH719" s="1"/>
      <c r="YI719" s="1"/>
      <c r="YJ719" s="1"/>
      <c r="YK719" s="1"/>
      <c r="YL719" s="1"/>
      <c r="YM719" s="1"/>
      <c r="YN719" s="1"/>
      <c r="YO719" s="1"/>
      <c r="YP719" s="1"/>
      <c r="YQ719" s="1"/>
      <c r="YR719" s="1"/>
      <c r="YS719" s="1"/>
      <c r="YT719" s="1"/>
      <c r="YU719" s="1"/>
      <c r="YV719" s="1"/>
      <c r="YW719" s="1"/>
      <c r="YX719" s="1"/>
      <c r="YY719" s="1"/>
      <c r="YZ719" s="1"/>
      <c r="ZA719" s="1"/>
      <c r="ZB719" s="1"/>
      <c r="ZC719" s="1"/>
      <c r="ZD719" s="1"/>
      <c r="ZE719" s="1"/>
      <c r="ZF719" s="1"/>
      <c r="ZG719" s="1"/>
      <c r="ZH719" s="1"/>
      <c r="ZI719" s="1"/>
      <c r="ZJ719" s="1"/>
      <c r="ZK719" s="1"/>
      <c r="ZL719" s="1"/>
      <c r="ZM719" s="1"/>
      <c r="ZN719" s="1"/>
      <c r="ZO719" s="1"/>
      <c r="ZP719" s="1"/>
      <c r="ZQ719" s="1"/>
      <c r="ZR719" s="1"/>
      <c r="ZS719" s="1"/>
      <c r="ZT719" s="1"/>
      <c r="ZU719" s="1"/>
      <c r="ZV719" s="1"/>
      <c r="ZW719" s="1"/>
      <c r="ZX719" s="1"/>
      <c r="ZY719" s="1"/>
      <c r="ZZ719" s="1"/>
      <c r="AAA719" s="1"/>
      <c r="AAB719" s="1"/>
      <c r="AAC719" s="1"/>
      <c r="AAD719" s="1"/>
      <c r="AAE719" s="1"/>
      <c r="AAF719" s="1"/>
      <c r="AAG719" s="1"/>
      <c r="AAH719" s="1"/>
      <c r="AAI719" s="1"/>
      <c r="AAJ719" s="1"/>
      <c r="AAK719" s="1"/>
      <c r="AAL719" s="1"/>
      <c r="AAM719" s="1"/>
      <c r="AAN719" s="1"/>
      <c r="AAO719" s="1"/>
      <c r="AAP719" s="1"/>
      <c r="AAQ719" s="1"/>
      <c r="AAR719" s="1"/>
      <c r="AAS719" s="1"/>
      <c r="AAT719" s="1"/>
      <c r="AAU719" s="1"/>
      <c r="AAV719" s="1"/>
      <c r="AAW719" s="1"/>
      <c r="AAX719" s="1"/>
      <c r="AAY719" s="1"/>
      <c r="AAZ719" s="1"/>
      <c r="ABA719" s="1"/>
      <c r="ABB719" s="1"/>
      <c r="ABC719" s="1"/>
      <c r="ABD719" s="1"/>
      <c r="ABE719" s="1"/>
      <c r="ABF719" s="1"/>
      <c r="ABG719" s="1"/>
      <c r="ABH719" s="1"/>
      <c r="ABI719" s="1"/>
      <c r="ABJ719" s="1"/>
      <c r="ABK719" s="1"/>
      <c r="ABL719" s="1"/>
      <c r="ABM719" s="1"/>
      <c r="ABN719" s="1"/>
      <c r="ABO719" s="1"/>
      <c r="ABP719" s="1"/>
      <c r="ABQ719" s="1"/>
      <c r="ABR719" s="1"/>
      <c r="ABS719" s="1"/>
      <c r="ABT719" s="1"/>
      <c r="ABU719" s="1"/>
      <c r="ABV719" s="1"/>
      <c r="ABW719" s="1"/>
      <c r="ABX719" s="1"/>
      <c r="ABY719" s="1"/>
      <c r="ABZ719" s="1"/>
      <c r="ACA719" s="1"/>
      <c r="ACB719" s="1"/>
      <c r="ACC719" s="1"/>
      <c r="ACD719" s="1"/>
      <c r="ACE719" s="1"/>
      <c r="ACF719" s="1"/>
      <c r="ACG719" s="1"/>
      <c r="ACH719" s="1"/>
      <c r="ACI719" s="1"/>
      <c r="ACJ719" s="1"/>
      <c r="ACK719" s="1"/>
      <c r="ACL719" s="1"/>
      <c r="ACM719" s="1"/>
      <c r="ACN719" s="1"/>
      <c r="ACO719" s="1"/>
      <c r="ACP719" s="1"/>
      <c r="ACQ719" s="1"/>
      <c r="ACR719" s="1"/>
      <c r="ACS719" s="1"/>
      <c r="ACT719" s="1"/>
      <c r="ACU719" s="1"/>
      <c r="ACV719" s="1"/>
      <c r="ACW719" s="1"/>
      <c r="ACX719" s="1"/>
      <c r="ACY719" s="1"/>
      <c r="ACZ719" s="1"/>
      <c r="ADA719" s="1"/>
      <c r="ADB719" s="1"/>
      <c r="ADC719" s="1"/>
      <c r="ADD719" s="1"/>
      <c r="ADE719" s="1"/>
      <c r="ADF719" s="1"/>
      <c r="ADG719" s="1"/>
      <c r="ADH719" s="1"/>
      <c r="ADI719" s="1"/>
      <c r="ADJ719" s="1"/>
      <c r="ADK719" s="1"/>
      <c r="ADL719" s="1"/>
      <c r="ADM719" s="1"/>
      <c r="ADN719" s="1"/>
      <c r="ADO719" s="1"/>
      <c r="ADP719" s="1"/>
      <c r="ADQ719" s="1"/>
      <c r="ADR719" s="1"/>
      <c r="ADS719" s="1"/>
      <c r="ADT719" s="1"/>
      <c r="ADU719" s="1"/>
      <c r="ADV719" s="1"/>
      <c r="ADW719" s="1"/>
      <c r="ADX719" s="1"/>
      <c r="ADY719" s="1"/>
      <c r="ADZ719" s="1"/>
      <c r="AEA719" s="1"/>
      <c r="AEB719" s="1"/>
      <c r="AEC719" s="1"/>
      <c r="AED719" s="1"/>
      <c r="AEE719" s="1"/>
      <c r="AEF719" s="1"/>
      <c r="AEG719" s="1"/>
      <c r="AEH719" s="1"/>
      <c r="AEI719" s="1"/>
      <c r="AEJ719" s="1"/>
      <c r="AEK719" s="1"/>
      <c r="AEL719" s="1"/>
      <c r="AEM719" s="1"/>
      <c r="AEN719" s="1"/>
      <c r="AEO719" s="1"/>
      <c r="AEP719" s="1"/>
      <c r="AEQ719" s="1"/>
      <c r="AER719" s="1"/>
      <c r="AES719" s="1"/>
      <c r="AET719" s="1"/>
      <c r="AEU719" s="1"/>
      <c r="AEV719" s="1"/>
      <c r="AEW719" s="1"/>
      <c r="AEX719" s="1"/>
      <c r="AEY719" s="1"/>
      <c r="AEZ719" s="1"/>
      <c r="AFA719" s="1"/>
      <c r="AFB719" s="1"/>
      <c r="AFC719" s="1"/>
      <c r="AFD719" s="1"/>
      <c r="AFE719" s="1"/>
      <c r="AFF719" s="1"/>
      <c r="AFG719" s="1"/>
      <c r="AFH719" s="1"/>
      <c r="AFI719" s="1"/>
      <c r="AFJ719" s="1"/>
      <c r="AFK719" s="1"/>
      <c r="AFL719" s="1"/>
      <c r="AFM719" s="1"/>
      <c r="AFN719" s="1"/>
      <c r="AFO719" s="1"/>
      <c r="AFP719" s="1"/>
      <c r="AFQ719" s="1"/>
      <c r="AFR719" s="1"/>
      <c r="AFS719" s="1"/>
      <c r="AFT719" s="1"/>
      <c r="AFU719" s="1"/>
      <c r="AFV719" s="1"/>
      <c r="AFW719" s="1"/>
      <c r="AFX719" s="1"/>
      <c r="AFY719" s="1"/>
      <c r="AFZ719" s="1"/>
      <c r="AGA719" s="1"/>
      <c r="AGB719" s="1"/>
      <c r="AGC719" s="1"/>
      <c r="AGD719" s="1"/>
      <c r="AGE719" s="1"/>
      <c r="AGF719" s="1"/>
      <c r="AGG719" s="1"/>
      <c r="AGH719" s="1"/>
      <c r="AGI719" s="1"/>
      <c r="AGJ719" s="1"/>
      <c r="AGK719" s="1"/>
      <c r="AGL719" s="1"/>
      <c r="AGM719" s="1"/>
      <c r="AGN719" s="1"/>
      <c r="AGO719" s="1"/>
      <c r="AGP719" s="1"/>
      <c r="AGQ719" s="1"/>
      <c r="AGR719" s="1"/>
      <c r="AGS719" s="1"/>
      <c r="AGT719" s="1"/>
      <c r="AGU719" s="1"/>
      <c r="AGV719" s="1"/>
      <c r="AGW719" s="1"/>
      <c r="AGX719" s="1"/>
      <c r="AGY719" s="1"/>
      <c r="AGZ719" s="1"/>
      <c r="AHA719" s="1"/>
      <c r="AHB719" s="1"/>
      <c r="AHC719" s="1"/>
      <c r="AHD719" s="1"/>
      <c r="AHE719" s="1"/>
      <c r="AHF719" s="1"/>
      <c r="AHG719" s="1"/>
      <c r="AHH719" s="1"/>
      <c r="AHI719" s="1"/>
      <c r="AHJ719" s="1"/>
      <c r="AHK719" s="1"/>
      <c r="AHL719" s="1"/>
      <c r="AHM719" s="1"/>
      <c r="AHN719" s="1"/>
      <c r="AHO719" s="1"/>
      <c r="AHP719" s="1"/>
      <c r="AHQ719" s="1"/>
      <c r="AHR719" s="1"/>
      <c r="AHS719" s="1"/>
      <c r="AHT719" s="1"/>
      <c r="AHU719" s="1"/>
      <c r="AHV719" s="1"/>
      <c r="AHW719" s="1"/>
      <c r="AHX719" s="1"/>
      <c r="AHY719" s="1"/>
      <c r="AHZ719" s="1"/>
      <c r="AIA719" s="1"/>
      <c r="AIB719" s="1"/>
      <c r="AIC719" s="1"/>
      <c r="AID719" s="1"/>
      <c r="AIE719" s="1"/>
      <c r="AIF719" s="1"/>
      <c r="AIG719" s="1"/>
      <c r="AIH719" s="1"/>
      <c r="AII719" s="1"/>
      <c r="AIJ719" s="1"/>
      <c r="AIK719" s="1"/>
      <c r="AIL719" s="1"/>
      <c r="AIM719" s="1"/>
      <c r="AIN719" s="1"/>
      <c r="AIO719" s="1"/>
      <c r="AIP719" s="1"/>
      <c r="AIQ719" s="1"/>
      <c r="AIR719" s="1"/>
      <c r="AIS719" s="1"/>
      <c r="AIT719" s="1"/>
      <c r="AIU719" s="1"/>
      <c r="AIV719" s="1"/>
      <c r="AIW719" s="1"/>
      <c r="AIX719" s="1"/>
      <c r="AIY719" s="1"/>
      <c r="AIZ719" s="1"/>
      <c r="AJA719" s="1"/>
      <c r="AJB719" s="1"/>
      <c r="AJC719" s="1"/>
      <c r="AJD719" s="1"/>
      <c r="AJE719" s="1"/>
      <c r="AJF719" s="1"/>
      <c r="AJG719" s="1"/>
      <c r="AJH719" s="1"/>
      <c r="AJI719" s="1"/>
      <c r="AJJ719" s="1"/>
      <c r="AJK719" s="1"/>
      <c r="AJL719" s="1"/>
      <c r="AJM719" s="1"/>
      <c r="AJN719" s="1"/>
      <c r="AJO719" s="1"/>
      <c r="AJP719" s="1"/>
      <c r="AJQ719" s="1"/>
      <c r="AJR719" s="1"/>
      <c r="AJS719" s="1"/>
      <c r="AJT719" s="1"/>
      <c r="AJU719" s="1"/>
      <c r="AJV719" s="1"/>
      <c r="AJW719" s="1"/>
      <c r="AJX719" s="1"/>
      <c r="AJY719" s="1"/>
      <c r="AJZ719" s="1"/>
      <c r="AKA719" s="1"/>
      <c r="AKB719" s="1"/>
      <c r="AKC719" s="1"/>
      <c r="AKD719" s="1"/>
      <c r="AKE719" s="1"/>
      <c r="AKF719" s="1"/>
      <c r="AKG719" s="1"/>
      <c r="AKH719" s="1"/>
      <c r="AKI719" s="1"/>
      <c r="AKJ719" s="1"/>
      <c r="AKK719" s="1"/>
      <c r="AKL719" s="1"/>
      <c r="AKM719" s="1"/>
      <c r="AKN719" s="1"/>
      <c r="AKO719" s="1"/>
      <c r="AKP719" s="1"/>
      <c r="AKQ719" s="1"/>
      <c r="AKR719" s="1"/>
      <c r="AKS719" s="1"/>
      <c r="AKT719" s="1"/>
      <c r="AKU719" s="1"/>
      <c r="AKV719" s="1"/>
      <c r="AKW719" s="1"/>
      <c r="AKX719" s="1"/>
      <c r="AKY719" s="1"/>
      <c r="AKZ719" s="1"/>
      <c r="ALA719" s="1"/>
      <c r="ALB719" s="1"/>
      <c r="ALC719" s="1"/>
      <c r="ALD719" s="1"/>
      <c r="ALE719" s="1"/>
      <c r="ALF719" s="1"/>
      <c r="ALG719" s="1"/>
      <c r="ALH719" s="1"/>
      <c r="ALI719" s="1"/>
      <c r="ALJ719" s="1"/>
      <c r="ALK719" s="1"/>
      <c r="ALL719" s="1"/>
      <c r="ALM719" s="1"/>
      <c r="ALN719" s="1"/>
      <c r="ALO719" s="1"/>
      <c r="ALP719" s="1"/>
      <c r="ALQ719" s="1"/>
      <c r="ALR719" s="1"/>
      <c r="ALS719" s="1"/>
      <c r="ALT719" s="1"/>
      <c r="ALU719" s="1"/>
      <c r="ALV719" s="1"/>
      <c r="ALW719" s="1"/>
      <c r="ALX719" s="1"/>
      <c r="ALY719" s="1"/>
      <c r="ALZ719" s="1"/>
      <c r="AMA719" s="1"/>
      <c r="AMB719" s="1"/>
      <c r="AMC719" s="1"/>
      <c r="AMD719" s="1"/>
      <c r="AME719" s="1"/>
      <c r="AMF719" s="1"/>
      <c r="AMG719" s="1"/>
      <c r="AMH719" s="1"/>
      <c r="AMI719" s="1"/>
      <c r="AMJ719" s="1"/>
    </row>
    <row r="720" spans="1:1024" s="22" customFormat="1">
      <c r="A720" s="1" t="s">
        <v>9870</v>
      </c>
      <c r="B720" s="1" t="s">
        <v>9830</v>
      </c>
      <c r="C720" s="1" t="s">
        <v>1382</v>
      </c>
      <c r="D720" s="1" t="s">
        <v>247</v>
      </c>
      <c r="E720" s="1" t="s">
        <v>9871</v>
      </c>
      <c r="F720" s="1" t="s">
        <v>9872</v>
      </c>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c r="KB720" s="1"/>
      <c r="KC720" s="1"/>
      <c r="KD720" s="1"/>
      <c r="KE720" s="1"/>
      <c r="KF720" s="1"/>
      <c r="KG720" s="1"/>
      <c r="KH720" s="1"/>
      <c r="KI720" s="1"/>
      <c r="KJ720" s="1"/>
      <c r="KK720" s="1"/>
      <c r="KL720" s="1"/>
      <c r="KM720" s="1"/>
      <c r="KN720" s="1"/>
      <c r="KO720" s="1"/>
      <c r="KP720" s="1"/>
      <c r="KQ720" s="1"/>
      <c r="KR720" s="1"/>
      <c r="KS720" s="1"/>
      <c r="KT720" s="1"/>
      <c r="KU720" s="1"/>
      <c r="KV720" s="1"/>
      <c r="KW720" s="1"/>
      <c r="KX720" s="1"/>
      <c r="KY720" s="1"/>
      <c r="KZ720" s="1"/>
      <c r="LA720" s="1"/>
      <c r="LB720" s="1"/>
      <c r="LC720" s="1"/>
      <c r="LD720" s="1"/>
      <c r="LE720" s="1"/>
      <c r="LF720" s="1"/>
      <c r="LG720" s="1"/>
      <c r="LH720" s="1"/>
      <c r="LI720" s="1"/>
      <c r="LJ720" s="1"/>
      <c r="LK720" s="1"/>
      <c r="LL720" s="1"/>
      <c r="LM720" s="1"/>
      <c r="LN720" s="1"/>
      <c r="LO720" s="1"/>
      <c r="LP720" s="1"/>
      <c r="LQ720" s="1"/>
      <c r="LR720" s="1"/>
      <c r="LS720" s="1"/>
      <c r="LT720" s="1"/>
      <c r="LU720" s="1"/>
      <c r="LV720" s="1"/>
      <c r="LW720" s="1"/>
      <c r="LX720" s="1"/>
      <c r="LY720" s="1"/>
      <c r="LZ720" s="1"/>
      <c r="MA720" s="1"/>
      <c r="MB720" s="1"/>
      <c r="MC720" s="1"/>
      <c r="MD720" s="1"/>
      <c r="ME720" s="1"/>
      <c r="MF720" s="1"/>
      <c r="MG720" s="1"/>
      <c r="MH720" s="1"/>
      <c r="MI720" s="1"/>
      <c r="MJ720" s="1"/>
      <c r="MK720" s="1"/>
      <c r="ML720" s="1"/>
      <c r="MM720" s="1"/>
      <c r="MN720" s="1"/>
      <c r="MO720" s="1"/>
      <c r="MP720" s="1"/>
      <c r="MQ720" s="1"/>
      <c r="MR720" s="1"/>
      <c r="MS720" s="1"/>
      <c r="MT720" s="1"/>
      <c r="MU720" s="1"/>
      <c r="MV720" s="1"/>
      <c r="MW720" s="1"/>
      <c r="MX720" s="1"/>
      <c r="MY720" s="1"/>
      <c r="MZ720" s="1"/>
      <c r="NA720" s="1"/>
      <c r="NB720" s="1"/>
      <c r="NC720" s="1"/>
      <c r="ND720" s="1"/>
      <c r="NE720" s="1"/>
      <c r="NF720" s="1"/>
      <c r="NG720" s="1"/>
      <c r="NH720" s="1"/>
      <c r="NI720" s="1"/>
      <c r="NJ720" s="1"/>
      <c r="NK720" s="1"/>
      <c r="NL720" s="1"/>
      <c r="NM720" s="1"/>
      <c r="NN720" s="1"/>
      <c r="NO720" s="1"/>
      <c r="NP720" s="1"/>
      <c r="NQ720" s="1"/>
      <c r="NR720" s="1"/>
      <c r="NS720" s="1"/>
      <c r="NT720" s="1"/>
      <c r="NU720" s="1"/>
      <c r="NV720" s="1"/>
      <c r="NW720" s="1"/>
      <c r="NX720" s="1"/>
      <c r="NY720" s="1"/>
      <c r="NZ720" s="1"/>
      <c r="OA720" s="1"/>
      <c r="OB720" s="1"/>
      <c r="OC720" s="1"/>
      <c r="OD720" s="1"/>
      <c r="OE720" s="1"/>
      <c r="OF720" s="1"/>
      <c r="OG720" s="1"/>
      <c r="OH720" s="1"/>
      <c r="OI720" s="1"/>
      <c r="OJ720" s="1"/>
      <c r="OK720" s="1"/>
      <c r="OL720" s="1"/>
      <c r="OM720" s="1"/>
      <c r="ON720" s="1"/>
      <c r="OO720" s="1"/>
      <c r="OP720" s="1"/>
      <c r="OQ720" s="1"/>
      <c r="OR720" s="1"/>
      <c r="OS720" s="1"/>
      <c r="OT720" s="1"/>
      <c r="OU720" s="1"/>
      <c r="OV720" s="1"/>
      <c r="OW720" s="1"/>
      <c r="OX720" s="1"/>
      <c r="OY720" s="1"/>
      <c r="OZ720" s="1"/>
      <c r="PA720" s="1"/>
      <c r="PB720" s="1"/>
      <c r="PC720" s="1"/>
      <c r="PD720" s="1"/>
      <c r="PE720" s="1"/>
      <c r="PF720" s="1"/>
      <c r="PG720" s="1"/>
      <c r="PH720" s="1"/>
      <c r="PI720" s="1"/>
      <c r="PJ720" s="1"/>
      <c r="PK720" s="1"/>
      <c r="PL720" s="1"/>
      <c r="PM720" s="1"/>
      <c r="PN720" s="1"/>
      <c r="PO720" s="1"/>
      <c r="PP720" s="1"/>
      <c r="PQ720" s="1"/>
      <c r="PR720" s="1"/>
      <c r="PS720" s="1"/>
      <c r="PT720" s="1"/>
      <c r="PU720" s="1"/>
      <c r="PV720" s="1"/>
      <c r="PW720" s="1"/>
      <c r="PX720" s="1"/>
      <c r="PY720" s="1"/>
      <c r="PZ720" s="1"/>
      <c r="QA720" s="1"/>
      <c r="QB720" s="1"/>
      <c r="QC720" s="1"/>
      <c r="QD720" s="1"/>
      <c r="QE720" s="1"/>
      <c r="QF720" s="1"/>
      <c r="QG720" s="1"/>
      <c r="QH720" s="1"/>
      <c r="QI720" s="1"/>
      <c r="QJ720" s="1"/>
      <c r="QK720" s="1"/>
      <c r="QL720" s="1"/>
      <c r="QM720" s="1"/>
      <c r="QN720" s="1"/>
      <c r="QO720" s="1"/>
      <c r="QP720" s="1"/>
      <c r="QQ720" s="1"/>
      <c r="QR720" s="1"/>
      <c r="QS720" s="1"/>
      <c r="QT720" s="1"/>
      <c r="QU720" s="1"/>
      <c r="QV720" s="1"/>
      <c r="QW720" s="1"/>
      <c r="QX720" s="1"/>
      <c r="QY720" s="1"/>
      <c r="QZ720" s="1"/>
      <c r="RA720" s="1"/>
      <c r="RB720" s="1"/>
      <c r="RC720" s="1"/>
      <c r="RD720" s="1"/>
      <c r="RE720" s="1"/>
      <c r="RF720" s="1"/>
      <c r="RG720" s="1"/>
      <c r="RH720" s="1"/>
      <c r="RI720" s="1"/>
      <c r="RJ720" s="1"/>
      <c r="RK720" s="1"/>
      <c r="RL720" s="1"/>
      <c r="RM720" s="1"/>
      <c r="RN720" s="1"/>
      <c r="RO720" s="1"/>
      <c r="RP720" s="1"/>
      <c r="RQ720" s="1"/>
      <c r="RR720" s="1"/>
      <c r="RS720" s="1"/>
      <c r="RT720" s="1"/>
      <c r="RU720" s="1"/>
      <c r="RV720" s="1"/>
      <c r="RW720" s="1"/>
      <c r="RX720" s="1"/>
      <c r="RY720" s="1"/>
      <c r="RZ720" s="1"/>
      <c r="SA720" s="1"/>
      <c r="SB720" s="1"/>
      <c r="SC720" s="1"/>
      <c r="SD720" s="1"/>
      <c r="SE720" s="1"/>
      <c r="SF720" s="1"/>
      <c r="SG720" s="1"/>
      <c r="SH720" s="1"/>
      <c r="SI720" s="1"/>
      <c r="SJ720" s="1"/>
      <c r="SK720" s="1"/>
      <c r="SL720" s="1"/>
      <c r="SM720" s="1"/>
      <c r="SN720" s="1"/>
      <c r="SO720" s="1"/>
      <c r="SP720" s="1"/>
      <c r="SQ720" s="1"/>
      <c r="SR720" s="1"/>
      <c r="SS720" s="1"/>
      <c r="ST720" s="1"/>
      <c r="SU720" s="1"/>
      <c r="SV720" s="1"/>
      <c r="SW720" s="1"/>
      <c r="SX720" s="1"/>
      <c r="SY720" s="1"/>
      <c r="SZ720" s="1"/>
      <c r="TA720" s="1"/>
      <c r="TB720" s="1"/>
      <c r="TC720" s="1"/>
      <c r="TD720" s="1"/>
      <c r="TE720" s="1"/>
      <c r="TF720" s="1"/>
      <c r="TG720" s="1"/>
      <c r="TH720" s="1"/>
      <c r="TI720" s="1"/>
      <c r="TJ720" s="1"/>
      <c r="TK720" s="1"/>
      <c r="TL720" s="1"/>
      <c r="TM720" s="1"/>
      <c r="TN720" s="1"/>
      <c r="TO720" s="1"/>
      <c r="TP720" s="1"/>
      <c r="TQ720" s="1"/>
      <c r="TR720" s="1"/>
      <c r="TS720" s="1"/>
      <c r="TT720" s="1"/>
      <c r="TU720" s="1"/>
      <c r="TV720" s="1"/>
      <c r="TW720" s="1"/>
      <c r="TX720" s="1"/>
      <c r="TY720" s="1"/>
      <c r="TZ720" s="1"/>
      <c r="UA720" s="1"/>
      <c r="UB720" s="1"/>
      <c r="UC720" s="1"/>
      <c r="UD720" s="1"/>
      <c r="UE720" s="1"/>
      <c r="UF720" s="1"/>
      <c r="UG720" s="1"/>
      <c r="UH720" s="1"/>
      <c r="UI720" s="1"/>
      <c r="UJ720" s="1"/>
      <c r="UK720" s="1"/>
      <c r="UL720" s="1"/>
      <c r="UM720" s="1"/>
      <c r="UN720" s="1"/>
      <c r="UO720" s="1"/>
      <c r="UP720" s="1"/>
      <c r="UQ720" s="1"/>
      <c r="UR720" s="1"/>
      <c r="US720" s="1"/>
      <c r="UT720" s="1"/>
      <c r="UU720" s="1"/>
      <c r="UV720" s="1"/>
      <c r="UW720" s="1"/>
      <c r="UX720" s="1"/>
      <c r="UY720" s="1"/>
      <c r="UZ720" s="1"/>
      <c r="VA720" s="1"/>
      <c r="VB720" s="1"/>
      <c r="VC720" s="1"/>
      <c r="VD720" s="1"/>
      <c r="VE720" s="1"/>
      <c r="VF720" s="1"/>
      <c r="VG720" s="1"/>
      <c r="VH720" s="1"/>
      <c r="VI720" s="1"/>
      <c r="VJ720" s="1"/>
      <c r="VK720" s="1"/>
      <c r="VL720" s="1"/>
      <c r="VM720" s="1"/>
      <c r="VN720" s="1"/>
      <c r="VO720" s="1"/>
      <c r="VP720" s="1"/>
      <c r="VQ720" s="1"/>
      <c r="VR720" s="1"/>
      <c r="VS720" s="1"/>
      <c r="VT720" s="1"/>
      <c r="VU720" s="1"/>
      <c r="VV720" s="1"/>
      <c r="VW720" s="1"/>
      <c r="VX720" s="1"/>
      <c r="VY720" s="1"/>
      <c r="VZ720" s="1"/>
      <c r="WA720" s="1"/>
      <c r="WB720" s="1"/>
      <c r="WC720" s="1"/>
      <c r="WD720" s="1"/>
      <c r="WE720" s="1"/>
      <c r="WF720" s="1"/>
      <c r="WG720" s="1"/>
      <c r="WH720" s="1"/>
      <c r="WI720" s="1"/>
      <c r="WJ720" s="1"/>
      <c r="WK720" s="1"/>
      <c r="WL720" s="1"/>
      <c r="WM720" s="1"/>
      <c r="WN720" s="1"/>
      <c r="WO720" s="1"/>
      <c r="WP720" s="1"/>
      <c r="WQ720" s="1"/>
      <c r="WR720" s="1"/>
      <c r="WS720" s="1"/>
      <c r="WT720" s="1"/>
      <c r="WU720" s="1"/>
      <c r="WV720" s="1"/>
      <c r="WW720" s="1"/>
      <c r="WX720" s="1"/>
      <c r="WY720" s="1"/>
      <c r="WZ720" s="1"/>
      <c r="XA720" s="1"/>
      <c r="XB720" s="1"/>
      <c r="XC720" s="1"/>
      <c r="XD720" s="1"/>
      <c r="XE720" s="1"/>
      <c r="XF720" s="1"/>
      <c r="XG720" s="1"/>
      <c r="XH720" s="1"/>
      <c r="XI720" s="1"/>
      <c r="XJ720" s="1"/>
      <c r="XK720" s="1"/>
      <c r="XL720" s="1"/>
      <c r="XM720" s="1"/>
      <c r="XN720" s="1"/>
      <c r="XO720" s="1"/>
      <c r="XP720" s="1"/>
      <c r="XQ720" s="1"/>
      <c r="XR720" s="1"/>
      <c r="XS720" s="1"/>
      <c r="XT720" s="1"/>
      <c r="XU720" s="1"/>
      <c r="XV720" s="1"/>
      <c r="XW720" s="1"/>
      <c r="XX720" s="1"/>
      <c r="XY720" s="1"/>
      <c r="XZ720" s="1"/>
      <c r="YA720" s="1"/>
      <c r="YB720" s="1"/>
      <c r="YC720" s="1"/>
      <c r="YD720" s="1"/>
      <c r="YE720" s="1"/>
      <c r="YF720" s="1"/>
      <c r="YG720" s="1"/>
      <c r="YH720" s="1"/>
      <c r="YI720" s="1"/>
      <c r="YJ720" s="1"/>
      <c r="YK720" s="1"/>
      <c r="YL720" s="1"/>
      <c r="YM720" s="1"/>
      <c r="YN720" s="1"/>
      <c r="YO720" s="1"/>
      <c r="YP720" s="1"/>
      <c r="YQ720" s="1"/>
      <c r="YR720" s="1"/>
      <c r="YS720" s="1"/>
      <c r="YT720" s="1"/>
      <c r="YU720" s="1"/>
      <c r="YV720" s="1"/>
      <c r="YW720" s="1"/>
      <c r="YX720" s="1"/>
      <c r="YY720" s="1"/>
      <c r="YZ720" s="1"/>
      <c r="ZA720" s="1"/>
      <c r="ZB720" s="1"/>
      <c r="ZC720" s="1"/>
      <c r="ZD720" s="1"/>
      <c r="ZE720" s="1"/>
      <c r="ZF720" s="1"/>
      <c r="ZG720" s="1"/>
      <c r="ZH720" s="1"/>
      <c r="ZI720" s="1"/>
      <c r="ZJ720" s="1"/>
      <c r="ZK720" s="1"/>
      <c r="ZL720" s="1"/>
      <c r="ZM720" s="1"/>
      <c r="ZN720" s="1"/>
      <c r="ZO720" s="1"/>
      <c r="ZP720" s="1"/>
      <c r="ZQ720" s="1"/>
      <c r="ZR720" s="1"/>
      <c r="ZS720" s="1"/>
      <c r="ZT720" s="1"/>
      <c r="ZU720" s="1"/>
      <c r="ZV720" s="1"/>
      <c r="ZW720" s="1"/>
      <c r="ZX720" s="1"/>
      <c r="ZY720" s="1"/>
      <c r="ZZ720" s="1"/>
      <c r="AAA720" s="1"/>
      <c r="AAB720" s="1"/>
      <c r="AAC720" s="1"/>
      <c r="AAD720" s="1"/>
      <c r="AAE720" s="1"/>
      <c r="AAF720" s="1"/>
      <c r="AAG720" s="1"/>
      <c r="AAH720" s="1"/>
      <c r="AAI720" s="1"/>
      <c r="AAJ720" s="1"/>
      <c r="AAK720" s="1"/>
      <c r="AAL720" s="1"/>
      <c r="AAM720" s="1"/>
      <c r="AAN720" s="1"/>
      <c r="AAO720" s="1"/>
      <c r="AAP720" s="1"/>
      <c r="AAQ720" s="1"/>
      <c r="AAR720" s="1"/>
      <c r="AAS720" s="1"/>
      <c r="AAT720" s="1"/>
      <c r="AAU720" s="1"/>
      <c r="AAV720" s="1"/>
      <c r="AAW720" s="1"/>
      <c r="AAX720" s="1"/>
      <c r="AAY720" s="1"/>
      <c r="AAZ720" s="1"/>
      <c r="ABA720" s="1"/>
      <c r="ABB720" s="1"/>
      <c r="ABC720" s="1"/>
      <c r="ABD720" s="1"/>
      <c r="ABE720" s="1"/>
      <c r="ABF720" s="1"/>
      <c r="ABG720" s="1"/>
      <c r="ABH720" s="1"/>
      <c r="ABI720" s="1"/>
      <c r="ABJ720" s="1"/>
      <c r="ABK720" s="1"/>
      <c r="ABL720" s="1"/>
      <c r="ABM720" s="1"/>
      <c r="ABN720" s="1"/>
      <c r="ABO720" s="1"/>
      <c r="ABP720" s="1"/>
      <c r="ABQ720" s="1"/>
      <c r="ABR720" s="1"/>
      <c r="ABS720" s="1"/>
      <c r="ABT720" s="1"/>
      <c r="ABU720" s="1"/>
      <c r="ABV720" s="1"/>
      <c r="ABW720" s="1"/>
      <c r="ABX720" s="1"/>
      <c r="ABY720" s="1"/>
      <c r="ABZ720" s="1"/>
      <c r="ACA720" s="1"/>
      <c r="ACB720" s="1"/>
      <c r="ACC720" s="1"/>
      <c r="ACD720" s="1"/>
      <c r="ACE720" s="1"/>
      <c r="ACF720" s="1"/>
      <c r="ACG720" s="1"/>
      <c r="ACH720" s="1"/>
      <c r="ACI720" s="1"/>
      <c r="ACJ720" s="1"/>
      <c r="ACK720" s="1"/>
      <c r="ACL720" s="1"/>
      <c r="ACM720" s="1"/>
      <c r="ACN720" s="1"/>
      <c r="ACO720" s="1"/>
      <c r="ACP720" s="1"/>
      <c r="ACQ720" s="1"/>
      <c r="ACR720" s="1"/>
      <c r="ACS720" s="1"/>
      <c r="ACT720" s="1"/>
      <c r="ACU720" s="1"/>
      <c r="ACV720" s="1"/>
      <c r="ACW720" s="1"/>
      <c r="ACX720" s="1"/>
      <c r="ACY720" s="1"/>
      <c r="ACZ720" s="1"/>
      <c r="ADA720" s="1"/>
      <c r="ADB720" s="1"/>
      <c r="ADC720" s="1"/>
      <c r="ADD720" s="1"/>
      <c r="ADE720" s="1"/>
      <c r="ADF720" s="1"/>
      <c r="ADG720" s="1"/>
      <c r="ADH720" s="1"/>
      <c r="ADI720" s="1"/>
      <c r="ADJ720" s="1"/>
      <c r="ADK720" s="1"/>
      <c r="ADL720" s="1"/>
      <c r="ADM720" s="1"/>
      <c r="ADN720" s="1"/>
      <c r="ADO720" s="1"/>
      <c r="ADP720" s="1"/>
      <c r="ADQ720" s="1"/>
      <c r="ADR720" s="1"/>
      <c r="ADS720" s="1"/>
      <c r="ADT720" s="1"/>
      <c r="ADU720" s="1"/>
      <c r="ADV720" s="1"/>
      <c r="ADW720" s="1"/>
      <c r="ADX720" s="1"/>
      <c r="ADY720" s="1"/>
      <c r="ADZ720" s="1"/>
      <c r="AEA720" s="1"/>
      <c r="AEB720" s="1"/>
      <c r="AEC720" s="1"/>
      <c r="AED720" s="1"/>
      <c r="AEE720" s="1"/>
      <c r="AEF720" s="1"/>
      <c r="AEG720" s="1"/>
      <c r="AEH720" s="1"/>
      <c r="AEI720" s="1"/>
      <c r="AEJ720" s="1"/>
      <c r="AEK720" s="1"/>
      <c r="AEL720" s="1"/>
      <c r="AEM720" s="1"/>
      <c r="AEN720" s="1"/>
      <c r="AEO720" s="1"/>
      <c r="AEP720" s="1"/>
      <c r="AEQ720" s="1"/>
      <c r="AER720" s="1"/>
      <c r="AES720" s="1"/>
      <c r="AET720" s="1"/>
      <c r="AEU720" s="1"/>
      <c r="AEV720" s="1"/>
      <c r="AEW720" s="1"/>
      <c r="AEX720" s="1"/>
      <c r="AEY720" s="1"/>
      <c r="AEZ720" s="1"/>
      <c r="AFA720" s="1"/>
      <c r="AFB720" s="1"/>
      <c r="AFC720" s="1"/>
      <c r="AFD720" s="1"/>
      <c r="AFE720" s="1"/>
      <c r="AFF720" s="1"/>
      <c r="AFG720" s="1"/>
      <c r="AFH720" s="1"/>
      <c r="AFI720" s="1"/>
      <c r="AFJ720" s="1"/>
      <c r="AFK720" s="1"/>
      <c r="AFL720" s="1"/>
      <c r="AFM720" s="1"/>
      <c r="AFN720" s="1"/>
      <c r="AFO720" s="1"/>
      <c r="AFP720" s="1"/>
      <c r="AFQ720" s="1"/>
      <c r="AFR720" s="1"/>
      <c r="AFS720" s="1"/>
      <c r="AFT720" s="1"/>
      <c r="AFU720" s="1"/>
      <c r="AFV720" s="1"/>
      <c r="AFW720" s="1"/>
      <c r="AFX720" s="1"/>
      <c r="AFY720" s="1"/>
      <c r="AFZ720" s="1"/>
      <c r="AGA720" s="1"/>
      <c r="AGB720" s="1"/>
      <c r="AGC720" s="1"/>
      <c r="AGD720" s="1"/>
      <c r="AGE720" s="1"/>
      <c r="AGF720" s="1"/>
      <c r="AGG720" s="1"/>
      <c r="AGH720" s="1"/>
      <c r="AGI720" s="1"/>
      <c r="AGJ720" s="1"/>
      <c r="AGK720" s="1"/>
      <c r="AGL720" s="1"/>
      <c r="AGM720" s="1"/>
      <c r="AGN720" s="1"/>
      <c r="AGO720" s="1"/>
      <c r="AGP720" s="1"/>
      <c r="AGQ720" s="1"/>
      <c r="AGR720" s="1"/>
      <c r="AGS720" s="1"/>
      <c r="AGT720" s="1"/>
      <c r="AGU720" s="1"/>
      <c r="AGV720" s="1"/>
      <c r="AGW720" s="1"/>
      <c r="AGX720" s="1"/>
      <c r="AGY720" s="1"/>
      <c r="AGZ720" s="1"/>
      <c r="AHA720" s="1"/>
      <c r="AHB720" s="1"/>
      <c r="AHC720" s="1"/>
      <c r="AHD720" s="1"/>
      <c r="AHE720" s="1"/>
      <c r="AHF720" s="1"/>
      <c r="AHG720" s="1"/>
      <c r="AHH720" s="1"/>
      <c r="AHI720" s="1"/>
      <c r="AHJ720" s="1"/>
      <c r="AHK720" s="1"/>
      <c r="AHL720" s="1"/>
      <c r="AHM720" s="1"/>
      <c r="AHN720" s="1"/>
      <c r="AHO720" s="1"/>
      <c r="AHP720" s="1"/>
      <c r="AHQ720" s="1"/>
      <c r="AHR720" s="1"/>
      <c r="AHS720" s="1"/>
      <c r="AHT720" s="1"/>
      <c r="AHU720" s="1"/>
      <c r="AHV720" s="1"/>
      <c r="AHW720" s="1"/>
      <c r="AHX720" s="1"/>
      <c r="AHY720" s="1"/>
      <c r="AHZ720" s="1"/>
      <c r="AIA720" s="1"/>
      <c r="AIB720" s="1"/>
      <c r="AIC720" s="1"/>
      <c r="AID720" s="1"/>
      <c r="AIE720" s="1"/>
      <c r="AIF720" s="1"/>
      <c r="AIG720" s="1"/>
      <c r="AIH720" s="1"/>
      <c r="AII720" s="1"/>
      <c r="AIJ720" s="1"/>
      <c r="AIK720" s="1"/>
      <c r="AIL720" s="1"/>
      <c r="AIM720" s="1"/>
      <c r="AIN720" s="1"/>
      <c r="AIO720" s="1"/>
      <c r="AIP720" s="1"/>
      <c r="AIQ720" s="1"/>
      <c r="AIR720" s="1"/>
      <c r="AIS720" s="1"/>
      <c r="AIT720" s="1"/>
      <c r="AIU720" s="1"/>
      <c r="AIV720" s="1"/>
      <c r="AIW720" s="1"/>
      <c r="AIX720" s="1"/>
      <c r="AIY720" s="1"/>
      <c r="AIZ720" s="1"/>
      <c r="AJA720" s="1"/>
      <c r="AJB720" s="1"/>
      <c r="AJC720" s="1"/>
      <c r="AJD720" s="1"/>
      <c r="AJE720" s="1"/>
      <c r="AJF720" s="1"/>
      <c r="AJG720" s="1"/>
      <c r="AJH720" s="1"/>
      <c r="AJI720" s="1"/>
      <c r="AJJ720" s="1"/>
      <c r="AJK720" s="1"/>
      <c r="AJL720" s="1"/>
      <c r="AJM720" s="1"/>
      <c r="AJN720" s="1"/>
      <c r="AJO720" s="1"/>
      <c r="AJP720" s="1"/>
      <c r="AJQ720" s="1"/>
      <c r="AJR720" s="1"/>
      <c r="AJS720" s="1"/>
      <c r="AJT720" s="1"/>
      <c r="AJU720" s="1"/>
      <c r="AJV720" s="1"/>
      <c r="AJW720" s="1"/>
      <c r="AJX720" s="1"/>
      <c r="AJY720" s="1"/>
      <c r="AJZ720" s="1"/>
      <c r="AKA720" s="1"/>
      <c r="AKB720" s="1"/>
      <c r="AKC720" s="1"/>
      <c r="AKD720" s="1"/>
      <c r="AKE720" s="1"/>
      <c r="AKF720" s="1"/>
      <c r="AKG720" s="1"/>
      <c r="AKH720" s="1"/>
      <c r="AKI720" s="1"/>
      <c r="AKJ720" s="1"/>
      <c r="AKK720" s="1"/>
      <c r="AKL720" s="1"/>
      <c r="AKM720" s="1"/>
      <c r="AKN720" s="1"/>
      <c r="AKO720" s="1"/>
      <c r="AKP720" s="1"/>
      <c r="AKQ720" s="1"/>
      <c r="AKR720" s="1"/>
      <c r="AKS720" s="1"/>
      <c r="AKT720" s="1"/>
      <c r="AKU720" s="1"/>
      <c r="AKV720" s="1"/>
      <c r="AKW720" s="1"/>
      <c r="AKX720" s="1"/>
      <c r="AKY720" s="1"/>
      <c r="AKZ720" s="1"/>
      <c r="ALA720" s="1"/>
      <c r="ALB720" s="1"/>
      <c r="ALC720" s="1"/>
      <c r="ALD720" s="1"/>
      <c r="ALE720" s="1"/>
      <c r="ALF720" s="1"/>
      <c r="ALG720" s="1"/>
      <c r="ALH720" s="1"/>
      <c r="ALI720" s="1"/>
      <c r="ALJ720" s="1"/>
      <c r="ALK720" s="1"/>
      <c r="ALL720" s="1"/>
      <c r="ALM720" s="1"/>
      <c r="ALN720" s="1"/>
      <c r="ALO720" s="1"/>
      <c r="ALP720" s="1"/>
      <c r="ALQ720" s="1"/>
      <c r="ALR720" s="1"/>
      <c r="ALS720" s="1"/>
      <c r="ALT720" s="1"/>
      <c r="ALU720" s="1"/>
      <c r="ALV720" s="1"/>
      <c r="ALW720" s="1"/>
      <c r="ALX720" s="1"/>
      <c r="ALY720" s="1"/>
      <c r="ALZ720" s="1"/>
      <c r="AMA720" s="1"/>
      <c r="AMB720" s="1"/>
      <c r="AMC720" s="1"/>
      <c r="AMD720" s="1"/>
      <c r="AME720" s="1"/>
      <c r="AMF720" s="1"/>
      <c r="AMG720" s="1"/>
      <c r="AMH720" s="1"/>
      <c r="AMI720" s="1"/>
      <c r="AMJ720" s="1"/>
    </row>
    <row r="721" spans="1:1024" s="22" customForma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c r="KB721" s="1"/>
      <c r="KC721" s="1"/>
      <c r="KD721" s="1"/>
      <c r="KE721" s="1"/>
      <c r="KF721" s="1"/>
      <c r="KG721" s="1"/>
      <c r="KH721" s="1"/>
      <c r="KI721" s="1"/>
      <c r="KJ721" s="1"/>
      <c r="KK721" s="1"/>
      <c r="KL721" s="1"/>
      <c r="KM721" s="1"/>
      <c r="KN721" s="1"/>
      <c r="KO721" s="1"/>
      <c r="KP721" s="1"/>
      <c r="KQ721" s="1"/>
      <c r="KR721" s="1"/>
      <c r="KS721" s="1"/>
      <c r="KT721" s="1"/>
      <c r="KU721" s="1"/>
      <c r="KV721" s="1"/>
      <c r="KW721" s="1"/>
      <c r="KX721" s="1"/>
      <c r="KY721" s="1"/>
      <c r="KZ721" s="1"/>
      <c r="LA721" s="1"/>
      <c r="LB721" s="1"/>
      <c r="LC721" s="1"/>
      <c r="LD721" s="1"/>
      <c r="LE721" s="1"/>
      <c r="LF721" s="1"/>
      <c r="LG721" s="1"/>
      <c r="LH721" s="1"/>
      <c r="LI721" s="1"/>
      <c r="LJ721" s="1"/>
      <c r="LK721" s="1"/>
      <c r="LL721" s="1"/>
      <c r="LM721" s="1"/>
      <c r="LN721" s="1"/>
      <c r="LO721" s="1"/>
      <c r="LP721" s="1"/>
      <c r="LQ721" s="1"/>
      <c r="LR721" s="1"/>
      <c r="LS721" s="1"/>
      <c r="LT721" s="1"/>
      <c r="LU721" s="1"/>
      <c r="LV721" s="1"/>
      <c r="LW721" s="1"/>
      <c r="LX721" s="1"/>
      <c r="LY721" s="1"/>
      <c r="LZ721" s="1"/>
      <c r="MA721" s="1"/>
      <c r="MB721" s="1"/>
      <c r="MC721" s="1"/>
      <c r="MD721" s="1"/>
      <c r="ME721" s="1"/>
      <c r="MF721" s="1"/>
      <c r="MG721" s="1"/>
      <c r="MH721" s="1"/>
      <c r="MI721" s="1"/>
      <c r="MJ721" s="1"/>
      <c r="MK721" s="1"/>
      <c r="ML721" s="1"/>
      <c r="MM721" s="1"/>
      <c r="MN721" s="1"/>
      <c r="MO721" s="1"/>
      <c r="MP721" s="1"/>
      <c r="MQ721" s="1"/>
      <c r="MR721" s="1"/>
      <c r="MS721" s="1"/>
      <c r="MT721" s="1"/>
      <c r="MU721" s="1"/>
      <c r="MV721" s="1"/>
      <c r="MW721" s="1"/>
      <c r="MX721" s="1"/>
      <c r="MY721" s="1"/>
      <c r="MZ721" s="1"/>
      <c r="NA721" s="1"/>
      <c r="NB721" s="1"/>
      <c r="NC721" s="1"/>
      <c r="ND721" s="1"/>
      <c r="NE721" s="1"/>
      <c r="NF721" s="1"/>
      <c r="NG721" s="1"/>
      <c r="NH721" s="1"/>
      <c r="NI721" s="1"/>
      <c r="NJ721" s="1"/>
      <c r="NK721" s="1"/>
      <c r="NL721" s="1"/>
      <c r="NM721" s="1"/>
      <c r="NN721" s="1"/>
      <c r="NO721" s="1"/>
      <c r="NP721" s="1"/>
      <c r="NQ721" s="1"/>
      <c r="NR721" s="1"/>
      <c r="NS721" s="1"/>
      <c r="NT721" s="1"/>
      <c r="NU721" s="1"/>
      <c r="NV721" s="1"/>
      <c r="NW721" s="1"/>
      <c r="NX721" s="1"/>
      <c r="NY721" s="1"/>
      <c r="NZ721" s="1"/>
      <c r="OA721" s="1"/>
      <c r="OB721" s="1"/>
      <c r="OC721" s="1"/>
      <c r="OD721" s="1"/>
      <c r="OE721" s="1"/>
      <c r="OF721" s="1"/>
      <c r="OG721" s="1"/>
      <c r="OH721" s="1"/>
      <c r="OI721" s="1"/>
      <c r="OJ721" s="1"/>
      <c r="OK721" s="1"/>
      <c r="OL721" s="1"/>
      <c r="OM721" s="1"/>
      <c r="ON721" s="1"/>
      <c r="OO721" s="1"/>
      <c r="OP721" s="1"/>
      <c r="OQ721" s="1"/>
      <c r="OR721" s="1"/>
      <c r="OS721" s="1"/>
      <c r="OT721" s="1"/>
      <c r="OU721" s="1"/>
      <c r="OV721" s="1"/>
      <c r="OW721" s="1"/>
      <c r="OX721" s="1"/>
      <c r="OY721" s="1"/>
      <c r="OZ721" s="1"/>
      <c r="PA721" s="1"/>
      <c r="PB721" s="1"/>
      <c r="PC721" s="1"/>
      <c r="PD721" s="1"/>
      <c r="PE721" s="1"/>
      <c r="PF721" s="1"/>
      <c r="PG721" s="1"/>
      <c r="PH721" s="1"/>
      <c r="PI721" s="1"/>
      <c r="PJ721" s="1"/>
      <c r="PK721" s="1"/>
      <c r="PL721" s="1"/>
      <c r="PM721" s="1"/>
      <c r="PN721" s="1"/>
      <c r="PO721" s="1"/>
      <c r="PP721" s="1"/>
      <c r="PQ721" s="1"/>
      <c r="PR721" s="1"/>
      <c r="PS721" s="1"/>
      <c r="PT721" s="1"/>
      <c r="PU721" s="1"/>
      <c r="PV721" s="1"/>
      <c r="PW721" s="1"/>
      <c r="PX721" s="1"/>
      <c r="PY721" s="1"/>
      <c r="PZ721" s="1"/>
      <c r="QA721" s="1"/>
      <c r="QB721" s="1"/>
      <c r="QC721" s="1"/>
      <c r="QD721" s="1"/>
      <c r="QE721" s="1"/>
      <c r="QF721" s="1"/>
      <c r="QG721" s="1"/>
      <c r="QH721" s="1"/>
      <c r="QI721" s="1"/>
      <c r="QJ721" s="1"/>
      <c r="QK721" s="1"/>
      <c r="QL721" s="1"/>
      <c r="QM721" s="1"/>
      <c r="QN721" s="1"/>
      <c r="QO721" s="1"/>
      <c r="QP721" s="1"/>
      <c r="QQ721" s="1"/>
      <c r="QR721" s="1"/>
      <c r="QS721" s="1"/>
      <c r="QT721" s="1"/>
      <c r="QU721" s="1"/>
      <c r="QV721" s="1"/>
      <c r="QW721" s="1"/>
      <c r="QX721" s="1"/>
      <c r="QY721" s="1"/>
      <c r="QZ721" s="1"/>
      <c r="RA721" s="1"/>
      <c r="RB721" s="1"/>
      <c r="RC721" s="1"/>
      <c r="RD721" s="1"/>
      <c r="RE721" s="1"/>
      <c r="RF721" s="1"/>
      <c r="RG721" s="1"/>
      <c r="RH721" s="1"/>
      <c r="RI721" s="1"/>
      <c r="RJ721" s="1"/>
      <c r="RK721" s="1"/>
      <c r="RL721" s="1"/>
      <c r="RM721" s="1"/>
      <c r="RN721" s="1"/>
      <c r="RO721" s="1"/>
      <c r="RP721" s="1"/>
      <c r="RQ721" s="1"/>
      <c r="RR721" s="1"/>
      <c r="RS721" s="1"/>
      <c r="RT721" s="1"/>
      <c r="RU721" s="1"/>
      <c r="RV721" s="1"/>
      <c r="RW721" s="1"/>
      <c r="RX721" s="1"/>
      <c r="RY721" s="1"/>
      <c r="RZ721" s="1"/>
      <c r="SA721" s="1"/>
      <c r="SB721" s="1"/>
      <c r="SC721" s="1"/>
      <c r="SD721" s="1"/>
      <c r="SE721" s="1"/>
      <c r="SF721" s="1"/>
      <c r="SG721" s="1"/>
      <c r="SH721" s="1"/>
      <c r="SI721" s="1"/>
      <c r="SJ721" s="1"/>
      <c r="SK721" s="1"/>
      <c r="SL721" s="1"/>
      <c r="SM721" s="1"/>
      <c r="SN721" s="1"/>
      <c r="SO721" s="1"/>
      <c r="SP721" s="1"/>
      <c r="SQ721" s="1"/>
      <c r="SR721" s="1"/>
      <c r="SS721" s="1"/>
      <c r="ST721" s="1"/>
      <c r="SU721" s="1"/>
      <c r="SV721" s="1"/>
      <c r="SW721" s="1"/>
      <c r="SX721" s="1"/>
      <c r="SY721" s="1"/>
      <c r="SZ721" s="1"/>
      <c r="TA721" s="1"/>
      <c r="TB721" s="1"/>
      <c r="TC721" s="1"/>
      <c r="TD721" s="1"/>
      <c r="TE721" s="1"/>
      <c r="TF721" s="1"/>
      <c r="TG721" s="1"/>
      <c r="TH721" s="1"/>
      <c r="TI721" s="1"/>
      <c r="TJ721" s="1"/>
      <c r="TK721" s="1"/>
      <c r="TL721" s="1"/>
      <c r="TM721" s="1"/>
      <c r="TN721" s="1"/>
      <c r="TO721" s="1"/>
      <c r="TP721" s="1"/>
      <c r="TQ721" s="1"/>
      <c r="TR721" s="1"/>
      <c r="TS721" s="1"/>
      <c r="TT721" s="1"/>
      <c r="TU721" s="1"/>
      <c r="TV721" s="1"/>
      <c r="TW721" s="1"/>
      <c r="TX721" s="1"/>
      <c r="TY721" s="1"/>
      <c r="TZ721" s="1"/>
      <c r="UA721" s="1"/>
      <c r="UB721" s="1"/>
      <c r="UC721" s="1"/>
      <c r="UD721" s="1"/>
      <c r="UE721" s="1"/>
      <c r="UF721" s="1"/>
      <c r="UG721" s="1"/>
      <c r="UH721" s="1"/>
      <c r="UI721" s="1"/>
      <c r="UJ721" s="1"/>
      <c r="UK721" s="1"/>
      <c r="UL721" s="1"/>
      <c r="UM721" s="1"/>
      <c r="UN721" s="1"/>
      <c r="UO721" s="1"/>
      <c r="UP721" s="1"/>
      <c r="UQ721" s="1"/>
      <c r="UR721" s="1"/>
      <c r="US721" s="1"/>
      <c r="UT721" s="1"/>
      <c r="UU721" s="1"/>
      <c r="UV721" s="1"/>
      <c r="UW721" s="1"/>
      <c r="UX721" s="1"/>
      <c r="UY721" s="1"/>
      <c r="UZ721" s="1"/>
      <c r="VA721" s="1"/>
      <c r="VB721" s="1"/>
      <c r="VC721" s="1"/>
      <c r="VD721" s="1"/>
      <c r="VE721" s="1"/>
      <c r="VF721" s="1"/>
      <c r="VG721" s="1"/>
      <c r="VH721" s="1"/>
      <c r="VI721" s="1"/>
      <c r="VJ721" s="1"/>
      <c r="VK721" s="1"/>
      <c r="VL721" s="1"/>
      <c r="VM721" s="1"/>
      <c r="VN721" s="1"/>
      <c r="VO721" s="1"/>
      <c r="VP721" s="1"/>
      <c r="VQ721" s="1"/>
      <c r="VR721" s="1"/>
      <c r="VS721" s="1"/>
      <c r="VT721" s="1"/>
      <c r="VU721" s="1"/>
      <c r="VV721" s="1"/>
      <c r="VW721" s="1"/>
      <c r="VX721" s="1"/>
      <c r="VY721" s="1"/>
      <c r="VZ721" s="1"/>
      <c r="WA721" s="1"/>
      <c r="WB721" s="1"/>
      <c r="WC721" s="1"/>
      <c r="WD721" s="1"/>
      <c r="WE721" s="1"/>
      <c r="WF721" s="1"/>
      <c r="WG721" s="1"/>
      <c r="WH721" s="1"/>
      <c r="WI721" s="1"/>
      <c r="WJ721" s="1"/>
      <c r="WK721" s="1"/>
      <c r="WL721" s="1"/>
      <c r="WM721" s="1"/>
      <c r="WN721" s="1"/>
      <c r="WO721" s="1"/>
      <c r="WP721" s="1"/>
      <c r="WQ721" s="1"/>
      <c r="WR721" s="1"/>
      <c r="WS721" s="1"/>
      <c r="WT721" s="1"/>
      <c r="WU721" s="1"/>
      <c r="WV721" s="1"/>
      <c r="WW721" s="1"/>
      <c r="WX721" s="1"/>
      <c r="WY721" s="1"/>
      <c r="WZ721" s="1"/>
      <c r="XA721" s="1"/>
      <c r="XB721" s="1"/>
      <c r="XC721" s="1"/>
      <c r="XD721" s="1"/>
      <c r="XE721" s="1"/>
      <c r="XF721" s="1"/>
      <c r="XG721" s="1"/>
      <c r="XH721" s="1"/>
      <c r="XI721" s="1"/>
      <c r="XJ721" s="1"/>
      <c r="XK721" s="1"/>
      <c r="XL721" s="1"/>
      <c r="XM721" s="1"/>
      <c r="XN721" s="1"/>
      <c r="XO721" s="1"/>
      <c r="XP721" s="1"/>
      <c r="XQ721" s="1"/>
      <c r="XR721" s="1"/>
      <c r="XS721" s="1"/>
      <c r="XT721" s="1"/>
      <c r="XU721" s="1"/>
      <c r="XV721" s="1"/>
      <c r="XW721" s="1"/>
      <c r="XX721" s="1"/>
      <c r="XY721" s="1"/>
      <c r="XZ721" s="1"/>
      <c r="YA721" s="1"/>
      <c r="YB721" s="1"/>
      <c r="YC721" s="1"/>
      <c r="YD721" s="1"/>
      <c r="YE721" s="1"/>
      <c r="YF721" s="1"/>
      <c r="YG721" s="1"/>
      <c r="YH721" s="1"/>
      <c r="YI721" s="1"/>
      <c r="YJ721" s="1"/>
      <c r="YK721" s="1"/>
      <c r="YL721" s="1"/>
      <c r="YM721" s="1"/>
      <c r="YN721" s="1"/>
      <c r="YO721" s="1"/>
      <c r="YP721" s="1"/>
      <c r="YQ721" s="1"/>
      <c r="YR721" s="1"/>
      <c r="YS721" s="1"/>
      <c r="YT721" s="1"/>
      <c r="YU721" s="1"/>
      <c r="YV721" s="1"/>
      <c r="YW721" s="1"/>
      <c r="YX721" s="1"/>
      <c r="YY721" s="1"/>
      <c r="YZ721" s="1"/>
      <c r="ZA721" s="1"/>
      <c r="ZB721" s="1"/>
      <c r="ZC721" s="1"/>
      <c r="ZD721" s="1"/>
      <c r="ZE721" s="1"/>
      <c r="ZF721" s="1"/>
      <c r="ZG721" s="1"/>
      <c r="ZH721" s="1"/>
      <c r="ZI721" s="1"/>
      <c r="ZJ721" s="1"/>
      <c r="ZK721" s="1"/>
      <c r="ZL721" s="1"/>
      <c r="ZM721" s="1"/>
      <c r="ZN721" s="1"/>
      <c r="ZO721" s="1"/>
      <c r="ZP721" s="1"/>
      <c r="ZQ721" s="1"/>
      <c r="ZR721" s="1"/>
      <c r="ZS721" s="1"/>
      <c r="ZT721" s="1"/>
      <c r="ZU721" s="1"/>
      <c r="ZV721" s="1"/>
      <c r="ZW721" s="1"/>
      <c r="ZX721" s="1"/>
      <c r="ZY721" s="1"/>
      <c r="ZZ721" s="1"/>
      <c r="AAA721" s="1"/>
      <c r="AAB721" s="1"/>
      <c r="AAC721" s="1"/>
      <c r="AAD721" s="1"/>
      <c r="AAE721" s="1"/>
      <c r="AAF721" s="1"/>
      <c r="AAG721" s="1"/>
      <c r="AAH721" s="1"/>
      <c r="AAI721" s="1"/>
      <c r="AAJ721" s="1"/>
      <c r="AAK721" s="1"/>
      <c r="AAL721" s="1"/>
      <c r="AAM721" s="1"/>
      <c r="AAN721" s="1"/>
      <c r="AAO721" s="1"/>
      <c r="AAP721" s="1"/>
      <c r="AAQ721" s="1"/>
      <c r="AAR721" s="1"/>
      <c r="AAS721" s="1"/>
      <c r="AAT721" s="1"/>
      <c r="AAU721" s="1"/>
      <c r="AAV721" s="1"/>
      <c r="AAW721" s="1"/>
      <c r="AAX721" s="1"/>
      <c r="AAY721" s="1"/>
      <c r="AAZ721" s="1"/>
      <c r="ABA721" s="1"/>
      <c r="ABB721" s="1"/>
      <c r="ABC721" s="1"/>
      <c r="ABD721" s="1"/>
      <c r="ABE721" s="1"/>
      <c r="ABF721" s="1"/>
      <c r="ABG721" s="1"/>
      <c r="ABH721" s="1"/>
      <c r="ABI721" s="1"/>
      <c r="ABJ721" s="1"/>
      <c r="ABK721" s="1"/>
      <c r="ABL721" s="1"/>
      <c r="ABM721" s="1"/>
      <c r="ABN721" s="1"/>
      <c r="ABO721" s="1"/>
      <c r="ABP721" s="1"/>
      <c r="ABQ721" s="1"/>
      <c r="ABR721" s="1"/>
      <c r="ABS721" s="1"/>
      <c r="ABT721" s="1"/>
      <c r="ABU721" s="1"/>
      <c r="ABV721" s="1"/>
      <c r="ABW721" s="1"/>
      <c r="ABX721" s="1"/>
      <c r="ABY721" s="1"/>
      <c r="ABZ721" s="1"/>
      <c r="ACA721" s="1"/>
      <c r="ACB721" s="1"/>
      <c r="ACC721" s="1"/>
      <c r="ACD721" s="1"/>
      <c r="ACE721" s="1"/>
      <c r="ACF721" s="1"/>
      <c r="ACG721" s="1"/>
      <c r="ACH721" s="1"/>
      <c r="ACI721" s="1"/>
      <c r="ACJ721" s="1"/>
      <c r="ACK721" s="1"/>
      <c r="ACL721" s="1"/>
      <c r="ACM721" s="1"/>
      <c r="ACN721" s="1"/>
      <c r="ACO721" s="1"/>
      <c r="ACP721" s="1"/>
      <c r="ACQ721" s="1"/>
      <c r="ACR721" s="1"/>
      <c r="ACS721" s="1"/>
      <c r="ACT721" s="1"/>
      <c r="ACU721" s="1"/>
      <c r="ACV721" s="1"/>
      <c r="ACW721" s="1"/>
      <c r="ACX721" s="1"/>
      <c r="ACY721" s="1"/>
      <c r="ACZ721" s="1"/>
      <c r="ADA721" s="1"/>
      <c r="ADB721" s="1"/>
      <c r="ADC721" s="1"/>
      <c r="ADD721" s="1"/>
      <c r="ADE721" s="1"/>
      <c r="ADF721" s="1"/>
      <c r="ADG721" s="1"/>
      <c r="ADH721" s="1"/>
      <c r="ADI721" s="1"/>
      <c r="ADJ721" s="1"/>
      <c r="ADK721" s="1"/>
      <c r="ADL721" s="1"/>
      <c r="ADM721" s="1"/>
      <c r="ADN721" s="1"/>
      <c r="ADO721" s="1"/>
      <c r="ADP721" s="1"/>
      <c r="ADQ721" s="1"/>
      <c r="ADR721" s="1"/>
      <c r="ADS721" s="1"/>
      <c r="ADT721" s="1"/>
      <c r="ADU721" s="1"/>
      <c r="ADV721" s="1"/>
      <c r="ADW721" s="1"/>
      <c r="ADX721" s="1"/>
      <c r="ADY721" s="1"/>
      <c r="ADZ721" s="1"/>
      <c r="AEA721" s="1"/>
      <c r="AEB721" s="1"/>
      <c r="AEC721" s="1"/>
      <c r="AED721" s="1"/>
      <c r="AEE721" s="1"/>
      <c r="AEF721" s="1"/>
      <c r="AEG721" s="1"/>
      <c r="AEH721" s="1"/>
      <c r="AEI721" s="1"/>
      <c r="AEJ721" s="1"/>
      <c r="AEK721" s="1"/>
      <c r="AEL721" s="1"/>
      <c r="AEM721" s="1"/>
      <c r="AEN721" s="1"/>
      <c r="AEO721" s="1"/>
      <c r="AEP721" s="1"/>
      <c r="AEQ721" s="1"/>
      <c r="AER721" s="1"/>
      <c r="AES721" s="1"/>
      <c r="AET721" s="1"/>
      <c r="AEU721" s="1"/>
      <c r="AEV721" s="1"/>
      <c r="AEW721" s="1"/>
      <c r="AEX721" s="1"/>
      <c r="AEY721" s="1"/>
      <c r="AEZ721" s="1"/>
      <c r="AFA721" s="1"/>
      <c r="AFB721" s="1"/>
      <c r="AFC721" s="1"/>
      <c r="AFD721" s="1"/>
      <c r="AFE721" s="1"/>
      <c r="AFF721" s="1"/>
      <c r="AFG721" s="1"/>
      <c r="AFH721" s="1"/>
      <c r="AFI721" s="1"/>
      <c r="AFJ721" s="1"/>
      <c r="AFK721" s="1"/>
      <c r="AFL721" s="1"/>
      <c r="AFM721" s="1"/>
      <c r="AFN721" s="1"/>
      <c r="AFO721" s="1"/>
      <c r="AFP721" s="1"/>
      <c r="AFQ721" s="1"/>
      <c r="AFR721" s="1"/>
      <c r="AFS721" s="1"/>
      <c r="AFT721" s="1"/>
      <c r="AFU721" s="1"/>
      <c r="AFV721" s="1"/>
      <c r="AFW721" s="1"/>
      <c r="AFX721" s="1"/>
      <c r="AFY721" s="1"/>
      <c r="AFZ721" s="1"/>
      <c r="AGA721" s="1"/>
      <c r="AGB721" s="1"/>
      <c r="AGC721" s="1"/>
      <c r="AGD721" s="1"/>
      <c r="AGE721" s="1"/>
      <c r="AGF721" s="1"/>
      <c r="AGG721" s="1"/>
      <c r="AGH721" s="1"/>
      <c r="AGI721" s="1"/>
      <c r="AGJ721" s="1"/>
      <c r="AGK721" s="1"/>
      <c r="AGL721" s="1"/>
      <c r="AGM721" s="1"/>
      <c r="AGN721" s="1"/>
      <c r="AGO721" s="1"/>
      <c r="AGP721" s="1"/>
      <c r="AGQ721" s="1"/>
      <c r="AGR721" s="1"/>
      <c r="AGS721" s="1"/>
      <c r="AGT721" s="1"/>
      <c r="AGU721" s="1"/>
      <c r="AGV721" s="1"/>
      <c r="AGW721" s="1"/>
      <c r="AGX721" s="1"/>
      <c r="AGY721" s="1"/>
      <c r="AGZ721" s="1"/>
      <c r="AHA721" s="1"/>
      <c r="AHB721" s="1"/>
      <c r="AHC721" s="1"/>
      <c r="AHD721" s="1"/>
      <c r="AHE721" s="1"/>
      <c r="AHF721" s="1"/>
      <c r="AHG721" s="1"/>
      <c r="AHH721" s="1"/>
      <c r="AHI721" s="1"/>
      <c r="AHJ721" s="1"/>
      <c r="AHK721" s="1"/>
      <c r="AHL721" s="1"/>
      <c r="AHM721" s="1"/>
      <c r="AHN721" s="1"/>
      <c r="AHO721" s="1"/>
      <c r="AHP721" s="1"/>
      <c r="AHQ721" s="1"/>
      <c r="AHR721" s="1"/>
      <c r="AHS721" s="1"/>
      <c r="AHT721" s="1"/>
      <c r="AHU721" s="1"/>
      <c r="AHV721" s="1"/>
      <c r="AHW721" s="1"/>
      <c r="AHX721" s="1"/>
      <c r="AHY721" s="1"/>
      <c r="AHZ721" s="1"/>
      <c r="AIA721" s="1"/>
      <c r="AIB721" s="1"/>
      <c r="AIC721" s="1"/>
      <c r="AID721" s="1"/>
      <c r="AIE721" s="1"/>
      <c r="AIF721" s="1"/>
      <c r="AIG721" s="1"/>
      <c r="AIH721" s="1"/>
      <c r="AII721" s="1"/>
      <c r="AIJ721" s="1"/>
      <c r="AIK721" s="1"/>
      <c r="AIL721" s="1"/>
      <c r="AIM721" s="1"/>
      <c r="AIN721" s="1"/>
      <c r="AIO721" s="1"/>
      <c r="AIP721" s="1"/>
      <c r="AIQ721" s="1"/>
      <c r="AIR721" s="1"/>
      <c r="AIS721" s="1"/>
      <c r="AIT721" s="1"/>
      <c r="AIU721" s="1"/>
      <c r="AIV721" s="1"/>
      <c r="AIW721" s="1"/>
      <c r="AIX721" s="1"/>
      <c r="AIY721" s="1"/>
      <c r="AIZ721" s="1"/>
      <c r="AJA721" s="1"/>
      <c r="AJB721" s="1"/>
      <c r="AJC721" s="1"/>
      <c r="AJD721" s="1"/>
      <c r="AJE721" s="1"/>
      <c r="AJF721" s="1"/>
      <c r="AJG721" s="1"/>
      <c r="AJH721" s="1"/>
      <c r="AJI721" s="1"/>
      <c r="AJJ721" s="1"/>
      <c r="AJK721" s="1"/>
      <c r="AJL721" s="1"/>
      <c r="AJM721" s="1"/>
      <c r="AJN721" s="1"/>
      <c r="AJO721" s="1"/>
      <c r="AJP721" s="1"/>
      <c r="AJQ721" s="1"/>
      <c r="AJR721" s="1"/>
      <c r="AJS721" s="1"/>
      <c r="AJT721" s="1"/>
      <c r="AJU721" s="1"/>
      <c r="AJV721" s="1"/>
      <c r="AJW721" s="1"/>
      <c r="AJX721" s="1"/>
      <c r="AJY721" s="1"/>
      <c r="AJZ721" s="1"/>
      <c r="AKA721" s="1"/>
      <c r="AKB721" s="1"/>
      <c r="AKC721" s="1"/>
      <c r="AKD721" s="1"/>
      <c r="AKE721" s="1"/>
      <c r="AKF721" s="1"/>
      <c r="AKG721" s="1"/>
      <c r="AKH721" s="1"/>
      <c r="AKI721" s="1"/>
      <c r="AKJ721" s="1"/>
      <c r="AKK721" s="1"/>
      <c r="AKL721" s="1"/>
      <c r="AKM721" s="1"/>
      <c r="AKN721" s="1"/>
      <c r="AKO721" s="1"/>
      <c r="AKP721" s="1"/>
      <c r="AKQ721" s="1"/>
      <c r="AKR721" s="1"/>
      <c r="AKS721" s="1"/>
      <c r="AKT721" s="1"/>
      <c r="AKU721" s="1"/>
      <c r="AKV721" s="1"/>
      <c r="AKW721" s="1"/>
      <c r="AKX721" s="1"/>
      <c r="AKY721" s="1"/>
      <c r="AKZ721" s="1"/>
      <c r="ALA721" s="1"/>
      <c r="ALB721" s="1"/>
      <c r="ALC721" s="1"/>
      <c r="ALD721" s="1"/>
      <c r="ALE721" s="1"/>
      <c r="ALF721" s="1"/>
      <c r="ALG721" s="1"/>
      <c r="ALH721" s="1"/>
      <c r="ALI721" s="1"/>
      <c r="ALJ721" s="1"/>
      <c r="ALK721" s="1"/>
      <c r="ALL721" s="1"/>
      <c r="ALM721" s="1"/>
      <c r="ALN721" s="1"/>
      <c r="ALO721" s="1"/>
      <c r="ALP721" s="1"/>
      <c r="ALQ721" s="1"/>
      <c r="ALR721" s="1"/>
      <c r="ALS721" s="1"/>
      <c r="ALT721" s="1"/>
      <c r="ALU721" s="1"/>
      <c r="ALV721" s="1"/>
      <c r="ALW721" s="1"/>
      <c r="ALX721" s="1"/>
      <c r="ALY721" s="1"/>
      <c r="ALZ721" s="1"/>
      <c r="AMA721" s="1"/>
      <c r="AMB721" s="1"/>
      <c r="AMC721" s="1"/>
      <c r="AMD721" s="1"/>
      <c r="AME721" s="1"/>
      <c r="AMF721" s="1"/>
      <c r="AMG721" s="1"/>
      <c r="AMH721" s="1"/>
      <c r="AMI721" s="1"/>
      <c r="AMJ721" s="1"/>
    </row>
    <row r="722" spans="1:1024">
      <c r="A722" s="2" t="s">
        <v>1470</v>
      </c>
      <c r="B722" s="2"/>
      <c r="C722" s="2"/>
      <c r="D722" s="2"/>
      <c r="E722" s="2"/>
      <c r="F722" s="2"/>
      <c r="G722" s="2"/>
      <c r="H722" s="2"/>
      <c r="I722" s="2"/>
      <c r="J722" s="2"/>
      <c r="K722" s="2"/>
    </row>
    <row r="723" spans="1:1024">
      <c r="A723" s="1" t="s">
        <v>1471</v>
      </c>
      <c r="B723" s="1" t="s">
        <v>1472</v>
      </c>
      <c r="C723" s="1" t="s">
        <v>1473</v>
      </c>
      <c r="D723" s="1" t="s">
        <v>10</v>
      </c>
      <c r="E723" s="3" t="s">
        <v>1474</v>
      </c>
      <c r="F723" s="3" t="s">
        <v>1474</v>
      </c>
      <c r="G723" s="1" t="s">
        <v>1475</v>
      </c>
    </row>
    <row r="724" spans="1:1024">
      <c r="A724" s="1" t="s">
        <v>1476</v>
      </c>
      <c r="B724" s="1" t="s">
        <v>1477</v>
      </c>
      <c r="C724" s="1" t="s">
        <v>1473</v>
      </c>
      <c r="D724" s="1" t="s">
        <v>10</v>
      </c>
      <c r="E724" s="3" t="s">
        <v>1188</v>
      </c>
      <c r="F724" s="3" t="s">
        <v>1188</v>
      </c>
    </row>
    <row r="725" spans="1:1024">
      <c r="A725" s="1" t="s">
        <v>1478</v>
      </c>
      <c r="B725" s="1" t="s">
        <v>1479</v>
      </c>
      <c r="C725" s="1" t="s">
        <v>1473</v>
      </c>
      <c r="D725" s="1" t="s">
        <v>247</v>
      </c>
      <c r="E725" s="1" t="s">
        <v>9154</v>
      </c>
      <c r="F725" s="1" t="s">
        <v>9154</v>
      </c>
      <c r="G725" s="1" t="s">
        <v>257</v>
      </c>
    </row>
    <row r="726" spans="1:1024">
      <c r="A726" s="1" t="s">
        <v>1480</v>
      </c>
      <c r="B726" s="1" t="s">
        <v>1481</v>
      </c>
      <c r="C726" s="1" t="s">
        <v>1473</v>
      </c>
      <c r="D726" s="1" t="s">
        <v>13</v>
      </c>
      <c r="E726" s="3">
        <v>20</v>
      </c>
      <c r="F726" s="3">
        <v>20</v>
      </c>
    </row>
    <row r="727" spans="1:1024">
      <c r="A727" s="1" t="s">
        <v>1482</v>
      </c>
      <c r="B727" s="1" t="s">
        <v>1483</v>
      </c>
      <c r="C727" s="1" t="s">
        <v>1473</v>
      </c>
      <c r="D727" s="1" t="s">
        <v>247</v>
      </c>
      <c r="E727" s="3">
        <v>0</v>
      </c>
      <c r="F727" s="3">
        <v>0</v>
      </c>
    </row>
    <row r="728" spans="1:1024">
      <c r="A728" s="1" t="s">
        <v>1484</v>
      </c>
      <c r="B728" s="1" t="s">
        <v>1485</v>
      </c>
      <c r="C728" s="1" t="s">
        <v>1473</v>
      </c>
      <c r="D728" s="1" t="s">
        <v>247</v>
      </c>
      <c r="E728" s="3">
        <v>0</v>
      </c>
      <c r="F728" s="3">
        <v>0</v>
      </c>
    </row>
    <row r="729" spans="1:1024">
      <c r="A729" s="1" t="s">
        <v>1486</v>
      </c>
      <c r="B729" s="1" t="s">
        <v>1487</v>
      </c>
      <c r="C729" s="1" t="s">
        <v>1473</v>
      </c>
      <c r="D729" s="1" t="s">
        <v>13</v>
      </c>
      <c r="E729" s="3">
        <v>0</v>
      </c>
      <c r="F729" s="3">
        <v>0</v>
      </c>
    </row>
    <row r="730" spans="1:1024">
      <c r="A730" s="1" t="s">
        <v>1488</v>
      </c>
      <c r="B730" s="1" t="s">
        <v>1489</v>
      </c>
      <c r="C730" s="1" t="s">
        <v>1473</v>
      </c>
      <c r="D730" s="1" t="s">
        <v>247</v>
      </c>
      <c r="E730" s="3">
        <v>30</v>
      </c>
      <c r="F730" s="3">
        <v>30</v>
      </c>
    </row>
    <row r="731" spans="1:1024">
      <c r="A731" s="1" t="s">
        <v>1490</v>
      </c>
      <c r="B731" s="1" t="s">
        <v>1491</v>
      </c>
      <c r="C731" s="1" t="s">
        <v>1473</v>
      </c>
      <c r="D731" s="1" t="s">
        <v>247</v>
      </c>
      <c r="E731" s="3">
        <v>1.2999999999999999E-3</v>
      </c>
      <c r="F731" s="3">
        <v>1.2999999999999999E-3</v>
      </c>
      <c r="G731" s="1" t="s">
        <v>1492</v>
      </c>
    </row>
    <row r="732" spans="1:1024">
      <c r="A732" s="1" t="s">
        <v>1493</v>
      </c>
      <c r="B732" s="1" t="s">
        <v>1494</v>
      </c>
      <c r="C732" s="1" t="s">
        <v>1473</v>
      </c>
      <c r="D732" s="1" t="s">
        <v>13</v>
      </c>
      <c r="E732" s="3">
        <v>45</v>
      </c>
      <c r="F732" s="3">
        <v>45</v>
      </c>
      <c r="G732" s="1" t="s">
        <v>1495</v>
      </c>
    </row>
  </sheetData>
  <hyperlinks>
    <hyperlink ref="E49" r:id="rId1" xr:uid="{00000000-0004-0000-0000-000000000000}"/>
    <hyperlink ref="E50" r:id="rId2" xr:uid="{00000000-0004-0000-0000-000001000000}"/>
    <hyperlink ref="E51" r:id="rId3" xr:uid="{00000000-0004-0000-0000-000002000000}"/>
    <hyperlink ref="E188" r:id="rId4" display="&quot;https://www.geoportail.gouv.fr/embed/visu.html?c=&quot;+LONGITUDE+&quot;,&quot;+LATITUDE+&quot;&amp;amp;z=0.00012136999453139198&amp;amp;l=ORTHOIMAGERY.ORTHOPHOTOS::GEOPORTAIL:OGC:WMTS(1)&amp;amp;l=CADASTRALPARCELS.PARCELS::GEOPORTAIL:OGC:WMTS(1)&amp;amp;l=ADMINISTRATIVEUNITS.BOUNDARIES::GEOPORTAIL:OGC:WMTS(1)&amp;amp;permalink=yes&quot;" xr:uid="{00000000-0004-0000-0000-000003000000}"/>
    <hyperlink ref="E192" r:id="rId5" xr:uid="{00000000-0004-0000-0000-000004000000}"/>
    <hyperlink ref="E194" r:id="rId6" xr:uid="{00000000-0004-0000-0000-000005000000}"/>
  </hyperlinks>
  <pageMargins left="0.7" right="0.7" top="0.75" bottom="0.75" header="0.511811023622047" footer="0.511811023622047"/>
  <pageSetup orientation="portrait" horizontalDpi="300" verticalDpi="3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31"/>
  <sheetViews>
    <sheetView zoomScaleNormal="100" workbookViewId="0">
      <selection activeCell="L29" sqref="L29"/>
    </sheetView>
  </sheetViews>
  <sheetFormatPr defaultColWidth="8.7109375" defaultRowHeight="15"/>
  <cols>
    <col min="2" max="2" width="28.42578125" customWidth="1"/>
    <col min="4" max="10" width="10.28515625" customWidth="1"/>
  </cols>
  <sheetData>
    <row r="2" spans="2:14">
      <c r="D2" s="301" t="s">
        <v>8890</v>
      </c>
      <c r="E2" s="301"/>
      <c r="F2" s="301"/>
      <c r="H2" s="301" t="s">
        <v>8891</v>
      </c>
      <c r="I2" s="301"/>
      <c r="J2" s="301"/>
    </row>
    <row r="3" spans="2:14">
      <c r="D3">
        <v>2017</v>
      </c>
      <c r="E3">
        <v>2030</v>
      </c>
      <c r="F3" t="s">
        <v>8892</v>
      </c>
      <c r="H3">
        <v>2017</v>
      </c>
      <c r="I3">
        <v>2030</v>
      </c>
      <c r="J3" t="s">
        <v>8892</v>
      </c>
    </row>
    <row r="4" spans="2:14">
      <c r="B4" t="s">
        <v>8717</v>
      </c>
      <c r="D4">
        <v>176069</v>
      </c>
      <c r="E4">
        <v>176198</v>
      </c>
      <c r="F4">
        <v>129</v>
      </c>
      <c r="H4">
        <v>260271</v>
      </c>
      <c r="I4">
        <v>271856</v>
      </c>
      <c r="J4">
        <v>11585</v>
      </c>
    </row>
    <row r="5" spans="2:14">
      <c r="B5" t="s">
        <v>8893</v>
      </c>
      <c r="D5">
        <v>2.262</v>
      </c>
      <c r="E5">
        <v>2.113</v>
      </c>
      <c r="F5">
        <v>-0.14899999999999999</v>
      </c>
      <c r="H5">
        <v>2.262</v>
      </c>
      <c r="I5">
        <v>2.113</v>
      </c>
      <c r="J5">
        <v>-0.14899999999999999</v>
      </c>
    </row>
    <row r="9" spans="2:14">
      <c r="B9" t="s">
        <v>8894</v>
      </c>
      <c r="D9">
        <f>ROUND(D4/D5,0)</f>
        <v>77838</v>
      </c>
      <c r="E9">
        <f>ROUND(E4/E5,0)</f>
        <v>83388</v>
      </c>
      <c r="F9">
        <f>E9-D9</f>
        <v>5550</v>
      </c>
      <c r="G9" s="270">
        <f>F9/D9</f>
        <v>7.1301934787635857E-2</v>
      </c>
      <c r="H9">
        <f>ROUND(H4/H5,0)</f>
        <v>115062</v>
      </c>
      <c r="I9">
        <f>ROUND(I4/I5,0)</f>
        <v>128659</v>
      </c>
      <c r="J9">
        <f>I9-H9</f>
        <v>13597</v>
      </c>
      <c r="K9" s="270">
        <f>J9/H9</f>
        <v>0.11817107298673758</v>
      </c>
    </row>
    <row r="10" spans="2:14">
      <c r="B10" s="21" t="s">
        <v>8895</v>
      </c>
      <c r="F10">
        <f>ROUND(F4/E5,0)</f>
        <v>61</v>
      </c>
      <c r="J10">
        <f>ROUND(J4/I5,0)</f>
        <v>5483</v>
      </c>
      <c r="K10">
        <v>5483</v>
      </c>
    </row>
    <row r="11" spans="2:14">
      <c r="B11" s="21" t="s">
        <v>8896</v>
      </c>
      <c r="F11">
        <f>F9-F10</f>
        <v>5489</v>
      </c>
      <c r="J11">
        <f>J9-J10</f>
        <v>8114</v>
      </c>
      <c r="K11">
        <v>8475</v>
      </c>
    </row>
    <row r="12" spans="2:14">
      <c r="B12" t="s">
        <v>8897</v>
      </c>
      <c r="D12">
        <v>8062</v>
      </c>
      <c r="E12">
        <v>9389</v>
      </c>
      <c r="F12">
        <v>1327</v>
      </c>
      <c r="G12" s="270">
        <f>F12/D12</f>
        <v>0.16459935499875961</v>
      </c>
      <c r="H12">
        <v>9253</v>
      </c>
      <c r="I12">
        <v>7523</v>
      </c>
      <c r="J12">
        <v>-1730</v>
      </c>
      <c r="K12" s="270">
        <f>J12/H12</f>
        <v>-0.18696638927915271</v>
      </c>
    </row>
    <row r="13" spans="2:14">
      <c r="B13" t="s">
        <v>8898</v>
      </c>
      <c r="D13">
        <v>38856</v>
      </c>
      <c r="E13">
        <v>44297</v>
      </c>
      <c r="F13">
        <v>5441</v>
      </c>
      <c r="G13" s="270">
        <f>F13/D13</f>
        <v>0.14002985381922997</v>
      </c>
      <c r="H13">
        <v>55645</v>
      </c>
      <c r="I13">
        <v>62753</v>
      </c>
      <c r="J13">
        <v>7108</v>
      </c>
      <c r="K13" s="270">
        <f>J13/H13</f>
        <v>0.12773834127055442</v>
      </c>
    </row>
    <row r="14" spans="2:14">
      <c r="B14" t="s">
        <v>8899</v>
      </c>
      <c r="F14">
        <v>1307</v>
      </c>
      <c r="G14" s="31">
        <f>(F14/D9)/13</f>
        <v>1.2916372663539857E-3</v>
      </c>
      <c r="J14">
        <v>1918</v>
      </c>
      <c r="K14" s="31">
        <f>(J14/H9)/13</f>
        <v>1.2822518428191891E-3</v>
      </c>
      <c r="N14" s="271"/>
    </row>
    <row r="16" spans="2:14">
      <c r="B16" t="s">
        <v>8900</v>
      </c>
      <c r="E16">
        <f>E3</f>
        <v>2030</v>
      </c>
      <c r="F16" s="272">
        <f>SUM(F10:F14)</f>
        <v>13625</v>
      </c>
      <c r="I16">
        <f>I3</f>
        <v>2030</v>
      </c>
      <c r="J16" s="272">
        <f>SUM(J10:J14)</f>
        <v>20893</v>
      </c>
    </row>
    <row r="17" spans="2:10">
      <c r="B17" t="s">
        <v>8901</v>
      </c>
      <c r="F17">
        <f>ROUND(F16/(E3-D3),0)</f>
        <v>1048</v>
      </c>
      <c r="J17">
        <f>ROUND(J16/(I3-H3),0)</f>
        <v>1607</v>
      </c>
    </row>
    <row r="20" spans="2:10">
      <c r="B20" t="s">
        <v>8902</v>
      </c>
      <c r="D20" s="119">
        <v>0.45</v>
      </c>
      <c r="E20">
        <f>ROUND(F16*D20,0)</f>
        <v>6131</v>
      </c>
      <c r="F20" t="s">
        <v>8903</v>
      </c>
      <c r="H20" s="119">
        <v>0.45</v>
      </c>
      <c r="I20">
        <f>ROUND(J16*H20,0)</f>
        <v>9402</v>
      </c>
      <c r="J20" t="str">
        <f>F20</f>
        <v>Log / Renouv</v>
      </c>
    </row>
    <row r="21" spans="2:10">
      <c r="B21" t="s">
        <v>8904</v>
      </c>
      <c r="D21">
        <v>20</v>
      </c>
      <c r="E21">
        <f>ROUND(F16-E20,0)</f>
        <v>7494</v>
      </c>
      <c r="F21" t="s">
        <v>8905</v>
      </c>
      <c r="H21">
        <v>20</v>
      </c>
      <c r="I21">
        <f>ROUND(J16-I20,0)</f>
        <v>11491</v>
      </c>
      <c r="J21" t="str">
        <f>F21</f>
        <v>Log / Extension</v>
      </c>
    </row>
    <row r="22" spans="2:10">
      <c r="B22" t="s">
        <v>8906</v>
      </c>
      <c r="E22">
        <f>ROUND(E21/D21,0)</f>
        <v>375</v>
      </c>
      <c r="F22" t="s">
        <v>8907</v>
      </c>
      <c r="I22">
        <f>ROUND(I21/H21,0)</f>
        <v>575</v>
      </c>
      <c r="J22" t="s">
        <v>8907</v>
      </c>
    </row>
    <row r="24" spans="2:10">
      <c r="B24" t="s">
        <v>8908</v>
      </c>
      <c r="D24">
        <v>547</v>
      </c>
      <c r="E24" t="s">
        <v>8907</v>
      </c>
      <c r="H24">
        <v>267</v>
      </c>
      <c r="I24" t="str">
        <f>E24</f>
        <v>Ha</v>
      </c>
    </row>
    <row r="25" spans="2:10">
      <c r="B25" t="s">
        <v>8909</v>
      </c>
      <c r="D25">
        <f>ROUND(D24/10,0)</f>
        <v>55</v>
      </c>
      <c r="E25" t="s">
        <v>8907</v>
      </c>
      <c r="H25">
        <f>ROUND(H24/10,0)</f>
        <v>27</v>
      </c>
      <c r="I25" t="str">
        <f>E25</f>
        <v>Ha</v>
      </c>
    </row>
    <row r="27" spans="2:10">
      <c r="B27" t="s">
        <v>8910</v>
      </c>
      <c r="D27">
        <f>ROUND(D24/2,0)</f>
        <v>274</v>
      </c>
      <c r="E27" t="s">
        <v>8907</v>
      </c>
      <c r="H27">
        <f>ROUND(H24/2,0)</f>
        <v>134</v>
      </c>
      <c r="I27" t="str">
        <f>E27</f>
        <v>Ha</v>
      </c>
    </row>
    <row r="28" spans="2:10">
      <c r="B28" t="s">
        <v>8595</v>
      </c>
      <c r="D28">
        <f>ROUND(D27/10,0)</f>
        <v>27</v>
      </c>
      <c r="E28" t="s">
        <v>8907</v>
      </c>
      <c r="H28">
        <f>ROUND(H27/10,0)</f>
        <v>13</v>
      </c>
      <c r="I28" t="str">
        <f>E28</f>
        <v>Ha</v>
      </c>
    </row>
    <row r="30" spans="2:10">
      <c r="B30" t="s">
        <v>8911</v>
      </c>
      <c r="D30">
        <f>ROUND(D27,0)</f>
        <v>274</v>
      </c>
      <c r="E30" t="s">
        <v>8907</v>
      </c>
      <c r="H30">
        <f>ROUND(H27,0)</f>
        <v>134</v>
      </c>
      <c r="I30" t="str">
        <f>E30</f>
        <v>Ha</v>
      </c>
    </row>
    <row r="31" spans="2:10">
      <c r="B31" t="s">
        <v>8912</v>
      </c>
      <c r="D31">
        <f>ROUND(E22/13*10,0)</f>
        <v>288</v>
      </c>
      <c r="E31" t="s">
        <v>8907</v>
      </c>
      <c r="H31">
        <f>ROUND(I22/13*10,0)</f>
        <v>442</v>
      </c>
      <c r="I31" t="str">
        <f>E31</f>
        <v>Ha</v>
      </c>
    </row>
  </sheetData>
  <mergeCells count="2">
    <mergeCell ref="D2:F2"/>
    <mergeCell ref="H2:J2"/>
  </mergeCell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8"/>
  <sheetViews>
    <sheetView showGridLines="0" zoomScaleNormal="100" workbookViewId="0">
      <pane ySplit="1" topLeftCell="A14" activePane="bottomLeft" state="frozen"/>
      <selection pane="bottomLeft" activeCell="A40" sqref="A40"/>
    </sheetView>
  </sheetViews>
  <sheetFormatPr defaultColWidth="11.7109375" defaultRowHeight="15"/>
  <cols>
    <col min="1" max="1" width="28.5703125" style="273" customWidth="1"/>
    <col min="2" max="2" width="53.85546875" style="274" customWidth="1"/>
    <col min="3" max="3" width="37.28515625" style="275" customWidth="1"/>
    <col min="4" max="4" width="28.28515625" style="275" customWidth="1"/>
    <col min="5" max="5" width="51.5703125" style="276" customWidth="1"/>
    <col min="6" max="6" width="14.42578125" style="276" customWidth="1"/>
    <col min="7" max="256" width="11.7109375" style="273"/>
    <col min="257" max="257" width="28.5703125" style="273" customWidth="1"/>
    <col min="258" max="258" width="53.85546875" style="273" customWidth="1"/>
    <col min="259" max="259" width="37.28515625" style="273" customWidth="1"/>
    <col min="260" max="260" width="28.28515625" style="273" customWidth="1"/>
    <col min="261" max="261" width="51.5703125" style="273" customWidth="1"/>
    <col min="262" max="262" width="14.42578125" style="273" customWidth="1"/>
    <col min="263" max="512" width="11.7109375" style="273"/>
    <col min="513" max="513" width="28.5703125" style="273" customWidth="1"/>
    <col min="514" max="514" width="53.85546875" style="273" customWidth="1"/>
    <col min="515" max="515" width="37.28515625" style="273" customWidth="1"/>
    <col min="516" max="516" width="28.28515625" style="273" customWidth="1"/>
    <col min="517" max="517" width="51.5703125" style="273" customWidth="1"/>
    <col min="518" max="518" width="14.42578125" style="273" customWidth="1"/>
    <col min="519" max="768" width="11.7109375" style="273"/>
    <col min="769" max="769" width="28.5703125" style="273" customWidth="1"/>
    <col min="770" max="770" width="53.85546875" style="273" customWidth="1"/>
    <col min="771" max="771" width="37.28515625" style="273" customWidth="1"/>
    <col min="772" max="772" width="28.28515625" style="273" customWidth="1"/>
    <col min="773" max="773" width="51.5703125" style="273" customWidth="1"/>
    <col min="774" max="774" width="14.42578125" style="273" customWidth="1"/>
    <col min="775" max="1024" width="11.7109375" style="273"/>
  </cols>
  <sheetData>
    <row r="1" spans="1:6" ht="17.25" customHeight="1">
      <c r="A1" s="277" t="s">
        <v>8913</v>
      </c>
      <c r="B1" s="278" t="s">
        <v>8914</v>
      </c>
      <c r="C1" s="279" t="s">
        <v>8915</v>
      </c>
      <c r="D1" s="278" t="s">
        <v>8916</v>
      </c>
      <c r="E1" s="278" t="s">
        <v>8917</v>
      </c>
      <c r="F1" s="280" t="s">
        <v>8918</v>
      </c>
    </row>
    <row r="2" spans="1:6" s="283" customFormat="1" ht="38.25">
      <c r="A2" s="281" t="s">
        <v>91</v>
      </c>
      <c r="B2" s="281" t="s">
        <v>8919</v>
      </c>
      <c r="C2" s="282" t="s">
        <v>8920</v>
      </c>
      <c r="D2" s="282" t="s">
        <v>8921</v>
      </c>
      <c r="E2" s="281"/>
      <c r="F2" s="281" t="s">
        <v>8922</v>
      </c>
    </row>
    <row r="3" spans="1:6" s="283" customFormat="1" ht="38.25">
      <c r="A3" s="281" t="s">
        <v>85</v>
      </c>
      <c r="B3" s="281" t="s">
        <v>8923</v>
      </c>
      <c r="C3" s="282"/>
      <c r="D3" s="282" t="s">
        <v>8921</v>
      </c>
      <c r="E3" s="281"/>
      <c r="F3" s="281" t="s">
        <v>8922</v>
      </c>
    </row>
    <row r="4" spans="1:6" s="283" customFormat="1" ht="51">
      <c r="A4" s="281" t="s">
        <v>8924</v>
      </c>
      <c r="B4" s="281" t="s">
        <v>8925</v>
      </c>
      <c r="C4" s="282" t="s">
        <v>8920</v>
      </c>
      <c r="D4" s="282" t="s">
        <v>8926</v>
      </c>
      <c r="E4" s="281" t="s">
        <v>8927</v>
      </c>
      <c r="F4" s="281" t="s">
        <v>8922</v>
      </c>
    </row>
    <row r="5" spans="1:6" s="283" customFormat="1" ht="38.25">
      <c r="A5" s="281" t="s">
        <v>8928</v>
      </c>
      <c r="B5" s="281" t="s">
        <v>8929</v>
      </c>
      <c r="C5" s="282" t="s">
        <v>8930</v>
      </c>
      <c r="D5" s="282" t="s">
        <v>8921</v>
      </c>
      <c r="E5" s="281"/>
      <c r="F5" s="281" t="s">
        <v>8922</v>
      </c>
    </row>
    <row r="6" spans="1:6" s="283" customFormat="1" ht="38.25">
      <c r="A6" s="281" t="s">
        <v>8931</v>
      </c>
      <c r="B6" s="281" t="s">
        <v>8922</v>
      </c>
      <c r="C6" s="282"/>
      <c r="D6" s="282" t="s">
        <v>8932</v>
      </c>
      <c r="E6" s="281" t="s">
        <v>8933</v>
      </c>
      <c r="F6" s="281" t="s">
        <v>8922</v>
      </c>
    </row>
    <row r="7" spans="1:6" s="283" customFormat="1" ht="51">
      <c r="A7" s="281" t="s">
        <v>8934</v>
      </c>
      <c r="B7" s="281" t="s">
        <v>8935</v>
      </c>
      <c r="C7" s="282" t="s">
        <v>8936</v>
      </c>
      <c r="D7" s="282" t="s">
        <v>8937</v>
      </c>
      <c r="E7" s="281" t="s">
        <v>8938</v>
      </c>
      <c r="F7" s="281" t="s">
        <v>8939</v>
      </c>
    </row>
    <row r="8" spans="1:6" s="283" customFormat="1" ht="25.5">
      <c r="A8" s="281" t="s">
        <v>8940</v>
      </c>
      <c r="B8" s="281" t="s">
        <v>8941</v>
      </c>
      <c r="C8" s="282"/>
      <c r="D8" s="282" t="s">
        <v>8942</v>
      </c>
      <c r="E8" s="281" t="s">
        <v>8943</v>
      </c>
      <c r="F8" s="281" t="s">
        <v>8944</v>
      </c>
    </row>
    <row r="9" spans="1:6" s="283" customFormat="1" ht="63.75">
      <c r="A9" s="281" t="s">
        <v>8945</v>
      </c>
      <c r="B9" s="281" t="s">
        <v>8946</v>
      </c>
      <c r="C9" s="282"/>
      <c r="D9" s="282" t="s">
        <v>8942</v>
      </c>
      <c r="E9" s="281"/>
      <c r="F9" s="281" t="s">
        <v>8947</v>
      </c>
    </row>
    <row r="10" spans="1:6" s="283" customFormat="1" ht="76.5">
      <c r="A10" s="281" t="s">
        <v>8948</v>
      </c>
      <c r="B10" s="281" t="s">
        <v>8949</v>
      </c>
      <c r="C10" s="282"/>
      <c r="D10" s="282" t="s">
        <v>8942</v>
      </c>
      <c r="E10" s="281"/>
      <c r="F10" s="281" t="s">
        <v>8950</v>
      </c>
    </row>
    <row r="11" spans="1:6" s="283" customFormat="1" ht="51">
      <c r="A11" s="281" t="s">
        <v>8951</v>
      </c>
      <c r="B11" s="281" t="s">
        <v>8952</v>
      </c>
      <c r="C11" s="282"/>
      <c r="D11" s="282" t="s">
        <v>8953</v>
      </c>
      <c r="E11" s="281" t="s">
        <v>8954</v>
      </c>
      <c r="F11" s="281" t="s">
        <v>8955</v>
      </c>
    </row>
    <row r="12" spans="1:6" s="283" customFormat="1" ht="63.75">
      <c r="A12" s="281" t="s">
        <v>8956</v>
      </c>
      <c r="B12" s="281" t="s">
        <v>8957</v>
      </c>
      <c r="C12" s="282"/>
      <c r="D12" s="282" t="s">
        <v>8953</v>
      </c>
      <c r="E12" s="281" t="s">
        <v>8958</v>
      </c>
      <c r="F12" s="281" t="s">
        <v>8955</v>
      </c>
    </row>
    <row r="13" spans="1:6" s="283" customFormat="1" ht="25.5">
      <c r="A13" s="281" t="s">
        <v>8959</v>
      </c>
      <c r="B13" s="281" t="s">
        <v>8960</v>
      </c>
      <c r="C13" s="282"/>
      <c r="D13" s="282" t="s">
        <v>8953</v>
      </c>
      <c r="E13" s="281" t="s">
        <v>8961</v>
      </c>
      <c r="F13" s="281" t="s">
        <v>8955</v>
      </c>
    </row>
    <row r="14" spans="1:6" s="283" customFormat="1" ht="318.75">
      <c r="A14" s="281" t="s">
        <v>8962</v>
      </c>
      <c r="B14" s="281" t="s">
        <v>8963</v>
      </c>
      <c r="C14" s="282" t="s">
        <v>570</v>
      </c>
      <c r="D14" s="282" t="s">
        <v>8921</v>
      </c>
      <c r="E14" s="281"/>
      <c r="F14" s="281" t="s">
        <v>8964</v>
      </c>
    </row>
    <row r="15" spans="1:6" s="283" customFormat="1" ht="38.25">
      <c r="A15" s="281" t="s">
        <v>8965</v>
      </c>
      <c r="B15" s="281" t="s">
        <v>8966</v>
      </c>
      <c r="C15" s="282" t="s">
        <v>8967</v>
      </c>
      <c r="D15" s="282" t="s">
        <v>8968</v>
      </c>
      <c r="E15" s="281" t="s">
        <v>8969</v>
      </c>
      <c r="F15" s="281" t="s">
        <v>8970</v>
      </c>
    </row>
    <row r="16" spans="1:6" s="283" customFormat="1" ht="38.25">
      <c r="A16" s="281" t="s">
        <v>8971</v>
      </c>
      <c r="B16" s="281" t="s">
        <v>8972</v>
      </c>
      <c r="C16" s="282" t="s">
        <v>8973</v>
      </c>
      <c r="D16" s="282" t="s">
        <v>8974</v>
      </c>
      <c r="E16" s="281" t="s">
        <v>8969</v>
      </c>
      <c r="F16" s="281" t="s">
        <v>8970</v>
      </c>
    </row>
    <row r="17" spans="1:6" s="283" customFormat="1" ht="38.25">
      <c r="A17" s="281" t="s">
        <v>8975</v>
      </c>
      <c r="B17" s="281" t="s">
        <v>8976</v>
      </c>
      <c r="C17" s="282"/>
      <c r="D17" s="282" t="s">
        <v>8977</v>
      </c>
      <c r="E17" s="281" t="s">
        <v>8969</v>
      </c>
      <c r="F17" s="281" t="s">
        <v>8970</v>
      </c>
    </row>
    <row r="18" spans="1:6" s="283" customFormat="1" ht="51">
      <c r="A18" s="281" t="s">
        <v>8978</v>
      </c>
      <c r="B18" s="281" t="s">
        <v>8979</v>
      </c>
      <c r="C18" s="282"/>
      <c r="D18" s="282" t="s">
        <v>8980</v>
      </c>
      <c r="E18" s="281" t="s">
        <v>8969</v>
      </c>
      <c r="F18" s="281" t="s">
        <v>8981</v>
      </c>
    </row>
    <row r="19" spans="1:6" s="283" customFormat="1" ht="51">
      <c r="A19" s="281" t="s">
        <v>8982</v>
      </c>
      <c r="B19" s="281" t="s">
        <v>8983</v>
      </c>
      <c r="C19" s="282"/>
      <c r="D19" s="282" t="s">
        <v>8984</v>
      </c>
      <c r="E19" s="281" t="s">
        <v>8969</v>
      </c>
      <c r="F19" s="281" t="s">
        <v>8981</v>
      </c>
    </row>
    <row r="20" spans="1:6" s="283" customFormat="1" ht="12.75">
      <c r="A20" s="281" t="s">
        <v>8985</v>
      </c>
      <c r="B20" s="281" t="s">
        <v>8986</v>
      </c>
      <c r="C20" s="282"/>
      <c r="D20" s="282" t="s">
        <v>8926</v>
      </c>
      <c r="E20" s="281"/>
      <c r="F20" s="281" t="s">
        <v>8987</v>
      </c>
    </row>
    <row r="21" spans="1:6" s="283" customFormat="1" ht="12.75">
      <c r="A21" s="281" t="s">
        <v>8988</v>
      </c>
      <c r="B21" s="281" t="s">
        <v>8989</v>
      </c>
      <c r="C21" s="282"/>
      <c r="D21" s="282" t="s">
        <v>8990</v>
      </c>
      <c r="E21" s="281"/>
      <c r="F21" s="281" t="s">
        <v>8987</v>
      </c>
    </row>
    <row r="22" spans="1:6" s="283" customFormat="1" ht="12.75">
      <c r="A22" s="281" t="s">
        <v>8991</v>
      </c>
      <c r="B22" s="281" t="s">
        <v>8992</v>
      </c>
      <c r="C22" s="282" t="s">
        <v>8993</v>
      </c>
      <c r="D22" s="282" t="s">
        <v>8937</v>
      </c>
      <c r="E22" s="281" t="s">
        <v>8994</v>
      </c>
      <c r="F22" s="281" t="s">
        <v>8987</v>
      </c>
    </row>
    <row r="23" spans="1:6" s="283" customFormat="1" ht="12.75">
      <c r="A23" s="281" t="s">
        <v>8995</v>
      </c>
      <c r="B23" s="281" t="s">
        <v>8996</v>
      </c>
      <c r="C23" s="282"/>
      <c r="D23" s="282" t="s">
        <v>8926</v>
      </c>
      <c r="E23" s="281"/>
      <c r="F23" s="281" t="s">
        <v>8987</v>
      </c>
    </row>
    <row r="24" spans="1:6" s="283" customFormat="1" ht="12.75">
      <c r="A24" s="281" t="s">
        <v>8997</v>
      </c>
      <c r="B24" s="281" t="s">
        <v>8998</v>
      </c>
      <c r="C24" s="282"/>
      <c r="D24" s="282" t="s">
        <v>8926</v>
      </c>
      <c r="E24" s="281"/>
      <c r="F24" s="281" t="s">
        <v>8987</v>
      </c>
    </row>
    <row r="25" spans="1:6" s="283" customFormat="1" ht="12.75">
      <c r="A25" s="281" t="s">
        <v>8999</v>
      </c>
      <c r="B25" s="281" t="s">
        <v>9000</v>
      </c>
      <c r="C25" s="282"/>
      <c r="D25" s="282" t="s">
        <v>9001</v>
      </c>
      <c r="E25" s="281"/>
      <c r="F25" s="281" t="s">
        <v>8987</v>
      </c>
    </row>
    <row r="26" spans="1:6" s="283" customFormat="1" ht="12.75">
      <c r="A26" s="281" t="s">
        <v>9002</v>
      </c>
      <c r="B26" s="281" t="s">
        <v>9003</v>
      </c>
      <c r="C26" s="282"/>
      <c r="D26" s="282" t="s">
        <v>9004</v>
      </c>
      <c r="E26" s="281"/>
      <c r="F26" s="281" t="s">
        <v>8987</v>
      </c>
    </row>
    <row r="27" spans="1:6" s="283" customFormat="1" ht="12.75">
      <c r="A27" s="281" t="s">
        <v>9005</v>
      </c>
      <c r="B27" s="281" t="s">
        <v>9006</v>
      </c>
      <c r="C27" s="282"/>
      <c r="D27" s="282" t="s">
        <v>8990</v>
      </c>
      <c r="E27" s="281"/>
      <c r="F27" s="281" t="s">
        <v>8987</v>
      </c>
    </row>
    <row r="28" spans="1:6" s="283" customFormat="1" ht="12.75">
      <c r="A28" s="281" t="s">
        <v>9007</v>
      </c>
      <c r="B28" s="281" t="s">
        <v>9008</v>
      </c>
      <c r="C28" s="282"/>
      <c r="D28" s="282" t="s">
        <v>8926</v>
      </c>
      <c r="E28" s="281"/>
      <c r="F28" s="281" t="s">
        <v>8987</v>
      </c>
    </row>
    <row r="29" spans="1:6" s="283" customFormat="1" ht="12.75">
      <c r="A29" s="281" t="s">
        <v>9009</v>
      </c>
      <c r="B29" s="281" t="s">
        <v>9010</v>
      </c>
      <c r="C29" s="282"/>
      <c r="D29" s="282" t="s">
        <v>9011</v>
      </c>
      <c r="E29" s="281" t="s">
        <v>9012</v>
      </c>
      <c r="F29" s="281" t="s">
        <v>8987</v>
      </c>
    </row>
    <row r="30" spans="1:6" s="283" customFormat="1" ht="12.75">
      <c r="A30" s="281" t="s">
        <v>9013</v>
      </c>
      <c r="B30" s="281" t="s">
        <v>9014</v>
      </c>
      <c r="C30" s="282"/>
      <c r="D30" s="282" t="s">
        <v>8926</v>
      </c>
      <c r="E30" s="281"/>
      <c r="F30" s="281" t="s">
        <v>8987</v>
      </c>
    </row>
    <row r="31" spans="1:6" s="283" customFormat="1" ht="12.75">
      <c r="A31" s="281" t="s">
        <v>9015</v>
      </c>
      <c r="B31" s="281" t="s">
        <v>9016</v>
      </c>
      <c r="C31" s="282"/>
      <c r="D31" s="282" t="s">
        <v>9011</v>
      </c>
      <c r="E31" s="281"/>
      <c r="F31" s="281" t="s">
        <v>8987</v>
      </c>
    </row>
    <row r="32" spans="1:6" s="283" customFormat="1" ht="12.75">
      <c r="A32" s="281" t="s">
        <v>9017</v>
      </c>
      <c r="B32" s="281" t="s">
        <v>9018</v>
      </c>
      <c r="C32" s="282"/>
      <c r="D32" s="282" t="s">
        <v>8926</v>
      </c>
      <c r="E32" s="281"/>
      <c r="F32" s="281" t="s">
        <v>8987</v>
      </c>
    </row>
    <row r="33" spans="1:6" s="283" customFormat="1" ht="25.5">
      <c r="A33" s="281" t="s">
        <v>9019</v>
      </c>
      <c r="B33" s="281" t="s">
        <v>9020</v>
      </c>
      <c r="C33" s="282"/>
      <c r="D33" s="282" t="s">
        <v>9011</v>
      </c>
      <c r="E33" s="281" t="s">
        <v>9021</v>
      </c>
      <c r="F33" s="281" t="s">
        <v>8987</v>
      </c>
    </row>
    <row r="34" spans="1:6" s="283" customFormat="1" ht="12.75">
      <c r="A34" s="281" t="s">
        <v>9022</v>
      </c>
      <c r="B34" s="281" t="s">
        <v>9023</v>
      </c>
      <c r="C34" s="282"/>
      <c r="D34" s="282" t="s">
        <v>8926</v>
      </c>
      <c r="E34" s="281"/>
      <c r="F34" s="281" t="s">
        <v>8987</v>
      </c>
    </row>
    <row r="35" spans="1:6" s="283" customFormat="1" ht="12.75">
      <c r="A35" s="281" t="s">
        <v>9024</v>
      </c>
      <c r="B35" s="281" t="s">
        <v>8427</v>
      </c>
      <c r="C35" s="282"/>
      <c r="D35" s="282" t="s">
        <v>9025</v>
      </c>
      <c r="E35" s="281"/>
      <c r="F35" s="281" t="s">
        <v>8987</v>
      </c>
    </row>
    <row r="36" spans="1:6" s="283" customFormat="1" ht="51">
      <c r="A36" s="281" t="s">
        <v>9026</v>
      </c>
      <c r="B36" s="281" t="s">
        <v>9027</v>
      </c>
      <c r="C36" s="282" t="s">
        <v>9028</v>
      </c>
      <c r="D36" s="282" t="s">
        <v>8937</v>
      </c>
      <c r="E36" s="281" t="s">
        <v>9029</v>
      </c>
      <c r="F36" s="281" t="s">
        <v>8987</v>
      </c>
    </row>
    <row r="37" spans="1:6" s="283" customFormat="1" ht="25.5">
      <c r="A37" s="281" t="s">
        <v>9030</v>
      </c>
      <c r="B37" s="281" t="s">
        <v>9031</v>
      </c>
      <c r="C37" s="282" t="s">
        <v>9032</v>
      </c>
      <c r="D37" s="282" t="s">
        <v>8937</v>
      </c>
      <c r="E37" s="281"/>
      <c r="F37" s="281" t="s">
        <v>8987</v>
      </c>
    </row>
    <row r="38" spans="1:6" s="283" customFormat="1" ht="12.75">
      <c r="A38" s="281" t="s">
        <v>9033</v>
      </c>
      <c r="B38" s="281" t="s">
        <v>9034</v>
      </c>
      <c r="C38" s="282" t="s">
        <v>8993</v>
      </c>
      <c r="D38" s="282" t="s">
        <v>8937</v>
      </c>
      <c r="E38" s="281"/>
      <c r="F38" s="281" t="s">
        <v>8987</v>
      </c>
    </row>
    <row r="39" spans="1:6" s="283" customFormat="1" ht="12.75">
      <c r="A39" s="281" t="s">
        <v>9035</v>
      </c>
      <c r="B39" s="281" t="s">
        <v>9036</v>
      </c>
      <c r="C39" s="282" t="s">
        <v>8993</v>
      </c>
      <c r="D39" s="282" t="s">
        <v>8937</v>
      </c>
      <c r="E39" s="281"/>
      <c r="F39" s="281" t="s">
        <v>8987</v>
      </c>
    </row>
    <row r="40" spans="1:6" s="283" customFormat="1" ht="12.75">
      <c r="A40" s="281" t="s">
        <v>9037</v>
      </c>
      <c r="B40" s="281" t="s">
        <v>9038</v>
      </c>
      <c r="C40" s="282" t="s">
        <v>8993</v>
      </c>
      <c r="D40" s="282" t="s">
        <v>8937</v>
      </c>
      <c r="E40" s="281"/>
      <c r="F40" s="281" t="s">
        <v>8987</v>
      </c>
    </row>
    <row r="41" spans="1:6" s="283" customFormat="1" ht="25.5">
      <c r="A41" s="281" t="s">
        <v>9039</v>
      </c>
      <c r="B41" s="281" t="s">
        <v>9040</v>
      </c>
      <c r="C41" s="282"/>
      <c r="D41" s="282" t="s">
        <v>9041</v>
      </c>
      <c r="E41" s="281" t="s">
        <v>9042</v>
      </c>
      <c r="F41" s="281" t="s">
        <v>8987</v>
      </c>
    </row>
    <row r="42" spans="1:6" s="283" customFormat="1" ht="63.75">
      <c r="A42" s="281" t="s">
        <v>9043</v>
      </c>
      <c r="B42" s="281"/>
      <c r="C42" s="282" t="s">
        <v>9044</v>
      </c>
      <c r="D42" s="282" t="s">
        <v>8937</v>
      </c>
      <c r="E42" s="281" t="s">
        <v>9045</v>
      </c>
      <c r="F42" s="281" t="s">
        <v>8987</v>
      </c>
    </row>
    <row r="43" spans="1:6" s="283" customFormat="1" ht="38.25">
      <c r="A43" s="281" t="s">
        <v>9046</v>
      </c>
      <c r="B43" s="281"/>
      <c r="C43" s="282" t="s">
        <v>9047</v>
      </c>
      <c r="D43" s="282" t="s">
        <v>8937</v>
      </c>
      <c r="E43" s="281" t="s">
        <v>9048</v>
      </c>
      <c r="F43" s="281" t="s">
        <v>8987</v>
      </c>
    </row>
    <row r="44" spans="1:6" s="283" customFormat="1" ht="89.25">
      <c r="A44" s="281" t="s">
        <v>9049</v>
      </c>
      <c r="B44" s="281"/>
      <c r="C44" s="282" t="s">
        <v>9050</v>
      </c>
      <c r="D44" s="282" t="s">
        <v>8937</v>
      </c>
      <c r="E44" s="281"/>
      <c r="F44" s="281" t="s">
        <v>8987</v>
      </c>
    </row>
    <row r="45" spans="1:6" s="283" customFormat="1" ht="114.75">
      <c r="A45" s="281" t="s">
        <v>579</v>
      </c>
      <c r="B45" s="281"/>
      <c r="C45" s="282" t="s">
        <v>9051</v>
      </c>
      <c r="D45" s="282" t="s">
        <v>8937</v>
      </c>
      <c r="E45" s="281" t="s">
        <v>9052</v>
      </c>
      <c r="F45" s="281" t="s">
        <v>8987</v>
      </c>
    </row>
    <row r="46" spans="1:6" s="283" customFormat="1" ht="25.5">
      <c r="A46" s="281" t="s">
        <v>502</v>
      </c>
      <c r="B46" s="281" t="s">
        <v>9053</v>
      </c>
      <c r="C46" s="282"/>
      <c r="D46" s="282" t="s">
        <v>9054</v>
      </c>
      <c r="E46" s="281" t="s">
        <v>9055</v>
      </c>
      <c r="F46" s="281" t="s">
        <v>8987</v>
      </c>
    </row>
    <row r="47" spans="1:6" s="283" customFormat="1" ht="25.5">
      <c r="A47" s="281" t="s">
        <v>535</v>
      </c>
      <c r="B47" s="281" t="s">
        <v>9056</v>
      </c>
      <c r="C47" s="282"/>
      <c r="D47" s="282" t="s">
        <v>9054</v>
      </c>
      <c r="E47" s="281" t="s">
        <v>9057</v>
      </c>
      <c r="F47" s="281" t="s">
        <v>8987</v>
      </c>
    </row>
    <row r="48" spans="1:6" s="283" customFormat="1" ht="12.75">
      <c r="A48" s="281" t="s">
        <v>538</v>
      </c>
      <c r="B48" s="281" t="s">
        <v>9058</v>
      </c>
      <c r="C48" s="282"/>
      <c r="D48" s="282" t="s">
        <v>9054</v>
      </c>
      <c r="E48" s="281"/>
      <c r="F48" s="281" t="s">
        <v>8987</v>
      </c>
    </row>
    <row r="49" spans="1:6" s="283" customFormat="1" ht="12.75">
      <c r="A49" s="281" t="s">
        <v>541</v>
      </c>
      <c r="B49" s="281" t="s">
        <v>9059</v>
      </c>
      <c r="C49" s="282"/>
      <c r="D49" s="282" t="s">
        <v>9054</v>
      </c>
      <c r="E49" s="281" t="s">
        <v>8994</v>
      </c>
      <c r="F49" s="281" t="s">
        <v>8987</v>
      </c>
    </row>
    <row r="50" spans="1:6" s="283" customFormat="1" ht="12.75">
      <c r="A50" s="281" t="s">
        <v>583</v>
      </c>
      <c r="B50" s="281" t="s">
        <v>584</v>
      </c>
      <c r="C50" s="282"/>
      <c r="D50" s="282" t="s">
        <v>9054</v>
      </c>
      <c r="E50" s="281" t="s">
        <v>9060</v>
      </c>
      <c r="F50" s="281" t="s">
        <v>8987</v>
      </c>
    </row>
    <row r="51" spans="1:6" s="283" customFormat="1" ht="12.75">
      <c r="A51" s="281" t="s">
        <v>586</v>
      </c>
      <c r="B51" s="281" t="s">
        <v>587</v>
      </c>
      <c r="C51" s="282"/>
      <c r="D51" s="282" t="s">
        <v>9054</v>
      </c>
      <c r="E51" s="281" t="s">
        <v>9060</v>
      </c>
      <c r="F51" s="281" t="s">
        <v>8987</v>
      </c>
    </row>
    <row r="52" spans="1:6" s="283" customFormat="1" ht="12.75">
      <c r="A52" s="281" t="s">
        <v>589</v>
      </c>
      <c r="B52" s="281" t="s">
        <v>590</v>
      </c>
      <c r="C52" s="282"/>
      <c r="D52" s="282" t="s">
        <v>9054</v>
      </c>
      <c r="E52" s="281" t="s">
        <v>9060</v>
      </c>
      <c r="F52" s="281" t="s">
        <v>8987</v>
      </c>
    </row>
    <row r="53" spans="1:6" s="283" customFormat="1" ht="12.75">
      <c r="A53" s="281" t="s">
        <v>592</v>
      </c>
      <c r="B53" s="281" t="s">
        <v>593</v>
      </c>
      <c r="C53" s="282"/>
      <c r="D53" s="282" t="s">
        <v>9054</v>
      </c>
      <c r="E53" s="281" t="s">
        <v>9060</v>
      </c>
      <c r="F53" s="281" t="s">
        <v>8987</v>
      </c>
    </row>
    <row r="54" spans="1:6" s="283" customFormat="1" ht="12.75">
      <c r="A54" s="281" t="s">
        <v>595</v>
      </c>
      <c r="B54" s="281" t="s">
        <v>596</v>
      </c>
      <c r="C54" s="282"/>
      <c r="D54" s="282" t="s">
        <v>9054</v>
      </c>
      <c r="E54" s="281" t="s">
        <v>9060</v>
      </c>
      <c r="F54" s="281" t="s">
        <v>8987</v>
      </c>
    </row>
    <row r="55" spans="1:6" s="283" customFormat="1" ht="12.75">
      <c r="A55" s="281" t="s">
        <v>598</v>
      </c>
      <c r="B55" s="281" t="s">
        <v>599</v>
      </c>
      <c r="C55" s="282"/>
      <c r="D55" s="282" t="s">
        <v>9054</v>
      </c>
      <c r="E55" s="281" t="s">
        <v>9060</v>
      </c>
      <c r="F55" s="281" t="s">
        <v>8987</v>
      </c>
    </row>
    <row r="56" spans="1:6" s="283" customFormat="1" ht="25.5">
      <c r="A56" s="281" t="s">
        <v>544</v>
      </c>
      <c r="B56" s="281" t="s">
        <v>545</v>
      </c>
      <c r="C56" s="282"/>
      <c r="D56" s="282" t="s">
        <v>9054</v>
      </c>
      <c r="E56" s="281" t="s">
        <v>9061</v>
      </c>
      <c r="F56" s="281" t="s">
        <v>8987</v>
      </c>
    </row>
    <row r="57" spans="1:6" s="283" customFormat="1" ht="25.5">
      <c r="A57" s="281" t="s">
        <v>601</v>
      </c>
      <c r="B57" s="281" t="s">
        <v>602</v>
      </c>
      <c r="C57" s="282"/>
      <c r="D57" s="282" t="s">
        <v>9054</v>
      </c>
      <c r="E57" s="281" t="s">
        <v>9061</v>
      </c>
      <c r="F57" s="281" t="s">
        <v>8987</v>
      </c>
    </row>
    <row r="58" spans="1:6" s="283" customFormat="1" ht="25.5">
      <c r="A58" s="281" t="s">
        <v>604</v>
      </c>
      <c r="B58" s="281" t="s">
        <v>605</v>
      </c>
      <c r="C58" s="282"/>
      <c r="D58" s="282" t="s">
        <v>9054</v>
      </c>
      <c r="E58" s="281" t="s">
        <v>9061</v>
      </c>
      <c r="F58" s="281" t="s">
        <v>8987</v>
      </c>
    </row>
    <row r="59" spans="1:6" s="283" customFormat="1" ht="25.5">
      <c r="A59" s="281" t="s">
        <v>607</v>
      </c>
      <c r="B59" s="281" t="s">
        <v>608</v>
      </c>
      <c r="C59" s="282"/>
      <c r="D59" s="282" t="s">
        <v>9062</v>
      </c>
      <c r="E59" s="281"/>
      <c r="F59" s="281" t="s">
        <v>8987</v>
      </c>
    </row>
    <row r="60" spans="1:6" s="283" customFormat="1" ht="51">
      <c r="A60" s="281" t="s">
        <v>610</v>
      </c>
      <c r="B60" s="281" t="s">
        <v>611</v>
      </c>
      <c r="C60" s="282"/>
      <c r="D60" s="282" t="s">
        <v>9062</v>
      </c>
      <c r="E60" s="281" t="s">
        <v>9063</v>
      </c>
      <c r="F60" s="281" t="s">
        <v>8987</v>
      </c>
    </row>
    <row r="61" spans="1:6" s="283" customFormat="1" ht="25.5">
      <c r="A61" s="281" t="s">
        <v>613</v>
      </c>
      <c r="B61" s="281" t="s">
        <v>614</v>
      </c>
      <c r="C61" s="282"/>
      <c r="D61" s="282" t="s">
        <v>9062</v>
      </c>
      <c r="E61" s="281" t="s">
        <v>9064</v>
      </c>
      <c r="F61" s="281" t="s">
        <v>8987</v>
      </c>
    </row>
    <row r="62" spans="1:6" s="283" customFormat="1" ht="25.5">
      <c r="A62" s="281" t="s">
        <v>616</v>
      </c>
      <c r="B62" s="281" t="s">
        <v>617</v>
      </c>
      <c r="C62" s="282"/>
      <c r="D62" s="282" t="s">
        <v>9062</v>
      </c>
      <c r="E62" s="281"/>
      <c r="F62" s="281" t="s">
        <v>8987</v>
      </c>
    </row>
    <row r="63" spans="1:6" s="283" customFormat="1" ht="25.5">
      <c r="A63" s="281" t="s">
        <v>619</v>
      </c>
      <c r="B63" s="281" t="s">
        <v>620</v>
      </c>
      <c r="C63" s="282"/>
      <c r="D63" s="282" t="s">
        <v>9062</v>
      </c>
      <c r="E63" s="281" t="s">
        <v>9065</v>
      </c>
      <c r="F63" s="281" t="s">
        <v>8987</v>
      </c>
    </row>
    <row r="64" spans="1:6" s="283" customFormat="1" ht="25.5">
      <c r="A64" s="281" t="s">
        <v>622</v>
      </c>
      <c r="B64" s="281" t="s">
        <v>623</v>
      </c>
      <c r="C64" s="282"/>
      <c r="D64" s="282" t="s">
        <v>9062</v>
      </c>
      <c r="E64" s="281" t="s">
        <v>9066</v>
      </c>
      <c r="F64" s="281" t="s">
        <v>8987</v>
      </c>
    </row>
    <row r="65" spans="1:6" s="283" customFormat="1" ht="25.5">
      <c r="A65" s="281" t="s">
        <v>625</v>
      </c>
      <c r="B65" s="281" t="s">
        <v>626</v>
      </c>
      <c r="C65" s="282"/>
      <c r="D65" s="282" t="s">
        <v>9062</v>
      </c>
      <c r="E65" s="281"/>
      <c r="F65" s="281" t="s">
        <v>8987</v>
      </c>
    </row>
    <row r="66" spans="1:6" s="283" customFormat="1" ht="25.5">
      <c r="A66" s="281" t="s">
        <v>628</v>
      </c>
      <c r="B66" s="281" t="s">
        <v>629</v>
      </c>
      <c r="C66" s="282"/>
      <c r="D66" s="282" t="s">
        <v>9062</v>
      </c>
      <c r="E66" s="281"/>
      <c r="F66" s="281" t="s">
        <v>8987</v>
      </c>
    </row>
    <row r="67" spans="1:6" s="283" customFormat="1" ht="25.5">
      <c r="A67" s="281" t="s">
        <v>631</v>
      </c>
      <c r="B67" s="281" t="s">
        <v>632</v>
      </c>
      <c r="C67" s="282"/>
      <c r="D67" s="282" t="s">
        <v>9062</v>
      </c>
      <c r="E67" s="281"/>
      <c r="F67" s="281" t="s">
        <v>8987</v>
      </c>
    </row>
    <row r="68" spans="1:6" s="283" customFormat="1" ht="25.5">
      <c r="A68" s="281" t="s">
        <v>634</v>
      </c>
      <c r="B68" s="281" t="s">
        <v>635</v>
      </c>
      <c r="C68" s="282"/>
      <c r="D68" s="282" t="s">
        <v>9062</v>
      </c>
      <c r="E68" s="281"/>
      <c r="F68" s="281" t="s">
        <v>8987</v>
      </c>
    </row>
  </sheetData>
  <pageMargins left="0.74791666666666701" right="0.74791666666666701" top="1.2791666666666699" bottom="1.2791666666666699" header="0.511811023622047" footer="0.511811023622047"/>
  <pageSetup paperSize="9" pageOrder="overThenDown"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3"/>
  <sheetViews>
    <sheetView zoomScaleNormal="100" workbookViewId="0">
      <selection activeCell="A3" sqref="A3"/>
    </sheetView>
  </sheetViews>
  <sheetFormatPr defaultColWidth="8.7109375" defaultRowHeight="15"/>
  <cols>
    <col min="1" max="6" width="33.140625" customWidth="1"/>
  </cols>
  <sheetData>
    <row r="1" spans="1:6" ht="33" customHeight="1">
      <c r="A1" s="277" t="s">
        <v>8913</v>
      </c>
      <c r="B1" s="278" t="s">
        <v>8914</v>
      </c>
      <c r="C1" s="279" t="s">
        <v>8915</v>
      </c>
      <c r="D1" s="278" t="s">
        <v>8916</v>
      </c>
      <c r="E1" s="278" t="s">
        <v>8917</v>
      </c>
      <c r="F1" s="280" t="s">
        <v>8918</v>
      </c>
    </row>
    <row r="2" spans="1:6" ht="33" customHeight="1">
      <c r="A2" s="281" t="s">
        <v>8928</v>
      </c>
      <c r="B2" s="281" t="s">
        <v>8929</v>
      </c>
      <c r="C2" s="282" t="s">
        <v>8930</v>
      </c>
      <c r="D2" s="282" t="s">
        <v>8921</v>
      </c>
      <c r="E2" s="281"/>
      <c r="F2" s="281" t="s">
        <v>8922</v>
      </c>
    </row>
    <row r="3" spans="1:6" ht="70.5" customHeight="1">
      <c r="A3" s="281" t="s">
        <v>8934</v>
      </c>
      <c r="B3" s="281" t="s">
        <v>8935</v>
      </c>
      <c r="C3" s="282" t="s">
        <v>8936</v>
      </c>
      <c r="D3" s="282" t="s">
        <v>8937</v>
      </c>
      <c r="E3" s="281" t="s">
        <v>8938</v>
      </c>
      <c r="F3" s="281" t="s">
        <v>8939</v>
      </c>
    </row>
    <row r="4" spans="1:6" ht="33" customHeight="1">
      <c r="A4" s="281" t="s">
        <v>8962</v>
      </c>
      <c r="B4" s="281" t="s">
        <v>8963</v>
      </c>
      <c r="C4" s="282" t="s">
        <v>570</v>
      </c>
      <c r="D4" s="282" t="s">
        <v>8921</v>
      </c>
      <c r="E4" s="281"/>
      <c r="F4" s="281" t="s">
        <v>8964</v>
      </c>
    </row>
    <row r="5" spans="1:6" ht="33" customHeight="1">
      <c r="A5" s="281" t="s">
        <v>9024</v>
      </c>
      <c r="B5" s="281" t="s">
        <v>8427</v>
      </c>
      <c r="C5" s="282"/>
      <c r="D5" s="282" t="s">
        <v>9025</v>
      </c>
      <c r="E5" s="281"/>
      <c r="F5" s="281" t="s">
        <v>8987</v>
      </c>
    </row>
    <row r="6" spans="1:6" ht="33" customHeight="1">
      <c r="A6" s="281" t="s">
        <v>9026</v>
      </c>
      <c r="B6" s="281" t="s">
        <v>9027</v>
      </c>
      <c r="C6" s="282" t="s">
        <v>9028</v>
      </c>
      <c r="D6" s="282" t="s">
        <v>8937</v>
      </c>
      <c r="E6" s="281" t="s">
        <v>9029</v>
      </c>
      <c r="F6" s="281" t="s">
        <v>8987</v>
      </c>
    </row>
    <row r="7" spans="1:6" ht="33" customHeight="1">
      <c r="A7" s="281" t="s">
        <v>9030</v>
      </c>
      <c r="B7" s="281" t="s">
        <v>9031</v>
      </c>
      <c r="C7" s="282" t="s">
        <v>9032</v>
      </c>
      <c r="D7" s="282" t="s">
        <v>8937</v>
      </c>
      <c r="E7" s="281"/>
      <c r="F7" s="281" t="s">
        <v>8987</v>
      </c>
    </row>
    <row r="8" spans="1:6" ht="33" customHeight="1">
      <c r="A8" s="281" t="s">
        <v>9043</v>
      </c>
      <c r="B8" s="281"/>
      <c r="C8" s="282" t="s">
        <v>9044</v>
      </c>
      <c r="D8" s="282" t="s">
        <v>8937</v>
      </c>
      <c r="E8" s="281" t="s">
        <v>9045</v>
      </c>
      <c r="F8" s="281" t="s">
        <v>8987</v>
      </c>
    </row>
    <row r="9" spans="1:6" ht="33" customHeight="1">
      <c r="A9" s="281" t="s">
        <v>9046</v>
      </c>
      <c r="B9" s="281"/>
      <c r="C9" s="282" t="s">
        <v>9047</v>
      </c>
      <c r="D9" s="282" t="s">
        <v>8937</v>
      </c>
      <c r="E9" s="281" t="s">
        <v>9048</v>
      </c>
      <c r="F9" s="281" t="s">
        <v>8987</v>
      </c>
    </row>
    <row r="10" spans="1:6" ht="33" customHeight="1">
      <c r="A10" s="281" t="s">
        <v>579</v>
      </c>
      <c r="B10" s="281"/>
      <c r="C10" s="282" t="s">
        <v>9051</v>
      </c>
      <c r="D10" s="282" t="s">
        <v>8937</v>
      </c>
      <c r="E10" s="281" t="s">
        <v>9052</v>
      </c>
      <c r="F10" s="281" t="s">
        <v>8987</v>
      </c>
    </row>
    <row r="11" spans="1:6" ht="33" customHeight="1">
      <c r="A11" s="281" t="s">
        <v>502</v>
      </c>
      <c r="B11" s="281" t="s">
        <v>9053</v>
      </c>
      <c r="C11" s="282"/>
      <c r="D11" s="282" t="s">
        <v>9054</v>
      </c>
      <c r="E11" s="281" t="s">
        <v>9055</v>
      </c>
      <c r="F11" s="281" t="s">
        <v>8987</v>
      </c>
    </row>
    <row r="12" spans="1:6" ht="33" customHeight="1">
      <c r="A12" s="281" t="s">
        <v>535</v>
      </c>
      <c r="B12" s="281" t="s">
        <v>9056</v>
      </c>
      <c r="C12" s="282"/>
      <c r="D12" s="282" t="s">
        <v>9054</v>
      </c>
      <c r="E12" s="281" t="s">
        <v>9057</v>
      </c>
      <c r="F12" s="281" t="s">
        <v>8987</v>
      </c>
    </row>
    <row r="13" spans="1:6" ht="33" customHeight="1">
      <c r="A13" s="281" t="s">
        <v>538</v>
      </c>
      <c r="B13" s="281" t="s">
        <v>9058</v>
      </c>
      <c r="C13" s="282"/>
      <c r="D13" s="282" t="s">
        <v>9054</v>
      </c>
      <c r="E13" s="281"/>
      <c r="F13" s="281" t="s">
        <v>8987</v>
      </c>
    </row>
    <row r="14" spans="1:6" ht="33" customHeight="1">
      <c r="A14" s="281" t="s">
        <v>541</v>
      </c>
      <c r="B14" s="281" t="s">
        <v>9059</v>
      </c>
      <c r="C14" s="282"/>
      <c r="D14" s="282" t="s">
        <v>9054</v>
      </c>
      <c r="E14" s="281" t="s">
        <v>8994</v>
      </c>
      <c r="F14" s="281" t="s">
        <v>8987</v>
      </c>
    </row>
    <row r="15" spans="1:6" ht="33" customHeight="1">
      <c r="A15" s="281" t="s">
        <v>583</v>
      </c>
      <c r="B15" s="281" t="s">
        <v>584</v>
      </c>
      <c r="C15" s="282"/>
      <c r="D15" s="282" t="s">
        <v>9054</v>
      </c>
      <c r="E15" s="281" t="s">
        <v>9060</v>
      </c>
      <c r="F15" s="281" t="s">
        <v>8987</v>
      </c>
    </row>
    <row r="16" spans="1:6" ht="33" customHeight="1">
      <c r="A16" s="281" t="s">
        <v>586</v>
      </c>
      <c r="B16" s="281" t="s">
        <v>587</v>
      </c>
      <c r="C16" s="282"/>
      <c r="D16" s="282" t="s">
        <v>9054</v>
      </c>
      <c r="E16" s="281" t="s">
        <v>9060</v>
      </c>
      <c r="F16" s="281" t="s">
        <v>8987</v>
      </c>
    </row>
    <row r="17" spans="1:6" ht="33" customHeight="1">
      <c r="A17" s="281" t="s">
        <v>589</v>
      </c>
      <c r="B17" s="281" t="s">
        <v>590</v>
      </c>
      <c r="C17" s="282"/>
      <c r="D17" s="282" t="s">
        <v>9054</v>
      </c>
      <c r="E17" s="281" t="s">
        <v>9060</v>
      </c>
      <c r="F17" s="281" t="s">
        <v>8987</v>
      </c>
    </row>
    <row r="18" spans="1:6" ht="33" customHeight="1">
      <c r="A18" s="281" t="s">
        <v>592</v>
      </c>
      <c r="B18" s="281" t="s">
        <v>593</v>
      </c>
      <c r="C18" s="282"/>
      <c r="D18" s="282" t="s">
        <v>9054</v>
      </c>
      <c r="E18" s="281" t="s">
        <v>9060</v>
      </c>
      <c r="F18" s="281" t="s">
        <v>8987</v>
      </c>
    </row>
    <row r="19" spans="1:6" ht="33" customHeight="1">
      <c r="A19" s="281" t="s">
        <v>595</v>
      </c>
      <c r="B19" s="281" t="s">
        <v>596</v>
      </c>
      <c r="C19" s="282"/>
      <c r="D19" s="282" t="s">
        <v>9054</v>
      </c>
      <c r="E19" s="281" t="s">
        <v>9060</v>
      </c>
      <c r="F19" s="281" t="s">
        <v>8987</v>
      </c>
    </row>
    <row r="20" spans="1:6" ht="33" customHeight="1">
      <c r="A20" s="281" t="s">
        <v>598</v>
      </c>
      <c r="B20" s="281" t="s">
        <v>599</v>
      </c>
      <c r="C20" s="282"/>
      <c r="D20" s="282" t="s">
        <v>9054</v>
      </c>
      <c r="E20" s="281" t="s">
        <v>9060</v>
      </c>
      <c r="F20" s="281" t="s">
        <v>8987</v>
      </c>
    </row>
    <row r="21" spans="1:6" ht="33" customHeight="1">
      <c r="A21" s="281" t="s">
        <v>544</v>
      </c>
      <c r="B21" s="281" t="s">
        <v>545</v>
      </c>
      <c r="C21" s="282"/>
      <c r="D21" s="282" t="s">
        <v>9054</v>
      </c>
      <c r="E21" s="281" t="s">
        <v>9061</v>
      </c>
      <c r="F21" s="281" t="s">
        <v>8987</v>
      </c>
    </row>
    <row r="22" spans="1:6" ht="33" customHeight="1">
      <c r="A22" s="281" t="s">
        <v>601</v>
      </c>
      <c r="B22" s="281" t="s">
        <v>602</v>
      </c>
      <c r="C22" s="282"/>
      <c r="D22" s="282" t="s">
        <v>9054</v>
      </c>
      <c r="E22" s="281" t="s">
        <v>9061</v>
      </c>
      <c r="F22" s="281" t="s">
        <v>8987</v>
      </c>
    </row>
    <row r="23" spans="1:6" ht="33" customHeight="1">
      <c r="A23" s="281" t="s">
        <v>604</v>
      </c>
      <c r="B23" s="281" t="s">
        <v>605</v>
      </c>
      <c r="C23" s="282"/>
      <c r="D23" s="282" t="s">
        <v>9054</v>
      </c>
      <c r="E23" s="281" t="s">
        <v>9061</v>
      </c>
      <c r="F23" s="281" t="s">
        <v>8987</v>
      </c>
    </row>
    <row r="24" spans="1:6" ht="33" customHeight="1">
      <c r="A24" s="281" t="s">
        <v>607</v>
      </c>
      <c r="B24" s="281" t="s">
        <v>608</v>
      </c>
      <c r="C24" s="282"/>
      <c r="D24" s="282" t="s">
        <v>9062</v>
      </c>
      <c r="E24" s="281"/>
      <c r="F24" s="281" t="s">
        <v>8987</v>
      </c>
    </row>
    <row r="25" spans="1:6" ht="33" customHeight="1">
      <c r="A25" s="281" t="s">
        <v>610</v>
      </c>
      <c r="B25" s="281" t="s">
        <v>611</v>
      </c>
      <c r="C25" s="282"/>
      <c r="D25" s="282" t="s">
        <v>9062</v>
      </c>
      <c r="E25" s="281" t="s">
        <v>9063</v>
      </c>
      <c r="F25" s="281" t="s">
        <v>8987</v>
      </c>
    </row>
    <row r="26" spans="1:6" ht="33" customHeight="1">
      <c r="A26" s="281" t="s">
        <v>613</v>
      </c>
      <c r="B26" s="281" t="s">
        <v>614</v>
      </c>
      <c r="C26" s="282"/>
      <c r="D26" s="282" t="s">
        <v>9062</v>
      </c>
      <c r="E26" s="281" t="s">
        <v>9064</v>
      </c>
      <c r="F26" s="281" t="s">
        <v>8987</v>
      </c>
    </row>
    <row r="27" spans="1:6" ht="33" customHeight="1">
      <c r="A27" s="281" t="s">
        <v>616</v>
      </c>
      <c r="B27" s="281" t="s">
        <v>617</v>
      </c>
      <c r="C27" s="282"/>
      <c r="D27" s="282" t="s">
        <v>9062</v>
      </c>
      <c r="E27" s="281"/>
      <c r="F27" s="281" t="s">
        <v>8987</v>
      </c>
    </row>
    <row r="28" spans="1:6" ht="33" customHeight="1">
      <c r="A28" s="281" t="s">
        <v>619</v>
      </c>
      <c r="B28" s="281" t="s">
        <v>620</v>
      </c>
      <c r="C28" s="282"/>
      <c r="D28" s="282" t="s">
        <v>9062</v>
      </c>
      <c r="E28" s="281" t="s">
        <v>9065</v>
      </c>
      <c r="F28" s="281" t="s">
        <v>8987</v>
      </c>
    </row>
    <row r="29" spans="1:6" ht="33" customHeight="1">
      <c r="A29" s="281" t="s">
        <v>622</v>
      </c>
      <c r="B29" s="281" t="s">
        <v>623</v>
      </c>
      <c r="C29" s="282"/>
      <c r="D29" s="282" t="s">
        <v>9062</v>
      </c>
      <c r="E29" s="281" t="s">
        <v>9066</v>
      </c>
      <c r="F29" s="281" t="s">
        <v>8987</v>
      </c>
    </row>
    <row r="30" spans="1:6" ht="33" customHeight="1">
      <c r="A30" s="281" t="s">
        <v>625</v>
      </c>
      <c r="B30" s="281" t="s">
        <v>626</v>
      </c>
      <c r="C30" s="282"/>
      <c r="D30" s="282" t="s">
        <v>9062</v>
      </c>
      <c r="E30" s="281"/>
      <c r="F30" s="281" t="s">
        <v>8987</v>
      </c>
    </row>
    <row r="31" spans="1:6" ht="33" customHeight="1">
      <c r="A31" s="281" t="s">
        <v>628</v>
      </c>
      <c r="B31" s="281" t="s">
        <v>629</v>
      </c>
      <c r="C31" s="282"/>
      <c r="D31" s="282" t="s">
        <v>9062</v>
      </c>
      <c r="E31" s="281"/>
      <c r="F31" s="281" t="s">
        <v>8987</v>
      </c>
    </row>
    <row r="32" spans="1:6" ht="33" customHeight="1">
      <c r="A32" s="281" t="s">
        <v>631</v>
      </c>
      <c r="B32" s="281" t="s">
        <v>632</v>
      </c>
      <c r="C32" s="282"/>
      <c r="D32" s="282" t="s">
        <v>9062</v>
      </c>
      <c r="E32" s="281"/>
      <c r="F32" s="281" t="s">
        <v>8987</v>
      </c>
    </row>
    <row r="33" spans="1:6" ht="33" customHeight="1">
      <c r="A33" s="281" t="s">
        <v>634</v>
      </c>
      <c r="B33" s="281" t="s">
        <v>635</v>
      </c>
      <c r="C33" s="282"/>
      <c r="D33" s="282" t="s">
        <v>9062</v>
      </c>
      <c r="E33" s="281"/>
      <c r="F33" s="281" t="s">
        <v>8987</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1"/>
  <sheetViews>
    <sheetView zoomScaleNormal="100" workbookViewId="0">
      <selection activeCell="E2" sqref="E2"/>
    </sheetView>
  </sheetViews>
  <sheetFormatPr defaultColWidth="8.7109375" defaultRowHeight="15"/>
  <cols>
    <col min="1" max="1" width="32" customWidth="1"/>
    <col min="3" max="4" width="14.5703125" customWidth="1"/>
  </cols>
  <sheetData>
    <row r="1" spans="1:6">
      <c r="A1" s="284" t="s">
        <v>9067</v>
      </c>
      <c r="B1" s="285" t="s">
        <v>99</v>
      </c>
      <c r="C1" s="285" t="s">
        <v>9068</v>
      </c>
      <c r="D1" s="285" t="s">
        <v>9069</v>
      </c>
      <c r="E1" s="285" t="s">
        <v>9070</v>
      </c>
      <c r="F1" s="285" t="s">
        <v>9071</v>
      </c>
    </row>
    <row r="2" spans="1:6">
      <c r="A2" t="s">
        <v>9072</v>
      </c>
      <c r="C2">
        <v>10</v>
      </c>
      <c r="D2">
        <v>5</v>
      </c>
      <c r="E2">
        <v>3.5</v>
      </c>
    </row>
    <row r="3" spans="1:6">
      <c r="A3" t="s">
        <v>9073</v>
      </c>
      <c r="C3" s="286">
        <v>5</v>
      </c>
      <c r="D3">
        <v>2</v>
      </c>
      <c r="E3">
        <v>0</v>
      </c>
    </row>
    <row r="4" spans="1:6">
      <c r="A4" t="s">
        <v>9074</v>
      </c>
      <c r="C4" s="286">
        <v>5</v>
      </c>
      <c r="D4">
        <v>2</v>
      </c>
      <c r="E4">
        <v>14.2</v>
      </c>
    </row>
    <row r="5" spans="1:6">
      <c r="A5" t="s">
        <v>9075</v>
      </c>
      <c r="C5" s="286">
        <v>5</v>
      </c>
      <c r="D5">
        <v>2</v>
      </c>
      <c r="E5">
        <v>0.9</v>
      </c>
    </row>
    <row r="6" spans="1:6">
      <c r="A6" t="s">
        <v>9076</v>
      </c>
      <c r="C6">
        <v>1</v>
      </c>
      <c r="D6">
        <v>1</v>
      </c>
      <c r="E6">
        <v>0</v>
      </c>
    </row>
    <row r="7" spans="1:6">
      <c r="A7" t="s">
        <v>9077</v>
      </c>
      <c r="C7">
        <v>0.5</v>
      </c>
      <c r="D7">
        <v>0.5</v>
      </c>
      <c r="E7">
        <v>0</v>
      </c>
    </row>
    <row r="8" spans="1:6">
      <c r="A8" t="s">
        <v>9078</v>
      </c>
      <c r="C8">
        <v>0.5</v>
      </c>
      <c r="D8">
        <v>0.5</v>
      </c>
      <c r="E8">
        <v>0</v>
      </c>
    </row>
    <row r="9" spans="1:6">
      <c r="A9" t="s">
        <v>9079</v>
      </c>
      <c r="C9">
        <v>2</v>
      </c>
      <c r="D9">
        <v>1</v>
      </c>
      <c r="E9">
        <v>0</v>
      </c>
    </row>
    <row r="10" spans="1:6">
      <c r="A10" t="s">
        <v>9080</v>
      </c>
      <c r="C10">
        <v>0.5</v>
      </c>
      <c r="D10">
        <v>0.5</v>
      </c>
      <c r="E10">
        <v>0</v>
      </c>
    </row>
    <row r="11" spans="1:6">
      <c r="A11" t="s">
        <v>9081</v>
      </c>
      <c r="C11">
        <v>1</v>
      </c>
      <c r="D11">
        <v>1</v>
      </c>
      <c r="E11">
        <v>0</v>
      </c>
    </row>
    <row r="12" spans="1:6">
      <c r="A12" t="s">
        <v>9082</v>
      </c>
      <c r="C12">
        <v>0.5</v>
      </c>
      <c r="D12">
        <v>0.5</v>
      </c>
      <c r="E12">
        <v>0</v>
      </c>
    </row>
    <row r="13" spans="1:6">
      <c r="A13" t="s">
        <v>9083</v>
      </c>
      <c r="C13">
        <v>0.5</v>
      </c>
      <c r="D13">
        <v>0.5</v>
      </c>
      <c r="E13">
        <v>0</v>
      </c>
    </row>
    <row r="14" spans="1:6">
      <c r="A14" t="s">
        <v>9084</v>
      </c>
      <c r="C14">
        <v>0.5</v>
      </c>
      <c r="D14">
        <v>0.5</v>
      </c>
      <c r="E14">
        <v>0</v>
      </c>
    </row>
    <row r="15" spans="1:6">
      <c r="A15" t="s">
        <v>9085</v>
      </c>
      <c r="C15">
        <v>0.5</v>
      </c>
      <c r="D15">
        <v>0.5</v>
      </c>
      <c r="E15">
        <v>0</v>
      </c>
    </row>
    <row r="16" spans="1:6">
      <c r="A16" t="s">
        <v>9086</v>
      </c>
      <c r="C16">
        <v>10</v>
      </c>
      <c r="D16">
        <v>5</v>
      </c>
      <c r="E16">
        <v>21.4</v>
      </c>
    </row>
    <row r="17" spans="1:5">
      <c r="A17" t="s">
        <v>9087</v>
      </c>
      <c r="C17">
        <v>0.5</v>
      </c>
      <c r="D17">
        <v>0.5</v>
      </c>
      <c r="E17">
        <v>0</v>
      </c>
    </row>
    <row r="18" spans="1:5">
      <c r="A18" t="s">
        <v>9088</v>
      </c>
      <c r="C18">
        <v>4</v>
      </c>
      <c r="D18">
        <v>2</v>
      </c>
      <c r="E18">
        <v>2.4</v>
      </c>
    </row>
    <row r="19" spans="1:5">
      <c r="A19" t="s">
        <v>9089</v>
      </c>
      <c r="C19">
        <v>0.5</v>
      </c>
      <c r="D19">
        <v>0.5</v>
      </c>
      <c r="E19">
        <v>0</v>
      </c>
    </row>
    <row r="20" spans="1:5">
      <c r="A20" t="s">
        <v>9090</v>
      </c>
      <c r="C20">
        <v>4</v>
      </c>
      <c r="D20">
        <v>2</v>
      </c>
      <c r="E20">
        <v>0</v>
      </c>
    </row>
    <row r="21" spans="1:5">
      <c r="A21" t="s">
        <v>9091</v>
      </c>
      <c r="C21">
        <v>4</v>
      </c>
      <c r="D21">
        <v>2</v>
      </c>
      <c r="E21">
        <v>8</v>
      </c>
    </row>
    <row r="22" spans="1:5">
      <c r="A22" t="s">
        <v>9092</v>
      </c>
      <c r="C22">
        <v>2</v>
      </c>
      <c r="D22">
        <v>1</v>
      </c>
      <c r="E22">
        <v>2.2000000000000002</v>
      </c>
    </row>
    <row r="23" spans="1:5">
      <c r="A23" t="s">
        <v>9093</v>
      </c>
      <c r="C23">
        <v>0.5</v>
      </c>
      <c r="D23">
        <v>0.5</v>
      </c>
      <c r="E23">
        <v>0</v>
      </c>
    </row>
    <row r="24" spans="1:5">
      <c r="A24" t="s">
        <v>9094</v>
      </c>
      <c r="C24">
        <v>2</v>
      </c>
      <c r="D24">
        <v>1</v>
      </c>
      <c r="E24">
        <v>6</v>
      </c>
    </row>
    <row r="25" spans="1:5">
      <c r="A25" t="s">
        <v>9095</v>
      </c>
      <c r="C25">
        <v>2</v>
      </c>
      <c r="D25">
        <v>1</v>
      </c>
      <c r="E25">
        <v>6.4</v>
      </c>
    </row>
    <row r="26" spans="1:5">
      <c r="A26" t="s">
        <v>9096</v>
      </c>
      <c r="C26">
        <v>0.5</v>
      </c>
      <c r="D26">
        <v>0.5</v>
      </c>
      <c r="E26">
        <v>3.8</v>
      </c>
    </row>
    <row r="27" spans="1:5">
      <c r="A27" t="s">
        <v>9097</v>
      </c>
      <c r="C27">
        <v>1</v>
      </c>
      <c r="D27">
        <v>1</v>
      </c>
      <c r="E27">
        <v>0</v>
      </c>
    </row>
    <row r="28" spans="1:5">
      <c r="A28" t="s">
        <v>9098</v>
      </c>
      <c r="C28">
        <v>2</v>
      </c>
      <c r="D28">
        <v>1</v>
      </c>
      <c r="E28">
        <v>0</v>
      </c>
    </row>
    <row r="29" spans="1:5">
      <c r="A29" t="s">
        <v>9099</v>
      </c>
      <c r="C29">
        <v>0.5</v>
      </c>
      <c r="D29">
        <v>0.5</v>
      </c>
      <c r="E29">
        <v>0</v>
      </c>
    </row>
    <row r="31" spans="1:5">
      <c r="C31" s="287"/>
      <c r="D31" s="288"/>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22"/>
  <sheetViews>
    <sheetView topLeftCell="A181" zoomScaleNormal="100" workbookViewId="0">
      <selection activeCell="A627" sqref="A627"/>
    </sheetView>
  </sheetViews>
  <sheetFormatPr defaultColWidth="9.140625"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86.42578125" style="1" customWidth="1"/>
    <col min="8" max="12" width="9.140625" style="1"/>
    <col min="13" max="13" width="15.5703125" style="1" customWidth="1"/>
    <col min="14" max="1024" width="9.140625" style="1"/>
  </cols>
  <sheetData>
    <row r="1" spans="1:13">
      <c r="A1" s="1" t="s">
        <v>0</v>
      </c>
      <c r="B1" s="1" t="s">
        <v>1</v>
      </c>
      <c r="C1" s="1" t="s">
        <v>1496</v>
      </c>
      <c r="D1" s="1" t="s">
        <v>2</v>
      </c>
      <c r="E1" s="1" t="s">
        <v>3</v>
      </c>
      <c r="F1" s="1" t="s">
        <v>1497</v>
      </c>
      <c r="G1" s="1" t="s">
        <v>1498</v>
      </c>
      <c r="H1" s="1" t="s">
        <v>6</v>
      </c>
      <c r="M1" s="1" t="s">
        <v>1499</v>
      </c>
    </row>
    <row r="2" spans="1:13">
      <c r="A2" s="2" t="s">
        <v>1500</v>
      </c>
      <c r="B2" s="2"/>
      <c r="C2" s="2"/>
      <c r="D2" s="2"/>
      <c r="E2" s="2"/>
      <c r="F2" s="2"/>
      <c r="G2" s="2"/>
      <c r="H2" s="2"/>
      <c r="I2" s="2"/>
      <c r="J2" s="2"/>
      <c r="K2" s="2"/>
      <c r="L2" s="2"/>
      <c r="M2" s="8"/>
    </row>
    <row r="3" spans="1:13">
      <c r="A3" s="1" t="s">
        <v>1501</v>
      </c>
      <c r="B3" s="1" t="s">
        <v>1501</v>
      </c>
      <c r="D3" s="1" t="s">
        <v>1502</v>
      </c>
      <c r="E3" s="1" t="s">
        <v>10</v>
      </c>
      <c r="F3" s="3" t="s">
        <v>11</v>
      </c>
      <c r="G3" s="3" t="s">
        <v>11</v>
      </c>
      <c r="H3" s="1" t="s">
        <v>1503</v>
      </c>
      <c r="M3" s="3" t="s">
        <v>11</v>
      </c>
    </row>
    <row r="4" spans="1:13">
      <c r="A4" s="1" t="s">
        <v>1504</v>
      </c>
      <c r="B4" s="1" t="s">
        <v>1501</v>
      </c>
      <c r="D4" s="1" t="s">
        <v>1502</v>
      </c>
      <c r="E4" s="1" t="s">
        <v>13</v>
      </c>
      <c r="F4" s="3">
        <v>5</v>
      </c>
      <c r="G4" s="3">
        <v>5</v>
      </c>
      <c r="H4" s="1" t="s">
        <v>1505</v>
      </c>
      <c r="M4" s="1">
        <v>5</v>
      </c>
    </row>
    <row r="5" spans="1:13">
      <c r="A5" s="1" t="s">
        <v>1506</v>
      </c>
      <c r="B5" s="1" t="s">
        <v>1506</v>
      </c>
      <c r="D5" s="1" t="s">
        <v>1502</v>
      </c>
      <c r="E5" s="1" t="s">
        <v>13</v>
      </c>
      <c r="F5" s="1" t="s">
        <v>1507</v>
      </c>
      <c r="G5" s="1" t="s">
        <v>1507</v>
      </c>
      <c r="H5" s="1" t="s">
        <v>1508</v>
      </c>
      <c r="M5" s="1">
        <v>10</v>
      </c>
    </row>
    <row r="6" spans="1:13">
      <c r="A6" s="1" t="s">
        <v>1509</v>
      </c>
      <c r="B6" s="9" t="s">
        <v>1509</v>
      </c>
      <c r="C6" s="9"/>
      <c r="D6" s="1" t="s">
        <v>1502</v>
      </c>
      <c r="E6" s="1" t="s">
        <v>13</v>
      </c>
      <c r="F6" s="1" t="s">
        <v>1510</v>
      </c>
      <c r="G6" s="1" t="s">
        <v>1511</v>
      </c>
      <c r="H6" s="1" t="s">
        <v>1512</v>
      </c>
      <c r="M6" s="1">
        <v>12</v>
      </c>
    </row>
    <row r="8" spans="1:13" s="10" customFormat="1">
      <c r="A8" s="10" t="s">
        <v>1513</v>
      </c>
    </row>
    <row r="9" spans="1:13" s="11" customFormat="1">
      <c r="A9" s="11" t="s">
        <v>1514</v>
      </c>
    </row>
    <row r="10" spans="1:13">
      <c r="A10" s="1" t="s">
        <v>1515</v>
      </c>
      <c r="B10" s="1" t="s">
        <v>1516</v>
      </c>
      <c r="D10" s="1" t="s">
        <v>1502</v>
      </c>
      <c r="E10" s="1" t="s">
        <v>13</v>
      </c>
      <c r="F10" s="1" t="s">
        <v>143</v>
      </c>
      <c r="G10" s="1" t="s">
        <v>143</v>
      </c>
    </row>
    <row r="11" spans="1:13">
      <c r="A11" s="1" t="s">
        <v>1517</v>
      </c>
      <c r="B11" s="1" t="s">
        <v>1518</v>
      </c>
      <c r="D11" s="1" t="s">
        <v>1502</v>
      </c>
      <c r="E11" s="1" t="s">
        <v>13</v>
      </c>
      <c r="F11" s="1" t="s">
        <v>140</v>
      </c>
      <c r="G11" s="1" t="s">
        <v>140</v>
      </c>
    </row>
    <row r="12" spans="1:13">
      <c r="A12" s="1" t="s">
        <v>1519</v>
      </c>
      <c r="B12" s="1" t="s">
        <v>1520</v>
      </c>
      <c r="D12" s="1" t="s">
        <v>1502</v>
      </c>
      <c r="E12" s="1" t="s">
        <v>13</v>
      </c>
      <c r="F12" s="1" t="s">
        <v>1521</v>
      </c>
      <c r="G12" s="1" t="s">
        <v>1521</v>
      </c>
    </row>
    <row r="13" spans="1:13" s="12" customFormat="1">
      <c r="A13" s="12" t="s">
        <v>1522</v>
      </c>
      <c r="B13" s="12" t="s">
        <v>1520</v>
      </c>
      <c r="D13" s="12" t="s">
        <v>1502</v>
      </c>
      <c r="E13" s="12" t="s">
        <v>10</v>
      </c>
      <c r="F13" s="12" t="s">
        <v>1523</v>
      </c>
      <c r="G13" s="12" t="s">
        <v>1523</v>
      </c>
    </row>
    <row r="14" spans="1:13">
      <c r="A14" s="1" t="s">
        <v>1524</v>
      </c>
      <c r="B14" s="1" t="s">
        <v>1525</v>
      </c>
      <c r="D14" s="1" t="s">
        <v>1502</v>
      </c>
      <c r="E14" s="1" t="s">
        <v>247</v>
      </c>
      <c r="F14" s="1" t="s">
        <v>239</v>
      </c>
      <c r="G14" s="1" t="s">
        <v>239</v>
      </c>
    </row>
    <row r="15" spans="1:13" s="12" customFormat="1">
      <c r="A15" s="12" t="s">
        <v>1526</v>
      </c>
      <c r="B15" s="12" t="s">
        <v>1525</v>
      </c>
      <c r="D15" s="12" t="s">
        <v>1502</v>
      </c>
      <c r="E15" s="12" t="s">
        <v>10</v>
      </c>
      <c r="F15" s="12" t="s">
        <v>1527</v>
      </c>
      <c r="G15" s="12" t="s">
        <v>1527</v>
      </c>
    </row>
    <row r="16" spans="1:13" s="11" customFormat="1">
      <c r="A16" s="11" t="s">
        <v>9381</v>
      </c>
    </row>
    <row r="17" spans="1:7">
      <c r="A17" s="1" t="s">
        <v>9382</v>
      </c>
      <c r="B17" s="1" t="s">
        <v>9383</v>
      </c>
      <c r="D17" s="1" t="s">
        <v>1502</v>
      </c>
      <c r="E17" s="1" t="s">
        <v>13</v>
      </c>
      <c r="F17" s="1" t="s">
        <v>9106</v>
      </c>
      <c r="G17" s="1" t="s">
        <v>9106</v>
      </c>
    </row>
    <row r="18" spans="1:7">
      <c r="A18" s="1" t="s">
        <v>9384</v>
      </c>
      <c r="B18" s="1" t="s">
        <v>1528</v>
      </c>
      <c r="D18" s="1" t="s">
        <v>1502</v>
      </c>
      <c r="E18" s="1" t="s">
        <v>13</v>
      </c>
      <c r="F18" s="1" t="s">
        <v>9385</v>
      </c>
      <c r="G18" s="1" t="s">
        <v>9385</v>
      </c>
    </row>
    <row r="19" spans="1:7" s="12" customFormat="1">
      <c r="A19" s="12" t="s">
        <v>9386</v>
      </c>
      <c r="B19" s="12" t="s">
        <v>9387</v>
      </c>
      <c r="D19" s="12" t="s">
        <v>1502</v>
      </c>
      <c r="E19" s="12" t="s">
        <v>10</v>
      </c>
      <c r="F19" s="12" t="s">
        <v>9388</v>
      </c>
      <c r="G19" s="12" t="s">
        <v>9388</v>
      </c>
    </row>
    <row r="20" spans="1:7">
      <c r="A20" s="1" t="s">
        <v>9389</v>
      </c>
      <c r="B20" s="1" t="s">
        <v>9390</v>
      </c>
      <c r="D20" s="1" t="s">
        <v>1502</v>
      </c>
      <c r="E20" s="1" t="s">
        <v>247</v>
      </c>
      <c r="F20" s="1" t="s">
        <v>9144</v>
      </c>
      <c r="G20" s="1" t="s">
        <v>9144</v>
      </c>
    </row>
    <row r="21" spans="1:7" s="12" customFormat="1">
      <c r="A21" s="12" t="s">
        <v>9391</v>
      </c>
      <c r="B21" s="12" t="s">
        <v>9390</v>
      </c>
      <c r="D21" s="12" t="s">
        <v>1502</v>
      </c>
      <c r="E21" s="12" t="s">
        <v>10</v>
      </c>
      <c r="F21" s="12" t="s">
        <v>9392</v>
      </c>
      <c r="G21" s="12" t="s">
        <v>9392</v>
      </c>
    </row>
    <row r="22" spans="1:7" s="11" customFormat="1">
      <c r="A22" s="11" t="s">
        <v>9393</v>
      </c>
    </row>
    <row r="23" spans="1:7">
      <c r="A23" s="1" t="s">
        <v>1529</v>
      </c>
      <c r="B23" s="1" t="s">
        <v>1530</v>
      </c>
      <c r="D23" s="1" t="s">
        <v>1502</v>
      </c>
      <c r="E23" s="1" t="s">
        <v>13</v>
      </c>
      <c r="F23" s="1" t="s">
        <v>9394</v>
      </c>
      <c r="G23" s="1" t="s">
        <v>9395</v>
      </c>
    </row>
    <row r="24" spans="1:7">
      <c r="A24" s="1" t="s">
        <v>9396</v>
      </c>
      <c r="B24" s="1" t="s">
        <v>9397</v>
      </c>
      <c r="D24" s="1" t="s">
        <v>1502</v>
      </c>
      <c r="E24" s="1" t="s">
        <v>13</v>
      </c>
      <c r="F24" s="1" t="s">
        <v>9398</v>
      </c>
      <c r="G24" s="1" t="s">
        <v>9398</v>
      </c>
    </row>
    <row r="25" spans="1:7" s="12" customFormat="1">
      <c r="A25" s="12" t="s">
        <v>9399</v>
      </c>
      <c r="B25" s="12" t="s">
        <v>9397</v>
      </c>
      <c r="D25" s="12" t="s">
        <v>1502</v>
      </c>
      <c r="E25" s="12" t="s">
        <v>10</v>
      </c>
      <c r="F25" s="12" t="s">
        <v>9400</v>
      </c>
      <c r="G25" s="12" t="s">
        <v>9400</v>
      </c>
    </row>
    <row r="26" spans="1:7">
      <c r="A26" s="1" t="s">
        <v>9401</v>
      </c>
      <c r="B26" s="1" t="s">
        <v>9402</v>
      </c>
      <c r="D26" s="1" t="s">
        <v>1502</v>
      </c>
      <c r="E26" s="1" t="s">
        <v>247</v>
      </c>
      <c r="F26" s="1" t="s">
        <v>9389</v>
      </c>
      <c r="G26" s="1" t="s">
        <v>9389</v>
      </c>
    </row>
    <row r="27" spans="1:7" s="12" customFormat="1">
      <c r="A27" s="12" t="s">
        <v>9403</v>
      </c>
      <c r="B27" s="12" t="s">
        <v>9402</v>
      </c>
      <c r="D27" s="12" t="s">
        <v>1502</v>
      </c>
      <c r="E27" s="12" t="s">
        <v>10</v>
      </c>
      <c r="F27" s="12" t="s">
        <v>9404</v>
      </c>
      <c r="G27" s="12" t="s">
        <v>9404</v>
      </c>
    </row>
    <row r="28" spans="1:7" s="11" customFormat="1">
      <c r="A28" s="11" t="s">
        <v>1531</v>
      </c>
    </row>
    <row r="29" spans="1:7">
      <c r="A29" s="1" t="s">
        <v>1532</v>
      </c>
      <c r="B29" s="1" t="s">
        <v>1533</v>
      </c>
      <c r="D29" s="1" t="s">
        <v>1502</v>
      </c>
      <c r="E29" s="1" t="s">
        <v>247</v>
      </c>
      <c r="F29" s="1" t="s">
        <v>1534</v>
      </c>
      <c r="G29" s="1" t="s">
        <v>1535</v>
      </c>
    </row>
    <row r="30" spans="1:7">
      <c r="A30" s="1" t="s">
        <v>1536</v>
      </c>
      <c r="B30" s="1" t="s">
        <v>1537</v>
      </c>
      <c r="D30" s="1" t="s">
        <v>1502</v>
      </c>
      <c r="E30" s="1" t="s">
        <v>13</v>
      </c>
      <c r="F30" s="1" t="s">
        <v>1538</v>
      </c>
      <c r="G30" s="1" t="s">
        <v>1538</v>
      </c>
    </row>
    <row r="31" spans="1:7">
      <c r="A31" s="1" t="s">
        <v>1539</v>
      </c>
      <c r="B31" s="1" t="s">
        <v>1540</v>
      </c>
      <c r="D31" s="1" t="s">
        <v>1502</v>
      </c>
      <c r="E31" s="1" t="s">
        <v>13</v>
      </c>
      <c r="F31" s="1" t="s">
        <v>1541</v>
      </c>
      <c r="G31" s="1" t="s">
        <v>1541</v>
      </c>
    </row>
    <row r="32" spans="1:7" s="12" customFormat="1">
      <c r="A32" s="12" t="s">
        <v>1542</v>
      </c>
      <c r="B32" s="12" t="s">
        <v>1537</v>
      </c>
      <c r="D32" s="12" t="s">
        <v>1502</v>
      </c>
      <c r="E32" s="12" t="s">
        <v>10</v>
      </c>
      <c r="F32" s="12" t="s">
        <v>1543</v>
      </c>
      <c r="G32" s="12" t="s">
        <v>1543</v>
      </c>
    </row>
    <row r="33" spans="1:7" s="12" customFormat="1">
      <c r="A33" s="12" t="s">
        <v>1544</v>
      </c>
      <c r="B33" s="12" t="s">
        <v>1540</v>
      </c>
      <c r="D33" s="12" t="s">
        <v>1502</v>
      </c>
      <c r="E33" s="12" t="s">
        <v>10</v>
      </c>
      <c r="F33" s="12" t="s">
        <v>1545</v>
      </c>
      <c r="G33" s="12" t="s">
        <v>1545</v>
      </c>
    </row>
    <row r="34" spans="1:7" s="11" customFormat="1">
      <c r="A34" s="11" t="s">
        <v>1546</v>
      </c>
    </row>
    <row r="35" spans="1:7">
      <c r="A35" s="1" t="s">
        <v>1547</v>
      </c>
      <c r="B35" s="1" t="s">
        <v>1548</v>
      </c>
      <c r="D35" s="1" t="s">
        <v>1502</v>
      </c>
      <c r="E35" s="1" t="s">
        <v>247</v>
      </c>
      <c r="F35" s="1" t="s">
        <v>1549</v>
      </c>
      <c r="G35" s="1" t="s">
        <v>1550</v>
      </c>
    </row>
    <row r="36" spans="1:7">
      <c r="A36" s="1" t="s">
        <v>1551</v>
      </c>
      <c r="B36" s="1" t="s">
        <v>1552</v>
      </c>
      <c r="D36" s="1" t="s">
        <v>1502</v>
      </c>
      <c r="E36" s="1" t="s">
        <v>13</v>
      </c>
      <c r="F36" s="1" t="s">
        <v>1553</v>
      </c>
      <c r="G36" s="1" t="s">
        <v>1553</v>
      </c>
    </row>
    <row r="37" spans="1:7">
      <c r="A37" s="1" t="s">
        <v>1554</v>
      </c>
      <c r="B37" s="1" t="s">
        <v>1555</v>
      </c>
      <c r="D37" s="1" t="s">
        <v>1502</v>
      </c>
      <c r="E37" s="1" t="s">
        <v>13</v>
      </c>
      <c r="F37" s="1" t="s">
        <v>1556</v>
      </c>
      <c r="G37" s="1" t="s">
        <v>1556</v>
      </c>
    </row>
    <row r="38" spans="1:7">
      <c r="A38" s="12" t="s">
        <v>1557</v>
      </c>
      <c r="B38" s="12" t="s">
        <v>1552</v>
      </c>
      <c r="C38" s="12"/>
      <c r="D38" s="12" t="s">
        <v>1502</v>
      </c>
      <c r="E38" s="12" t="s">
        <v>10</v>
      </c>
      <c r="F38" s="12" t="s">
        <v>1558</v>
      </c>
      <c r="G38" s="12" t="s">
        <v>1558</v>
      </c>
    </row>
    <row r="39" spans="1:7">
      <c r="A39" s="12" t="s">
        <v>1559</v>
      </c>
      <c r="B39" s="12" t="s">
        <v>1560</v>
      </c>
      <c r="C39" s="12"/>
      <c r="D39" s="12" t="s">
        <v>1502</v>
      </c>
      <c r="E39" s="12" t="s">
        <v>10</v>
      </c>
      <c r="F39" s="12" t="s">
        <v>1561</v>
      </c>
      <c r="G39" s="12" t="s">
        <v>1561</v>
      </c>
    </row>
    <row r="40" spans="1:7" s="11" customFormat="1">
      <c r="A40" s="11" t="s">
        <v>1562</v>
      </c>
    </row>
    <row r="41" spans="1:7">
      <c r="A41" s="1" t="s">
        <v>1563</v>
      </c>
      <c r="B41" s="1" t="s">
        <v>1564</v>
      </c>
      <c r="D41" s="1" t="s">
        <v>1502</v>
      </c>
      <c r="E41" s="1" t="s">
        <v>247</v>
      </c>
      <c r="F41" s="1" t="s">
        <v>1565</v>
      </c>
      <c r="G41" s="1" t="s">
        <v>1566</v>
      </c>
    </row>
    <row r="42" spans="1:7">
      <c r="A42" s="1" t="s">
        <v>1567</v>
      </c>
      <c r="B42" s="1" t="s">
        <v>1568</v>
      </c>
      <c r="D42" s="1" t="s">
        <v>1502</v>
      </c>
      <c r="E42" s="1" t="s">
        <v>13</v>
      </c>
      <c r="F42" s="1" t="s">
        <v>1569</v>
      </c>
      <c r="G42" s="1" t="s">
        <v>1569</v>
      </c>
    </row>
    <row r="43" spans="1:7">
      <c r="A43" s="1" t="s">
        <v>1570</v>
      </c>
      <c r="B43" s="1" t="s">
        <v>1571</v>
      </c>
      <c r="D43" s="1" t="s">
        <v>1502</v>
      </c>
      <c r="E43" s="1" t="s">
        <v>13</v>
      </c>
      <c r="F43" s="1" t="s">
        <v>1572</v>
      </c>
      <c r="G43" s="1" t="s">
        <v>1572</v>
      </c>
    </row>
    <row r="44" spans="1:7">
      <c r="A44" s="12" t="s">
        <v>1573</v>
      </c>
      <c r="B44" s="12" t="s">
        <v>1568</v>
      </c>
      <c r="C44" s="12"/>
      <c r="D44" s="12" t="s">
        <v>1502</v>
      </c>
      <c r="E44" s="12" t="s">
        <v>10</v>
      </c>
      <c r="F44" s="12" t="s">
        <v>1574</v>
      </c>
      <c r="G44" s="12" t="s">
        <v>1574</v>
      </c>
    </row>
    <row r="45" spans="1:7">
      <c r="A45" s="12" t="s">
        <v>1575</v>
      </c>
      <c r="B45" s="12" t="s">
        <v>1571</v>
      </c>
      <c r="C45" s="12"/>
      <c r="D45" s="12" t="s">
        <v>1502</v>
      </c>
      <c r="E45" s="12" t="s">
        <v>10</v>
      </c>
      <c r="F45" s="12" t="s">
        <v>1576</v>
      </c>
      <c r="G45" s="12" t="s">
        <v>1576</v>
      </c>
    </row>
    <row r="47" spans="1:7">
      <c r="A47" s="10" t="s">
        <v>1577</v>
      </c>
      <c r="B47" s="10"/>
      <c r="C47" s="10"/>
      <c r="D47" s="10"/>
      <c r="E47" s="10"/>
      <c r="F47" s="10"/>
      <c r="G47" s="10"/>
    </row>
    <row r="48" spans="1:7">
      <c r="A48" s="1" t="s">
        <v>1578</v>
      </c>
      <c r="B48" s="1" t="s">
        <v>265</v>
      </c>
      <c r="D48" s="1" t="s">
        <v>1502</v>
      </c>
      <c r="E48" s="1" t="s">
        <v>13</v>
      </c>
      <c r="F48" s="1" t="s">
        <v>266</v>
      </c>
      <c r="G48" s="1" t="s">
        <v>266</v>
      </c>
    </row>
    <row r="49" spans="1:7">
      <c r="A49" s="1" t="s">
        <v>1579</v>
      </c>
      <c r="B49" s="1" t="s">
        <v>265</v>
      </c>
      <c r="D49" s="1" t="s">
        <v>1502</v>
      </c>
      <c r="E49" s="1" t="s">
        <v>247</v>
      </c>
      <c r="F49" s="1" t="s">
        <v>1580</v>
      </c>
      <c r="G49" s="1" t="s">
        <v>1580</v>
      </c>
    </row>
    <row r="50" spans="1:7">
      <c r="A50" s="1" t="s">
        <v>1581</v>
      </c>
      <c r="B50" s="1" t="s">
        <v>268</v>
      </c>
      <c r="D50" s="1" t="s">
        <v>1502</v>
      </c>
      <c r="E50" s="1" t="s">
        <v>13</v>
      </c>
      <c r="F50" s="1" t="s">
        <v>269</v>
      </c>
      <c r="G50" s="1" t="s">
        <v>269</v>
      </c>
    </row>
    <row r="51" spans="1:7">
      <c r="A51" s="1" t="s">
        <v>1582</v>
      </c>
      <c r="B51" s="1" t="s">
        <v>1583</v>
      </c>
      <c r="D51" s="1" t="s">
        <v>1502</v>
      </c>
      <c r="E51" s="1" t="s">
        <v>247</v>
      </c>
      <c r="F51" s="1" t="s">
        <v>1584</v>
      </c>
      <c r="G51" s="1" t="s">
        <v>1584</v>
      </c>
    </row>
    <row r="52" spans="1:7">
      <c r="A52" s="1" t="s">
        <v>1585</v>
      </c>
      <c r="B52" s="1" t="s">
        <v>1586</v>
      </c>
      <c r="D52" s="1" t="s">
        <v>1502</v>
      </c>
      <c r="E52" s="1" t="s">
        <v>13</v>
      </c>
      <c r="F52" s="1" t="s">
        <v>1587</v>
      </c>
      <c r="G52" s="1" t="s">
        <v>1587</v>
      </c>
    </row>
    <row r="53" spans="1:7">
      <c r="A53" s="12" t="s">
        <v>1588</v>
      </c>
      <c r="B53" s="12" t="s">
        <v>1586</v>
      </c>
      <c r="C53" s="12"/>
      <c r="D53" s="12" t="s">
        <v>1502</v>
      </c>
      <c r="E53" s="12" t="s">
        <v>13</v>
      </c>
      <c r="F53" s="12" t="s">
        <v>1589</v>
      </c>
      <c r="G53" s="12" t="s">
        <v>1589</v>
      </c>
    </row>
    <row r="54" spans="1:7">
      <c r="A54" s="1" t="s">
        <v>9405</v>
      </c>
      <c r="B54" s="1" t="s">
        <v>9406</v>
      </c>
      <c r="D54" s="1" t="s">
        <v>1502</v>
      </c>
      <c r="E54" s="1" t="s">
        <v>13</v>
      </c>
      <c r="F54" s="1" t="s">
        <v>9164</v>
      </c>
      <c r="G54" s="1" t="s">
        <v>9164</v>
      </c>
    </row>
    <row r="55" spans="1:7">
      <c r="A55" s="1" t="s">
        <v>9407</v>
      </c>
      <c r="B55" s="1" t="s">
        <v>9408</v>
      </c>
      <c r="D55" s="1" t="s">
        <v>1502</v>
      </c>
      <c r="E55" s="1" t="s">
        <v>247</v>
      </c>
      <c r="F55" s="1" t="s">
        <v>1580</v>
      </c>
      <c r="G55" s="1" t="s">
        <v>1580</v>
      </c>
    </row>
    <row r="56" spans="1:7">
      <c r="A56" s="1" t="s">
        <v>9409</v>
      </c>
      <c r="B56" s="1" t="s">
        <v>9406</v>
      </c>
      <c r="D56" s="1" t="s">
        <v>1502</v>
      </c>
      <c r="E56" s="1" t="s">
        <v>13</v>
      </c>
      <c r="F56" s="1" t="s">
        <v>9410</v>
      </c>
      <c r="G56" s="1" t="s">
        <v>9410</v>
      </c>
    </row>
    <row r="57" spans="1:7">
      <c r="A57" s="12" t="s">
        <v>9411</v>
      </c>
      <c r="B57" s="12" t="s">
        <v>9406</v>
      </c>
      <c r="C57" s="12"/>
      <c r="D57" s="12" t="s">
        <v>1502</v>
      </c>
      <c r="E57" s="12" t="s">
        <v>13</v>
      </c>
      <c r="F57" s="12" t="s">
        <v>9412</v>
      </c>
      <c r="G57" s="12" t="s">
        <v>9412</v>
      </c>
    </row>
    <row r="58" spans="1:7">
      <c r="A58" s="1" t="s">
        <v>1590</v>
      </c>
      <c r="B58" s="1" t="s">
        <v>1591</v>
      </c>
      <c r="D58" s="1" t="s">
        <v>1502</v>
      </c>
      <c r="E58" s="1" t="s">
        <v>13</v>
      </c>
      <c r="F58" s="1" t="s">
        <v>9413</v>
      </c>
      <c r="G58" s="1" t="s">
        <v>9413</v>
      </c>
    </row>
    <row r="59" spans="1:7">
      <c r="A59" s="1" t="s">
        <v>1592</v>
      </c>
      <c r="B59" s="1" t="s">
        <v>1593</v>
      </c>
      <c r="D59" s="1" t="s">
        <v>1502</v>
      </c>
      <c r="E59" s="1" t="s">
        <v>247</v>
      </c>
      <c r="F59" s="1" t="s">
        <v>1594</v>
      </c>
      <c r="G59" s="1" t="s">
        <v>1594</v>
      </c>
    </row>
    <row r="60" spans="1:7">
      <c r="A60" s="1" t="s">
        <v>9414</v>
      </c>
      <c r="B60" s="1" t="s">
        <v>9415</v>
      </c>
      <c r="D60" s="1" t="s">
        <v>1502</v>
      </c>
      <c r="E60" s="1" t="s">
        <v>13</v>
      </c>
      <c r="F60" s="1" t="s">
        <v>9416</v>
      </c>
      <c r="G60" s="1" t="s">
        <v>9416</v>
      </c>
    </row>
    <row r="61" spans="1:7">
      <c r="A61" s="12" t="s">
        <v>9417</v>
      </c>
      <c r="B61" s="12" t="s">
        <v>9415</v>
      </c>
      <c r="C61" s="12"/>
      <c r="D61" s="12" t="s">
        <v>1502</v>
      </c>
      <c r="E61" s="12" t="s">
        <v>13</v>
      </c>
      <c r="F61" s="12" t="s">
        <v>9418</v>
      </c>
      <c r="G61" s="12" t="s">
        <v>9418</v>
      </c>
    </row>
    <row r="62" spans="1:7">
      <c r="A62" s="1" t="s">
        <v>1595</v>
      </c>
      <c r="B62" s="1" t="s">
        <v>1596</v>
      </c>
      <c r="D62" s="1" t="s">
        <v>1502</v>
      </c>
      <c r="E62" s="1" t="s">
        <v>13</v>
      </c>
      <c r="F62" s="1" t="s">
        <v>1597</v>
      </c>
      <c r="G62" s="1" t="s">
        <v>1597</v>
      </c>
    </row>
    <row r="63" spans="1:7">
      <c r="A63" s="1" t="s">
        <v>1598</v>
      </c>
      <c r="B63" s="1" t="s">
        <v>1599</v>
      </c>
      <c r="D63" s="1" t="s">
        <v>1502</v>
      </c>
      <c r="E63" s="1" t="s">
        <v>247</v>
      </c>
      <c r="F63" s="1" t="s">
        <v>1600</v>
      </c>
      <c r="G63" s="1" t="s">
        <v>1600</v>
      </c>
    </row>
    <row r="64" spans="1:7">
      <c r="A64" s="1" t="s">
        <v>1601</v>
      </c>
      <c r="B64" s="1" t="s">
        <v>1602</v>
      </c>
      <c r="D64" s="1" t="s">
        <v>1502</v>
      </c>
      <c r="E64" s="1" t="s">
        <v>13</v>
      </c>
      <c r="F64" s="1" t="s">
        <v>1603</v>
      </c>
      <c r="G64" s="1" t="s">
        <v>1603</v>
      </c>
    </row>
    <row r="65" spans="1:7">
      <c r="A65" s="12" t="s">
        <v>1604</v>
      </c>
      <c r="B65" s="12" t="s">
        <v>1602</v>
      </c>
      <c r="C65" s="12"/>
      <c r="D65" s="12" t="s">
        <v>1502</v>
      </c>
      <c r="E65" s="12" t="s">
        <v>13</v>
      </c>
      <c r="F65" s="12" t="s">
        <v>1605</v>
      </c>
      <c r="G65" s="12" t="s">
        <v>1605</v>
      </c>
    </row>
    <row r="66" spans="1:7">
      <c r="A66" s="1" t="s">
        <v>1606</v>
      </c>
      <c r="B66" s="1" t="s">
        <v>1607</v>
      </c>
      <c r="D66" s="1" t="s">
        <v>1502</v>
      </c>
      <c r="E66" s="1" t="s">
        <v>13</v>
      </c>
      <c r="F66" s="1" t="s">
        <v>1608</v>
      </c>
      <c r="G66" s="1" t="s">
        <v>1608</v>
      </c>
    </row>
    <row r="67" spans="1:7">
      <c r="A67" s="1" t="s">
        <v>1609</v>
      </c>
      <c r="B67" s="1" t="s">
        <v>1610</v>
      </c>
      <c r="D67" s="1" t="s">
        <v>1502</v>
      </c>
      <c r="E67" s="1" t="s">
        <v>247</v>
      </c>
      <c r="F67" s="1" t="s">
        <v>1611</v>
      </c>
      <c r="G67" s="1" t="s">
        <v>1611</v>
      </c>
    </row>
    <row r="68" spans="1:7">
      <c r="A68" s="1" t="s">
        <v>1612</v>
      </c>
      <c r="B68" s="1" t="s">
        <v>1613</v>
      </c>
      <c r="D68" s="1" t="s">
        <v>1502</v>
      </c>
      <c r="E68" s="1" t="s">
        <v>13</v>
      </c>
      <c r="F68" s="1" t="s">
        <v>1614</v>
      </c>
      <c r="G68" s="1" t="s">
        <v>1614</v>
      </c>
    </row>
    <row r="69" spans="1:7">
      <c r="A69" s="12" t="s">
        <v>1615</v>
      </c>
      <c r="B69" s="12" t="s">
        <v>1613</v>
      </c>
      <c r="C69" s="12"/>
      <c r="D69" s="12" t="s">
        <v>1502</v>
      </c>
      <c r="E69" s="12" t="s">
        <v>13</v>
      </c>
      <c r="F69" s="12" t="s">
        <v>1616</v>
      </c>
      <c r="G69" s="12" t="s">
        <v>1616</v>
      </c>
    </row>
    <row r="70" spans="1:7">
      <c r="A70" s="1" t="s">
        <v>1617</v>
      </c>
      <c r="B70" s="1" t="s">
        <v>1618</v>
      </c>
      <c r="D70" s="1" t="s">
        <v>1502</v>
      </c>
      <c r="E70" s="1" t="s">
        <v>13</v>
      </c>
      <c r="F70" s="1" t="s">
        <v>1619</v>
      </c>
      <c r="G70" s="1" t="s">
        <v>1619</v>
      </c>
    </row>
    <row r="71" spans="1:7">
      <c r="A71" s="1" t="s">
        <v>1620</v>
      </c>
      <c r="B71" s="1" t="s">
        <v>1621</v>
      </c>
      <c r="D71" s="1" t="s">
        <v>1502</v>
      </c>
      <c r="E71" s="1" t="s">
        <v>247</v>
      </c>
      <c r="F71" s="1" t="s">
        <v>1622</v>
      </c>
      <c r="G71" s="1" t="s">
        <v>1622</v>
      </c>
    </row>
    <row r="72" spans="1:7">
      <c r="A72" s="1" t="s">
        <v>1623</v>
      </c>
      <c r="B72" s="1" t="s">
        <v>1624</v>
      </c>
      <c r="D72" s="1" t="s">
        <v>1502</v>
      </c>
      <c r="E72" s="1" t="s">
        <v>13</v>
      </c>
      <c r="F72" s="1" t="s">
        <v>1625</v>
      </c>
      <c r="G72" s="1" t="s">
        <v>1625</v>
      </c>
    </row>
    <row r="73" spans="1:7">
      <c r="A73" s="12" t="s">
        <v>1626</v>
      </c>
      <c r="B73" s="12" t="s">
        <v>1624</v>
      </c>
      <c r="C73" s="12"/>
      <c r="D73" s="12" t="s">
        <v>1502</v>
      </c>
      <c r="E73" s="12" t="s">
        <v>13</v>
      </c>
      <c r="F73" s="12" t="s">
        <v>1627</v>
      </c>
      <c r="G73" s="12" t="s">
        <v>1627</v>
      </c>
    </row>
    <row r="75" spans="1:7">
      <c r="A75" s="10" t="s">
        <v>1628</v>
      </c>
      <c r="B75" s="10"/>
      <c r="C75" s="10"/>
      <c r="D75" s="10"/>
      <c r="E75" s="10"/>
      <c r="F75" s="10"/>
      <c r="G75" s="10"/>
    </row>
    <row r="76" spans="1:7">
      <c r="A76" s="1" t="s">
        <v>1629</v>
      </c>
      <c r="B76" s="1" t="s">
        <v>1630</v>
      </c>
      <c r="D76" s="1" t="s">
        <v>1502</v>
      </c>
      <c r="E76" s="1" t="s">
        <v>13</v>
      </c>
      <c r="F76" s="1" t="s">
        <v>157</v>
      </c>
      <c r="G76" s="1" t="s">
        <v>157</v>
      </c>
    </row>
    <row r="77" spans="1:7">
      <c r="A77" s="1" t="s">
        <v>1631</v>
      </c>
      <c r="B77" s="1" t="s">
        <v>1632</v>
      </c>
      <c r="D77" s="1" t="s">
        <v>1502</v>
      </c>
      <c r="E77" s="1" t="s">
        <v>13</v>
      </c>
      <c r="F77" s="1" t="s">
        <v>154</v>
      </c>
      <c r="G77" s="1" t="s">
        <v>154</v>
      </c>
    </row>
    <row r="78" spans="1:7">
      <c r="A78" s="1" t="s">
        <v>1578</v>
      </c>
      <c r="B78" s="1" t="s">
        <v>265</v>
      </c>
      <c r="D78" s="1" t="s">
        <v>1502</v>
      </c>
      <c r="E78" s="1" t="s">
        <v>13</v>
      </c>
      <c r="F78" s="1" t="s">
        <v>266</v>
      </c>
      <c r="G78" s="1" t="s">
        <v>266</v>
      </c>
    </row>
    <row r="79" spans="1:7">
      <c r="A79" s="1" t="s">
        <v>1633</v>
      </c>
      <c r="B79" s="1" t="s">
        <v>1634</v>
      </c>
      <c r="D79" s="1" t="s">
        <v>1502</v>
      </c>
      <c r="E79" s="1" t="s">
        <v>247</v>
      </c>
      <c r="F79" s="1" t="s">
        <v>1635</v>
      </c>
      <c r="G79" s="1" t="s">
        <v>1635</v>
      </c>
    </row>
    <row r="80" spans="1:7">
      <c r="A80" s="1" t="s">
        <v>1579</v>
      </c>
      <c r="B80" s="1" t="s">
        <v>1636</v>
      </c>
      <c r="D80" s="1" t="s">
        <v>1502</v>
      </c>
      <c r="E80" s="1" t="s">
        <v>247</v>
      </c>
      <c r="F80" s="1" t="s">
        <v>1637</v>
      </c>
      <c r="G80" s="1" t="s">
        <v>1638</v>
      </c>
    </row>
    <row r="81" spans="1:7">
      <c r="A81" s="12" t="s">
        <v>1639</v>
      </c>
      <c r="B81" s="12" t="s">
        <v>1634</v>
      </c>
      <c r="C81" s="12"/>
      <c r="D81" s="12" t="s">
        <v>1502</v>
      </c>
      <c r="E81" s="12" t="s">
        <v>10</v>
      </c>
      <c r="F81" s="12" t="s">
        <v>1640</v>
      </c>
      <c r="G81" s="12" t="s">
        <v>1640</v>
      </c>
    </row>
    <row r="82" spans="1:7">
      <c r="A82" s="12" t="s">
        <v>1641</v>
      </c>
      <c r="B82" s="12" t="s">
        <v>1636</v>
      </c>
      <c r="C82" s="12"/>
      <c r="D82" s="12" t="s">
        <v>1502</v>
      </c>
      <c r="E82" s="12" t="s">
        <v>10</v>
      </c>
      <c r="F82" s="12" t="s">
        <v>1642</v>
      </c>
      <c r="G82" s="12" t="s">
        <v>1642</v>
      </c>
    </row>
    <row r="83" spans="1:7">
      <c r="A83" s="1" t="s">
        <v>1643</v>
      </c>
      <c r="B83" s="1" t="s">
        <v>1644</v>
      </c>
      <c r="D83" s="1" t="s">
        <v>1502</v>
      </c>
      <c r="E83" s="1" t="s">
        <v>13</v>
      </c>
      <c r="F83" s="1" t="s">
        <v>151</v>
      </c>
      <c r="G83" s="1" t="s">
        <v>151</v>
      </c>
    </row>
    <row r="84" spans="1:7">
      <c r="A84" s="1" t="s">
        <v>1645</v>
      </c>
      <c r="B84" s="1" t="s">
        <v>1646</v>
      </c>
      <c r="D84" s="1" t="s">
        <v>1502</v>
      </c>
      <c r="E84" s="1" t="s">
        <v>13</v>
      </c>
      <c r="F84" s="1" t="s">
        <v>148</v>
      </c>
      <c r="G84" s="1" t="s">
        <v>148</v>
      </c>
    </row>
    <row r="85" spans="1:7">
      <c r="A85" s="1" t="s">
        <v>1581</v>
      </c>
      <c r="B85" s="1" t="s">
        <v>268</v>
      </c>
      <c r="D85" s="1" t="s">
        <v>1502</v>
      </c>
      <c r="E85" s="1" t="s">
        <v>13</v>
      </c>
      <c r="F85" s="1" t="s">
        <v>269</v>
      </c>
      <c r="G85" s="1" t="s">
        <v>269</v>
      </c>
    </row>
    <row r="86" spans="1:7">
      <c r="A86" s="1" t="s">
        <v>1647</v>
      </c>
      <c r="B86" s="1" t="s">
        <v>1648</v>
      </c>
      <c r="D86" s="1" t="s">
        <v>1502</v>
      </c>
      <c r="E86" s="1" t="s">
        <v>247</v>
      </c>
      <c r="F86" s="1" t="s">
        <v>1649</v>
      </c>
      <c r="G86" s="1" t="s">
        <v>1649</v>
      </c>
    </row>
    <row r="87" spans="1:7">
      <c r="A87" s="1" t="s">
        <v>1582</v>
      </c>
      <c r="B87" s="1" t="s">
        <v>1583</v>
      </c>
      <c r="D87" s="1" t="s">
        <v>1502</v>
      </c>
      <c r="E87" s="1" t="s">
        <v>247</v>
      </c>
      <c r="F87" s="1" t="s">
        <v>1650</v>
      </c>
      <c r="G87" s="1" t="s">
        <v>1650</v>
      </c>
    </row>
    <row r="88" spans="1:7">
      <c r="A88" s="1" t="s">
        <v>1651</v>
      </c>
      <c r="B88" s="1" t="s">
        <v>1652</v>
      </c>
      <c r="D88" s="1" t="s">
        <v>1502</v>
      </c>
      <c r="E88" s="1" t="s">
        <v>247</v>
      </c>
      <c r="F88" s="1" t="s">
        <v>1653</v>
      </c>
      <c r="G88" s="1" t="s">
        <v>1653</v>
      </c>
    </row>
    <row r="89" spans="1:7">
      <c r="A89" s="1" t="s">
        <v>1654</v>
      </c>
      <c r="B89" s="1" t="s">
        <v>1655</v>
      </c>
      <c r="D89" s="1" t="s">
        <v>1502</v>
      </c>
      <c r="E89" s="1" t="s">
        <v>13</v>
      </c>
      <c r="F89" s="1" t="s">
        <v>1656</v>
      </c>
      <c r="G89" s="1" t="s">
        <v>1656</v>
      </c>
    </row>
    <row r="90" spans="1:7">
      <c r="A90" s="12" t="s">
        <v>1657</v>
      </c>
      <c r="B90" s="12" t="s">
        <v>1655</v>
      </c>
      <c r="C90" s="12"/>
      <c r="D90" s="12" t="s">
        <v>1502</v>
      </c>
      <c r="E90" s="12" t="s">
        <v>10</v>
      </c>
      <c r="F90" s="12" t="s">
        <v>1658</v>
      </c>
      <c r="G90" s="12" t="s">
        <v>1658</v>
      </c>
    </row>
    <row r="91" spans="1:7">
      <c r="A91" s="12" t="s">
        <v>1659</v>
      </c>
      <c r="B91" s="12" t="s">
        <v>1648</v>
      </c>
      <c r="C91" s="12"/>
      <c r="D91" s="12" t="s">
        <v>1502</v>
      </c>
      <c r="E91" s="12" t="s">
        <v>10</v>
      </c>
      <c r="F91" s="12" t="s">
        <v>1660</v>
      </c>
      <c r="G91" s="12" t="s">
        <v>1660</v>
      </c>
    </row>
    <row r="92" spans="1:7">
      <c r="A92" s="12" t="s">
        <v>1661</v>
      </c>
      <c r="B92" s="12" t="s">
        <v>1583</v>
      </c>
      <c r="C92" s="12"/>
      <c r="D92" s="12" t="s">
        <v>1502</v>
      </c>
      <c r="E92" s="12" t="s">
        <v>10</v>
      </c>
      <c r="F92" s="12" t="s">
        <v>1662</v>
      </c>
      <c r="G92" s="12" t="s">
        <v>1662</v>
      </c>
    </row>
    <row r="93" spans="1:7">
      <c r="A93" s="12" t="s">
        <v>1663</v>
      </c>
      <c r="B93" s="12" t="s">
        <v>1652</v>
      </c>
      <c r="C93" s="12"/>
      <c r="D93" s="12" t="s">
        <v>1502</v>
      </c>
      <c r="E93" s="12" t="s">
        <v>10</v>
      </c>
      <c r="F93" s="12" t="s">
        <v>1664</v>
      </c>
      <c r="G93" s="12" t="s">
        <v>1664</v>
      </c>
    </row>
    <row r="94" spans="1:7">
      <c r="A94" s="1" t="s">
        <v>9419</v>
      </c>
      <c r="B94" s="1" t="s">
        <v>9420</v>
      </c>
      <c r="D94" s="1" t="s">
        <v>1502</v>
      </c>
      <c r="E94" s="1" t="s">
        <v>13</v>
      </c>
      <c r="F94" s="1" t="s">
        <v>9108</v>
      </c>
      <c r="G94" s="1" t="s">
        <v>9108</v>
      </c>
    </row>
    <row r="95" spans="1:7">
      <c r="A95" s="1" t="s">
        <v>9421</v>
      </c>
      <c r="B95" s="1" t="s">
        <v>9422</v>
      </c>
      <c r="D95" s="1" t="s">
        <v>1502</v>
      </c>
      <c r="E95" s="1" t="s">
        <v>13</v>
      </c>
      <c r="F95" s="1" t="s">
        <v>9107</v>
      </c>
      <c r="G95" s="1" t="s">
        <v>9107</v>
      </c>
    </row>
    <row r="96" spans="1:7">
      <c r="A96" s="1" t="s">
        <v>9405</v>
      </c>
      <c r="B96" s="1" t="s">
        <v>9163</v>
      </c>
      <c r="D96" s="1" t="s">
        <v>1502</v>
      </c>
      <c r="E96" s="1" t="s">
        <v>13</v>
      </c>
      <c r="F96" s="1" t="s">
        <v>9164</v>
      </c>
      <c r="G96" s="1" t="s">
        <v>9164</v>
      </c>
    </row>
    <row r="97" spans="1:8">
      <c r="A97" s="1" t="s">
        <v>9423</v>
      </c>
      <c r="B97" s="1" t="s">
        <v>9424</v>
      </c>
      <c r="D97" s="1" t="s">
        <v>1502</v>
      </c>
      <c r="E97" s="1" t="s">
        <v>247</v>
      </c>
      <c r="F97" s="1" t="s">
        <v>9425</v>
      </c>
      <c r="G97" s="1" t="s">
        <v>9425</v>
      </c>
    </row>
    <row r="98" spans="1:8">
      <c r="A98" s="1" t="s">
        <v>9407</v>
      </c>
      <c r="B98" s="1" t="s">
        <v>9408</v>
      </c>
      <c r="D98" s="1" t="s">
        <v>1502</v>
      </c>
      <c r="E98" s="1" t="s">
        <v>247</v>
      </c>
      <c r="F98" s="1" t="s">
        <v>9426</v>
      </c>
      <c r="G98" s="1" t="s">
        <v>9426</v>
      </c>
    </row>
    <row r="99" spans="1:8">
      <c r="A99" s="1" t="s">
        <v>9427</v>
      </c>
      <c r="B99" s="1" t="s">
        <v>9428</v>
      </c>
      <c r="D99" s="1" t="s">
        <v>1502</v>
      </c>
      <c r="E99" s="1" t="s">
        <v>247</v>
      </c>
      <c r="F99" s="1" t="s">
        <v>9429</v>
      </c>
      <c r="G99" s="1" t="s">
        <v>9429</v>
      </c>
    </row>
    <row r="100" spans="1:8">
      <c r="A100" s="1" t="s">
        <v>9430</v>
      </c>
      <c r="B100" s="1" t="s">
        <v>9431</v>
      </c>
      <c r="D100" s="1" t="s">
        <v>1502</v>
      </c>
      <c r="E100" s="1" t="s">
        <v>13</v>
      </c>
      <c r="F100" s="1" t="s">
        <v>9432</v>
      </c>
      <c r="G100" s="1" t="s">
        <v>9432</v>
      </c>
    </row>
    <row r="101" spans="1:8">
      <c r="A101" s="12" t="s">
        <v>9433</v>
      </c>
      <c r="B101" s="12" t="s">
        <v>9431</v>
      </c>
      <c r="C101" s="12"/>
      <c r="D101" s="12" t="s">
        <v>1502</v>
      </c>
      <c r="E101" s="12" t="s">
        <v>10</v>
      </c>
      <c r="F101" s="12" t="s">
        <v>9434</v>
      </c>
      <c r="G101" s="12" t="s">
        <v>9434</v>
      </c>
    </row>
    <row r="102" spans="1:8">
      <c r="A102" s="12" t="s">
        <v>9435</v>
      </c>
      <c r="B102" s="12" t="s">
        <v>9424</v>
      </c>
      <c r="C102" s="12"/>
      <c r="D102" s="12" t="s">
        <v>1502</v>
      </c>
      <c r="E102" s="12" t="s">
        <v>10</v>
      </c>
      <c r="F102" s="12" t="s">
        <v>9436</v>
      </c>
      <c r="G102" s="12" t="s">
        <v>9436</v>
      </c>
    </row>
    <row r="103" spans="1:8">
      <c r="A103" s="12" t="s">
        <v>9437</v>
      </c>
      <c r="B103" s="12" t="s">
        <v>9408</v>
      </c>
      <c r="C103" s="12"/>
      <c r="D103" s="12" t="s">
        <v>1502</v>
      </c>
      <c r="E103" s="12" t="s">
        <v>10</v>
      </c>
      <c r="F103" s="12" t="s">
        <v>9438</v>
      </c>
      <c r="G103" s="12" t="s">
        <v>9438</v>
      </c>
    </row>
    <row r="104" spans="1:8">
      <c r="A104" s="12" t="s">
        <v>9439</v>
      </c>
      <c r="B104" s="12" t="s">
        <v>9440</v>
      </c>
      <c r="C104" s="12"/>
      <c r="D104" s="12" t="s">
        <v>1502</v>
      </c>
      <c r="E104" s="12" t="s">
        <v>10</v>
      </c>
      <c r="F104" s="12" t="s">
        <v>9441</v>
      </c>
      <c r="G104" s="12" t="s">
        <v>9441</v>
      </c>
    </row>
    <row r="105" spans="1:8" s="11" customFormat="1">
      <c r="A105" s="11" t="s">
        <v>1665</v>
      </c>
    </row>
    <row r="106" spans="1:8">
      <c r="A106" s="1" t="s">
        <v>9442</v>
      </c>
      <c r="B106" s="1" t="s">
        <v>9443</v>
      </c>
      <c r="D106" s="1" t="s">
        <v>1502</v>
      </c>
      <c r="E106" s="1" t="s">
        <v>247</v>
      </c>
      <c r="F106" s="1" t="s">
        <v>9427</v>
      </c>
      <c r="G106" s="1" t="s">
        <v>9427</v>
      </c>
      <c r="H106" s="1" t="s">
        <v>9444</v>
      </c>
    </row>
    <row r="107" spans="1:8">
      <c r="A107" s="1" t="s">
        <v>1666</v>
      </c>
      <c r="B107" s="1" t="s">
        <v>1667</v>
      </c>
      <c r="D107" s="1" t="s">
        <v>1502</v>
      </c>
      <c r="E107" s="1" t="s">
        <v>13</v>
      </c>
      <c r="F107" s="1" t="s">
        <v>1668</v>
      </c>
      <c r="G107" s="1" t="s">
        <v>1668</v>
      </c>
    </row>
    <row r="108" spans="1:8">
      <c r="A108" s="1" t="s">
        <v>1669</v>
      </c>
      <c r="B108" s="1" t="s">
        <v>1670</v>
      </c>
      <c r="D108" s="1" t="s">
        <v>1502</v>
      </c>
      <c r="E108" s="1" t="s">
        <v>247</v>
      </c>
      <c r="F108" s="1" t="s">
        <v>9445</v>
      </c>
      <c r="G108" s="1" t="s">
        <v>9445</v>
      </c>
    </row>
    <row r="109" spans="1:8">
      <c r="A109" s="1" t="s">
        <v>1671</v>
      </c>
      <c r="B109" s="1" t="s">
        <v>1672</v>
      </c>
      <c r="D109" s="1" t="s">
        <v>1502</v>
      </c>
      <c r="E109" s="1" t="s">
        <v>13</v>
      </c>
      <c r="F109" s="1" t="s">
        <v>1673</v>
      </c>
      <c r="G109" s="1" t="s">
        <v>1673</v>
      </c>
    </row>
    <row r="110" spans="1:8">
      <c r="A110" s="12" t="s">
        <v>1674</v>
      </c>
      <c r="B110" s="12" t="s">
        <v>1670</v>
      </c>
      <c r="C110" s="12"/>
      <c r="D110" s="12" t="s">
        <v>1502</v>
      </c>
      <c r="E110" s="12" t="s">
        <v>10</v>
      </c>
      <c r="F110" s="12" t="s">
        <v>1675</v>
      </c>
      <c r="G110" s="12" t="s">
        <v>1675</v>
      </c>
    </row>
    <row r="111" spans="1:8">
      <c r="A111" s="12" t="s">
        <v>1676</v>
      </c>
      <c r="B111" s="12" t="s">
        <v>1593</v>
      </c>
      <c r="C111" s="12"/>
      <c r="D111" s="12" t="s">
        <v>1502</v>
      </c>
      <c r="E111" s="12" t="s">
        <v>10</v>
      </c>
      <c r="F111" s="12" t="s">
        <v>1677</v>
      </c>
      <c r="G111" s="12" t="s">
        <v>1677</v>
      </c>
    </row>
    <row r="112" spans="1:8">
      <c r="A112" s="12" t="s">
        <v>9446</v>
      </c>
      <c r="B112" s="12" t="s">
        <v>9443</v>
      </c>
      <c r="C112" s="12"/>
      <c r="D112" s="12" t="s">
        <v>1502</v>
      </c>
      <c r="E112" s="12" t="s">
        <v>10</v>
      </c>
      <c r="F112" s="12" t="s">
        <v>9447</v>
      </c>
      <c r="G112" s="12" t="s">
        <v>9447</v>
      </c>
    </row>
    <row r="113" spans="1:8" s="11" customFormat="1">
      <c r="A113" s="11" t="s">
        <v>1678</v>
      </c>
    </row>
    <row r="114" spans="1:8">
      <c r="A114" s="1" t="s">
        <v>1679</v>
      </c>
      <c r="B114" s="1" t="s">
        <v>1680</v>
      </c>
      <c r="D114" s="1" t="s">
        <v>1502</v>
      </c>
      <c r="E114" s="1" t="s">
        <v>247</v>
      </c>
      <c r="F114" s="1" t="s">
        <v>1478</v>
      </c>
      <c r="G114" s="1" t="s">
        <v>1478</v>
      </c>
      <c r="H114" s="1" t="s">
        <v>9444</v>
      </c>
    </row>
    <row r="115" spans="1:8">
      <c r="A115" s="1" t="s">
        <v>1681</v>
      </c>
      <c r="B115" s="1" t="s">
        <v>1682</v>
      </c>
      <c r="D115" s="1" t="s">
        <v>1502</v>
      </c>
      <c r="E115" s="1" t="s">
        <v>247</v>
      </c>
      <c r="F115" s="1" t="s">
        <v>1683</v>
      </c>
      <c r="G115" s="1" t="s">
        <v>1683</v>
      </c>
    </row>
    <row r="116" spans="1:8">
      <c r="A116" s="1" t="s">
        <v>1684</v>
      </c>
      <c r="B116" s="1" t="s">
        <v>1685</v>
      </c>
      <c r="D116" s="1" t="s">
        <v>1502</v>
      </c>
      <c r="E116" s="1" t="s">
        <v>13</v>
      </c>
      <c r="F116" s="1" t="s">
        <v>1686</v>
      </c>
      <c r="G116" s="1" t="s">
        <v>1686</v>
      </c>
    </row>
    <row r="117" spans="1:8">
      <c r="A117" s="1" t="s">
        <v>1687</v>
      </c>
      <c r="B117" s="1" t="s">
        <v>1688</v>
      </c>
      <c r="D117" s="1" t="s">
        <v>1502</v>
      </c>
      <c r="E117" s="1" t="s">
        <v>13</v>
      </c>
      <c r="F117" s="1" t="s">
        <v>1689</v>
      </c>
      <c r="G117" s="1" t="s">
        <v>1689</v>
      </c>
    </row>
    <row r="118" spans="1:8">
      <c r="A118" s="12" t="s">
        <v>1690</v>
      </c>
      <c r="B118" s="12" t="s">
        <v>1682</v>
      </c>
      <c r="C118" s="12"/>
      <c r="D118" s="12" t="s">
        <v>1502</v>
      </c>
      <c r="E118" s="12" t="s">
        <v>10</v>
      </c>
      <c r="F118" s="12" t="s">
        <v>1691</v>
      </c>
      <c r="G118" s="12" t="s">
        <v>1691</v>
      </c>
    </row>
    <row r="119" spans="1:8">
      <c r="A119" s="12" t="s">
        <v>1692</v>
      </c>
      <c r="B119" s="12" t="s">
        <v>1599</v>
      </c>
      <c r="C119" s="12"/>
      <c r="D119" s="12" t="s">
        <v>1502</v>
      </c>
      <c r="E119" s="12" t="s">
        <v>10</v>
      </c>
      <c r="F119" s="12" t="s">
        <v>1693</v>
      </c>
      <c r="G119" s="12" t="s">
        <v>1693</v>
      </c>
    </row>
    <row r="120" spans="1:8">
      <c r="A120" s="12" t="s">
        <v>1694</v>
      </c>
      <c r="B120" s="12" t="s">
        <v>1599</v>
      </c>
      <c r="C120" s="12"/>
      <c r="D120" s="12" t="s">
        <v>1502</v>
      </c>
      <c r="E120" s="12" t="s">
        <v>10</v>
      </c>
      <c r="F120" s="12" t="s">
        <v>1695</v>
      </c>
      <c r="G120" s="12" t="s">
        <v>1695</v>
      </c>
    </row>
    <row r="121" spans="1:8" s="11" customFormat="1">
      <c r="A121" s="11" t="s">
        <v>1696</v>
      </c>
    </row>
    <row r="122" spans="1:8">
      <c r="A122" s="1" t="s">
        <v>1697</v>
      </c>
      <c r="B122" s="1" t="s">
        <v>1698</v>
      </c>
      <c r="D122" s="1" t="s">
        <v>1502</v>
      </c>
      <c r="E122" s="1" t="s">
        <v>247</v>
      </c>
      <c r="F122" s="1" t="s">
        <v>1478</v>
      </c>
      <c r="G122" s="1" t="s">
        <v>1478</v>
      </c>
      <c r="H122" s="1" t="s">
        <v>9444</v>
      </c>
    </row>
    <row r="123" spans="1:8">
      <c r="A123" s="1" t="s">
        <v>1699</v>
      </c>
      <c r="B123" s="1" t="s">
        <v>1700</v>
      </c>
      <c r="D123" s="1" t="s">
        <v>1502</v>
      </c>
      <c r="E123" s="1" t="s">
        <v>247</v>
      </c>
      <c r="F123" s="1" t="s">
        <v>1701</v>
      </c>
      <c r="G123" s="1" t="s">
        <v>1701</v>
      </c>
    </row>
    <row r="124" spans="1:8">
      <c r="A124" s="1" t="s">
        <v>1702</v>
      </c>
      <c r="B124" s="1" t="s">
        <v>1703</v>
      </c>
      <c r="D124" s="1" t="s">
        <v>1502</v>
      </c>
      <c r="E124" s="1" t="s">
        <v>13</v>
      </c>
      <c r="F124" s="1" t="s">
        <v>1704</v>
      </c>
      <c r="G124" s="1" t="s">
        <v>1704</v>
      </c>
    </row>
    <row r="125" spans="1:8">
      <c r="A125" s="1" t="s">
        <v>1705</v>
      </c>
      <c r="B125" s="1" t="s">
        <v>1706</v>
      </c>
      <c r="D125" s="1" t="s">
        <v>1502</v>
      </c>
      <c r="E125" s="1" t="s">
        <v>13</v>
      </c>
      <c r="F125" s="1" t="s">
        <v>1707</v>
      </c>
      <c r="G125" s="1" t="s">
        <v>1707</v>
      </c>
    </row>
    <row r="126" spans="1:8">
      <c r="A126" s="12" t="s">
        <v>1708</v>
      </c>
      <c r="B126" s="12" t="s">
        <v>1700</v>
      </c>
      <c r="C126" s="12"/>
      <c r="D126" s="12" t="s">
        <v>1502</v>
      </c>
      <c r="E126" s="12" t="s">
        <v>10</v>
      </c>
      <c r="F126" s="12" t="s">
        <v>1709</v>
      </c>
      <c r="G126" s="12" t="s">
        <v>1709</v>
      </c>
    </row>
    <row r="127" spans="1:8">
      <c r="A127" s="12" t="s">
        <v>1710</v>
      </c>
      <c r="B127" s="12" t="s">
        <v>1610</v>
      </c>
      <c r="C127" s="12"/>
      <c r="D127" s="12" t="s">
        <v>1502</v>
      </c>
      <c r="E127" s="12" t="s">
        <v>10</v>
      </c>
      <c r="F127" s="12" t="s">
        <v>1711</v>
      </c>
      <c r="G127" s="12" t="s">
        <v>1711</v>
      </c>
    </row>
    <row r="128" spans="1:8">
      <c r="A128" s="12" t="s">
        <v>1712</v>
      </c>
      <c r="B128" s="12" t="s">
        <v>1698</v>
      </c>
      <c r="C128" s="12"/>
      <c r="D128" s="12" t="s">
        <v>1502</v>
      </c>
      <c r="E128" s="12" t="s">
        <v>10</v>
      </c>
      <c r="F128" s="12" t="s">
        <v>1713</v>
      </c>
      <c r="G128" s="12" t="s">
        <v>1713</v>
      </c>
    </row>
    <row r="129" spans="1:8" s="11" customFormat="1">
      <c r="A129" s="11" t="s">
        <v>1714</v>
      </c>
    </row>
    <row r="130" spans="1:8">
      <c r="A130" s="1" t="s">
        <v>1715</v>
      </c>
      <c r="B130" s="1" t="s">
        <v>1716</v>
      </c>
      <c r="D130" s="1" t="s">
        <v>1502</v>
      </c>
      <c r="E130" s="1" t="s">
        <v>247</v>
      </c>
      <c r="F130" s="1" t="s">
        <v>1478</v>
      </c>
      <c r="G130" s="1" t="s">
        <v>1478</v>
      </c>
      <c r="H130" s="1" t="s">
        <v>9444</v>
      </c>
    </row>
    <row r="131" spans="1:8">
      <c r="A131" s="1" t="s">
        <v>1717</v>
      </c>
      <c r="B131" s="1" t="s">
        <v>1718</v>
      </c>
      <c r="D131" s="1" t="s">
        <v>1502</v>
      </c>
      <c r="E131" s="1" t="s">
        <v>247</v>
      </c>
      <c r="F131" s="1" t="s">
        <v>1719</v>
      </c>
      <c r="G131" s="1" t="s">
        <v>1719</v>
      </c>
    </row>
    <row r="132" spans="1:8">
      <c r="A132" s="1" t="s">
        <v>1720</v>
      </c>
      <c r="B132" s="1" t="s">
        <v>1721</v>
      </c>
      <c r="D132" s="1" t="s">
        <v>1502</v>
      </c>
      <c r="E132" s="1" t="s">
        <v>13</v>
      </c>
      <c r="F132" s="1" t="s">
        <v>1722</v>
      </c>
      <c r="G132" s="1" t="s">
        <v>1722</v>
      </c>
    </row>
    <row r="133" spans="1:8">
      <c r="A133" s="1" t="s">
        <v>1723</v>
      </c>
      <c r="B133" s="1" t="s">
        <v>1724</v>
      </c>
      <c r="D133" s="1" t="s">
        <v>1502</v>
      </c>
      <c r="E133" s="1" t="s">
        <v>13</v>
      </c>
      <c r="F133" s="1" t="s">
        <v>1725</v>
      </c>
      <c r="G133" s="1" t="s">
        <v>1725</v>
      </c>
    </row>
    <row r="134" spans="1:8">
      <c r="A134" s="12" t="s">
        <v>1726</v>
      </c>
      <c r="B134" s="12" t="s">
        <v>1718</v>
      </c>
      <c r="C134" s="12"/>
      <c r="D134" s="12" t="s">
        <v>1502</v>
      </c>
      <c r="E134" s="12" t="s">
        <v>10</v>
      </c>
      <c r="F134" s="12" t="s">
        <v>1727</v>
      </c>
      <c r="G134" s="12" t="s">
        <v>1727</v>
      </c>
    </row>
    <row r="135" spans="1:8">
      <c r="A135" s="12" t="s">
        <v>1728</v>
      </c>
      <c r="B135" s="12" t="s">
        <v>1621</v>
      </c>
      <c r="C135" s="12"/>
      <c r="D135" s="12" t="s">
        <v>1502</v>
      </c>
      <c r="E135" s="12" t="s">
        <v>10</v>
      </c>
      <c r="F135" s="12" t="s">
        <v>1729</v>
      </c>
      <c r="G135" s="12" t="s">
        <v>1729</v>
      </c>
    </row>
    <row r="136" spans="1:8">
      <c r="A136" s="12" t="s">
        <v>1730</v>
      </c>
      <c r="B136" s="12" t="s">
        <v>1716</v>
      </c>
      <c r="C136" s="12"/>
      <c r="D136" s="12" t="s">
        <v>1502</v>
      </c>
      <c r="E136" s="12" t="s">
        <v>10</v>
      </c>
      <c r="F136" s="12" t="s">
        <v>1731</v>
      </c>
      <c r="G136" s="12" t="s">
        <v>1731</v>
      </c>
    </row>
    <row r="137" spans="1:8">
      <c r="A137" s="1" t="s">
        <v>9448</v>
      </c>
      <c r="B137" s="1" t="s">
        <v>9428</v>
      </c>
      <c r="D137" s="1" t="s">
        <v>1502</v>
      </c>
      <c r="E137" s="1" t="s">
        <v>247</v>
      </c>
      <c r="F137" s="1" t="s">
        <v>9449</v>
      </c>
      <c r="G137" s="1" t="s">
        <v>9449</v>
      </c>
    </row>
    <row r="139" spans="1:8">
      <c r="A139" s="10" t="s">
        <v>1732</v>
      </c>
      <c r="B139" s="10"/>
      <c r="C139" s="10"/>
      <c r="D139" s="10"/>
      <c r="E139" s="10"/>
      <c r="F139" s="10"/>
      <c r="G139" s="10"/>
    </row>
    <row r="140" spans="1:8" s="11" customFormat="1">
      <c r="A140" s="11" t="s">
        <v>9450</v>
      </c>
    </row>
    <row r="141" spans="1:8">
      <c r="A141" s="1" t="s">
        <v>1733</v>
      </c>
      <c r="B141" s="1" t="s">
        <v>1734</v>
      </c>
      <c r="D141" s="1" t="s">
        <v>1502</v>
      </c>
      <c r="E141" s="1" t="s">
        <v>13</v>
      </c>
      <c r="F141" s="1" t="s">
        <v>203</v>
      </c>
      <c r="G141" s="1" t="s">
        <v>203</v>
      </c>
    </row>
    <row r="142" spans="1:8">
      <c r="A142" s="1" t="s">
        <v>1735</v>
      </c>
      <c r="B142" s="1" t="s">
        <v>1736</v>
      </c>
      <c r="D142" s="1" t="s">
        <v>1502</v>
      </c>
      <c r="E142" s="1" t="s">
        <v>13</v>
      </c>
      <c r="F142" s="1" t="s">
        <v>176</v>
      </c>
      <c r="G142" s="1" t="s">
        <v>176</v>
      </c>
    </row>
    <row r="143" spans="1:8">
      <c r="A143" s="1" t="s">
        <v>9451</v>
      </c>
      <c r="B143" s="1" t="s">
        <v>9452</v>
      </c>
      <c r="D143" s="1" t="s">
        <v>1502</v>
      </c>
      <c r="E143" s="1" t="s">
        <v>13</v>
      </c>
      <c r="F143" s="1" t="s">
        <v>9112</v>
      </c>
      <c r="G143" s="1" t="s">
        <v>9112</v>
      </c>
    </row>
    <row r="144" spans="1:8">
      <c r="A144" s="1" t="s">
        <v>1737</v>
      </c>
      <c r="B144" s="1" t="s">
        <v>1738</v>
      </c>
      <c r="D144" s="1" t="s">
        <v>1502</v>
      </c>
      <c r="E144" s="1" t="s">
        <v>13</v>
      </c>
      <c r="F144" s="1" t="s">
        <v>206</v>
      </c>
      <c r="G144" s="1" t="s">
        <v>206</v>
      </c>
    </row>
    <row r="145" spans="1:8">
      <c r="A145" s="1" t="s">
        <v>1739</v>
      </c>
      <c r="B145" s="1" t="s">
        <v>1740</v>
      </c>
      <c r="D145" s="1" t="s">
        <v>1502</v>
      </c>
      <c r="E145" s="1" t="s">
        <v>13</v>
      </c>
      <c r="F145" s="1" t="s">
        <v>179</v>
      </c>
      <c r="G145" s="1" t="s">
        <v>179</v>
      </c>
    </row>
    <row r="146" spans="1:8">
      <c r="A146" s="1" t="s">
        <v>9453</v>
      </c>
      <c r="B146" s="1" t="s">
        <v>9454</v>
      </c>
      <c r="D146" s="1" t="s">
        <v>1502</v>
      </c>
      <c r="E146" s="1" t="s">
        <v>13</v>
      </c>
      <c r="F146" s="1" t="s">
        <v>9115</v>
      </c>
      <c r="G146" s="1" t="s">
        <v>9115</v>
      </c>
    </row>
    <row r="147" spans="1:8">
      <c r="A147" s="1" t="s">
        <v>1741</v>
      </c>
      <c r="B147" s="1" t="s">
        <v>1742</v>
      </c>
      <c r="D147" s="1" t="s">
        <v>1502</v>
      </c>
      <c r="E147" s="1" t="s">
        <v>13</v>
      </c>
      <c r="F147" s="1" t="s">
        <v>209</v>
      </c>
      <c r="G147" s="1" t="s">
        <v>209</v>
      </c>
    </row>
    <row r="148" spans="1:8">
      <c r="A148" s="1" t="s">
        <v>1743</v>
      </c>
      <c r="B148" s="1" t="s">
        <v>1744</v>
      </c>
      <c r="D148" s="1" t="s">
        <v>1502</v>
      </c>
      <c r="E148" s="1" t="s">
        <v>13</v>
      </c>
      <c r="F148" s="1" t="s">
        <v>182</v>
      </c>
      <c r="G148" s="1" t="s">
        <v>182</v>
      </c>
    </row>
    <row r="149" spans="1:8">
      <c r="A149" s="1" t="s">
        <v>9455</v>
      </c>
      <c r="B149" s="1" t="s">
        <v>9456</v>
      </c>
      <c r="D149" s="1" t="s">
        <v>1502</v>
      </c>
      <c r="E149" s="1" t="s">
        <v>13</v>
      </c>
      <c r="F149" s="1" t="s">
        <v>9118</v>
      </c>
      <c r="G149" s="1" t="s">
        <v>9118</v>
      </c>
    </row>
    <row r="150" spans="1:8">
      <c r="A150" s="1" t="s">
        <v>1745</v>
      </c>
      <c r="B150" s="1" t="s">
        <v>1746</v>
      </c>
      <c r="D150" s="1" t="s">
        <v>1502</v>
      </c>
      <c r="E150" s="1" t="s">
        <v>13</v>
      </c>
      <c r="F150" s="1" t="s">
        <v>1747</v>
      </c>
      <c r="G150" s="1" t="s">
        <v>1747</v>
      </c>
    </row>
    <row r="151" spans="1:8">
      <c r="A151" s="1" t="s">
        <v>1748</v>
      </c>
      <c r="B151" s="1" t="s">
        <v>9457</v>
      </c>
      <c r="D151" s="1" t="s">
        <v>1502</v>
      </c>
      <c r="E151" s="1" t="s">
        <v>13</v>
      </c>
      <c r="F151" s="1" t="s">
        <v>1749</v>
      </c>
      <c r="G151" s="1" t="s">
        <v>1749</v>
      </c>
    </row>
    <row r="152" spans="1:8">
      <c r="A152" s="1" t="s">
        <v>9458</v>
      </c>
      <c r="B152" s="1" t="s">
        <v>9457</v>
      </c>
      <c r="D152" s="1" t="s">
        <v>1502</v>
      </c>
      <c r="E152" s="1" t="s">
        <v>13</v>
      </c>
      <c r="F152" s="1" t="s">
        <v>9459</v>
      </c>
      <c r="G152" s="1" t="s">
        <v>9459</v>
      </c>
    </row>
    <row r="153" spans="1:8">
      <c r="A153" s="1" t="s">
        <v>1750</v>
      </c>
      <c r="B153" s="1" t="s">
        <v>1751</v>
      </c>
      <c r="D153" s="1" t="s">
        <v>1502</v>
      </c>
      <c r="E153" s="1" t="s">
        <v>13</v>
      </c>
      <c r="F153" s="1" t="s">
        <v>1752</v>
      </c>
      <c r="G153" s="1" t="s">
        <v>1752</v>
      </c>
    </row>
    <row r="154" spans="1:8">
      <c r="A154" s="1" t="s">
        <v>1753</v>
      </c>
      <c r="B154" s="1" t="s">
        <v>1754</v>
      </c>
      <c r="D154" s="1" t="s">
        <v>1502</v>
      </c>
      <c r="E154" s="1" t="s">
        <v>13</v>
      </c>
      <c r="F154" s="1" t="s">
        <v>1755</v>
      </c>
      <c r="G154" s="1" t="s">
        <v>1755</v>
      </c>
    </row>
    <row r="155" spans="1:8">
      <c r="A155" s="1" t="s">
        <v>9460</v>
      </c>
      <c r="B155" s="1" t="s">
        <v>9461</v>
      </c>
      <c r="D155" s="1" t="s">
        <v>1502</v>
      </c>
      <c r="E155" s="1" t="s">
        <v>13</v>
      </c>
      <c r="F155" s="1" t="s">
        <v>9462</v>
      </c>
      <c r="G155" s="1" t="s">
        <v>9462</v>
      </c>
    </row>
    <row r="156" spans="1:8">
      <c r="A156" s="1" t="s">
        <v>9463</v>
      </c>
      <c r="B156" s="1" t="s">
        <v>9464</v>
      </c>
      <c r="D156" s="1" t="s">
        <v>1502</v>
      </c>
      <c r="E156" s="1" t="s">
        <v>247</v>
      </c>
      <c r="F156" s="1" t="s">
        <v>9465</v>
      </c>
      <c r="G156" s="1" t="s">
        <v>9465</v>
      </c>
    </row>
    <row r="157" spans="1:8">
      <c r="A157" s="1" t="s">
        <v>9466</v>
      </c>
      <c r="B157" s="1" t="s">
        <v>9467</v>
      </c>
      <c r="D157" s="1" t="s">
        <v>1502</v>
      </c>
      <c r="E157" s="1" t="s">
        <v>247</v>
      </c>
      <c r="F157" s="1" t="s">
        <v>9468</v>
      </c>
      <c r="G157" s="1" t="s">
        <v>9468</v>
      </c>
    </row>
    <row r="158" spans="1:8" s="11" customFormat="1">
      <c r="A158" s="11" t="s">
        <v>1756</v>
      </c>
    </row>
    <row r="159" spans="1:8">
      <c r="A159" s="1" t="s">
        <v>1757</v>
      </c>
      <c r="B159" s="1" t="s">
        <v>1758</v>
      </c>
      <c r="C159" s="11"/>
      <c r="D159" s="1" t="s">
        <v>1502</v>
      </c>
      <c r="E159" s="1" t="s">
        <v>13</v>
      </c>
      <c r="F159" s="1" t="s">
        <v>1671</v>
      </c>
      <c r="G159" s="1" t="s">
        <v>1671</v>
      </c>
    </row>
    <row r="160" spans="1:8">
      <c r="A160" s="1" t="s">
        <v>1759</v>
      </c>
      <c r="B160" s="1" t="s">
        <v>1760</v>
      </c>
      <c r="D160" s="1" t="s">
        <v>1502</v>
      </c>
      <c r="E160" s="1" t="s">
        <v>288</v>
      </c>
      <c r="F160" s="1" t="s">
        <v>9469</v>
      </c>
      <c r="G160" s="1" t="s">
        <v>9469</v>
      </c>
      <c r="H160" s="1" t="s">
        <v>9470</v>
      </c>
    </row>
    <row r="161" spans="1:8">
      <c r="A161" s="1" t="s">
        <v>1761</v>
      </c>
      <c r="B161" s="1" t="s">
        <v>1762</v>
      </c>
      <c r="D161" s="1" t="s">
        <v>1502</v>
      </c>
      <c r="E161" s="1" t="s">
        <v>288</v>
      </c>
      <c r="F161" s="1" t="s">
        <v>9471</v>
      </c>
      <c r="G161" s="1" t="s">
        <v>9471</v>
      </c>
      <c r="H161" s="1" t="s">
        <v>9470</v>
      </c>
    </row>
    <row r="162" spans="1:8">
      <c r="A162" s="1" t="s">
        <v>1763</v>
      </c>
      <c r="B162" s="1" t="s">
        <v>1764</v>
      </c>
      <c r="D162" s="1" t="s">
        <v>1502</v>
      </c>
      <c r="E162" s="1" t="s">
        <v>288</v>
      </c>
      <c r="F162" s="1" t="s">
        <v>9472</v>
      </c>
      <c r="G162" s="1" t="s">
        <v>9472</v>
      </c>
      <c r="H162" s="1" t="s">
        <v>9470</v>
      </c>
    </row>
    <row r="163" spans="1:8">
      <c r="A163" s="1" t="s">
        <v>1765</v>
      </c>
      <c r="B163" s="1" t="s">
        <v>1766</v>
      </c>
      <c r="D163" s="1" t="s">
        <v>1502</v>
      </c>
      <c r="E163" s="1" t="s">
        <v>13</v>
      </c>
      <c r="F163" s="1" t="s">
        <v>1767</v>
      </c>
      <c r="G163" s="1" t="s">
        <v>1767</v>
      </c>
    </row>
    <row r="164" spans="1:8">
      <c r="A164" s="1" t="s">
        <v>1768</v>
      </c>
      <c r="B164" s="1" t="s">
        <v>1769</v>
      </c>
      <c r="D164" s="1" t="s">
        <v>1502</v>
      </c>
      <c r="E164" s="1" t="s">
        <v>13</v>
      </c>
      <c r="F164" s="1" t="s">
        <v>1770</v>
      </c>
      <c r="G164" s="1" t="s">
        <v>1770</v>
      </c>
    </row>
    <row r="165" spans="1:8">
      <c r="A165" s="1" t="s">
        <v>1771</v>
      </c>
      <c r="B165" s="1" t="s">
        <v>1772</v>
      </c>
      <c r="D165" s="1" t="s">
        <v>1502</v>
      </c>
      <c r="E165" s="1" t="s">
        <v>13</v>
      </c>
      <c r="F165" s="1" t="s">
        <v>1773</v>
      </c>
      <c r="G165" s="1" t="s">
        <v>1773</v>
      </c>
    </row>
    <row r="166" spans="1:8">
      <c r="A166" s="12" t="s">
        <v>1774</v>
      </c>
      <c r="B166" s="12" t="s">
        <v>1758</v>
      </c>
      <c r="C166" s="12"/>
      <c r="D166" s="12" t="s">
        <v>1502</v>
      </c>
      <c r="E166" s="12" t="s">
        <v>10</v>
      </c>
      <c r="F166" s="12" t="s">
        <v>1775</v>
      </c>
      <c r="G166" s="12" t="s">
        <v>1775</v>
      </c>
    </row>
    <row r="167" spans="1:8">
      <c r="A167" s="12" t="s">
        <v>1776</v>
      </c>
      <c r="B167" s="12" t="s">
        <v>1766</v>
      </c>
      <c r="C167" s="12"/>
      <c r="D167" s="12" t="s">
        <v>1502</v>
      </c>
      <c r="E167" s="12" t="s">
        <v>10</v>
      </c>
      <c r="F167" s="12" t="s">
        <v>1777</v>
      </c>
      <c r="G167" s="12" t="s">
        <v>1777</v>
      </c>
    </row>
    <row r="168" spans="1:8">
      <c r="A168" s="12" t="s">
        <v>1778</v>
      </c>
      <c r="B168" s="12" t="s">
        <v>1769</v>
      </c>
      <c r="C168" s="12"/>
      <c r="D168" s="12" t="s">
        <v>1502</v>
      </c>
      <c r="E168" s="12" t="s">
        <v>10</v>
      </c>
      <c r="F168" s="12" t="s">
        <v>1779</v>
      </c>
      <c r="G168" s="12" t="s">
        <v>1779</v>
      </c>
    </row>
    <row r="169" spans="1:8">
      <c r="A169" s="12" t="s">
        <v>9473</v>
      </c>
      <c r="B169" s="12" t="s">
        <v>9474</v>
      </c>
      <c r="C169" s="12"/>
      <c r="D169" s="12" t="s">
        <v>1502</v>
      </c>
      <c r="E169" s="12" t="s">
        <v>10</v>
      </c>
      <c r="F169" s="12" t="s">
        <v>9475</v>
      </c>
      <c r="G169" s="12" t="s">
        <v>9475</v>
      </c>
    </row>
    <row r="170" spans="1:8" s="11" customFormat="1">
      <c r="A170" s="11" t="s">
        <v>1780</v>
      </c>
    </row>
    <row r="171" spans="1:8">
      <c r="A171" s="1" t="s">
        <v>1781</v>
      </c>
      <c r="B171" s="1" t="s">
        <v>1782</v>
      </c>
      <c r="D171" s="1" t="s">
        <v>1502</v>
      </c>
      <c r="E171" s="1" t="s">
        <v>13</v>
      </c>
      <c r="F171" s="1" t="s">
        <v>1687</v>
      </c>
      <c r="G171" s="1" t="s">
        <v>1687</v>
      </c>
    </row>
    <row r="172" spans="1:8">
      <c r="A172" s="1" t="s">
        <v>1783</v>
      </c>
      <c r="B172" s="1" t="s">
        <v>1784</v>
      </c>
      <c r="D172" s="1" t="s">
        <v>1502</v>
      </c>
      <c r="E172" s="1" t="s">
        <v>288</v>
      </c>
      <c r="F172" s="1" t="s">
        <v>1785</v>
      </c>
      <c r="G172" s="1" t="s">
        <v>1785</v>
      </c>
    </row>
    <row r="173" spans="1:8">
      <c r="A173" s="1" t="s">
        <v>1786</v>
      </c>
      <c r="B173" s="1" t="s">
        <v>1787</v>
      </c>
      <c r="D173" s="1" t="s">
        <v>1502</v>
      </c>
      <c r="E173" s="1" t="s">
        <v>288</v>
      </c>
      <c r="F173" s="1" t="s">
        <v>1788</v>
      </c>
      <c r="G173" s="1" t="s">
        <v>1788</v>
      </c>
    </row>
    <row r="174" spans="1:8">
      <c r="A174" s="1" t="s">
        <v>1789</v>
      </c>
      <c r="B174" s="1" t="s">
        <v>1790</v>
      </c>
      <c r="D174" s="1" t="s">
        <v>1502</v>
      </c>
      <c r="E174" s="1" t="s">
        <v>288</v>
      </c>
      <c r="F174" s="1" t="s">
        <v>1791</v>
      </c>
      <c r="G174" s="1" t="s">
        <v>1791</v>
      </c>
    </row>
    <row r="175" spans="1:8">
      <c r="A175" s="1" t="s">
        <v>1792</v>
      </c>
      <c r="B175" s="1" t="s">
        <v>1793</v>
      </c>
      <c r="D175" s="1" t="s">
        <v>1502</v>
      </c>
      <c r="E175" s="1" t="s">
        <v>13</v>
      </c>
      <c r="F175" s="1" t="s">
        <v>1794</v>
      </c>
      <c r="G175" s="1" t="s">
        <v>1794</v>
      </c>
    </row>
    <row r="176" spans="1:8">
      <c r="A176" s="1" t="s">
        <v>1795</v>
      </c>
      <c r="B176" s="1" t="s">
        <v>1796</v>
      </c>
      <c r="D176" s="1" t="s">
        <v>1502</v>
      </c>
      <c r="E176" s="1" t="s">
        <v>13</v>
      </c>
      <c r="F176" s="1" t="s">
        <v>1797</v>
      </c>
      <c r="G176" s="1" t="s">
        <v>1797</v>
      </c>
    </row>
    <row r="177" spans="1:7">
      <c r="A177" s="1" t="s">
        <v>1798</v>
      </c>
      <c r="B177" s="1" t="s">
        <v>1799</v>
      </c>
      <c r="D177" s="1" t="s">
        <v>1502</v>
      </c>
      <c r="E177" s="1" t="s">
        <v>13</v>
      </c>
      <c r="F177" s="1" t="s">
        <v>1800</v>
      </c>
      <c r="G177" s="1" t="s">
        <v>1800</v>
      </c>
    </row>
    <row r="178" spans="1:7">
      <c r="A178" s="12" t="s">
        <v>1801</v>
      </c>
      <c r="B178" s="12" t="s">
        <v>1782</v>
      </c>
      <c r="C178" s="12"/>
      <c r="D178" s="12" t="s">
        <v>1502</v>
      </c>
      <c r="E178" s="12" t="s">
        <v>10</v>
      </c>
      <c r="F178" s="12" t="s">
        <v>1802</v>
      </c>
      <c r="G178" s="12" t="s">
        <v>1802</v>
      </c>
    </row>
    <row r="179" spans="1:7">
      <c r="A179" s="12" t="s">
        <v>1803</v>
      </c>
      <c r="B179" s="12" t="s">
        <v>1793</v>
      </c>
      <c r="C179" s="12"/>
      <c r="D179" s="12" t="s">
        <v>1502</v>
      </c>
      <c r="E179" s="12" t="s">
        <v>10</v>
      </c>
      <c r="F179" s="12" t="s">
        <v>1804</v>
      </c>
      <c r="G179" s="12" t="s">
        <v>1804</v>
      </c>
    </row>
    <row r="180" spans="1:7">
      <c r="A180" s="12" t="s">
        <v>1805</v>
      </c>
      <c r="B180" s="12" t="s">
        <v>1796</v>
      </c>
      <c r="C180" s="12"/>
      <c r="D180" s="12" t="s">
        <v>1502</v>
      </c>
      <c r="E180" s="12" t="s">
        <v>10</v>
      </c>
      <c r="F180" s="12" t="s">
        <v>1806</v>
      </c>
      <c r="G180" s="12" t="s">
        <v>1806</v>
      </c>
    </row>
    <row r="181" spans="1:7" s="11" customFormat="1">
      <c r="A181" s="11" t="s">
        <v>1807</v>
      </c>
    </row>
    <row r="182" spans="1:7">
      <c r="A182" s="1" t="s">
        <v>1808</v>
      </c>
      <c r="B182" s="1" t="s">
        <v>1809</v>
      </c>
      <c r="D182" s="1" t="s">
        <v>1502</v>
      </c>
      <c r="E182" s="1" t="s">
        <v>13</v>
      </c>
      <c r="F182" s="1" t="s">
        <v>1810</v>
      </c>
      <c r="G182" s="1" t="s">
        <v>1810</v>
      </c>
    </row>
    <row r="183" spans="1:7">
      <c r="A183" s="1" t="s">
        <v>1811</v>
      </c>
      <c r="B183" s="1" t="s">
        <v>1812</v>
      </c>
      <c r="D183" s="1" t="s">
        <v>1502</v>
      </c>
      <c r="E183" s="1" t="s">
        <v>13</v>
      </c>
      <c r="F183" s="1" t="s">
        <v>1813</v>
      </c>
      <c r="G183" s="1" t="s">
        <v>1813</v>
      </c>
    </row>
    <row r="184" spans="1:7">
      <c r="A184" s="1" t="s">
        <v>1814</v>
      </c>
      <c r="B184" s="1" t="s">
        <v>1815</v>
      </c>
      <c r="D184" s="1" t="s">
        <v>1502</v>
      </c>
      <c r="E184" s="1" t="s">
        <v>13</v>
      </c>
      <c r="F184" s="1" t="s">
        <v>1816</v>
      </c>
      <c r="G184" s="1" t="s">
        <v>1816</v>
      </c>
    </row>
    <row r="185" spans="1:7">
      <c r="A185" s="1" t="s">
        <v>1817</v>
      </c>
      <c r="B185" s="1" t="s">
        <v>1818</v>
      </c>
      <c r="D185" s="1" t="s">
        <v>1502</v>
      </c>
      <c r="E185" s="1" t="s">
        <v>13</v>
      </c>
      <c r="F185" s="1" t="s">
        <v>1819</v>
      </c>
      <c r="G185" s="1" t="s">
        <v>1819</v>
      </c>
    </row>
    <row r="186" spans="1:7">
      <c r="A186" s="1" t="s">
        <v>1820</v>
      </c>
      <c r="B186" s="1" t="s">
        <v>1821</v>
      </c>
      <c r="D186" s="1" t="s">
        <v>1502</v>
      </c>
      <c r="E186" s="1" t="s">
        <v>13</v>
      </c>
      <c r="F186" s="1" t="s">
        <v>1822</v>
      </c>
      <c r="G186" s="1" t="s">
        <v>1822</v>
      </c>
    </row>
    <row r="187" spans="1:7">
      <c r="A187" s="12" t="s">
        <v>1823</v>
      </c>
      <c r="B187" s="12" t="s">
        <v>1809</v>
      </c>
      <c r="C187" s="12"/>
      <c r="D187" s="12" t="s">
        <v>1502</v>
      </c>
      <c r="E187" s="12" t="s">
        <v>10</v>
      </c>
      <c r="F187" s="12" t="s">
        <v>1824</v>
      </c>
      <c r="G187" s="12" t="s">
        <v>1824</v>
      </c>
    </row>
    <row r="188" spans="1:7">
      <c r="A188" s="12" t="s">
        <v>1825</v>
      </c>
      <c r="B188" s="12" t="s">
        <v>1818</v>
      </c>
      <c r="C188" s="12"/>
      <c r="D188" s="12" t="s">
        <v>1502</v>
      </c>
      <c r="E188" s="12" t="s">
        <v>10</v>
      </c>
      <c r="F188" s="12" t="s">
        <v>1826</v>
      </c>
      <c r="G188" s="12" t="s">
        <v>1826</v>
      </c>
    </row>
    <row r="189" spans="1:7">
      <c r="A189" s="12" t="s">
        <v>1827</v>
      </c>
      <c r="B189" s="12" t="s">
        <v>1821</v>
      </c>
      <c r="C189" s="12"/>
      <c r="D189" s="12" t="s">
        <v>1502</v>
      </c>
      <c r="E189" s="12" t="s">
        <v>10</v>
      </c>
      <c r="F189" s="12" t="s">
        <v>1828</v>
      </c>
      <c r="G189" s="12" t="s">
        <v>1828</v>
      </c>
    </row>
    <row r="190" spans="1:7" s="11" customFormat="1">
      <c r="A190" s="11" t="s">
        <v>1829</v>
      </c>
    </row>
    <row r="191" spans="1:7">
      <c r="A191" s="1" t="s">
        <v>1830</v>
      </c>
      <c r="B191" s="1" t="s">
        <v>1831</v>
      </c>
      <c r="D191" s="1" t="s">
        <v>1502</v>
      </c>
      <c r="E191" s="1" t="s">
        <v>13</v>
      </c>
      <c r="F191" s="1" t="s">
        <v>1705</v>
      </c>
      <c r="G191" s="1" t="s">
        <v>1705</v>
      </c>
    </row>
    <row r="192" spans="1:7">
      <c r="A192" s="1" t="s">
        <v>1832</v>
      </c>
      <c r="B192" s="1" t="s">
        <v>1833</v>
      </c>
      <c r="D192" s="1" t="s">
        <v>1502</v>
      </c>
      <c r="E192" s="1" t="s">
        <v>288</v>
      </c>
      <c r="F192" s="1" t="s">
        <v>1834</v>
      </c>
      <c r="G192" s="1" t="s">
        <v>1834</v>
      </c>
    </row>
    <row r="193" spans="1:7">
      <c r="A193" s="1" t="s">
        <v>1835</v>
      </c>
      <c r="B193" s="1" t="s">
        <v>1836</v>
      </c>
      <c r="D193" s="1" t="s">
        <v>1502</v>
      </c>
      <c r="E193" s="1" t="s">
        <v>288</v>
      </c>
      <c r="F193" s="1" t="s">
        <v>1837</v>
      </c>
      <c r="G193" s="1" t="s">
        <v>1837</v>
      </c>
    </row>
    <row r="194" spans="1:7">
      <c r="A194" s="1" t="s">
        <v>1838</v>
      </c>
      <c r="B194" s="1" t="s">
        <v>1839</v>
      </c>
      <c r="D194" s="1" t="s">
        <v>1502</v>
      </c>
      <c r="E194" s="1" t="s">
        <v>288</v>
      </c>
      <c r="F194" s="1" t="s">
        <v>1840</v>
      </c>
      <c r="G194" s="1" t="s">
        <v>1840</v>
      </c>
    </row>
    <row r="195" spans="1:7">
      <c r="A195" s="1" t="s">
        <v>1841</v>
      </c>
      <c r="B195" s="1" t="s">
        <v>1842</v>
      </c>
      <c r="D195" s="1" t="s">
        <v>1502</v>
      </c>
      <c r="E195" s="1" t="s">
        <v>13</v>
      </c>
      <c r="F195" s="1" t="s">
        <v>1843</v>
      </c>
      <c r="G195" s="1" t="s">
        <v>1843</v>
      </c>
    </row>
    <row r="196" spans="1:7">
      <c r="A196" s="1" t="s">
        <v>1844</v>
      </c>
      <c r="B196" s="1" t="s">
        <v>1845</v>
      </c>
      <c r="D196" s="1" t="s">
        <v>1502</v>
      </c>
      <c r="E196" s="1" t="s">
        <v>13</v>
      </c>
      <c r="F196" s="1" t="s">
        <v>1846</v>
      </c>
      <c r="G196" s="1" t="s">
        <v>1846</v>
      </c>
    </row>
    <row r="197" spans="1:7">
      <c r="A197" s="1" t="s">
        <v>1847</v>
      </c>
      <c r="B197" s="1" t="s">
        <v>1848</v>
      </c>
      <c r="D197" s="1" t="s">
        <v>1502</v>
      </c>
      <c r="E197" s="1" t="s">
        <v>13</v>
      </c>
      <c r="F197" s="1" t="s">
        <v>1849</v>
      </c>
      <c r="G197" s="1" t="s">
        <v>1849</v>
      </c>
    </row>
    <row r="198" spans="1:7">
      <c r="A198" s="12" t="s">
        <v>1850</v>
      </c>
      <c r="B198" s="12" t="s">
        <v>1831</v>
      </c>
      <c r="C198" s="12"/>
      <c r="D198" s="12" t="s">
        <v>1502</v>
      </c>
      <c r="E198" s="12" t="s">
        <v>10</v>
      </c>
      <c r="F198" s="12" t="s">
        <v>1851</v>
      </c>
      <c r="G198" s="12" t="s">
        <v>1851</v>
      </c>
    </row>
    <row r="199" spans="1:7">
      <c r="A199" s="12" t="s">
        <v>1852</v>
      </c>
      <c r="B199" s="12" t="s">
        <v>1842</v>
      </c>
      <c r="C199" s="12"/>
      <c r="D199" s="12" t="s">
        <v>1502</v>
      </c>
      <c r="E199" s="12" t="s">
        <v>10</v>
      </c>
      <c r="F199" s="12" t="s">
        <v>1853</v>
      </c>
      <c r="G199" s="12" t="s">
        <v>1853</v>
      </c>
    </row>
    <row r="200" spans="1:7">
      <c r="A200" s="12" t="s">
        <v>1854</v>
      </c>
      <c r="B200" s="12" t="s">
        <v>1845</v>
      </c>
      <c r="C200" s="12"/>
      <c r="D200" s="12" t="s">
        <v>1502</v>
      </c>
      <c r="E200" s="12" t="s">
        <v>10</v>
      </c>
      <c r="F200" s="12" t="s">
        <v>1855</v>
      </c>
      <c r="G200" s="12" t="s">
        <v>1855</v>
      </c>
    </row>
    <row r="201" spans="1:7" s="11" customFormat="1">
      <c r="A201" s="11" t="s">
        <v>1856</v>
      </c>
    </row>
    <row r="202" spans="1:7">
      <c r="A202" s="1" t="s">
        <v>1857</v>
      </c>
      <c r="B202" s="1" t="s">
        <v>1858</v>
      </c>
      <c r="D202" s="1" t="s">
        <v>1502</v>
      </c>
      <c r="E202" s="1" t="s">
        <v>13</v>
      </c>
      <c r="F202" s="1" t="s">
        <v>1859</v>
      </c>
      <c r="G202" s="1" t="s">
        <v>1859</v>
      </c>
    </row>
    <row r="203" spans="1:7">
      <c r="A203" s="1" t="s">
        <v>1860</v>
      </c>
      <c r="B203" s="1" t="s">
        <v>1861</v>
      </c>
      <c r="D203" s="1" t="s">
        <v>1502</v>
      </c>
      <c r="E203" s="1" t="s">
        <v>13</v>
      </c>
      <c r="F203" s="1" t="s">
        <v>1862</v>
      </c>
      <c r="G203" s="1" t="s">
        <v>1862</v>
      </c>
    </row>
    <row r="204" spans="1:7">
      <c r="A204" s="1" t="s">
        <v>1863</v>
      </c>
      <c r="B204" s="1" t="s">
        <v>1864</v>
      </c>
      <c r="D204" s="1" t="s">
        <v>1502</v>
      </c>
      <c r="E204" s="1" t="s">
        <v>13</v>
      </c>
      <c r="F204" s="1" t="s">
        <v>1865</v>
      </c>
      <c r="G204" s="1" t="s">
        <v>1865</v>
      </c>
    </row>
    <row r="205" spans="1:7">
      <c r="A205" s="1" t="s">
        <v>1866</v>
      </c>
      <c r="B205" s="1" t="s">
        <v>1867</v>
      </c>
      <c r="D205" s="1" t="s">
        <v>1502</v>
      </c>
      <c r="E205" s="1" t="s">
        <v>13</v>
      </c>
      <c r="F205" s="1" t="s">
        <v>1868</v>
      </c>
      <c r="G205" s="1" t="s">
        <v>1868</v>
      </c>
    </row>
    <row r="206" spans="1:7">
      <c r="A206" s="1" t="s">
        <v>1869</v>
      </c>
      <c r="B206" s="1" t="s">
        <v>1870</v>
      </c>
      <c r="D206" s="1" t="s">
        <v>1502</v>
      </c>
      <c r="E206" s="1" t="s">
        <v>13</v>
      </c>
      <c r="F206" s="1" t="s">
        <v>1871</v>
      </c>
      <c r="G206" s="1" t="s">
        <v>1871</v>
      </c>
    </row>
    <row r="207" spans="1:7">
      <c r="A207" s="12" t="s">
        <v>1872</v>
      </c>
      <c r="B207" s="12" t="s">
        <v>1858</v>
      </c>
      <c r="C207" s="12"/>
      <c r="D207" s="12" t="s">
        <v>1502</v>
      </c>
      <c r="E207" s="12" t="s">
        <v>10</v>
      </c>
      <c r="F207" s="12" t="s">
        <v>1873</v>
      </c>
      <c r="G207" s="12" t="s">
        <v>1873</v>
      </c>
    </row>
    <row r="208" spans="1:7">
      <c r="A208" s="12" t="s">
        <v>1874</v>
      </c>
      <c r="B208" s="12" t="s">
        <v>1867</v>
      </c>
      <c r="C208" s="12"/>
      <c r="D208" s="12" t="s">
        <v>1502</v>
      </c>
      <c r="E208" s="12" t="s">
        <v>10</v>
      </c>
      <c r="F208" s="12" t="s">
        <v>1875</v>
      </c>
      <c r="G208" s="12" t="s">
        <v>1875</v>
      </c>
    </row>
    <row r="209" spans="1:7">
      <c r="A209" s="12" t="s">
        <v>1876</v>
      </c>
      <c r="B209" s="12" t="s">
        <v>1870</v>
      </c>
      <c r="C209" s="12"/>
      <c r="D209" s="12" t="s">
        <v>1502</v>
      </c>
      <c r="E209" s="12" t="s">
        <v>10</v>
      </c>
      <c r="F209" s="12" t="s">
        <v>1877</v>
      </c>
      <c r="G209" s="12" t="s">
        <v>1877</v>
      </c>
    </row>
    <row r="210" spans="1:7" s="11" customFormat="1">
      <c r="A210" s="11" t="s">
        <v>1878</v>
      </c>
    </row>
    <row r="211" spans="1:7">
      <c r="A211" s="1" t="s">
        <v>1879</v>
      </c>
      <c r="B211" s="1" t="s">
        <v>1880</v>
      </c>
      <c r="D211" s="1" t="s">
        <v>1502</v>
      </c>
      <c r="E211" s="1" t="s">
        <v>13</v>
      </c>
      <c r="F211" s="1" t="s">
        <v>1723</v>
      </c>
      <c r="G211" s="1" t="s">
        <v>1723</v>
      </c>
    </row>
    <row r="212" spans="1:7">
      <c r="A212" s="1" t="s">
        <v>1881</v>
      </c>
      <c r="B212" s="1" t="s">
        <v>1882</v>
      </c>
      <c r="D212" s="1" t="s">
        <v>1502</v>
      </c>
      <c r="E212" s="1" t="s">
        <v>288</v>
      </c>
      <c r="F212" s="1" t="s">
        <v>1883</v>
      </c>
      <c r="G212" s="1" t="s">
        <v>1883</v>
      </c>
    </row>
    <row r="213" spans="1:7">
      <c r="A213" s="1" t="s">
        <v>1884</v>
      </c>
      <c r="B213" s="1" t="s">
        <v>1885</v>
      </c>
      <c r="D213" s="1" t="s">
        <v>1502</v>
      </c>
      <c r="E213" s="1" t="s">
        <v>288</v>
      </c>
      <c r="F213" s="1" t="s">
        <v>1886</v>
      </c>
      <c r="G213" s="1" t="s">
        <v>1886</v>
      </c>
    </row>
    <row r="214" spans="1:7">
      <c r="A214" s="1" t="s">
        <v>1887</v>
      </c>
      <c r="B214" s="1" t="s">
        <v>1888</v>
      </c>
      <c r="D214" s="1" t="s">
        <v>1502</v>
      </c>
      <c r="E214" s="1" t="s">
        <v>288</v>
      </c>
      <c r="F214" s="1" t="s">
        <v>1889</v>
      </c>
      <c r="G214" s="1" t="s">
        <v>1889</v>
      </c>
    </row>
    <row r="215" spans="1:7">
      <c r="A215" s="1" t="s">
        <v>1890</v>
      </c>
      <c r="B215" s="1" t="s">
        <v>1891</v>
      </c>
      <c r="D215" s="1" t="s">
        <v>1502</v>
      </c>
      <c r="E215" s="1" t="s">
        <v>13</v>
      </c>
      <c r="F215" s="1" t="s">
        <v>1892</v>
      </c>
      <c r="G215" s="1" t="s">
        <v>1892</v>
      </c>
    </row>
    <row r="216" spans="1:7">
      <c r="A216" s="1" t="s">
        <v>1893</v>
      </c>
      <c r="B216" s="1" t="s">
        <v>1894</v>
      </c>
      <c r="D216" s="1" t="s">
        <v>1502</v>
      </c>
      <c r="E216" s="1" t="s">
        <v>13</v>
      </c>
      <c r="F216" s="1" t="s">
        <v>1895</v>
      </c>
      <c r="G216" s="1" t="s">
        <v>1895</v>
      </c>
    </row>
    <row r="217" spans="1:7">
      <c r="A217" s="1" t="s">
        <v>1896</v>
      </c>
      <c r="B217" s="1" t="s">
        <v>1897</v>
      </c>
      <c r="D217" s="1" t="s">
        <v>1502</v>
      </c>
      <c r="E217" s="1" t="s">
        <v>13</v>
      </c>
      <c r="F217" s="1" t="s">
        <v>1898</v>
      </c>
      <c r="G217" s="1" t="s">
        <v>1898</v>
      </c>
    </row>
    <row r="218" spans="1:7">
      <c r="A218" s="12" t="s">
        <v>1899</v>
      </c>
      <c r="B218" s="12" t="s">
        <v>1880</v>
      </c>
      <c r="C218" s="12"/>
      <c r="D218" s="12" t="s">
        <v>1502</v>
      </c>
      <c r="E218" s="12" t="s">
        <v>10</v>
      </c>
      <c r="F218" s="12" t="s">
        <v>1900</v>
      </c>
      <c r="G218" s="12" t="s">
        <v>1900</v>
      </c>
    </row>
    <row r="219" spans="1:7">
      <c r="A219" s="12" t="s">
        <v>1901</v>
      </c>
      <c r="B219" s="12" t="s">
        <v>1891</v>
      </c>
      <c r="C219" s="12"/>
      <c r="D219" s="12" t="s">
        <v>1502</v>
      </c>
      <c r="E219" s="12" t="s">
        <v>10</v>
      </c>
      <c r="F219" s="12" t="s">
        <v>1902</v>
      </c>
      <c r="G219" s="12" t="s">
        <v>1902</v>
      </c>
    </row>
    <row r="220" spans="1:7">
      <c r="A220" s="12" t="s">
        <v>1903</v>
      </c>
      <c r="B220" s="12" t="s">
        <v>1894</v>
      </c>
      <c r="C220" s="12"/>
      <c r="D220" s="12" t="s">
        <v>1502</v>
      </c>
      <c r="E220" s="12" t="s">
        <v>10</v>
      </c>
      <c r="F220" s="12" t="s">
        <v>1904</v>
      </c>
      <c r="G220" s="12" t="s">
        <v>1904</v>
      </c>
    </row>
    <row r="221" spans="1:7" s="11" customFormat="1">
      <c r="A221" s="11" t="s">
        <v>1905</v>
      </c>
    </row>
    <row r="222" spans="1:7">
      <c r="A222" s="1" t="s">
        <v>1906</v>
      </c>
      <c r="B222" s="1" t="s">
        <v>1907</v>
      </c>
      <c r="D222" s="1" t="s">
        <v>1502</v>
      </c>
      <c r="E222" s="1" t="s">
        <v>13</v>
      </c>
      <c r="F222" s="1" t="s">
        <v>1908</v>
      </c>
      <c r="G222" s="1" t="s">
        <v>1908</v>
      </c>
    </row>
    <row r="223" spans="1:7">
      <c r="A223" s="1" t="s">
        <v>1909</v>
      </c>
      <c r="B223" s="1" t="s">
        <v>1910</v>
      </c>
      <c r="D223" s="1" t="s">
        <v>1502</v>
      </c>
      <c r="E223" s="1" t="s">
        <v>13</v>
      </c>
      <c r="F223" s="1" t="s">
        <v>1911</v>
      </c>
      <c r="G223" s="1" t="s">
        <v>1911</v>
      </c>
    </row>
    <row r="224" spans="1:7">
      <c r="A224" s="1" t="s">
        <v>1912</v>
      </c>
      <c r="B224" s="1" t="s">
        <v>1913</v>
      </c>
      <c r="D224" s="1" t="s">
        <v>1502</v>
      </c>
      <c r="E224" s="1" t="s">
        <v>13</v>
      </c>
      <c r="F224" s="1" t="s">
        <v>1914</v>
      </c>
      <c r="G224" s="1" t="s">
        <v>1914</v>
      </c>
    </row>
    <row r="225" spans="1:7">
      <c r="A225" s="1" t="s">
        <v>1915</v>
      </c>
      <c r="B225" s="1" t="s">
        <v>1916</v>
      </c>
      <c r="D225" s="1" t="s">
        <v>1502</v>
      </c>
      <c r="E225" s="1" t="s">
        <v>13</v>
      </c>
      <c r="F225" s="1" t="s">
        <v>1917</v>
      </c>
      <c r="G225" s="1" t="s">
        <v>1917</v>
      </c>
    </row>
    <row r="226" spans="1:7">
      <c r="A226" s="1" t="s">
        <v>1918</v>
      </c>
      <c r="B226" s="1" t="s">
        <v>1919</v>
      </c>
      <c r="D226" s="1" t="s">
        <v>1502</v>
      </c>
      <c r="E226" s="1" t="s">
        <v>13</v>
      </c>
      <c r="F226" s="1" t="s">
        <v>1920</v>
      </c>
      <c r="G226" s="1" t="s">
        <v>1920</v>
      </c>
    </row>
    <row r="227" spans="1:7">
      <c r="A227" s="12" t="s">
        <v>1921</v>
      </c>
      <c r="B227" s="12" t="s">
        <v>1907</v>
      </c>
      <c r="C227" s="12"/>
      <c r="D227" s="12" t="s">
        <v>1502</v>
      </c>
      <c r="E227" s="12" t="s">
        <v>10</v>
      </c>
      <c r="F227" s="12" t="s">
        <v>1922</v>
      </c>
      <c r="G227" s="12" t="s">
        <v>1922</v>
      </c>
    </row>
    <row r="228" spans="1:7">
      <c r="A228" s="12" t="s">
        <v>1923</v>
      </c>
      <c r="B228" s="12" t="s">
        <v>1916</v>
      </c>
      <c r="C228" s="12"/>
      <c r="D228" s="12" t="s">
        <v>1502</v>
      </c>
      <c r="E228" s="12" t="s">
        <v>10</v>
      </c>
      <c r="F228" s="12" t="s">
        <v>1924</v>
      </c>
      <c r="G228" s="12" t="s">
        <v>1924</v>
      </c>
    </row>
    <row r="229" spans="1:7">
      <c r="A229" s="12" t="s">
        <v>1925</v>
      </c>
      <c r="B229" s="12" t="s">
        <v>1919</v>
      </c>
      <c r="C229" s="12"/>
      <c r="D229" s="12" t="s">
        <v>1502</v>
      </c>
      <c r="E229" s="12" t="s">
        <v>10</v>
      </c>
      <c r="F229" s="12" t="s">
        <v>1926</v>
      </c>
      <c r="G229" s="12" t="s">
        <v>1926</v>
      </c>
    </row>
    <row r="231" spans="1:7">
      <c r="A231" s="1" t="s">
        <v>1927</v>
      </c>
      <c r="B231" s="1" t="s">
        <v>1928</v>
      </c>
      <c r="D231" s="1" t="s">
        <v>1502</v>
      </c>
      <c r="E231" s="1" t="s">
        <v>13</v>
      </c>
      <c r="F231" s="1" t="s">
        <v>1929</v>
      </c>
      <c r="G231" s="1" t="s">
        <v>1929</v>
      </c>
    </row>
    <row r="232" spans="1:7">
      <c r="A232" s="1" t="s">
        <v>9476</v>
      </c>
      <c r="B232" s="1" t="s">
        <v>9477</v>
      </c>
      <c r="D232" s="1" t="s">
        <v>1502</v>
      </c>
      <c r="E232" s="1" t="s">
        <v>13</v>
      </c>
      <c r="F232" s="1" t="s">
        <v>9478</v>
      </c>
      <c r="G232" s="1" t="s">
        <v>9478</v>
      </c>
    </row>
    <row r="233" spans="1:7">
      <c r="A233" s="1" t="s">
        <v>1930</v>
      </c>
      <c r="B233" s="1" t="s">
        <v>1931</v>
      </c>
      <c r="D233" s="1" t="s">
        <v>1502</v>
      </c>
      <c r="E233" s="1" t="s">
        <v>13</v>
      </c>
      <c r="F233" s="1" t="s">
        <v>1932</v>
      </c>
      <c r="G233" s="1" t="s">
        <v>1932</v>
      </c>
    </row>
    <row r="234" spans="1:7">
      <c r="A234" s="1" t="s">
        <v>9479</v>
      </c>
      <c r="B234" s="1" t="s">
        <v>9480</v>
      </c>
      <c r="D234" s="1" t="s">
        <v>1502</v>
      </c>
      <c r="E234" s="1" t="s">
        <v>13</v>
      </c>
      <c r="F234" s="1" t="s">
        <v>9481</v>
      </c>
      <c r="G234" s="1" t="s">
        <v>9481</v>
      </c>
    </row>
    <row r="235" spans="1:7">
      <c r="A235" s="1" t="s">
        <v>1933</v>
      </c>
      <c r="B235" s="1" t="s">
        <v>1934</v>
      </c>
      <c r="D235" s="1" t="s">
        <v>1502</v>
      </c>
      <c r="E235" s="1" t="s">
        <v>13</v>
      </c>
      <c r="F235" s="1" t="s">
        <v>1935</v>
      </c>
      <c r="G235" s="1" t="s">
        <v>1935</v>
      </c>
    </row>
    <row r="236" spans="1:7">
      <c r="A236" s="1" t="s">
        <v>9482</v>
      </c>
      <c r="B236" s="1" t="s">
        <v>9483</v>
      </c>
      <c r="D236" s="1" t="s">
        <v>1502</v>
      </c>
      <c r="E236" s="1" t="s">
        <v>13</v>
      </c>
      <c r="F236" s="1" t="s">
        <v>9484</v>
      </c>
      <c r="G236" s="1" t="s">
        <v>9484</v>
      </c>
    </row>
    <row r="237" spans="1:7">
      <c r="A237" s="1" t="s">
        <v>1936</v>
      </c>
      <c r="B237" s="1" t="s">
        <v>1937</v>
      </c>
      <c r="D237" s="1" t="s">
        <v>1502</v>
      </c>
      <c r="E237" s="1" t="s">
        <v>13</v>
      </c>
      <c r="F237" s="1" t="s">
        <v>1938</v>
      </c>
      <c r="G237" s="1" t="s">
        <v>1938</v>
      </c>
    </row>
    <row r="238" spans="1:7">
      <c r="A238" s="1" t="s">
        <v>9485</v>
      </c>
      <c r="B238" s="1" t="s">
        <v>9486</v>
      </c>
      <c r="D238" s="1" t="s">
        <v>1502</v>
      </c>
      <c r="E238" s="1" t="s">
        <v>13</v>
      </c>
      <c r="F238" s="1" t="s">
        <v>9487</v>
      </c>
      <c r="G238" s="1" t="s">
        <v>9487</v>
      </c>
    </row>
    <row r="239" spans="1:7">
      <c r="A239" s="1" t="s">
        <v>1939</v>
      </c>
      <c r="B239" s="1" t="s">
        <v>1940</v>
      </c>
      <c r="D239" s="1" t="s">
        <v>1502</v>
      </c>
      <c r="E239" s="1" t="s">
        <v>13</v>
      </c>
      <c r="F239" s="1" t="s">
        <v>1941</v>
      </c>
      <c r="G239" s="1" t="s">
        <v>1941</v>
      </c>
    </row>
    <row r="240" spans="1:7">
      <c r="A240" s="1" t="s">
        <v>9488</v>
      </c>
      <c r="B240" s="1" t="s">
        <v>9489</v>
      </c>
      <c r="D240" s="1" t="s">
        <v>1502</v>
      </c>
      <c r="E240" s="1" t="s">
        <v>13</v>
      </c>
      <c r="F240" s="1" t="s">
        <v>9490</v>
      </c>
      <c r="G240" s="1" t="s">
        <v>9490</v>
      </c>
    </row>
    <row r="241" spans="1:7">
      <c r="A241" s="1" t="s">
        <v>1942</v>
      </c>
      <c r="B241" s="1" t="s">
        <v>1943</v>
      </c>
      <c r="D241" s="1" t="s">
        <v>1502</v>
      </c>
      <c r="E241" s="1" t="s">
        <v>13</v>
      </c>
      <c r="F241" s="1" t="s">
        <v>1944</v>
      </c>
      <c r="G241" s="1" t="s">
        <v>1944</v>
      </c>
    </row>
    <row r="242" spans="1:7">
      <c r="A242" s="1" t="s">
        <v>9491</v>
      </c>
      <c r="B242" s="1" t="s">
        <v>9492</v>
      </c>
      <c r="D242" s="1" t="s">
        <v>1502</v>
      </c>
      <c r="E242" s="1" t="s">
        <v>13</v>
      </c>
      <c r="F242" s="1" t="s">
        <v>9493</v>
      </c>
      <c r="G242" s="1" t="s">
        <v>9493</v>
      </c>
    </row>
    <row r="244" spans="1:7">
      <c r="A244" s="12" t="s">
        <v>1945</v>
      </c>
      <c r="B244" s="12" t="s">
        <v>1734</v>
      </c>
      <c r="C244" s="12"/>
      <c r="D244" s="12" t="s">
        <v>1502</v>
      </c>
      <c r="E244" s="12" t="s">
        <v>10</v>
      </c>
      <c r="F244" s="12" t="s">
        <v>1946</v>
      </c>
      <c r="G244" s="12" t="s">
        <v>1946</v>
      </c>
    </row>
    <row r="245" spans="1:7">
      <c r="A245" s="12" t="s">
        <v>1947</v>
      </c>
      <c r="B245" s="12" t="s">
        <v>1736</v>
      </c>
      <c r="C245" s="12"/>
      <c r="D245" s="12" t="s">
        <v>1502</v>
      </c>
      <c r="E245" s="12" t="s">
        <v>10</v>
      </c>
      <c r="F245" s="12" t="s">
        <v>1948</v>
      </c>
      <c r="G245" s="12" t="s">
        <v>1948</v>
      </c>
    </row>
    <row r="246" spans="1:7">
      <c r="A246" s="12" t="s">
        <v>9494</v>
      </c>
      <c r="B246" s="12" t="s">
        <v>9452</v>
      </c>
      <c r="C246" s="12"/>
      <c r="D246" s="12" t="s">
        <v>1502</v>
      </c>
      <c r="E246" s="12" t="s">
        <v>10</v>
      </c>
      <c r="F246" s="12" t="s">
        <v>9495</v>
      </c>
      <c r="G246" s="12" t="s">
        <v>9495</v>
      </c>
    </row>
    <row r="247" spans="1:7">
      <c r="A247" s="12" t="s">
        <v>1949</v>
      </c>
      <c r="B247" s="12" t="s">
        <v>1738</v>
      </c>
      <c r="C247" s="12"/>
      <c r="D247" s="12" t="s">
        <v>1502</v>
      </c>
      <c r="E247" s="12" t="s">
        <v>10</v>
      </c>
      <c r="F247" s="12" t="s">
        <v>1950</v>
      </c>
      <c r="G247" s="12" t="s">
        <v>1950</v>
      </c>
    </row>
    <row r="248" spans="1:7">
      <c r="A248" s="12" t="s">
        <v>1951</v>
      </c>
      <c r="B248" s="12" t="s">
        <v>1740</v>
      </c>
      <c r="C248" s="12"/>
      <c r="D248" s="12" t="s">
        <v>1502</v>
      </c>
      <c r="E248" s="12" t="s">
        <v>10</v>
      </c>
      <c r="F248" s="12" t="s">
        <v>1952</v>
      </c>
      <c r="G248" s="12" t="s">
        <v>1952</v>
      </c>
    </row>
    <row r="249" spans="1:7">
      <c r="A249" s="12" t="s">
        <v>9496</v>
      </c>
      <c r="B249" s="12" t="s">
        <v>9454</v>
      </c>
      <c r="C249" s="12"/>
      <c r="D249" s="12" t="s">
        <v>1502</v>
      </c>
      <c r="E249" s="12" t="s">
        <v>10</v>
      </c>
      <c r="F249" s="12" t="s">
        <v>9497</v>
      </c>
      <c r="G249" s="12" t="s">
        <v>9497</v>
      </c>
    </row>
    <row r="250" spans="1:7">
      <c r="A250" s="12" t="s">
        <v>1953</v>
      </c>
      <c r="B250" s="12" t="s">
        <v>1742</v>
      </c>
      <c r="C250" s="12"/>
      <c r="D250" s="12" t="s">
        <v>1502</v>
      </c>
      <c r="E250" s="12" t="s">
        <v>10</v>
      </c>
      <c r="F250" s="12" t="s">
        <v>1954</v>
      </c>
      <c r="G250" s="12" t="s">
        <v>1954</v>
      </c>
    </row>
    <row r="251" spans="1:7">
      <c r="A251" s="12" t="s">
        <v>1955</v>
      </c>
      <c r="B251" s="12" t="s">
        <v>1744</v>
      </c>
      <c r="C251" s="12"/>
      <c r="D251" s="12" t="s">
        <v>1502</v>
      </c>
      <c r="E251" s="12" t="s">
        <v>10</v>
      </c>
      <c r="F251" s="12" t="s">
        <v>1956</v>
      </c>
      <c r="G251" s="12" t="s">
        <v>1956</v>
      </c>
    </row>
    <row r="252" spans="1:7">
      <c r="A252" s="12" t="s">
        <v>9498</v>
      </c>
      <c r="B252" s="12" t="s">
        <v>9456</v>
      </c>
      <c r="C252" s="12"/>
      <c r="D252" s="12" t="s">
        <v>1502</v>
      </c>
      <c r="E252" s="12" t="s">
        <v>10</v>
      </c>
      <c r="F252" s="12" t="s">
        <v>9499</v>
      </c>
      <c r="G252" s="12" t="s">
        <v>9499</v>
      </c>
    </row>
    <row r="254" spans="1:7">
      <c r="A254" s="12" t="s">
        <v>1957</v>
      </c>
      <c r="B254" s="12" t="s">
        <v>1931</v>
      </c>
      <c r="C254" s="12"/>
      <c r="D254" s="12" t="s">
        <v>1502</v>
      </c>
      <c r="E254" s="12" t="s">
        <v>10</v>
      </c>
      <c r="F254" s="12" t="s">
        <v>1958</v>
      </c>
      <c r="G254" s="12" t="s">
        <v>1958</v>
      </c>
    </row>
    <row r="255" spans="1:7">
      <c r="A255" s="12" t="s">
        <v>9500</v>
      </c>
      <c r="B255" s="12" t="s">
        <v>9480</v>
      </c>
      <c r="C255" s="12"/>
      <c r="D255" s="12" t="s">
        <v>1502</v>
      </c>
      <c r="E255" s="12" t="s">
        <v>10</v>
      </c>
      <c r="F255" s="12" t="s">
        <v>9501</v>
      </c>
      <c r="G255" s="12" t="s">
        <v>9501</v>
      </c>
    </row>
    <row r="256" spans="1:7">
      <c r="A256" s="12" t="s">
        <v>1959</v>
      </c>
      <c r="B256" s="12" t="s">
        <v>1934</v>
      </c>
      <c r="C256" s="12"/>
      <c r="D256" s="12" t="s">
        <v>1502</v>
      </c>
      <c r="E256" s="12" t="s">
        <v>10</v>
      </c>
      <c r="F256" s="12" t="s">
        <v>1960</v>
      </c>
      <c r="G256" s="12" t="s">
        <v>1960</v>
      </c>
    </row>
    <row r="257" spans="1:7">
      <c r="A257" s="12" t="s">
        <v>9502</v>
      </c>
      <c r="B257" s="12" t="s">
        <v>9483</v>
      </c>
      <c r="C257" s="12"/>
      <c r="D257" s="12" t="s">
        <v>1502</v>
      </c>
      <c r="E257" s="12" t="s">
        <v>10</v>
      </c>
      <c r="F257" s="12" t="s">
        <v>9503</v>
      </c>
      <c r="G257" s="12" t="s">
        <v>9503</v>
      </c>
    </row>
    <row r="258" spans="1:7">
      <c r="A258" s="12" t="s">
        <v>1961</v>
      </c>
      <c r="B258" s="12" t="s">
        <v>1937</v>
      </c>
      <c r="C258" s="12"/>
      <c r="D258" s="12" t="s">
        <v>1502</v>
      </c>
      <c r="E258" s="12" t="s">
        <v>10</v>
      </c>
      <c r="F258" s="12" t="s">
        <v>1962</v>
      </c>
      <c r="G258" s="12" t="s">
        <v>1962</v>
      </c>
    </row>
    <row r="259" spans="1:7">
      <c r="A259" s="12" t="s">
        <v>9504</v>
      </c>
      <c r="B259" s="12" t="s">
        <v>9486</v>
      </c>
      <c r="C259" s="12"/>
      <c r="D259" s="12" t="s">
        <v>1502</v>
      </c>
      <c r="E259" s="12" t="s">
        <v>10</v>
      </c>
      <c r="F259" s="12" t="s">
        <v>9505</v>
      </c>
      <c r="G259" s="12" t="s">
        <v>9505</v>
      </c>
    </row>
    <row r="260" spans="1:7">
      <c r="A260" s="12" t="s">
        <v>1963</v>
      </c>
      <c r="B260" s="12" t="s">
        <v>1940</v>
      </c>
      <c r="C260" s="12"/>
      <c r="D260" s="12" t="s">
        <v>1502</v>
      </c>
      <c r="E260" s="12" t="s">
        <v>10</v>
      </c>
      <c r="F260" s="12" t="s">
        <v>1964</v>
      </c>
      <c r="G260" s="12" t="s">
        <v>1964</v>
      </c>
    </row>
    <row r="261" spans="1:7">
      <c r="A261" s="12" t="s">
        <v>9506</v>
      </c>
      <c r="B261" s="12" t="s">
        <v>9489</v>
      </c>
      <c r="C261" s="12"/>
      <c r="D261" s="12" t="s">
        <v>1502</v>
      </c>
      <c r="E261" s="12" t="s">
        <v>10</v>
      </c>
      <c r="F261" s="12" t="s">
        <v>9507</v>
      </c>
      <c r="G261" s="12" t="s">
        <v>9507</v>
      </c>
    </row>
    <row r="262" spans="1:7">
      <c r="A262" s="12" t="s">
        <v>1965</v>
      </c>
      <c r="B262" s="12" t="s">
        <v>1943</v>
      </c>
      <c r="C262" s="12"/>
      <c r="D262" s="12" t="s">
        <v>1502</v>
      </c>
      <c r="E262" s="12" t="s">
        <v>10</v>
      </c>
      <c r="F262" s="12" t="s">
        <v>1966</v>
      </c>
      <c r="G262" s="12" t="s">
        <v>1966</v>
      </c>
    </row>
    <row r="263" spans="1:7">
      <c r="A263" s="12" t="s">
        <v>9508</v>
      </c>
      <c r="B263" s="12" t="s">
        <v>9492</v>
      </c>
      <c r="C263" s="12"/>
      <c r="D263" s="12" t="s">
        <v>1502</v>
      </c>
      <c r="E263" s="12" t="s">
        <v>10</v>
      </c>
      <c r="F263" s="12" t="s">
        <v>9509</v>
      </c>
      <c r="G263" s="12" t="s">
        <v>9509</v>
      </c>
    </row>
    <row r="264" spans="1:7">
      <c r="A264" s="12" t="s">
        <v>9510</v>
      </c>
      <c r="B264" s="12" t="s">
        <v>9511</v>
      </c>
      <c r="C264" s="12"/>
      <c r="D264" s="12" t="s">
        <v>1502</v>
      </c>
      <c r="E264" s="12" t="s">
        <v>10</v>
      </c>
      <c r="F264" s="12" t="s">
        <v>9512</v>
      </c>
      <c r="G264" s="12" t="s">
        <v>9512</v>
      </c>
    </row>
    <row r="265" spans="1:7">
      <c r="A265" s="12" t="s">
        <v>1967</v>
      </c>
      <c r="B265" s="12" t="s">
        <v>1968</v>
      </c>
      <c r="C265" s="12"/>
      <c r="D265" s="12" t="s">
        <v>1502</v>
      </c>
      <c r="E265" s="12" t="s">
        <v>10</v>
      </c>
      <c r="F265" s="12" t="s">
        <v>1969</v>
      </c>
      <c r="G265" s="12" t="s">
        <v>1969</v>
      </c>
    </row>
    <row r="266" spans="1:7">
      <c r="A266" s="12" t="s">
        <v>1970</v>
      </c>
      <c r="B266" s="12" t="s">
        <v>1971</v>
      </c>
      <c r="C266" s="12"/>
      <c r="D266" s="12" t="s">
        <v>1502</v>
      </c>
      <c r="E266" s="12" t="s">
        <v>10</v>
      </c>
      <c r="F266" s="12" t="s">
        <v>1972</v>
      </c>
      <c r="G266" s="12" t="s">
        <v>1972</v>
      </c>
    </row>
    <row r="267" spans="1:7">
      <c r="A267" s="12" t="s">
        <v>1973</v>
      </c>
      <c r="B267" s="12" t="s">
        <v>1974</v>
      </c>
      <c r="C267" s="12"/>
      <c r="D267" s="12" t="s">
        <v>1502</v>
      </c>
      <c r="E267" s="12" t="s">
        <v>10</v>
      </c>
      <c r="F267" s="12" t="s">
        <v>1975</v>
      </c>
      <c r="G267" s="12" t="s">
        <v>1975</v>
      </c>
    </row>
    <row r="269" spans="1:7">
      <c r="A269" s="12" t="s">
        <v>1976</v>
      </c>
      <c r="B269" s="12" t="s">
        <v>1977</v>
      </c>
      <c r="C269" s="12"/>
      <c r="D269" s="12" t="s">
        <v>1502</v>
      </c>
      <c r="E269" s="12" t="s">
        <v>10</v>
      </c>
      <c r="F269" s="12" t="s">
        <v>1978</v>
      </c>
      <c r="G269" s="12" t="s">
        <v>1978</v>
      </c>
    </row>
    <row r="270" spans="1:7">
      <c r="A270" s="12" t="s">
        <v>9513</v>
      </c>
      <c r="B270" s="12" t="s">
        <v>9514</v>
      </c>
      <c r="C270" s="12"/>
      <c r="D270" s="12" t="s">
        <v>1502</v>
      </c>
      <c r="E270" s="12" t="s">
        <v>10</v>
      </c>
      <c r="F270" s="12" t="s">
        <v>9515</v>
      </c>
      <c r="G270" s="12" t="s">
        <v>9515</v>
      </c>
    </row>
    <row r="271" spans="1:7">
      <c r="A271" s="12" t="s">
        <v>9516</v>
      </c>
      <c r="B271" s="12" t="s">
        <v>9517</v>
      </c>
      <c r="C271" s="12"/>
      <c r="D271" s="12" t="s">
        <v>1502</v>
      </c>
      <c r="E271" s="12" t="s">
        <v>10</v>
      </c>
      <c r="F271" s="12" t="s">
        <v>9518</v>
      </c>
      <c r="G271" s="12" t="s">
        <v>9518</v>
      </c>
    </row>
    <row r="272" spans="1:7">
      <c r="A272" s="12" t="s">
        <v>1979</v>
      </c>
      <c r="B272" s="12" t="s">
        <v>1980</v>
      </c>
      <c r="C272" s="12"/>
      <c r="D272" s="12" t="s">
        <v>1502</v>
      </c>
      <c r="E272" s="12" t="s">
        <v>10</v>
      </c>
      <c r="F272" s="12" t="s">
        <v>1981</v>
      </c>
      <c r="G272" s="12" t="s">
        <v>1981</v>
      </c>
    </row>
    <row r="273" spans="1:7">
      <c r="A273" s="12" t="s">
        <v>1982</v>
      </c>
      <c r="B273" s="12" t="s">
        <v>1983</v>
      </c>
      <c r="C273" s="12"/>
      <c r="D273" s="12" t="s">
        <v>1502</v>
      </c>
      <c r="E273" s="12" t="s">
        <v>10</v>
      </c>
      <c r="F273" s="12" t="s">
        <v>1984</v>
      </c>
      <c r="G273" s="12" t="s">
        <v>1984</v>
      </c>
    </row>
    <row r="274" spans="1:7">
      <c r="A274" s="12" t="s">
        <v>1985</v>
      </c>
      <c r="B274" s="12" t="s">
        <v>1986</v>
      </c>
      <c r="C274" s="12"/>
      <c r="D274" s="12" t="s">
        <v>1502</v>
      </c>
      <c r="E274" s="12" t="s">
        <v>10</v>
      </c>
      <c r="F274" s="12" t="s">
        <v>1987</v>
      </c>
      <c r="G274" s="12" t="s">
        <v>1987</v>
      </c>
    </row>
    <row r="276" spans="1:7">
      <c r="A276" s="1" t="s">
        <v>9519</v>
      </c>
      <c r="B276" s="1" t="s">
        <v>9350</v>
      </c>
      <c r="D276" s="1" t="s">
        <v>1502</v>
      </c>
      <c r="E276" s="1" t="s">
        <v>13</v>
      </c>
      <c r="F276" s="1" t="s">
        <v>9520</v>
      </c>
      <c r="G276" s="1" t="s">
        <v>9520</v>
      </c>
    </row>
    <row r="277" spans="1:7">
      <c r="A277" s="1" t="s">
        <v>9521</v>
      </c>
      <c r="B277" s="1" t="s">
        <v>9524</v>
      </c>
      <c r="D277" s="1" t="s">
        <v>1502</v>
      </c>
      <c r="E277" s="1" t="s">
        <v>13</v>
      </c>
      <c r="F277" s="1" t="s">
        <v>9526</v>
      </c>
      <c r="G277" s="1" t="s">
        <v>9526</v>
      </c>
    </row>
    <row r="278" spans="1:7">
      <c r="A278" s="1" t="s">
        <v>9522</v>
      </c>
      <c r="B278" s="1" t="s">
        <v>9525</v>
      </c>
      <c r="D278" s="1" t="s">
        <v>1502</v>
      </c>
      <c r="E278" s="1" t="s">
        <v>13</v>
      </c>
      <c r="F278" s="1" t="s">
        <v>9523</v>
      </c>
      <c r="G278" s="1" t="s">
        <v>9523</v>
      </c>
    </row>
    <row r="279" spans="1:7">
      <c r="A279" s="1" t="s">
        <v>9527</v>
      </c>
      <c r="B279" s="1" t="s">
        <v>9532</v>
      </c>
      <c r="D279" s="1" t="s">
        <v>1502</v>
      </c>
      <c r="E279" s="1" t="s">
        <v>13</v>
      </c>
      <c r="F279" s="1" t="s">
        <v>9661</v>
      </c>
      <c r="G279" s="1" t="s">
        <v>9661</v>
      </c>
    </row>
    <row r="280" spans="1:7">
      <c r="A280" s="1" t="s">
        <v>9528</v>
      </c>
      <c r="B280" s="1" t="s">
        <v>9529</v>
      </c>
      <c r="D280" s="1" t="s">
        <v>1502</v>
      </c>
      <c r="E280" s="1" t="s">
        <v>247</v>
      </c>
      <c r="F280" s="1" t="s">
        <v>9530</v>
      </c>
      <c r="G280" s="1" t="s">
        <v>9531</v>
      </c>
    </row>
    <row r="281" spans="1:7">
      <c r="A281" s="1" t="s">
        <v>1988</v>
      </c>
      <c r="B281" s="1" t="s">
        <v>1282</v>
      </c>
      <c r="D281" s="1" t="s">
        <v>1502</v>
      </c>
      <c r="E281" s="1" t="s">
        <v>13</v>
      </c>
      <c r="F281" s="1" t="s">
        <v>1989</v>
      </c>
      <c r="G281" s="1" t="s">
        <v>1989</v>
      </c>
    </row>
    <row r="282" spans="1:7">
      <c r="A282" s="1" t="s">
        <v>1990</v>
      </c>
      <c r="B282" s="1" t="s">
        <v>1991</v>
      </c>
      <c r="D282" s="1" t="s">
        <v>1502</v>
      </c>
      <c r="E282" s="1" t="s">
        <v>13</v>
      </c>
      <c r="F282" s="1" t="s">
        <v>9662</v>
      </c>
      <c r="G282" s="1" t="s">
        <v>9662</v>
      </c>
    </row>
    <row r="283" spans="1:7">
      <c r="A283" s="1" t="s">
        <v>1276</v>
      </c>
      <c r="B283" s="1" t="s">
        <v>1277</v>
      </c>
      <c r="D283" s="1" t="s">
        <v>1502</v>
      </c>
      <c r="E283" s="1" t="s">
        <v>13</v>
      </c>
      <c r="F283" s="1" t="s">
        <v>1992</v>
      </c>
      <c r="G283" s="1" t="s">
        <v>1992</v>
      </c>
    </row>
    <row r="284" spans="1:7">
      <c r="A284" s="1" t="s">
        <v>1993</v>
      </c>
      <c r="B284" s="1" t="s">
        <v>1994</v>
      </c>
      <c r="D284" s="1" t="s">
        <v>1502</v>
      </c>
      <c r="E284" s="1" t="s">
        <v>13</v>
      </c>
      <c r="F284" s="1" t="s">
        <v>9663</v>
      </c>
      <c r="G284" s="1" t="s">
        <v>9663</v>
      </c>
    </row>
    <row r="285" spans="1:7">
      <c r="A285" s="1" t="s">
        <v>1995</v>
      </c>
      <c r="B285" s="1" t="s">
        <v>1996</v>
      </c>
      <c r="D285" s="1" t="s">
        <v>1502</v>
      </c>
      <c r="E285" s="1" t="s">
        <v>247</v>
      </c>
      <c r="F285" s="1" t="s">
        <v>1997</v>
      </c>
      <c r="G285" s="1" t="s">
        <v>1998</v>
      </c>
    </row>
    <row r="287" spans="1:7">
      <c r="A287" s="1" t="s">
        <v>9533</v>
      </c>
      <c r="B287" s="1" t="s">
        <v>9534</v>
      </c>
      <c r="D287" s="1" t="s">
        <v>1502</v>
      </c>
      <c r="E287" s="1" t="s">
        <v>13</v>
      </c>
      <c r="F287" s="1" t="s">
        <v>9535</v>
      </c>
      <c r="G287" s="1" t="s">
        <v>9535</v>
      </c>
    </row>
    <row r="289" spans="1:7">
      <c r="A289" s="10" t="s">
        <v>1999</v>
      </c>
      <c r="B289" s="10"/>
      <c r="C289" s="10"/>
      <c r="D289" s="10"/>
      <c r="E289" s="10"/>
      <c r="F289" s="10"/>
      <c r="G289" s="10"/>
    </row>
    <row r="290" spans="1:7" s="11" customFormat="1">
      <c r="A290" s="11" t="s">
        <v>2000</v>
      </c>
    </row>
    <row r="291" spans="1:7">
      <c r="A291" s="1" t="s">
        <v>2001</v>
      </c>
      <c r="B291" s="1" t="s">
        <v>2002</v>
      </c>
      <c r="D291" s="1" t="s">
        <v>1502</v>
      </c>
      <c r="E291" s="1" t="s">
        <v>13</v>
      </c>
      <c r="F291" s="1" t="s">
        <v>505</v>
      </c>
      <c r="G291" s="1" t="s">
        <v>505</v>
      </c>
    </row>
    <row r="292" spans="1:7">
      <c r="A292" s="1" t="s">
        <v>9664</v>
      </c>
      <c r="B292" s="1" t="s">
        <v>2003</v>
      </c>
      <c r="D292" s="1" t="s">
        <v>1502</v>
      </c>
      <c r="E292" s="1" t="s">
        <v>13</v>
      </c>
      <c r="F292" s="1" t="s">
        <v>9611</v>
      </c>
      <c r="G292" s="1" t="s">
        <v>9611</v>
      </c>
    </row>
    <row r="293" spans="1:7">
      <c r="A293" s="1" t="s">
        <v>9665</v>
      </c>
      <c r="B293" s="1" t="s">
        <v>2003</v>
      </c>
      <c r="D293" s="1" t="s">
        <v>1502</v>
      </c>
      <c r="E293" s="1" t="s">
        <v>13</v>
      </c>
      <c r="F293" s="1" t="s">
        <v>9611</v>
      </c>
      <c r="G293" s="1" t="s">
        <v>9611</v>
      </c>
    </row>
    <row r="294" spans="1:7">
      <c r="A294" s="1" t="s">
        <v>9592</v>
      </c>
      <c r="B294" s="1" t="s">
        <v>2004</v>
      </c>
      <c r="D294" s="1" t="s">
        <v>1502</v>
      </c>
      <c r="E294" s="1" t="s">
        <v>13</v>
      </c>
      <c r="F294" s="1" t="s">
        <v>9666</v>
      </c>
      <c r="G294" s="1" t="s">
        <v>9666</v>
      </c>
    </row>
    <row r="295" spans="1:7">
      <c r="A295" s="1" t="s">
        <v>2005</v>
      </c>
      <c r="B295" s="1" t="s">
        <v>2006</v>
      </c>
      <c r="D295" s="1" t="s">
        <v>1502</v>
      </c>
      <c r="E295" s="1" t="s">
        <v>13</v>
      </c>
      <c r="F295" s="1" t="s">
        <v>9667</v>
      </c>
      <c r="G295" s="1" t="s">
        <v>9667</v>
      </c>
    </row>
    <row r="296" spans="1:7" s="11" customFormat="1">
      <c r="A296" s="11" t="s">
        <v>2007</v>
      </c>
    </row>
    <row r="297" spans="1:7">
      <c r="A297" s="1" t="s">
        <v>2008</v>
      </c>
      <c r="B297" s="1" t="s">
        <v>513</v>
      </c>
      <c r="D297" s="1" t="s">
        <v>1502</v>
      </c>
      <c r="E297" s="1" t="s">
        <v>13</v>
      </c>
      <c r="F297" s="1" t="s">
        <v>512</v>
      </c>
      <c r="G297" s="1" t="s">
        <v>512</v>
      </c>
    </row>
    <row r="298" spans="1:7">
      <c r="A298" s="1" t="s">
        <v>9668</v>
      </c>
      <c r="B298" s="1" t="s">
        <v>515</v>
      </c>
      <c r="D298" s="1" t="s">
        <v>1502</v>
      </c>
      <c r="E298" s="1" t="s">
        <v>13</v>
      </c>
      <c r="F298" s="1" t="s">
        <v>9613</v>
      </c>
      <c r="G298" s="1" t="s">
        <v>9613</v>
      </c>
    </row>
    <row r="299" spans="1:7" s="11" customFormat="1">
      <c r="A299" s="11" t="s">
        <v>2009</v>
      </c>
    </row>
    <row r="300" spans="1:7">
      <c r="A300" s="1" t="s">
        <v>2010</v>
      </c>
      <c r="B300" s="1" t="s">
        <v>2011</v>
      </c>
      <c r="D300" s="1" t="s">
        <v>1502</v>
      </c>
      <c r="E300" s="1" t="s">
        <v>247</v>
      </c>
      <c r="F300" s="1" t="s">
        <v>519</v>
      </c>
      <c r="G300" s="1" t="s">
        <v>519</v>
      </c>
    </row>
    <row r="301" spans="1:7">
      <c r="A301" s="12" t="s">
        <v>2012</v>
      </c>
      <c r="B301" s="12" t="s">
        <v>2011</v>
      </c>
      <c r="C301" s="12"/>
      <c r="D301" s="12" t="s">
        <v>1502</v>
      </c>
      <c r="E301" s="12" t="s">
        <v>10</v>
      </c>
      <c r="F301" s="12" t="s">
        <v>2013</v>
      </c>
      <c r="G301" s="12" t="s">
        <v>2013</v>
      </c>
    </row>
    <row r="302" spans="1:7">
      <c r="A302" s="1" t="s">
        <v>9669</v>
      </c>
      <c r="B302" s="1" t="s">
        <v>2014</v>
      </c>
      <c r="D302" s="1" t="s">
        <v>1502</v>
      </c>
      <c r="E302" s="1" t="s">
        <v>247</v>
      </c>
      <c r="F302" s="1" t="s">
        <v>9615</v>
      </c>
      <c r="G302" s="1" t="s">
        <v>9615</v>
      </c>
    </row>
    <row r="303" spans="1:7">
      <c r="A303" s="12" t="s">
        <v>9670</v>
      </c>
      <c r="B303" s="12" t="s">
        <v>2014</v>
      </c>
      <c r="C303" s="12"/>
      <c r="D303" s="12" t="s">
        <v>1502</v>
      </c>
      <c r="E303" s="12" t="s">
        <v>10</v>
      </c>
      <c r="F303" s="12" t="s">
        <v>9671</v>
      </c>
      <c r="G303" s="12" t="s">
        <v>9671</v>
      </c>
    </row>
    <row r="304" spans="1:7" s="11" customFormat="1">
      <c r="A304" s="11" t="s">
        <v>2015</v>
      </c>
    </row>
    <row r="305" spans="1:8">
      <c r="A305" s="1" t="s">
        <v>9672</v>
      </c>
      <c r="B305" s="1" t="s">
        <v>2016</v>
      </c>
      <c r="D305" s="1" t="s">
        <v>1502</v>
      </c>
      <c r="E305" s="1" t="s">
        <v>247</v>
      </c>
      <c r="F305" s="1" t="s">
        <v>2010</v>
      </c>
      <c r="G305" s="1" t="s">
        <v>2010</v>
      </c>
      <c r="H305" s="1" t="s">
        <v>2017</v>
      </c>
    </row>
    <row r="306" spans="1:8">
      <c r="A306" s="12" t="s">
        <v>9673</v>
      </c>
      <c r="B306" s="12" t="s">
        <v>2016</v>
      </c>
      <c r="C306" s="12"/>
      <c r="D306" s="12" t="s">
        <v>1502</v>
      </c>
      <c r="E306" s="12" t="s">
        <v>10</v>
      </c>
      <c r="F306" s="12" t="s">
        <v>9674</v>
      </c>
      <c r="G306" s="12" t="s">
        <v>9674</v>
      </c>
    </row>
    <row r="307" spans="1:8" s="11" customFormat="1">
      <c r="A307" s="11" t="s">
        <v>2018</v>
      </c>
    </row>
    <row r="308" spans="1:8">
      <c r="A308" s="1" t="s">
        <v>9675</v>
      </c>
      <c r="B308" s="1" t="s">
        <v>2019</v>
      </c>
      <c r="D308" s="1" t="s">
        <v>1502</v>
      </c>
      <c r="E308" s="1" t="s">
        <v>13</v>
      </c>
      <c r="F308" s="1" t="s">
        <v>9676</v>
      </c>
      <c r="G308" s="1" t="s">
        <v>9676</v>
      </c>
      <c r="H308" s="1" t="s">
        <v>2020</v>
      </c>
    </row>
    <row r="309" spans="1:8" s="11" customFormat="1">
      <c r="A309" s="11" t="s">
        <v>2021</v>
      </c>
    </row>
    <row r="310" spans="1:8">
      <c r="A310" s="1" t="s">
        <v>9593</v>
      </c>
      <c r="B310" s="1" t="s">
        <v>2022</v>
      </c>
      <c r="D310" s="1" t="s">
        <v>1502</v>
      </c>
      <c r="E310" s="1" t="s">
        <v>247</v>
      </c>
      <c r="F310" s="1" t="s">
        <v>2010</v>
      </c>
      <c r="G310" s="1" t="s">
        <v>2010</v>
      </c>
      <c r="H310" s="1" t="s">
        <v>2017</v>
      </c>
    </row>
    <row r="311" spans="1:8">
      <c r="A311" s="1" t="s">
        <v>9594</v>
      </c>
      <c r="B311" s="1" t="s">
        <v>2023</v>
      </c>
      <c r="D311" s="1" t="s">
        <v>1502</v>
      </c>
      <c r="E311" s="1" t="s">
        <v>13</v>
      </c>
      <c r="F311" s="1" t="s">
        <v>9595</v>
      </c>
      <c r="G311" s="1" t="s">
        <v>9595</v>
      </c>
    </row>
    <row r="312" spans="1:8">
      <c r="A312" s="12" t="s">
        <v>9596</v>
      </c>
      <c r="B312" s="12" t="s">
        <v>2022</v>
      </c>
      <c r="C312" s="12"/>
      <c r="D312" s="12" t="s">
        <v>1502</v>
      </c>
      <c r="E312" s="12" t="s">
        <v>10</v>
      </c>
      <c r="F312" s="12" t="s">
        <v>9597</v>
      </c>
      <c r="G312" s="12" t="s">
        <v>9597</v>
      </c>
      <c r="H312" s="1" t="s">
        <v>2017</v>
      </c>
    </row>
    <row r="313" spans="1:8" s="11" customFormat="1">
      <c r="A313" s="11" t="s">
        <v>2024</v>
      </c>
    </row>
    <row r="314" spans="1:8">
      <c r="A314" s="1" t="s">
        <v>2025</v>
      </c>
      <c r="B314" s="1" t="s">
        <v>2026</v>
      </c>
      <c r="D314" s="1" t="s">
        <v>1502</v>
      </c>
      <c r="E314" s="1" t="s">
        <v>247</v>
      </c>
      <c r="F314" s="1" t="s">
        <v>2010</v>
      </c>
      <c r="G314" s="1" t="s">
        <v>2010</v>
      </c>
      <c r="H314" s="1" t="s">
        <v>2017</v>
      </c>
    </row>
    <row r="315" spans="1:8">
      <c r="A315" s="1" t="s">
        <v>2027</v>
      </c>
      <c r="B315" s="1" t="s">
        <v>2028</v>
      </c>
      <c r="D315" s="1" t="s">
        <v>1502</v>
      </c>
      <c r="E315" s="1" t="s">
        <v>13</v>
      </c>
      <c r="F315" s="1" t="s">
        <v>2029</v>
      </c>
      <c r="G315" s="1" t="s">
        <v>2029</v>
      </c>
    </row>
    <row r="316" spans="1:8">
      <c r="A316" s="12" t="s">
        <v>2030</v>
      </c>
      <c r="B316" s="12" t="s">
        <v>2026</v>
      </c>
      <c r="C316" s="12"/>
      <c r="D316" s="12" t="s">
        <v>1502</v>
      </c>
      <c r="E316" s="12" t="s">
        <v>10</v>
      </c>
      <c r="F316" s="12" t="s">
        <v>2031</v>
      </c>
      <c r="G316" s="12" t="s">
        <v>2031</v>
      </c>
      <c r="H316" s="1" t="s">
        <v>2017</v>
      </c>
    </row>
    <row r="317" spans="1:8" s="11" customFormat="1">
      <c r="A317" s="11" t="s">
        <v>2032</v>
      </c>
    </row>
    <row r="318" spans="1:8">
      <c r="A318" s="1" t="s">
        <v>2033</v>
      </c>
      <c r="B318" s="1" t="s">
        <v>2034</v>
      </c>
      <c r="D318" s="1" t="s">
        <v>1502</v>
      </c>
      <c r="E318" s="1" t="s">
        <v>13</v>
      </c>
      <c r="F318" s="1" t="s">
        <v>2035</v>
      </c>
      <c r="G318" s="1" t="s">
        <v>2035</v>
      </c>
    </row>
    <row r="319" spans="1:8">
      <c r="A319" s="1" t="s">
        <v>9677</v>
      </c>
      <c r="B319" s="1" t="s">
        <v>2036</v>
      </c>
      <c r="D319" s="1" t="s">
        <v>1502</v>
      </c>
      <c r="E319" s="1" t="s">
        <v>13</v>
      </c>
      <c r="F319" s="1" t="s">
        <v>9678</v>
      </c>
      <c r="G319" s="1" t="s">
        <v>9678</v>
      </c>
    </row>
    <row r="320" spans="1:8">
      <c r="A320" s="1" t="s">
        <v>9679</v>
      </c>
      <c r="B320" s="1" t="s">
        <v>2036</v>
      </c>
      <c r="D320" s="1" t="s">
        <v>1502</v>
      </c>
      <c r="E320" s="1" t="s">
        <v>13</v>
      </c>
      <c r="F320" s="1" t="s">
        <v>9680</v>
      </c>
      <c r="G320" s="1" t="s">
        <v>9680</v>
      </c>
    </row>
    <row r="321" spans="1:7">
      <c r="A321" s="1" t="s">
        <v>9598</v>
      </c>
      <c r="B321" s="1" t="s">
        <v>2037</v>
      </c>
      <c r="D321" s="1" t="s">
        <v>1502</v>
      </c>
      <c r="E321" s="1" t="s">
        <v>13</v>
      </c>
      <c r="F321" s="1" t="s">
        <v>9599</v>
      </c>
      <c r="G321" s="1" t="s">
        <v>9599</v>
      </c>
    </row>
    <row r="322" spans="1:7">
      <c r="A322" s="1" t="s">
        <v>2038</v>
      </c>
      <c r="B322" s="1" t="s">
        <v>2039</v>
      </c>
      <c r="D322" s="1" t="s">
        <v>1502</v>
      </c>
      <c r="E322" s="1" t="s">
        <v>13</v>
      </c>
      <c r="F322" s="1" t="s">
        <v>9600</v>
      </c>
      <c r="G322" s="1" t="s">
        <v>9600</v>
      </c>
    </row>
    <row r="323" spans="1:7" s="11" customFormat="1">
      <c r="A323" s="11" t="s">
        <v>2040</v>
      </c>
    </row>
    <row r="324" spans="1:7">
      <c r="A324" s="1" t="s">
        <v>2041</v>
      </c>
      <c r="B324" s="1" t="s">
        <v>2042</v>
      </c>
      <c r="D324" s="1" t="s">
        <v>1502</v>
      </c>
      <c r="E324" s="1" t="s">
        <v>13</v>
      </c>
      <c r="F324" s="1" t="s">
        <v>2008</v>
      </c>
      <c r="G324" s="1" t="s">
        <v>2008</v>
      </c>
    </row>
    <row r="325" spans="1:7">
      <c r="A325" s="1" t="s">
        <v>9681</v>
      </c>
      <c r="B325" s="1" t="s">
        <v>2043</v>
      </c>
      <c r="D325" s="1" t="s">
        <v>1502</v>
      </c>
      <c r="E325" s="1" t="s">
        <v>13</v>
      </c>
      <c r="F325" s="1" t="s">
        <v>9675</v>
      </c>
      <c r="G325" s="1" t="s">
        <v>9675</v>
      </c>
    </row>
    <row r="326" spans="1:7">
      <c r="A326" s="1" t="s">
        <v>9601</v>
      </c>
      <c r="B326" s="1" t="s">
        <v>2044</v>
      </c>
      <c r="D326" s="1" t="s">
        <v>1502</v>
      </c>
      <c r="E326" s="1" t="s">
        <v>13</v>
      </c>
      <c r="F326" s="1" t="s">
        <v>9594</v>
      </c>
      <c r="G326" s="1" t="s">
        <v>9594</v>
      </c>
    </row>
    <row r="327" spans="1:7">
      <c r="A327" s="1" t="s">
        <v>2045</v>
      </c>
      <c r="B327" s="1" t="s">
        <v>2046</v>
      </c>
      <c r="D327" s="1" t="s">
        <v>1502</v>
      </c>
      <c r="E327" s="1" t="s">
        <v>13</v>
      </c>
      <c r="F327" s="1" t="s">
        <v>2027</v>
      </c>
      <c r="G327" s="1" t="s">
        <v>2027</v>
      </c>
    </row>
    <row r="328" spans="1:7" s="11" customFormat="1">
      <c r="A328" s="11" t="s">
        <v>2047</v>
      </c>
    </row>
    <row r="329" spans="1:7">
      <c r="A329" s="1" t="s">
        <v>2048</v>
      </c>
      <c r="B329" s="1" t="s">
        <v>2049</v>
      </c>
      <c r="D329" s="1" t="s">
        <v>1502</v>
      </c>
      <c r="E329" s="1" t="s">
        <v>13</v>
      </c>
      <c r="F329" s="1" t="s">
        <v>9536</v>
      </c>
      <c r="G329" s="1" t="s">
        <v>9536</v>
      </c>
    </row>
    <row r="330" spans="1:7">
      <c r="A330" s="1" t="s">
        <v>9682</v>
      </c>
      <c r="B330" s="1" t="s">
        <v>2050</v>
      </c>
      <c r="D330" s="1" t="s">
        <v>1502</v>
      </c>
      <c r="E330" s="1" t="s">
        <v>13</v>
      </c>
      <c r="F330" s="1" t="s">
        <v>9537</v>
      </c>
      <c r="G330" s="1" t="s">
        <v>9537</v>
      </c>
    </row>
    <row r="331" spans="1:7">
      <c r="A331" s="1" t="s">
        <v>9602</v>
      </c>
      <c r="B331" s="1" t="s">
        <v>2051</v>
      </c>
      <c r="D331" s="1" t="s">
        <v>1502</v>
      </c>
      <c r="E331" s="1" t="s">
        <v>13</v>
      </c>
      <c r="F331" s="1" t="s">
        <v>9683</v>
      </c>
      <c r="G331" s="1" t="s">
        <v>9683</v>
      </c>
    </row>
    <row r="332" spans="1:7">
      <c r="A332" s="1" t="s">
        <v>2052</v>
      </c>
      <c r="B332" s="1" t="s">
        <v>2053</v>
      </c>
      <c r="D332" s="1" t="s">
        <v>1502</v>
      </c>
      <c r="E332" s="1" t="s">
        <v>13</v>
      </c>
      <c r="F332" s="1" t="s">
        <v>9684</v>
      </c>
      <c r="G332" s="1" t="s">
        <v>9684</v>
      </c>
    </row>
    <row r="333" spans="1:7" s="11" customFormat="1">
      <c r="A333" s="11" t="s">
        <v>2054</v>
      </c>
    </row>
    <row r="334" spans="1:7">
      <c r="A334" s="1" t="s">
        <v>2055</v>
      </c>
      <c r="B334" s="1" t="s">
        <v>2056</v>
      </c>
      <c r="D334" s="1" t="s">
        <v>1502</v>
      </c>
      <c r="E334" s="1" t="s">
        <v>13</v>
      </c>
      <c r="F334" s="1" t="s">
        <v>2057</v>
      </c>
      <c r="G334" s="1" t="s">
        <v>2057</v>
      </c>
    </row>
    <row r="335" spans="1:7">
      <c r="A335" s="1" t="s">
        <v>9685</v>
      </c>
      <c r="B335" s="1" t="s">
        <v>2058</v>
      </c>
      <c r="D335" s="1" t="s">
        <v>1502</v>
      </c>
      <c r="E335" s="1" t="s">
        <v>13</v>
      </c>
      <c r="F335" s="1" t="s">
        <v>9686</v>
      </c>
      <c r="G335" s="1" t="s">
        <v>9686</v>
      </c>
    </row>
    <row r="336" spans="1:7">
      <c r="A336" s="1" t="s">
        <v>9603</v>
      </c>
      <c r="B336" s="1" t="s">
        <v>2059</v>
      </c>
      <c r="D336" s="1" t="s">
        <v>1502</v>
      </c>
      <c r="E336" s="1" t="s">
        <v>13</v>
      </c>
      <c r="F336" s="1" t="s">
        <v>9604</v>
      </c>
      <c r="G336" s="1" t="s">
        <v>9604</v>
      </c>
    </row>
    <row r="337" spans="1:7">
      <c r="A337" s="1" t="s">
        <v>2060</v>
      </c>
      <c r="B337" s="1" t="s">
        <v>2061</v>
      </c>
      <c r="D337" s="1" t="s">
        <v>1502</v>
      </c>
      <c r="E337" s="1" t="s">
        <v>13</v>
      </c>
      <c r="F337" s="1" t="s">
        <v>2062</v>
      </c>
      <c r="G337" s="1" t="s">
        <v>2062</v>
      </c>
    </row>
    <row r="338" spans="1:7" s="11" customFormat="1">
      <c r="A338" s="11" t="s">
        <v>2063</v>
      </c>
    </row>
    <row r="339" spans="1:7">
      <c r="A339" s="1" t="s">
        <v>2064</v>
      </c>
      <c r="B339" s="1" t="s">
        <v>2065</v>
      </c>
      <c r="D339" s="1" t="s">
        <v>1502</v>
      </c>
      <c r="E339" s="1" t="s">
        <v>13</v>
      </c>
      <c r="F339" s="1" t="s">
        <v>9538</v>
      </c>
      <c r="G339" s="1" t="s">
        <v>9538</v>
      </c>
    </row>
    <row r="340" spans="1:7">
      <c r="A340" s="1" t="s">
        <v>9687</v>
      </c>
      <c r="B340" s="1" t="s">
        <v>2066</v>
      </c>
      <c r="D340" s="1" t="s">
        <v>1502</v>
      </c>
      <c r="E340" s="1" t="s">
        <v>13</v>
      </c>
      <c r="F340" s="1" t="s">
        <v>9539</v>
      </c>
      <c r="G340" s="1" t="s">
        <v>9539</v>
      </c>
    </row>
    <row r="341" spans="1:7">
      <c r="A341" s="1" t="s">
        <v>9605</v>
      </c>
      <c r="B341" s="1" t="s">
        <v>2067</v>
      </c>
      <c r="D341" s="1" t="s">
        <v>1502</v>
      </c>
      <c r="E341" s="1" t="s">
        <v>13</v>
      </c>
      <c r="F341" s="1" t="s">
        <v>9688</v>
      </c>
      <c r="G341" s="1" t="s">
        <v>9688</v>
      </c>
    </row>
    <row r="342" spans="1:7">
      <c r="A342" s="1" t="s">
        <v>2068</v>
      </c>
      <c r="B342" s="1" t="s">
        <v>2069</v>
      </c>
      <c r="D342" s="1" t="s">
        <v>1502</v>
      </c>
      <c r="E342" s="1" t="s">
        <v>13</v>
      </c>
      <c r="F342" s="1" t="s">
        <v>9689</v>
      </c>
      <c r="G342" s="1" t="s">
        <v>9689</v>
      </c>
    </row>
    <row r="343" spans="1:7" s="11" customFormat="1">
      <c r="A343" s="11" t="s">
        <v>2070</v>
      </c>
    </row>
    <row r="344" spans="1:7">
      <c r="A344" s="1" t="s">
        <v>2071</v>
      </c>
      <c r="B344" s="1" t="s">
        <v>2072</v>
      </c>
      <c r="D344" s="1" t="s">
        <v>1502</v>
      </c>
      <c r="E344" s="1" t="s">
        <v>13</v>
      </c>
      <c r="F344" s="1" t="s">
        <v>2073</v>
      </c>
      <c r="G344" s="1" t="s">
        <v>2073</v>
      </c>
    </row>
    <row r="345" spans="1:7">
      <c r="A345" s="1" t="s">
        <v>9690</v>
      </c>
      <c r="B345" s="1" t="s">
        <v>2074</v>
      </c>
      <c r="D345" s="1" t="s">
        <v>1502</v>
      </c>
      <c r="E345" s="1" t="s">
        <v>13</v>
      </c>
      <c r="F345" s="1" t="s">
        <v>9691</v>
      </c>
      <c r="G345" s="1" t="s">
        <v>9691</v>
      </c>
    </row>
    <row r="346" spans="1:7">
      <c r="A346" s="1" t="s">
        <v>9606</v>
      </c>
      <c r="B346" s="1" t="s">
        <v>2075</v>
      </c>
      <c r="D346" s="1" t="s">
        <v>1502</v>
      </c>
      <c r="E346" s="1" t="s">
        <v>13</v>
      </c>
      <c r="F346" s="1" t="s">
        <v>9607</v>
      </c>
      <c r="G346" s="1" t="s">
        <v>9607</v>
      </c>
    </row>
    <row r="347" spans="1:7">
      <c r="A347" s="1" t="s">
        <v>2076</v>
      </c>
      <c r="B347" s="1" t="s">
        <v>2077</v>
      </c>
      <c r="D347" s="1" t="s">
        <v>1502</v>
      </c>
      <c r="E347" s="1" t="s">
        <v>13</v>
      </c>
      <c r="F347" s="1" t="s">
        <v>2078</v>
      </c>
      <c r="G347" s="1" t="s">
        <v>2078</v>
      </c>
    </row>
    <row r="348" spans="1:7">
      <c r="A348" s="10" t="s">
        <v>2079</v>
      </c>
      <c r="B348" s="10"/>
      <c r="C348" s="10"/>
      <c r="D348" s="10"/>
      <c r="E348" s="10"/>
      <c r="F348" s="10"/>
      <c r="G348" s="10"/>
    </row>
    <row r="349" spans="1:7" s="11" customFormat="1">
      <c r="A349" s="11" t="s">
        <v>2080</v>
      </c>
    </row>
    <row r="350" spans="1:7">
      <c r="A350" s="1" t="s">
        <v>2081</v>
      </c>
      <c r="B350" s="1" t="s">
        <v>2082</v>
      </c>
      <c r="D350" s="1" t="s">
        <v>1502</v>
      </c>
      <c r="E350" s="1" t="s">
        <v>13</v>
      </c>
      <c r="F350" s="1" t="s">
        <v>2083</v>
      </c>
      <c r="G350" s="1" t="s">
        <v>2083</v>
      </c>
    </row>
    <row r="351" spans="1:7">
      <c r="A351" s="1" t="s">
        <v>2084</v>
      </c>
      <c r="B351" s="1" t="s">
        <v>2085</v>
      </c>
      <c r="D351" s="1" t="s">
        <v>1502</v>
      </c>
      <c r="E351" s="1" t="s">
        <v>13</v>
      </c>
      <c r="F351" s="1" t="s">
        <v>2086</v>
      </c>
      <c r="G351" s="1" t="s">
        <v>2086</v>
      </c>
    </row>
    <row r="352" spans="1:7">
      <c r="A352" s="1" t="s">
        <v>2087</v>
      </c>
      <c r="B352" s="1" t="s">
        <v>2088</v>
      </c>
      <c r="D352" s="1" t="s">
        <v>1502</v>
      </c>
      <c r="E352" s="1" t="s">
        <v>13</v>
      </c>
      <c r="F352" s="1" t="s">
        <v>2089</v>
      </c>
      <c r="G352" s="1" t="s">
        <v>2089</v>
      </c>
    </row>
    <row r="353" spans="1:7">
      <c r="A353" s="1" t="s">
        <v>2090</v>
      </c>
      <c r="B353" s="1" t="s">
        <v>2091</v>
      </c>
      <c r="D353" s="1" t="s">
        <v>1502</v>
      </c>
      <c r="E353" s="1" t="s">
        <v>13</v>
      </c>
      <c r="F353" s="13" t="s">
        <v>2092</v>
      </c>
      <c r="G353" s="1" t="s">
        <v>2093</v>
      </c>
    </row>
    <row r="354" spans="1:7">
      <c r="A354" s="12" t="s">
        <v>2094</v>
      </c>
      <c r="B354" s="12" t="s">
        <v>2082</v>
      </c>
      <c r="C354" s="12"/>
      <c r="D354" s="12" t="s">
        <v>1502</v>
      </c>
      <c r="E354" s="12" t="s">
        <v>10</v>
      </c>
      <c r="F354" s="12" t="s">
        <v>2095</v>
      </c>
      <c r="G354" s="12" t="s">
        <v>2095</v>
      </c>
    </row>
    <row r="355" spans="1:7">
      <c r="A355" s="12" t="s">
        <v>2096</v>
      </c>
      <c r="B355" s="12" t="s">
        <v>2088</v>
      </c>
      <c r="C355" s="12"/>
      <c r="D355" s="12" t="s">
        <v>1502</v>
      </c>
      <c r="E355" s="12" t="s">
        <v>10</v>
      </c>
      <c r="F355" s="12" t="s">
        <v>2097</v>
      </c>
      <c r="G355" s="12" t="s">
        <v>2097</v>
      </c>
    </row>
    <row r="356" spans="1:7" s="11" customFormat="1">
      <c r="A356" s="11" t="s">
        <v>2098</v>
      </c>
    </row>
    <row r="357" spans="1:7">
      <c r="A357" s="1" t="s">
        <v>2099</v>
      </c>
      <c r="B357" s="1" t="s">
        <v>2100</v>
      </c>
      <c r="D357" s="1" t="s">
        <v>1502</v>
      </c>
      <c r="E357" s="1" t="s">
        <v>13</v>
      </c>
      <c r="F357" s="1" t="s">
        <v>2101</v>
      </c>
      <c r="G357" s="1" t="s">
        <v>2101</v>
      </c>
    </row>
    <row r="358" spans="1:7">
      <c r="A358" s="1" t="s">
        <v>2102</v>
      </c>
      <c r="B358" s="1" t="s">
        <v>2103</v>
      </c>
      <c r="D358" s="1" t="s">
        <v>1502</v>
      </c>
      <c r="E358" s="1" t="s">
        <v>13</v>
      </c>
      <c r="F358" s="1" t="s">
        <v>2104</v>
      </c>
      <c r="G358" s="1" t="s">
        <v>2104</v>
      </c>
    </row>
    <row r="359" spans="1:7">
      <c r="A359" s="1" t="s">
        <v>2105</v>
      </c>
      <c r="B359" s="1" t="s">
        <v>2106</v>
      </c>
      <c r="D359" s="1" t="s">
        <v>1502</v>
      </c>
      <c r="E359" s="1" t="s">
        <v>13</v>
      </c>
      <c r="F359" s="1" t="s">
        <v>2107</v>
      </c>
      <c r="G359" s="1" t="s">
        <v>2107</v>
      </c>
    </row>
    <row r="360" spans="1:7">
      <c r="A360" s="1" t="s">
        <v>2108</v>
      </c>
      <c r="B360" s="1" t="s">
        <v>2109</v>
      </c>
      <c r="D360" s="1" t="s">
        <v>1502</v>
      </c>
      <c r="E360" s="1" t="s">
        <v>13</v>
      </c>
      <c r="F360" s="1" t="s">
        <v>2110</v>
      </c>
      <c r="G360" s="1" t="s">
        <v>2110</v>
      </c>
    </row>
    <row r="361" spans="1:7">
      <c r="A361" s="12" t="s">
        <v>2111</v>
      </c>
      <c r="B361" s="12" t="s">
        <v>2100</v>
      </c>
      <c r="C361" s="12"/>
      <c r="D361" s="12" t="s">
        <v>1502</v>
      </c>
      <c r="E361" s="12" t="s">
        <v>10</v>
      </c>
      <c r="F361" s="12" t="s">
        <v>2112</v>
      </c>
      <c r="G361" s="12" t="s">
        <v>2112</v>
      </c>
    </row>
    <row r="362" spans="1:7">
      <c r="A362" s="12" t="s">
        <v>2113</v>
      </c>
      <c r="B362" s="12" t="s">
        <v>2106</v>
      </c>
      <c r="C362" s="12"/>
      <c r="D362" s="12" t="s">
        <v>1502</v>
      </c>
      <c r="E362" s="12" t="s">
        <v>10</v>
      </c>
      <c r="F362" s="12" t="s">
        <v>2114</v>
      </c>
      <c r="G362" s="12" t="s">
        <v>2114</v>
      </c>
    </row>
    <row r="363" spans="1:7" s="11" customFormat="1">
      <c r="A363" s="11" t="s">
        <v>2115</v>
      </c>
    </row>
    <row r="364" spans="1:7">
      <c r="A364" s="1" t="s">
        <v>2116</v>
      </c>
      <c r="B364" s="1" t="s">
        <v>2117</v>
      </c>
      <c r="D364" s="1" t="s">
        <v>1502</v>
      </c>
      <c r="E364" s="1" t="s">
        <v>13</v>
      </c>
      <c r="F364" s="1" t="s">
        <v>2118</v>
      </c>
      <c r="G364" s="1" t="s">
        <v>2118</v>
      </c>
    </row>
    <row r="365" spans="1:7">
      <c r="A365" s="1" t="s">
        <v>2119</v>
      </c>
      <c r="B365" s="1" t="s">
        <v>2120</v>
      </c>
      <c r="D365" s="1" t="s">
        <v>1502</v>
      </c>
      <c r="E365" s="1" t="s">
        <v>13</v>
      </c>
      <c r="F365" s="1" t="s">
        <v>2121</v>
      </c>
      <c r="G365" s="1" t="s">
        <v>2121</v>
      </c>
    </row>
    <row r="366" spans="1:7">
      <c r="A366" s="1" t="s">
        <v>2122</v>
      </c>
      <c r="B366" s="1" t="s">
        <v>2123</v>
      </c>
      <c r="D366" s="1" t="s">
        <v>1502</v>
      </c>
      <c r="E366" s="1" t="s">
        <v>13</v>
      </c>
      <c r="F366" s="1" t="s">
        <v>2121</v>
      </c>
      <c r="G366" s="1" t="s">
        <v>2121</v>
      </c>
    </row>
    <row r="367" spans="1:7">
      <c r="A367" s="1" t="s">
        <v>2124</v>
      </c>
      <c r="B367" s="1" t="s">
        <v>2125</v>
      </c>
      <c r="D367" s="1" t="s">
        <v>1502</v>
      </c>
      <c r="E367" s="1" t="s">
        <v>288</v>
      </c>
      <c r="F367" s="3">
        <v>1</v>
      </c>
      <c r="G367" s="3">
        <v>1</v>
      </c>
    </row>
    <row r="368" spans="1:7">
      <c r="A368" s="12" t="s">
        <v>2126</v>
      </c>
      <c r="B368" s="12" t="s">
        <v>2117</v>
      </c>
      <c r="C368" s="12"/>
      <c r="D368" s="12" t="s">
        <v>1502</v>
      </c>
      <c r="E368" s="12" t="s">
        <v>10</v>
      </c>
      <c r="F368" s="12" t="s">
        <v>2127</v>
      </c>
      <c r="G368" s="12" t="s">
        <v>2127</v>
      </c>
    </row>
    <row r="369" spans="1:7">
      <c r="A369" s="12" t="s">
        <v>2128</v>
      </c>
      <c r="B369" s="12" t="s">
        <v>2123</v>
      </c>
      <c r="C369" s="12"/>
      <c r="D369" s="12" t="s">
        <v>1502</v>
      </c>
      <c r="E369" s="12" t="s">
        <v>10</v>
      </c>
      <c r="F369" s="12" t="s">
        <v>2129</v>
      </c>
      <c r="G369" s="12" t="s">
        <v>2129</v>
      </c>
    </row>
    <row r="370" spans="1:7" s="11" customFormat="1">
      <c r="A370" s="11" t="s">
        <v>2130</v>
      </c>
    </row>
    <row r="371" spans="1:7">
      <c r="A371" s="1" t="s">
        <v>2131</v>
      </c>
      <c r="B371" s="1" t="s">
        <v>2132</v>
      </c>
      <c r="D371" s="1" t="s">
        <v>1502</v>
      </c>
      <c r="E371" s="1" t="s">
        <v>13</v>
      </c>
      <c r="F371" s="1" t="s">
        <v>2133</v>
      </c>
      <c r="G371" s="1" t="s">
        <v>2133</v>
      </c>
    </row>
    <row r="372" spans="1:7">
      <c r="A372" s="1" t="s">
        <v>2134</v>
      </c>
      <c r="B372" s="1" t="s">
        <v>2135</v>
      </c>
      <c r="D372" s="1" t="s">
        <v>1502</v>
      </c>
      <c r="E372" s="1" t="s">
        <v>288</v>
      </c>
      <c r="F372" s="1" t="s">
        <v>1488</v>
      </c>
      <c r="G372" s="1" t="s">
        <v>1488</v>
      </c>
    </row>
    <row r="373" spans="1:7">
      <c r="A373" s="1" t="s">
        <v>2136</v>
      </c>
      <c r="B373" s="1" t="s">
        <v>2137</v>
      </c>
      <c r="D373" s="1" t="s">
        <v>1502</v>
      </c>
      <c r="E373" s="1" t="s">
        <v>13</v>
      </c>
      <c r="F373" s="1" t="s">
        <v>2138</v>
      </c>
      <c r="G373" s="1" t="s">
        <v>2138</v>
      </c>
    </row>
    <row r="374" spans="1:7">
      <c r="A374" s="1" t="s">
        <v>2139</v>
      </c>
      <c r="B374" s="1" t="s">
        <v>2140</v>
      </c>
      <c r="D374" s="1" t="s">
        <v>1502</v>
      </c>
      <c r="E374" s="1" t="s">
        <v>288</v>
      </c>
      <c r="F374" s="3">
        <v>1</v>
      </c>
      <c r="G374" s="3">
        <v>1</v>
      </c>
    </row>
    <row r="375" spans="1:7">
      <c r="A375" s="12" t="s">
        <v>2141</v>
      </c>
      <c r="B375" s="12" t="s">
        <v>2132</v>
      </c>
      <c r="C375" s="12"/>
      <c r="D375" s="12" t="s">
        <v>1502</v>
      </c>
      <c r="E375" s="12" t="s">
        <v>10</v>
      </c>
      <c r="F375" s="12" t="s">
        <v>2142</v>
      </c>
      <c r="G375" s="12" t="s">
        <v>2142</v>
      </c>
    </row>
    <row r="376" spans="1:7">
      <c r="A376" s="12" t="s">
        <v>2143</v>
      </c>
      <c r="B376" s="12" t="s">
        <v>2137</v>
      </c>
      <c r="C376" s="12"/>
      <c r="D376" s="12" t="s">
        <v>1502</v>
      </c>
      <c r="E376" s="12" t="s">
        <v>10</v>
      </c>
      <c r="F376" s="12" t="s">
        <v>2144</v>
      </c>
      <c r="G376" s="12" t="s">
        <v>2144</v>
      </c>
    </row>
    <row r="377" spans="1:7" s="11" customFormat="1">
      <c r="A377" s="11" t="s">
        <v>2145</v>
      </c>
    </row>
    <row r="378" spans="1:7">
      <c r="A378" s="1" t="s">
        <v>2146</v>
      </c>
      <c r="B378" s="1" t="s">
        <v>2147</v>
      </c>
      <c r="D378" s="1" t="s">
        <v>1502</v>
      </c>
      <c r="E378" s="1" t="s">
        <v>13</v>
      </c>
      <c r="F378" s="1" t="s">
        <v>2148</v>
      </c>
      <c r="G378" s="1" t="s">
        <v>2148</v>
      </c>
    </row>
    <row r="379" spans="1:7">
      <c r="A379" s="1" t="s">
        <v>2149</v>
      </c>
      <c r="B379" s="1" t="s">
        <v>2150</v>
      </c>
      <c r="D379" s="1" t="s">
        <v>1502</v>
      </c>
      <c r="E379" s="1" t="s">
        <v>13</v>
      </c>
      <c r="F379" s="1" t="s">
        <v>2151</v>
      </c>
      <c r="G379" s="1" t="s">
        <v>2151</v>
      </c>
    </row>
    <row r="380" spans="1:7">
      <c r="A380" s="1" t="s">
        <v>2152</v>
      </c>
      <c r="B380" s="1" t="s">
        <v>2153</v>
      </c>
      <c r="D380" s="1" t="s">
        <v>1502</v>
      </c>
      <c r="E380" s="1" t="s">
        <v>13</v>
      </c>
      <c r="F380" s="1" t="s">
        <v>2154</v>
      </c>
      <c r="G380" s="1" t="s">
        <v>2154</v>
      </c>
    </row>
    <row r="381" spans="1:7">
      <c r="A381" s="12" t="s">
        <v>2155</v>
      </c>
      <c r="B381" s="12" t="s">
        <v>2153</v>
      </c>
      <c r="C381" s="12"/>
      <c r="D381" s="12" t="s">
        <v>1502</v>
      </c>
      <c r="E381" s="12" t="s">
        <v>10</v>
      </c>
      <c r="F381" s="12" t="s">
        <v>2156</v>
      </c>
      <c r="G381" s="12" t="s">
        <v>2156</v>
      </c>
    </row>
    <row r="382" spans="1:7">
      <c r="A382" s="1" t="s">
        <v>2157</v>
      </c>
      <c r="B382" s="1" t="s">
        <v>2158</v>
      </c>
      <c r="D382" s="1" t="s">
        <v>1502</v>
      </c>
      <c r="E382" s="1" t="s">
        <v>13</v>
      </c>
      <c r="F382" s="1" t="s">
        <v>2159</v>
      </c>
      <c r="G382" s="1" t="s">
        <v>2159</v>
      </c>
    </row>
    <row r="383" spans="1:7">
      <c r="A383" s="1" t="s">
        <v>2160</v>
      </c>
      <c r="B383" s="1" t="s">
        <v>2161</v>
      </c>
      <c r="D383" s="1" t="s">
        <v>1502</v>
      </c>
      <c r="E383" s="1" t="s">
        <v>13</v>
      </c>
      <c r="F383" s="1" t="s">
        <v>2162</v>
      </c>
      <c r="G383" s="1" t="s">
        <v>2162</v>
      </c>
    </row>
    <row r="384" spans="1:7">
      <c r="A384" s="1" t="s">
        <v>2163</v>
      </c>
      <c r="B384" s="1" t="s">
        <v>2161</v>
      </c>
      <c r="D384" s="1" t="s">
        <v>1502</v>
      </c>
      <c r="E384" s="1" t="s">
        <v>13</v>
      </c>
      <c r="F384" s="1" t="s">
        <v>2162</v>
      </c>
      <c r="G384" s="1" t="s">
        <v>2162</v>
      </c>
    </row>
    <row r="385" spans="1:1024">
      <c r="A385" s="1" t="s">
        <v>2164</v>
      </c>
      <c r="B385" s="1" t="s">
        <v>2165</v>
      </c>
      <c r="D385" s="1" t="s">
        <v>1502</v>
      </c>
      <c r="E385" s="1" t="s">
        <v>13</v>
      </c>
      <c r="F385" s="1" t="s">
        <v>2166</v>
      </c>
      <c r="G385" s="1" t="s">
        <v>2166</v>
      </c>
    </row>
    <row r="386" spans="1:1024">
      <c r="A386" s="1" t="s">
        <v>2167</v>
      </c>
      <c r="B386" s="1" t="s">
        <v>2168</v>
      </c>
      <c r="D386" s="1" t="s">
        <v>1502</v>
      </c>
      <c r="E386" s="1" t="s">
        <v>13</v>
      </c>
      <c r="F386" s="1" t="s">
        <v>2169</v>
      </c>
      <c r="G386" s="1" t="s">
        <v>2169</v>
      </c>
    </row>
    <row r="387" spans="1:1024">
      <c r="A387" s="1" t="s">
        <v>2170</v>
      </c>
      <c r="B387" s="1" t="s">
        <v>2168</v>
      </c>
      <c r="D387" s="1" t="s">
        <v>1502</v>
      </c>
      <c r="E387" s="1" t="s">
        <v>13</v>
      </c>
      <c r="F387" s="1" t="s">
        <v>2171</v>
      </c>
      <c r="G387" s="1" t="s">
        <v>2171</v>
      </c>
    </row>
    <row r="388" spans="1:1024">
      <c r="A388" s="1" t="s">
        <v>2172</v>
      </c>
      <c r="B388" s="1" t="s">
        <v>2173</v>
      </c>
      <c r="D388" s="1" t="s">
        <v>1502</v>
      </c>
      <c r="E388" s="1" t="s">
        <v>13</v>
      </c>
      <c r="F388" s="1" t="s">
        <v>2174</v>
      </c>
      <c r="G388" s="1" t="s">
        <v>2174</v>
      </c>
    </row>
    <row r="390" spans="1:1024" s="14" customFormat="1">
      <c r="A390" s="14" t="s">
        <v>2175</v>
      </c>
    </row>
    <row r="392" spans="1:1024">
      <c r="A392" s="1" t="s">
        <v>2176</v>
      </c>
      <c r="B392" s="1" t="s">
        <v>2177</v>
      </c>
      <c r="D392" s="1" t="s">
        <v>109</v>
      </c>
      <c r="E392" s="1" t="s">
        <v>247</v>
      </c>
      <c r="F392" s="1" t="s">
        <v>2178</v>
      </c>
      <c r="G392" s="1" t="s">
        <v>2178</v>
      </c>
    </row>
    <row r="393" spans="1:1024" s="22" customFormat="1">
      <c r="A393" s="1" t="s">
        <v>9540</v>
      </c>
      <c r="B393" s="1" t="s">
        <v>9541</v>
      </c>
      <c r="C393" s="1"/>
      <c r="D393" s="1" t="s">
        <v>109</v>
      </c>
      <c r="E393" s="1" t="s">
        <v>13</v>
      </c>
      <c r="F393" s="1" t="s">
        <v>9542</v>
      </c>
      <c r="G393" s="1" t="s">
        <v>9542</v>
      </c>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c r="JZ393" s="1"/>
      <c r="KA393" s="1"/>
      <c r="KB393" s="1"/>
      <c r="KC393" s="1"/>
      <c r="KD393" s="1"/>
      <c r="KE393" s="1"/>
      <c r="KF393" s="1"/>
      <c r="KG393" s="1"/>
      <c r="KH393" s="1"/>
      <c r="KI393" s="1"/>
      <c r="KJ393" s="1"/>
      <c r="KK393" s="1"/>
      <c r="KL393" s="1"/>
      <c r="KM393" s="1"/>
      <c r="KN393" s="1"/>
      <c r="KO393" s="1"/>
      <c r="KP393" s="1"/>
      <c r="KQ393" s="1"/>
      <c r="KR393" s="1"/>
      <c r="KS393" s="1"/>
      <c r="KT393" s="1"/>
      <c r="KU393" s="1"/>
      <c r="KV393" s="1"/>
      <c r="KW393" s="1"/>
      <c r="KX393" s="1"/>
      <c r="KY393" s="1"/>
      <c r="KZ393" s="1"/>
      <c r="LA393" s="1"/>
      <c r="LB393" s="1"/>
      <c r="LC393" s="1"/>
      <c r="LD393" s="1"/>
      <c r="LE393" s="1"/>
      <c r="LF393" s="1"/>
      <c r="LG393" s="1"/>
      <c r="LH393" s="1"/>
      <c r="LI393" s="1"/>
      <c r="LJ393" s="1"/>
      <c r="LK393" s="1"/>
      <c r="LL393" s="1"/>
      <c r="LM393" s="1"/>
      <c r="LN393" s="1"/>
      <c r="LO393" s="1"/>
      <c r="LP393" s="1"/>
      <c r="LQ393" s="1"/>
      <c r="LR393" s="1"/>
      <c r="LS393" s="1"/>
      <c r="LT393" s="1"/>
      <c r="LU393" s="1"/>
      <c r="LV393" s="1"/>
      <c r="LW393" s="1"/>
      <c r="LX393" s="1"/>
      <c r="LY393" s="1"/>
      <c r="LZ393" s="1"/>
      <c r="MA393" s="1"/>
      <c r="MB393" s="1"/>
      <c r="MC393" s="1"/>
      <c r="MD393" s="1"/>
      <c r="ME393" s="1"/>
      <c r="MF393" s="1"/>
      <c r="MG393" s="1"/>
      <c r="MH393" s="1"/>
      <c r="MI393" s="1"/>
      <c r="MJ393" s="1"/>
      <c r="MK393" s="1"/>
      <c r="ML393" s="1"/>
      <c r="MM393" s="1"/>
      <c r="MN393" s="1"/>
      <c r="MO393" s="1"/>
      <c r="MP393" s="1"/>
      <c r="MQ393" s="1"/>
      <c r="MR393" s="1"/>
      <c r="MS393" s="1"/>
      <c r="MT393" s="1"/>
      <c r="MU393" s="1"/>
      <c r="MV393" s="1"/>
      <c r="MW393" s="1"/>
      <c r="MX393" s="1"/>
      <c r="MY393" s="1"/>
      <c r="MZ393" s="1"/>
      <c r="NA393" s="1"/>
      <c r="NB393" s="1"/>
      <c r="NC393" s="1"/>
      <c r="ND393" s="1"/>
      <c r="NE393" s="1"/>
      <c r="NF393" s="1"/>
      <c r="NG393" s="1"/>
      <c r="NH393" s="1"/>
      <c r="NI393" s="1"/>
      <c r="NJ393" s="1"/>
      <c r="NK393" s="1"/>
      <c r="NL393" s="1"/>
      <c r="NM393" s="1"/>
      <c r="NN393" s="1"/>
      <c r="NO393" s="1"/>
      <c r="NP393" s="1"/>
      <c r="NQ393" s="1"/>
      <c r="NR393" s="1"/>
      <c r="NS393" s="1"/>
      <c r="NT393" s="1"/>
      <c r="NU393" s="1"/>
      <c r="NV393" s="1"/>
      <c r="NW393" s="1"/>
      <c r="NX393" s="1"/>
      <c r="NY393" s="1"/>
      <c r="NZ393" s="1"/>
      <c r="OA393" s="1"/>
      <c r="OB393" s="1"/>
      <c r="OC393" s="1"/>
      <c r="OD393" s="1"/>
      <c r="OE393" s="1"/>
      <c r="OF393" s="1"/>
      <c r="OG393" s="1"/>
      <c r="OH393" s="1"/>
      <c r="OI393" s="1"/>
      <c r="OJ393" s="1"/>
      <c r="OK393" s="1"/>
      <c r="OL393" s="1"/>
      <c r="OM393" s="1"/>
      <c r="ON393" s="1"/>
      <c r="OO393" s="1"/>
      <c r="OP393" s="1"/>
      <c r="OQ393" s="1"/>
      <c r="OR393" s="1"/>
      <c r="OS393" s="1"/>
      <c r="OT393" s="1"/>
      <c r="OU393" s="1"/>
      <c r="OV393" s="1"/>
      <c r="OW393" s="1"/>
      <c r="OX393" s="1"/>
      <c r="OY393" s="1"/>
      <c r="OZ393" s="1"/>
      <c r="PA393" s="1"/>
      <c r="PB393" s="1"/>
      <c r="PC393" s="1"/>
      <c r="PD393" s="1"/>
      <c r="PE393" s="1"/>
      <c r="PF393" s="1"/>
      <c r="PG393" s="1"/>
      <c r="PH393" s="1"/>
      <c r="PI393" s="1"/>
      <c r="PJ393" s="1"/>
      <c r="PK393" s="1"/>
      <c r="PL393" s="1"/>
      <c r="PM393" s="1"/>
      <c r="PN393" s="1"/>
      <c r="PO393" s="1"/>
      <c r="PP393" s="1"/>
      <c r="PQ393" s="1"/>
      <c r="PR393" s="1"/>
      <c r="PS393" s="1"/>
      <c r="PT393" s="1"/>
      <c r="PU393" s="1"/>
      <c r="PV393" s="1"/>
      <c r="PW393" s="1"/>
      <c r="PX393" s="1"/>
      <c r="PY393" s="1"/>
      <c r="PZ393" s="1"/>
      <c r="QA393" s="1"/>
      <c r="QB393" s="1"/>
      <c r="QC393" s="1"/>
      <c r="QD393" s="1"/>
      <c r="QE393" s="1"/>
      <c r="QF393" s="1"/>
      <c r="QG393" s="1"/>
      <c r="QH393" s="1"/>
      <c r="QI393" s="1"/>
      <c r="QJ393" s="1"/>
      <c r="QK393" s="1"/>
      <c r="QL393" s="1"/>
      <c r="QM393" s="1"/>
      <c r="QN393" s="1"/>
      <c r="QO393" s="1"/>
      <c r="QP393" s="1"/>
      <c r="QQ393" s="1"/>
      <c r="QR393" s="1"/>
      <c r="QS393" s="1"/>
      <c r="QT393" s="1"/>
      <c r="QU393" s="1"/>
      <c r="QV393" s="1"/>
      <c r="QW393" s="1"/>
      <c r="QX393" s="1"/>
      <c r="QY393" s="1"/>
      <c r="QZ393" s="1"/>
      <c r="RA393" s="1"/>
      <c r="RB393" s="1"/>
      <c r="RC393" s="1"/>
      <c r="RD393" s="1"/>
      <c r="RE393" s="1"/>
      <c r="RF393" s="1"/>
      <c r="RG393" s="1"/>
      <c r="RH393" s="1"/>
      <c r="RI393" s="1"/>
      <c r="RJ393" s="1"/>
      <c r="RK393" s="1"/>
      <c r="RL393" s="1"/>
      <c r="RM393" s="1"/>
      <c r="RN393" s="1"/>
      <c r="RO393" s="1"/>
      <c r="RP393" s="1"/>
      <c r="RQ393" s="1"/>
      <c r="RR393" s="1"/>
      <c r="RS393" s="1"/>
      <c r="RT393" s="1"/>
      <c r="RU393" s="1"/>
      <c r="RV393" s="1"/>
      <c r="RW393" s="1"/>
      <c r="RX393" s="1"/>
      <c r="RY393" s="1"/>
      <c r="RZ393" s="1"/>
      <c r="SA393" s="1"/>
      <c r="SB393" s="1"/>
      <c r="SC393" s="1"/>
      <c r="SD393" s="1"/>
      <c r="SE393" s="1"/>
      <c r="SF393" s="1"/>
      <c r="SG393" s="1"/>
      <c r="SH393" s="1"/>
      <c r="SI393" s="1"/>
      <c r="SJ393" s="1"/>
      <c r="SK393" s="1"/>
      <c r="SL393" s="1"/>
      <c r="SM393" s="1"/>
      <c r="SN393" s="1"/>
      <c r="SO393" s="1"/>
      <c r="SP393" s="1"/>
      <c r="SQ393" s="1"/>
      <c r="SR393" s="1"/>
      <c r="SS393" s="1"/>
      <c r="ST393" s="1"/>
      <c r="SU393" s="1"/>
      <c r="SV393" s="1"/>
      <c r="SW393" s="1"/>
      <c r="SX393" s="1"/>
      <c r="SY393" s="1"/>
      <c r="SZ393" s="1"/>
      <c r="TA393" s="1"/>
      <c r="TB393" s="1"/>
      <c r="TC393" s="1"/>
      <c r="TD393" s="1"/>
      <c r="TE393" s="1"/>
      <c r="TF393" s="1"/>
      <c r="TG393" s="1"/>
      <c r="TH393" s="1"/>
      <c r="TI393" s="1"/>
      <c r="TJ393" s="1"/>
      <c r="TK393" s="1"/>
      <c r="TL393" s="1"/>
      <c r="TM393" s="1"/>
      <c r="TN393" s="1"/>
      <c r="TO393" s="1"/>
      <c r="TP393" s="1"/>
      <c r="TQ393" s="1"/>
      <c r="TR393" s="1"/>
      <c r="TS393" s="1"/>
      <c r="TT393" s="1"/>
      <c r="TU393" s="1"/>
      <c r="TV393" s="1"/>
      <c r="TW393" s="1"/>
      <c r="TX393" s="1"/>
      <c r="TY393" s="1"/>
      <c r="TZ393" s="1"/>
      <c r="UA393" s="1"/>
      <c r="UB393" s="1"/>
      <c r="UC393" s="1"/>
      <c r="UD393" s="1"/>
      <c r="UE393" s="1"/>
      <c r="UF393" s="1"/>
      <c r="UG393" s="1"/>
      <c r="UH393" s="1"/>
      <c r="UI393" s="1"/>
      <c r="UJ393" s="1"/>
      <c r="UK393" s="1"/>
      <c r="UL393" s="1"/>
      <c r="UM393" s="1"/>
      <c r="UN393" s="1"/>
      <c r="UO393" s="1"/>
      <c r="UP393" s="1"/>
      <c r="UQ393" s="1"/>
      <c r="UR393" s="1"/>
      <c r="US393" s="1"/>
      <c r="UT393" s="1"/>
      <c r="UU393" s="1"/>
      <c r="UV393" s="1"/>
      <c r="UW393" s="1"/>
      <c r="UX393" s="1"/>
      <c r="UY393" s="1"/>
      <c r="UZ393" s="1"/>
      <c r="VA393" s="1"/>
      <c r="VB393" s="1"/>
      <c r="VC393" s="1"/>
      <c r="VD393" s="1"/>
      <c r="VE393" s="1"/>
      <c r="VF393" s="1"/>
      <c r="VG393" s="1"/>
      <c r="VH393" s="1"/>
      <c r="VI393" s="1"/>
      <c r="VJ393" s="1"/>
      <c r="VK393" s="1"/>
      <c r="VL393" s="1"/>
      <c r="VM393" s="1"/>
      <c r="VN393" s="1"/>
      <c r="VO393" s="1"/>
      <c r="VP393" s="1"/>
      <c r="VQ393" s="1"/>
      <c r="VR393" s="1"/>
      <c r="VS393" s="1"/>
      <c r="VT393" s="1"/>
      <c r="VU393" s="1"/>
      <c r="VV393" s="1"/>
      <c r="VW393" s="1"/>
      <c r="VX393" s="1"/>
      <c r="VY393" s="1"/>
      <c r="VZ393" s="1"/>
      <c r="WA393" s="1"/>
      <c r="WB393" s="1"/>
      <c r="WC393" s="1"/>
      <c r="WD393" s="1"/>
      <c r="WE393" s="1"/>
      <c r="WF393" s="1"/>
      <c r="WG393" s="1"/>
      <c r="WH393" s="1"/>
      <c r="WI393" s="1"/>
      <c r="WJ393" s="1"/>
      <c r="WK393" s="1"/>
      <c r="WL393" s="1"/>
      <c r="WM393" s="1"/>
      <c r="WN393" s="1"/>
      <c r="WO393" s="1"/>
      <c r="WP393" s="1"/>
      <c r="WQ393" s="1"/>
      <c r="WR393" s="1"/>
      <c r="WS393" s="1"/>
      <c r="WT393" s="1"/>
      <c r="WU393" s="1"/>
      <c r="WV393" s="1"/>
      <c r="WW393" s="1"/>
      <c r="WX393" s="1"/>
      <c r="WY393" s="1"/>
      <c r="WZ393" s="1"/>
      <c r="XA393" s="1"/>
      <c r="XB393" s="1"/>
      <c r="XC393" s="1"/>
      <c r="XD393" s="1"/>
      <c r="XE393" s="1"/>
      <c r="XF393" s="1"/>
      <c r="XG393" s="1"/>
      <c r="XH393" s="1"/>
      <c r="XI393" s="1"/>
      <c r="XJ393" s="1"/>
      <c r="XK393" s="1"/>
      <c r="XL393" s="1"/>
      <c r="XM393" s="1"/>
      <c r="XN393" s="1"/>
      <c r="XO393" s="1"/>
      <c r="XP393" s="1"/>
      <c r="XQ393" s="1"/>
      <c r="XR393" s="1"/>
      <c r="XS393" s="1"/>
      <c r="XT393" s="1"/>
      <c r="XU393" s="1"/>
      <c r="XV393" s="1"/>
      <c r="XW393" s="1"/>
      <c r="XX393" s="1"/>
      <c r="XY393" s="1"/>
      <c r="XZ393" s="1"/>
      <c r="YA393" s="1"/>
      <c r="YB393" s="1"/>
      <c r="YC393" s="1"/>
      <c r="YD393" s="1"/>
      <c r="YE393" s="1"/>
      <c r="YF393" s="1"/>
      <c r="YG393" s="1"/>
      <c r="YH393" s="1"/>
      <c r="YI393" s="1"/>
      <c r="YJ393" s="1"/>
      <c r="YK393" s="1"/>
      <c r="YL393" s="1"/>
      <c r="YM393" s="1"/>
      <c r="YN393" s="1"/>
      <c r="YO393" s="1"/>
      <c r="YP393" s="1"/>
      <c r="YQ393" s="1"/>
      <c r="YR393" s="1"/>
      <c r="YS393" s="1"/>
      <c r="YT393" s="1"/>
      <c r="YU393" s="1"/>
      <c r="YV393" s="1"/>
      <c r="YW393" s="1"/>
      <c r="YX393" s="1"/>
      <c r="YY393" s="1"/>
      <c r="YZ393" s="1"/>
      <c r="ZA393" s="1"/>
      <c r="ZB393" s="1"/>
      <c r="ZC393" s="1"/>
      <c r="ZD393" s="1"/>
      <c r="ZE393" s="1"/>
      <c r="ZF393" s="1"/>
      <c r="ZG393" s="1"/>
      <c r="ZH393" s="1"/>
      <c r="ZI393" s="1"/>
      <c r="ZJ393" s="1"/>
      <c r="ZK393" s="1"/>
      <c r="ZL393" s="1"/>
      <c r="ZM393" s="1"/>
      <c r="ZN393" s="1"/>
      <c r="ZO393" s="1"/>
      <c r="ZP393" s="1"/>
      <c r="ZQ393" s="1"/>
      <c r="ZR393" s="1"/>
      <c r="ZS393" s="1"/>
      <c r="ZT393" s="1"/>
      <c r="ZU393" s="1"/>
      <c r="ZV393" s="1"/>
      <c r="ZW393" s="1"/>
      <c r="ZX393" s="1"/>
      <c r="ZY393" s="1"/>
      <c r="ZZ393" s="1"/>
      <c r="AAA393" s="1"/>
      <c r="AAB393" s="1"/>
      <c r="AAC393" s="1"/>
      <c r="AAD393" s="1"/>
      <c r="AAE393" s="1"/>
      <c r="AAF393" s="1"/>
      <c r="AAG393" s="1"/>
      <c r="AAH393" s="1"/>
      <c r="AAI393" s="1"/>
      <c r="AAJ393" s="1"/>
      <c r="AAK393" s="1"/>
      <c r="AAL393" s="1"/>
      <c r="AAM393" s="1"/>
      <c r="AAN393" s="1"/>
      <c r="AAO393" s="1"/>
      <c r="AAP393" s="1"/>
      <c r="AAQ393" s="1"/>
      <c r="AAR393" s="1"/>
      <c r="AAS393" s="1"/>
      <c r="AAT393" s="1"/>
      <c r="AAU393" s="1"/>
      <c r="AAV393" s="1"/>
      <c r="AAW393" s="1"/>
      <c r="AAX393" s="1"/>
      <c r="AAY393" s="1"/>
      <c r="AAZ393" s="1"/>
      <c r="ABA393" s="1"/>
      <c r="ABB393" s="1"/>
      <c r="ABC393" s="1"/>
      <c r="ABD393" s="1"/>
      <c r="ABE393" s="1"/>
      <c r="ABF393" s="1"/>
      <c r="ABG393" s="1"/>
      <c r="ABH393" s="1"/>
      <c r="ABI393" s="1"/>
      <c r="ABJ393" s="1"/>
      <c r="ABK393" s="1"/>
      <c r="ABL393" s="1"/>
      <c r="ABM393" s="1"/>
      <c r="ABN393" s="1"/>
      <c r="ABO393" s="1"/>
      <c r="ABP393" s="1"/>
      <c r="ABQ393" s="1"/>
      <c r="ABR393" s="1"/>
      <c r="ABS393" s="1"/>
      <c r="ABT393" s="1"/>
      <c r="ABU393" s="1"/>
      <c r="ABV393" s="1"/>
      <c r="ABW393" s="1"/>
      <c r="ABX393" s="1"/>
      <c r="ABY393" s="1"/>
      <c r="ABZ393" s="1"/>
      <c r="ACA393" s="1"/>
      <c r="ACB393" s="1"/>
      <c r="ACC393" s="1"/>
      <c r="ACD393" s="1"/>
      <c r="ACE393" s="1"/>
      <c r="ACF393" s="1"/>
      <c r="ACG393" s="1"/>
      <c r="ACH393" s="1"/>
      <c r="ACI393" s="1"/>
      <c r="ACJ393" s="1"/>
      <c r="ACK393" s="1"/>
      <c r="ACL393" s="1"/>
      <c r="ACM393" s="1"/>
      <c r="ACN393" s="1"/>
      <c r="ACO393" s="1"/>
      <c r="ACP393" s="1"/>
      <c r="ACQ393" s="1"/>
      <c r="ACR393" s="1"/>
      <c r="ACS393" s="1"/>
      <c r="ACT393" s="1"/>
      <c r="ACU393" s="1"/>
      <c r="ACV393" s="1"/>
      <c r="ACW393" s="1"/>
      <c r="ACX393" s="1"/>
      <c r="ACY393" s="1"/>
      <c r="ACZ393" s="1"/>
      <c r="ADA393" s="1"/>
      <c r="ADB393" s="1"/>
      <c r="ADC393" s="1"/>
      <c r="ADD393" s="1"/>
      <c r="ADE393" s="1"/>
      <c r="ADF393" s="1"/>
      <c r="ADG393" s="1"/>
      <c r="ADH393" s="1"/>
      <c r="ADI393" s="1"/>
      <c r="ADJ393" s="1"/>
      <c r="ADK393" s="1"/>
      <c r="ADL393" s="1"/>
      <c r="ADM393" s="1"/>
      <c r="ADN393" s="1"/>
      <c r="ADO393" s="1"/>
      <c r="ADP393" s="1"/>
      <c r="ADQ393" s="1"/>
      <c r="ADR393" s="1"/>
      <c r="ADS393" s="1"/>
      <c r="ADT393" s="1"/>
      <c r="ADU393" s="1"/>
      <c r="ADV393" s="1"/>
      <c r="ADW393" s="1"/>
      <c r="ADX393" s="1"/>
      <c r="ADY393" s="1"/>
      <c r="ADZ393" s="1"/>
      <c r="AEA393" s="1"/>
      <c r="AEB393" s="1"/>
      <c r="AEC393" s="1"/>
      <c r="AED393" s="1"/>
      <c r="AEE393" s="1"/>
      <c r="AEF393" s="1"/>
      <c r="AEG393" s="1"/>
      <c r="AEH393" s="1"/>
      <c r="AEI393" s="1"/>
      <c r="AEJ393" s="1"/>
      <c r="AEK393" s="1"/>
      <c r="AEL393" s="1"/>
      <c r="AEM393" s="1"/>
      <c r="AEN393" s="1"/>
      <c r="AEO393" s="1"/>
      <c r="AEP393" s="1"/>
      <c r="AEQ393" s="1"/>
      <c r="AER393" s="1"/>
      <c r="AES393" s="1"/>
      <c r="AET393" s="1"/>
      <c r="AEU393" s="1"/>
      <c r="AEV393" s="1"/>
      <c r="AEW393" s="1"/>
      <c r="AEX393" s="1"/>
      <c r="AEY393" s="1"/>
      <c r="AEZ393" s="1"/>
      <c r="AFA393" s="1"/>
      <c r="AFB393" s="1"/>
      <c r="AFC393" s="1"/>
      <c r="AFD393" s="1"/>
      <c r="AFE393" s="1"/>
      <c r="AFF393" s="1"/>
      <c r="AFG393" s="1"/>
      <c r="AFH393" s="1"/>
      <c r="AFI393" s="1"/>
      <c r="AFJ393" s="1"/>
      <c r="AFK393" s="1"/>
      <c r="AFL393" s="1"/>
      <c r="AFM393" s="1"/>
      <c r="AFN393" s="1"/>
      <c r="AFO393" s="1"/>
      <c r="AFP393" s="1"/>
      <c r="AFQ393" s="1"/>
      <c r="AFR393" s="1"/>
      <c r="AFS393" s="1"/>
      <c r="AFT393" s="1"/>
      <c r="AFU393" s="1"/>
      <c r="AFV393" s="1"/>
      <c r="AFW393" s="1"/>
      <c r="AFX393" s="1"/>
      <c r="AFY393" s="1"/>
      <c r="AFZ393" s="1"/>
      <c r="AGA393" s="1"/>
      <c r="AGB393" s="1"/>
      <c r="AGC393" s="1"/>
      <c r="AGD393" s="1"/>
      <c r="AGE393" s="1"/>
      <c r="AGF393" s="1"/>
      <c r="AGG393" s="1"/>
      <c r="AGH393" s="1"/>
      <c r="AGI393" s="1"/>
      <c r="AGJ393" s="1"/>
      <c r="AGK393" s="1"/>
      <c r="AGL393" s="1"/>
      <c r="AGM393" s="1"/>
      <c r="AGN393" s="1"/>
      <c r="AGO393" s="1"/>
      <c r="AGP393" s="1"/>
      <c r="AGQ393" s="1"/>
      <c r="AGR393" s="1"/>
      <c r="AGS393" s="1"/>
      <c r="AGT393" s="1"/>
      <c r="AGU393" s="1"/>
      <c r="AGV393" s="1"/>
      <c r="AGW393" s="1"/>
      <c r="AGX393" s="1"/>
      <c r="AGY393" s="1"/>
      <c r="AGZ393" s="1"/>
      <c r="AHA393" s="1"/>
      <c r="AHB393" s="1"/>
      <c r="AHC393" s="1"/>
      <c r="AHD393" s="1"/>
      <c r="AHE393" s="1"/>
      <c r="AHF393" s="1"/>
      <c r="AHG393" s="1"/>
      <c r="AHH393" s="1"/>
      <c r="AHI393" s="1"/>
      <c r="AHJ393" s="1"/>
      <c r="AHK393" s="1"/>
      <c r="AHL393" s="1"/>
      <c r="AHM393" s="1"/>
      <c r="AHN393" s="1"/>
      <c r="AHO393" s="1"/>
      <c r="AHP393" s="1"/>
      <c r="AHQ393" s="1"/>
      <c r="AHR393" s="1"/>
      <c r="AHS393" s="1"/>
      <c r="AHT393" s="1"/>
      <c r="AHU393" s="1"/>
      <c r="AHV393" s="1"/>
      <c r="AHW393" s="1"/>
      <c r="AHX393" s="1"/>
      <c r="AHY393" s="1"/>
      <c r="AHZ393" s="1"/>
      <c r="AIA393" s="1"/>
      <c r="AIB393" s="1"/>
      <c r="AIC393" s="1"/>
      <c r="AID393" s="1"/>
      <c r="AIE393" s="1"/>
      <c r="AIF393" s="1"/>
      <c r="AIG393" s="1"/>
      <c r="AIH393" s="1"/>
      <c r="AII393" s="1"/>
      <c r="AIJ393" s="1"/>
      <c r="AIK393" s="1"/>
      <c r="AIL393" s="1"/>
      <c r="AIM393" s="1"/>
      <c r="AIN393" s="1"/>
      <c r="AIO393" s="1"/>
      <c r="AIP393" s="1"/>
      <c r="AIQ393" s="1"/>
      <c r="AIR393" s="1"/>
      <c r="AIS393" s="1"/>
      <c r="AIT393" s="1"/>
      <c r="AIU393" s="1"/>
      <c r="AIV393" s="1"/>
      <c r="AIW393" s="1"/>
      <c r="AIX393" s="1"/>
      <c r="AIY393" s="1"/>
      <c r="AIZ393" s="1"/>
      <c r="AJA393" s="1"/>
      <c r="AJB393" s="1"/>
      <c r="AJC393" s="1"/>
      <c r="AJD393" s="1"/>
      <c r="AJE393" s="1"/>
      <c r="AJF393" s="1"/>
      <c r="AJG393" s="1"/>
      <c r="AJH393" s="1"/>
      <c r="AJI393" s="1"/>
      <c r="AJJ393" s="1"/>
      <c r="AJK393" s="1"/>
      <c r="AJL393" s="1"/>
      <c r="AJM393" s="1"/>
      <c r="AJN393" s="1"/>
      <c r="AJO393" s="1"/>
      <c r="AJP393" s="1"/>
      <c r="AJQ393" s="1"/>
      <c r="AJR393" s="1"/>
      <c r="AJS393" s="1"/>
      <c r="AJT393" s="1"/>
      <c r="AJU393" s="1"/>
      <c r="AJV393" s="1"/>
      <c r="AJW393" s="1"/>
      <c r="AJX393" s="1"/>
      <c r="AJY393" s="1"/>
      <c r="AJZ393" s="1"/>
      <c r="AKA393" s="1"/>
      <c r="AKB393" s="1"/>
      <c r="AKC393" s="1"/>
      <c r="AKD393" s="1"/>
      <c r="AKE393" s="1"/>
      <c r="AKF393" s="1"/>
      <c r="AKG393" s="1"/>
      <c r="AKH393" s="1"/>
      <c r="AKI393" s="1"/>
      <c r="AKJ393" s="1"/>
      <c r="AKK393" s="1"/>
      <c r="AKL393" s="1"/>
      <c r="AKM393" s="1"/>
      <c r="AKN393" s="1"/>
      <c r="AKO393" s="1"/>
      <c r="AKP393" s="1"/>
      <c r="AKQ393" s="1"/>
      <c r="AKR393" s="1"/>
      <c r="AKS393" s="1"/>
      <c r="AKT393" s="1"/>
      <c r="AKU393" s="1"/>
      <c r="AKV393" s="1"/>
      <c r="AKW393" s="1"/>
      <c r="AKX393" s="1"/>
      <c r="AKY393" s="1"/>
      <c r="AKZ393" s="1"/>
      <c r="ALA393" s="1"/>
      <c r="ALB393" s="1"/>
      <c r="ALC393" s="1"/>
      <c r="ALD393" s="1"/>
      <c r="ALE393" s="1"/>
      <c r="ALF393" s="1"/>
      <c r="ALG393" s="1"/>
      <c r="ALH393" s="1"/>
      <c r="ALI393" s="1"/>
      <c r="ALJ393" s="1"/>
      <c r="ALK393" s="1"/>
      <c r="ALL393" s="1"/>
      <c r="ALM393" s="1"/>
      <c r="ALN393" s="1"/>
      <c r="ALO393" s="1"/>
      <c r="ALP393" s="1"/>
      <c r="ALQ393" s="1"/>
      <c r="ALR393" s="1"/>
      <c r="ALS393" s="1"/>
      <c r="ALT393" s="1"/>
      <c r="ALU393" s="1"/>
      <c r="ALV393" s="1"/>
      <c r="ALW393" s="1"/>
      <c r="ALX393" s="1"/>
      <c r="ALY393" s="1"/>
      <c r="ALZ393" s="1"/>
      <c r="AMA393" s="1"/>
      <c r="AMB393" s="1"/>
      <c r="AMC393" s="1"/>
      <c r="AMD393" s="1"/>
      <c r="AME393" s="1"/>
      <c r="AMF393" s="1"/>
      <c r="AMG393" s="1"/>
      <c r="AMH393" s="1"/>
      <c r="AMI393" s="1"/>
      <c r="AMJ393" s="1"/>
    </row>
    <row r="394" spans="1:1024">
      <c r="A394" s="1" t="s">
        <v>2179</v>
      </c>
      <c r="B394" s="1" t="s">
        <v>2180</v>
      </c>
      <c r="D394" s="1" t="s">
        <v>109</v>
      </c>
      <c r="E394" s="1" t="s">
        <v>247</v>
      </c>
      <c r="F394" s="1" t="s">
        <v>9543</v>
      </c>
      <c r="G394" s="1" t="s">
        <v>9544</v>
      </c>
    </row>
    <row r="395" spans="1:1024">
      <c r="A395" s="1" t="s">
        <v>2181</v>
      </c>
      <c r="B395" s="1" t="s">
        <v>2182</v>
      </c>
      <c r="D395" s="1" t="s">
        <v>109</v>
      </c>
      <c r="E395" s="1" t="s">
        <v>247</v>
      </c>
      <c r="F395" s="1" t="s">
        <v>2183</v>
      </c>
      <c r="G395" s="1" t="s">
        <v>2184</v>
      </c>
    </row>
    <row r="396" spans="1:1024">
      <c r="A396" s="1" t="s">
        <v>2185</v>
      </c>
      <c r="B396" s="1" t="s">
        <v>2186</v>
      </c>
      <c r="D396" s="1" t="s">
        <v>109</v>
      </c>
      <c r="E396" s="1" t="s">
        <v>247</v>
      </c>
      <c r="F396" s="1" t="s">
        <v>9545</v>
      </c>
      <c r="G396" s="1" t="s">
        <v>9546</v>
      </c>
    </row>
    <row r="397" spans="1:1024">
      <c r="A397" s="1" t="s">
        <v>2187</v>
      </c>
      <c r="B397" s="1" t="s">
        <v>2188</v>
      </c>
      <c r="D397" s="1" t="s">
        <v>109</v>
      </c>
      <c r="E397" s="1" t="s">
        <v>247</v>
      </c>
      <c r="F397" s="1" t="s">
        <v>2189</v>
      </c>
      <c r="G397" s="1" t="s">
        <v>2189</v>
      </c>
    </row>
    <row r="398" spans="1:1024">
      <c r="A398" s="1" t="s">
        <v>2190</v>
      </c>
      <c r="B398" s="1" t="s">
        <v>2191</v>
      </c>
      <c r="D398" s="1" t="s">
        <v>109</v>
      </c>
      <c r="E398" s="1" t="s">
        <v>247</v>
      </c>
      <c r="F398" s="1" t="s">
        <v>2192</v>
      </c>
      <c r="G398" s="1" t="s">
        <v>2192</v>
      </c>
    </row>
    <row r="399" spans="1:1024">
      <c r="A399" s="1" t="s">
        <v>2193</v>
      </c>
      <c r="B399" s="1" t="s">
        <v>2194</v>
      </c>
      <c r="D399" s="1" t="s">
        <v>109</v>
      </c>
      <c r="E399" s="1" t="s">
        <v>247</v>
      </c>
      <c r="F399" s="1" t="s">
        <v>2195</v>
      </c>
      <c r="G399" s="1" t="s">
        <v>2196</v>
      </c>
    </row>
    <row r="401" spans="1:7" s="14" customFormat="1">
      <c r="A401" s="14" t="s">
        <v>2197</v>
      </c>
    </row>
    <row r="402" spans="1:7">
      <c r="A402" s="1" t="s">
        <v>2198</v>
      </c>
      <c r="B402" s="1" t="s">
        <v>2199</v>
      </c>
      <c r="D402" s="1" t="s">
        <v>1502</v>
      </c>
      <c r="E402" s="1" t="s">
        <v>13</v>
      </c>
      <c r="F402" s="1" t="s">
        <v>2200</v>
      </c>
      <c r="G402" s="1" t="s">
        <v>2200</v>
      </c>
    </row>
    <row r="403" spans="1:7">
      <c r="A403" s="1" t="s">
        <v>9547</v>
      </c>
      <c r="B403" s="1" t="s">
        <v>9548</v>
      </c>
      <c r="D403" s="1" t="s">
        <v>1502</v>
      </c>
      <c r="E403" s="1" t="s">
        <v>13</v>
      </c>
      <c r="F403" s="1" t="s">
        <v>9549</v>
      </c>
      <c r="G403" s="1" t="s">
        <v>9549</v>
      </c>
    </row>
    <row r="404" spans="1:7">
      <c r="A404" s="1" t="s">
        <v>9550</v>
      </c>
      <c r="B404" s="1" t="s">
        <v>9551</v>
      </c>
      <c r="D404" s="1" t="s">
        <v>1502</v>
      </c>
      <c r="E404" s="1" t="s">
        <v>13</v>
      </c>
      <c r="F404" s="1" t="s">
        <v>9552</v>
      </c>
      <c r="G404" s="1" t="s">
        <v>9552</v>
      </c>
    </row>
    <row r="407" spans="1:7" s="14" customFormat="1">
      <c r="A407" s="14" t="s">
        <v>2201</v>
      </c>
    </row>
    <row r="408" spans="1:7">
      <c r="A408" s="1" t="s">
        <v>2202</v>
      </c>
      <c r="B408" s="1" t="s">
        <v>2203</v>
      </c>
      <c r="C408" s="1" t="s">
        <v>2204</v>
      </c>
      <c r="D408" s="1" t="s">
        <v>2205</v>
      </c>
      <c r="E408" s="1" t="s">
        <v>10</v>
      </c>
      <c r="F408" s="1" t="s">
        <v>2206</v>
      </c>
      <c r="G408" s="1" t="s">
        <v>2206</v>
      </c>
    </row>
    <row r="409" spans="1:7">
      <c r="A409" s="1" t="s">
        <v>2207</v>
      </c>
      <c r="B409" s="1" t="s">
        <v>2208</v>
      </c>
      <c r="C409" s="1" t="s">
        <v>2204</v>
      </c>
      <c r="D409" s="1" t="s">
        <v>2205</v>
      </c>
      <c r="E409" s="1" t="s">
        <v>10</v>
      </c>
      <c r="F409" s="1" t="s">
        <v>2209</v>
      </c>
      <c r="G409" s="1" t="s">
        <v>2209</v>
      </c>
    </row>
    <row r="410" spans="1:7">
      <c r="A410" s="1" t="s">
        <v>2210</v>
      </c>
      <c r="B410" s="1" t="s">
        <v>2211</v>
      </c>
      <c r="C410" s="1" t="s">
        <v>2204</v>
      </c>
      <c r="D410" s="1" t="s">
        <v>2205</v>
      </c>
      <c r="E410" s="1" t="s">
        <v>13</v>
      </c>
      <c r="F410" s="3">
        <v>2019</v>
      </c>
      <c r="G410" s="3">
        <v>2019</v>
      </c>
    </row>
    <row r="411" spans="1:7">
      <c r="A411" s="1" t="s">
        <v>2212</v>
      </c>
      <c r="B411" s="1" t="s">
        <v>2213</v>
      </c>
      <c r="C411" s="1" t="s">
        <v>2204</v>
      </c>
      <c r="D411" s="1" t="s">
        <v>2205</v>
      </c>
      <c r="E411" s="1" t="s">
        <v>13</v>
      </c>
      <c r="F411" s="3">
        <v>2030</v>
      </c>
      <c r="G411" s="3">
        <v>2030</v>
      </c>
    </row>
    <row r="412" spans="1:7">
      <c r="A412" s="1" t="s">
        <v>2214</v>
      </c>
      <c r="B412" s="1" t="s">
        <v>2215</v>
      </c>
      <c r="C412" s="1" t="s">
        <v>2204</v>
      </c>
      <c r="D412" s="1" t="s">
        <v>2205</v>
      </c>
      <c r="E412" s="1" t="s">
        <v>13</v>
      </c>
      <c r="F412" s="1" t="s">
        <v>9106</v>
      </c>
      <c r="G412" s="1" t="s">
        <v>9106</v>
      </c>
    </row>
    <row r="413" spans="1:7">
      <c r="A413" s="1" t="s">
        <v>2216</v>
      </c>
      <c r="B413" s="1" t="s">
        <v>2217</v>
      </c>
      <c r="C413" s="1" t="s">
        <v>2204</v>
      </c>
      <c r="D413" s="1" t="s">
        <v>2205</v>
      </c>
      <c r="E413" s="1" t="s">
        <v>13</v>
      </c>
      <c r="F413" s="1" t="s">
        <v>1212</v>
      </c>
      <c r="G413" s="1" t="s">
        <v>1212</v>
      </c>
    </row>
    <row r="414" spans="1:7">
      <c r="A414" s="1" t="s">
        <v>2218</v>
      </c>
      <c r="B414" s="1" t="s">
        <v>2219</v>
      </c>
      <c r="C414" s="1" t="s">
        <v>2204</v>
      </c>
      <c r="D414" s="1" t="s">
        <v>2205</v>
      </c>
      <c r="E414" s="1" t="s">
        <v>247</v>
      </c>
      <c r="F414" s="1" t="s">
        <v>9148</v>
      </c>
      <c r="G414" s="1" t="s">
        <v>9148</v>
      </c>
    </row>
    <row r="415" spans="1:7">
      <c r="A415" s="1" t="s">
        <v>2220</v>
      </c>
      <c r="B415" s="1" t="s">
        <v>2221</v>
      </c>
      <c r="C415" s="1" t="s">
        <v>2204</v>
      </c>
      <c r="D415" s="1" t="s">
        <v>2205</v>
      </c>
      <c r="E415" s="1" t="s">
        <v>247</v>
      </c>
      <c r="F415" s="1" t="s">
        <v>1224</v>
      </c>
      <c r="G415" s="1" t="s">
        <v>1224</v>
      </c>
    </row>
    <row r="416" spans="1:7">
      <c r="A416" s="1" t="s">
        <v>2222</v>
      </c>
      <c r="B416" s="1" t="s">
        <v>2223</v>
      </c>
      <c r="C416" s="1" t="s">
        <v>2204</v>
      </c>
      <c r="D416" s="1" t="s">
        <v>2205</v>
      </c>
      <c r="E416" s="1" t="s">
        <v>13</v>
      </c>
      <c r="F416" s="1" t="s">
        <v>9118</v>
      </c>
      <c r="G416" s="1" t="s">
        <v>9118</v>
      </c>
    </row>
    <row r="417" spans="1:7">
      <c r="A417" s="1" t="s">
        <v>2224</v>
      </c>
      <c r="B417" s="1" t="s">
        <v>2225</v>
      </c>
      <c r="C417" s="1" t="s">
        <v>2204</v>
      </c>
      <c r="D417" s="1" t="s">
        <v>2205</v>
      </c>
      <c r="E417" s="1" t="s">
        <v>13</v>
      </c>
      <c r="F417" s="1" t="s">
        <v>1259</v>
      </c>
      <c r="G417" s="1" t="s">
        <v>1259</v>
      </c>
    </row>
    <row r="418" spans="1:7">
      <c r="A418" s="1" t="s">
        <v>2226</v>
      </c>
      <c r="B418" s="1" t="s">
        <v>2227</v>
      </c>
      <c r="C418" s="1" t="s">
        <v>2204</v>
      </c>
      <c r="D418" s="1" t="s">
        <v>2205</v>
      </c>
      <c r="E418" s="1" t="s">
        <v>13</v>
      </c>
      <c r="F418" s="1" t="s">
        <v>9115</v>
      </c>
      <c r="G418" s="1" t="s">
        <v>9115</v>
      </c>
    </row>
    <row r="419" spans="1:7">
      <c r="A419" s="1" t="s">
        <v>2228</v>
      </c>
      <c r="B419" s="1" t="s">
        <v>2229</v>
      </c>
      <c r="C419" s="1" t="s">
        <v>2204</v>
      </c>
      <c r="D419" s="1" t="s">
        <v>2205</v>
      </c>
      <c r="E419" s="1" t="s">
        <v>13</v>
      </c>
      <c r="F419" s="1" t="s">
        <v>1257</v>
      </c>
      <c r="G419" s="1" t="s">
        <v>1257</v>
      </c>
    </row>
    <row r="420" spans="1:7">
      <c r="A420" s="1" t="s">
        <v>2230</v>
      </c>
      <c r="B420" s="1" t="s">
        <v>2231</v>
      </c>
      <c r="C420" s="1" t="s">
        <v>2204</v>
      </c>
      <c r="D420" s="1" t="s">
        <v>2205</v>
      </c>
      <c r="E420" s="1" t="s">
        <v>13</v>
      </c>
      <c r="F420" s="1" t="s">
        <v>9553</v>
      </c>
      <c r="G420" s="1" t="s">
        <v>9553</v>
      </c>
    </row>
    <row r="421" spans="1:7">
      <c r="A421" s="1" t="s">
        <v>2232</v>
      </c>
      <c r="B421" s="1" t="s">
        <v>2233</v>
      </c>
      <c r="C421" s="1" t="s">
        <v>2204</v>
      </c>
      <c r="D421" s="1" t="s">
        <v>2205</v>
      </c>
      <c r="E421" s="1" t="s">
        <v>247</v>
      </c>
      <c r="F421" s="3">
        <v>45</v>
      </c>
      <c r="G421" s="3">
        <v>45</v>
      </c>
    </row>
    <row r="422" spans="1:7">
      <c r="A422" s="1" t="s">
        <v>2234</v>
      </c>
      <c r="B422" s="1" t="s">
        <v>1481</v>
      </c>
      <c r="C422" s="1" t="s">
        <v>2204</v>
      </c>
      <c r="D422" s="1" t="s">
        <v>2205</v>
      </c>
      <c r="E422" s="1" t="s">
        <v>13</v>
      </c>
      <c r="F422" s="3">
        <v>20</v>
      </c>
      <c r="G422" s="3">
        <v>20</v>
      </c>
    </row>
    <row r="423" spans="1:7">
      <c r="E423" s="3"/>
      <c r="F423" s="3"/>
    </row>
    <row r="424" spans="1:7">
      <c r="A424" s="1" t="s">
        <v>9554</v>
      </c>
      <c r="B424" s="1" t="s">
        <v>9100</v>
      </c>
      <c r="D424" s="1" t="s">
        <v>2205</v>
      </c>
      <c r="E424" s="1" t="s">
        <v>13</v>
      </c>
      <c r="F424" s="1" t="s">
        <v>9106</v>
      </c>
      <c r="G424" s="1" t="s">
        <v>9106</v>
      </c>
    </row>
    <row r="425" spans="1:7">
      <c r="A425" s="1" t="s">
        <v>2235</v>
      </c>
      <c r="B425" s="1" t="s">
        <v>1213</v>
      </c>
      <c r="D425" s="1" t="s">
        <v>2205</v>
      </c>
      <c r="E425" s="1" t="s">
        <v>13</v>
      </c>
      <c r="F425" s="1" t="s">
        <v>1212</v>
      </c>
      <c r="G425" s="1" t="s">
        <v>1212</v>
      </c>
    </row>
    <row r="426" spans="1:7">
      <c r="A426" s="1" t="s">
        <v>2236</v>
      </c>
      <c r="B426" s="1" t="s">
        <v>9555</v>
      </c>
      <c r="D426" s="1" t="s">
        <v>2205</v>
      </c>
      <c r="E426" s="1" t="s">
        <v>13</v>
      </c>
      <c r="F426" s="1" t="s">
        <v>9556</v>
      </c>
      <c r="G426" s="1" t="s">
        <v>9556</v>
      </c>
    </row>
    <row r="427" spans="1:7">
      <c r="A427" s="1" t="s">
        <v>9557</v>
      </c>
      <c r="B427" s="1" t="s">
        <v>9558</v>
      </c>
      <c r="D427" s="1" t="s">
        <v>2205</v>
      </c>
      <c r="E427" s="1" t="s">
        <v>247</v>
      </c>
      <c r="F427" s="1" t="s">
        <v>9148</v>
      </c>
      <c r="G427" s="1" t="s">
        <v>9148</v>
      </c>
    </row>
    <row r="428" spans="1:7">
      <c r="A428" s="1" t="s">
        <v>2237</v>
      </c>
      <c r="B428" s="1" t="s">
        <v>2238</v>
      </c>
      <c r="D428" s="1" t="s">
        <v>2205</v>
      </c>
      <c r="E428" s="1" t="s">
        <v>247</v>
      </c>
      <c r="F428" s="1" t="s">
        <v>1224</v>
      </c>
      <c r="G428" s="1" t="s">
        <v>1224</v>
      </c>
    </row>
    <row r="429" spans="1:7">
      <c r="A429" s="1" t="s">
        <v>9559</v>
      </c>
      <c r="B429" s="1" t="s">
        <v>9560</v>
      </c>
      <c r="D429" s="1" t="s">
        <v>2205</v>
      </c>
      <c r="E429" s="1" t="s">
        <v>13</v>
      </c>
      <c r="F429" s="1" t="s">
        <v>9561</v>
      </c>
      <c r="G429" s="1" t="s">
        <v>9561</v>
      </c>
    </row>
    <row r="430" spans="1:7">
      <c r="A430" s="1" t="s">
        <v>2239</v>
      </c>
      <c r="B430" s="1" t="s">
        <v>2240</v>
      </c>
      <c r="D430" s="1" t="s">
        <v>2205</v>
      </c>
      <c r="E430" s="1" t="s">
        <v>13</v>
      </c>
      <c r="F430" s="1" t="s">
        <v>2241</v>
      </c>
      <c r="G430" s="1" t="s">
        <v>2241</v>
      </c>
    </row>
    <row r="431" spans="1:7">
      <c r="A431" s="1" t="s">
        <v>2242</v>
      </c>
      <c r="B431" s="1" t="s">
        <v>9562</v>
      </c>
      <c r="D431" s="1" t="s">
        <v>2205</v>
      </c>
      <c r="E431" s="1" t="s">
        <v>13</v>
      </c>
      <c r="F431" s="1" t="s">
        <v>9563</v>
      </c>
      <c r="G431" s="1" t="s">
        <v>9563</v>
      </c>
    </row>
    <row r="432" spans="1:7">
      <c r="A432" s="1" t="s">
        <v>2243</v>
      </c>
      <c r="B432" s="1" t="s">
        <v>9564</v>
      </c>
      <c r="D432" s="1" t="s">
        <v>2205</v>
      </c>
      <c r="E432" s="1" t="s">
        <v>13</v>
      </c>
      <c r="F432" s="1" t="s">
        <v>9565</v>
      </c>
      <c r="G432" s="1" t="s">
        <v>9565</v>
      </c>
    </row>
    <row r="433" spans="1:8">
      <c r="A433" s="1" t="s">
        <v>2244</v>
      </c>
      <c r="B433" s="1" t="s">
        <v>2245</v>
      </c>
      <c r="D433" s="1" t="s">
        <v>2205</v>
      </c>
      <c r="E433" s="1" t="s">
        <v>13</v>
      </c>
      <c r="F433" s="1" t="s">
        <v>2246</v>
      </c>
      <c r="G433" s="1" t="s">
        <v>2246</v>
      </c>
    </row>
    <row r="434" spans="1:8">
      <c r="A434" s="1" t="s">
        <v>2247</v>
      </c>
      <c r="B434" s="1" t="s">
        <v>2248</v>
      </c>
      <c r="D434" s="1" t="s">
        <v>2205</v>
      </c>
      <c r="E434" s="1" t="s">
        <v>13</v>
      </c>
      <c r="F434" s="1" t="s">
        <v>2249</v>
      </c>
      <c r="G434" s="1" t="s">
        <v>2249</v>
      </c>
    </row>
    <row r="435" spans="1:8">
      <c r="A435" s="1" t="s">
        <v>9566</v>
      </c>
      <c r="B435" s="1" t="s">
        <v>9456</v>
      </c>
      <c r="D435" s="1" t="s">
        <v>2205</v>
      </c>
      <c r="E435" s="1" t="s">
        <v>13</v>
      </c>
      <c r="F435" s="1" t="s">
        <v>9118</v>
      </c>
      <c r="G435" s="1" t="s">
        <v>9118</v>
      </c>
    </row>
    <row r="436" spans="1:8">
      <c r="A436" s="1" t="s">
        <v>2250</v>
      </c>
      <c r="B436" s="1" t="s">
        <v>1796</v>
      </c>
      <c r="D436" s="1" t="s">
        <v>2205</v>
      </c>
      <c r="E436" s="1" t="s">
        <v>13</v>
      </c>
      <c r="F436" s="1" t="s">
        <v>1259</v>
      </c>
      <c r="G436" s="1" t="s">
        <v>1259</v>
      </c>
    </row>
    <row r="437" spans="1:8">
      <c r="A437" s="1" t="s">
        <v>9567</v>
      </c>
      <c r="B437" s="1" t="s">
        <v>9454</v>
      </c>
      <c r="D437" s="1" t="s">
        <v>2205</v>
      </c>
      <c r="E437" s="1" t="s">
        <v>13</v>
      </c>
      <c r="F437" s="1" t="s">
        <v>9115</v>
      </c>
      <c r="G437" s="1" t="s">
        <v>9115</v>
      </c>
    </row>
    <row r="438" spans="1:8">
      <c r="A438" s="1" t="s">
        <v>2251</v>
      </c>
      <c r="B438" s="1" t="s">
        <v>1793</v>
      </c>
      <c r="D438" s="1" t="s">
        <v>2205</v>
      </c>
      <c r="E438" s="1" t="s">
        <v>13</v>
      </c>
      <c r="F438" s="1" t="s">
        <v>1257</v>
      </c>
      <c r="G438" s="1" t="s">
        <v>1257</v>
      </c>
    </row>
    <row r="439" spans="1:8">
      <c r="A439" s="1" t="s">
        <v>2252</v>
      </c>
      <c r="B439" s="1" t="s">
        <v>9568</v>
      </c>
      <c r="D439" s="1" t="s">
        <v>2205</v>
      </c>
      <c r="E439" s="1" t="s">
        <v>13</v>
      </c>
      <c r="F439" s="1" t="s">
        <v>9569</v>
      </c>
      <c r="G439" s="1" t="s">
        <v>9569</v>
      </c>
    </row>
    <row r="440" spans="1:8">
      <c r="A440" s="1" t="s">
        <v>2253</v>
      </c>
      <c r="B440" s="1" t="s">
        <v>9570</v>
      </c>
      <c r="D440" s="1" t="s">
        <v>2205</v>
      </c>
      <c r="E440" s="1" t="s">
        <v>13</v>
      </c>
      <c r="F440" s="1" t="s">
        <v>9571</v>
      </c>
      <c r="G440" s="1" t="s">
        <v>9571</v>
      </c>
    </row>
    <row r="441" spans="1:8">
      <c r="A441" s="1" t="s">
        <v>2254</v>
      </c>
      <c r="B441" s="1" t="s">
        <v>2255</v>
      </c>
      <c r="D441" s="1" t="s">
        <v>2205</v>
      </c>
      <c r="E441" s="1" t="s">
        <v>13</v>
      </c>
      <c r="F441" s="1" t="s">
        <v>9553</v>
      </c>
      <c r="G441" s="1" t="s">
        <v>9553</v>
      </c>
    </row>
    <row r="442" spans="1:8">
      <c r="A442" s="8" t="s">
        <v>2256</v>
      </c>
      <c r="B442" s="1" t="s">
        <v>2257</v>
      </c>
      <c r="D442" s="1" t="s">
        <v>2205</v>
      </c>
      <c r="E442" s="1" t="s">
        <v>13</v>
      </c>
      <c r="F442" s="1" t="s">
        <v>2258</v>
      </c>
      <c r="G442" s="1" t="s">
        <v>2258</v>
      </c>
      <c r="H442" s="1" t="s">
        <v>2259</v>
      </c>
    </row>
    <row r="443" spans="1:8">
      <c r="A443" s="8" t="s">
        <v>2260</v>
      </c>
      <c r="B443" s="1" t="s">
        <v>2261</v>
      </c>
      <c r="D443" s="1" t="s">
        <v>2205</v>
      </c>
      <c r="E443" s="1" t="s">
        <v>13</v>
      </c>
      <c r="F443" s="1" t="s">
        <v>2262</v>
      </c>
      <c r="G443" s="1" t="s">
        <v>2262</v>
      </c>
    </row>
    <row r="444" spans="1:8">
      <c r="A444" s="8" t="s">
        <v>2263</v>
      </c>
      <c r="B444" s="1" t="s">
        <v>2264</v>
      </c>
      <c r="D444" s="1" t="s">
        <v>2205</v>
      </c>
      <c r="E444" s="1" t="s">
        <v>13</v>
      </c>
      <c r="F444" s="1" t="s">
        <v>2265</v>
      </c>
      <c r="G444" s="1" t="s">
        <v>2265</v>
      </c>
    </row>
    <row r="445" spans="1:8">
      <c r="A445" s="8" t="s">
        <v>2266</v>
      </c>
      <c r="B445" s="1" t="s">
        <v>2267</v>
      </c>
      <c r="D445" s="1" t="s">
        <v>2205</v>
      </c>
      <c r="E445" s="1" t="s">
        <v>13</v>
      </c>
      <c r="F445" s="1" t="s">
        <v>2268</v>
      </c>
      <c r="G445" s="1" t="s">
        <v>2268</v>
      </c>
    </row>
    <row r="446" spans="1:8">
      <c r="A446" s="8" t="s">
        <v>2269</v>
      </c>
      <c r="B446" s="1" t="s">
        <v>2270</v>
      </c>
      <c r="D446" s="1" t="s">
        <v>2205</v>
      </c>
      <c r="E446" s="1" t="s">
        <v>13</v>
      </c>
      <c r="F446" s="1" t="s">
        <v>2271</v>
      </c>
      <c r="G446" s="1" t="s">
        <v>2271</v>
      </c>
    </row>
    <row r="447" spans="1:8">
      <c r="A447" s="8" t="s">
        <v>2272</v>
      </c>
      <c r="B447" s="1" t="s">
        <v>2273</v>
      </c>
      <c r="D447" s="1" t="s">
        <v>2205</v>
      </c>
      <c r="E447" s="1" t="s">
        <v>247</v>
      </c>
      <c r="F447" s="1" t="s">
        <v>2274</v>
      </c>
      <c r="G447" s="1" t="s">
        <v>2274</v>
      </c>
    </row>
    <row r="448" spans="1:8">
      <c r="A448" s="8" t="s">
        <v>2275</v>
      </c>
      <c r="B448" s="1" t="s">
        <v>2276</v>
      </c>
      <c r="D448" s="1" t="s">
        <v>2205</v>
      </c>
      <c r="E448" s="1" t="s">
        <v>247</v>
      </c>
      <c r="F448" s="1" t="s">
        <v>2277</v>
      </c>
      <c r="G448" s="1" t="s">
        <v>2277</v>
      </c>
      <c r="H448" s="1" t="s">
        <v>2278</v>
      </c>
    </row>
    <row r="449" spans="1:7">
      <c r="A449" s="8" t="s">
        <v>2279</v>
      </c>
      <c r="B449" s="1" t="s">
        <v>2280</v>
      </c>
      <c r="D449" s="1" t="s">
        <v>2205</v>
      </c>
      <c r="E449" s="1" t="s">
        <v>247</v>
      </c>
      <c r="F449" s="1" t="s">
        <v>2281</v>
      </c>
      <c r="G449" s="1" t="s">
        <v>2281</v>
      </c>
    </row>
    <row r="450" spans="1:7">
      <c r="A450" s="8" t="s">
        <v>2282</v>
      </c>
      <c r="B450" s="1" t="s">
        <v>2283</v>
      </c>
      <c r="D450" s="1" t="s">
        <v>2205</v>
      </c>
      <c r="E450" s="1" t="s">
        <v>247</v>
      </c>
      <c r="F450" s="1" t="s">
        <v>2284</v>
      </c>
      <c r="G450" s="1" t="s">
        <v>2284</v>
      </c>
    </row>
    <row r="451" spans="1:7">
      <c r="A451" s="8" t="s">
        <v>2285</v>
      </c>
      <c r="B451" s="1" t="s">
        <v>2286</v>
      </c>
      <c r="D451" s="1" t="s">
        <v>2205</v>
      </c>
      <c r="E451" s="1" t="s">
        <v>247</v>
      </c>
      <c r="F451" s="1" t="s">
        <v>2287</v>
      </c>
      <c r="G451" s="1" t="s">
        <v>2287</v>
      </c>
    </row>
    <row r="453" spans="1:7">
      <c r="A453" s="1" t="s">
        <v>2288</v>
      </c>
      <c r="B453" s="1" t="s">
        <v>2289</v>
      </c>
      <c r="D453" s="1" t="s">
        <v>2205</v>
      </c>
      <c r="E453" s="1" t="s">
        <v>13</v>
      </c>
      <c r="F453" s="1" t="s">
        <v>2290</v>
      </c>
      <c r="G453" s="1" t="s">
        <v>2290</v>
      </c>
    </row>
    <row r="454" spans="1:7">
      <c r="A454" s="1" t="s">
        <v>2291</v>
      </c>
      <c r="B454" s="1" t="s">
        <v>2292</v>
      </c>
      <c r="D454" s="1" t="s">
        <v>2205</v>
      </c>
      <c r="E454" s="1" t="s">
        <v>13</v>
      </c>
      <c r="F454" s="1" t="s">
        <v>2293</v>
      </c>
      <c r="G454" s="1" t="s">
        <v>2293</v>
      </c>
    </row>
    <row r="455" spans="1:7">
      <c r="A455" s="1" t="s">
        <v>2294</v>
      </c>
      <c r="B455" s="1" t="s">
        <v>2295</v>
      </c>
      <c r="D455" s="1" t="s">
        <v>2205</v>
      </c>
      <c r="E455" s="1" t="s">
        <v>13</v>
      </c>
      <c r="F455" s="1" t="s">
        <v>2296</v>
      </c>
      <c r="G455" s="1" t="s">
        <v>2296</v>
      </c>
    </row>
    <row r="456" spans="1:7">
      <c r="A456" s="1" t="s">
        <v>2297</v>
      </c>
      <c r="B456" s="1" t="s">
        <v>2298</v>
      </c>
      <c r="D456" s="1" t="s">
        <v>2205</v>
      </c>
      <c r="E456" s="1" t="s">
        <v>13</v>
      </c>
      <c r="F456" s="1" t="s">
        <v>2299</v>
      </c>
      <c r="G456" s="1" t="s">
        <v>2299</v>
      </c>
    </row>
    <row r="457" spans="1:7">
      <c r="A457" s="1" t="s">
        <v>2300</v>
      </c>
      <c r="B457" s="1" t="s">
        <v>2301</v>
      </c>
      <c r="D457" s="1" t="s">
        <v>2205</v>
      </c>
      <c r="E457" s="1" t="s">
        <v>13</v>
      </c>
      <c r="F457" s="1" t="s">
        <v>2302</v>
      </c>
      <c r="G457" s="1" t="s">
        <v>2302</v>
      </c>
    </row>
    <row r="458" spans="1:7">
      <c r="A458" s="1" t="s">
        <v>2303</v>
      </c>
      <c r="B458" s="1" t="s">
        <v>2304</v>
      </c>
      <c r="D458" s="1" t="s">
        <v>2205</v>
      </c>
      <c r="E458" s="1" t="s">
        <v>13</v>
      </c>
      <c r="F458" s="1" t="s">
        <v>2305</v>
      </c>
      <c r="G458" s="1" t="s">
        <v>2305</v>
      </c>
    </row>
    <row r="459" spans="1:7">
      <c r="A459" s="1" t="s">
        <v>2306</v>
      </c>
      <c r="B459" s="1" t="s">
        <v>2307</v>
      </c>
      <c r="D459" s="1" t="s">
        <v>2205</v>
      </c>
      <c r="E459" s="1" t="s">
        <v>13</v>
      </c>
      <c r="F459" s="1" t="s">
        <v>2308</v>
      </c>
      <c r="G459" s="1" t="s">
        <v>2308</v>
      </c>
    </row>
    <row r="460" spans="1:7">
      <c r="A460" s="1" t="s">
        <v>2309</v>
      </c>
      <c r="B460" s="1" t="s">
        <v>2310</v>
      </c>
      <c r="D460" s="1" t="s">
        <v>2205</v>
      </c>
      <c r="E460" s="1" t="s">
        <v>13</v>
      </c>
      <c r="F460" s="1" t="s">
        <v>2311</v>
      </c>
      <c r="G460" s="1" t="s">
        <v>2311</v>
      </c>
    </row>
    <row r="461" spans="1:7">
      <c r="A461" s="1" t="s">
        <v>2312</v>
      </c>
      <c r="B461" s="1" t="s">
        <v>2313</v>
      </c>
      <c r="D461" s="1" t="s">
        <v>2205</v>
      </c>
      <c r="E461" s="1" t="s">
        <v>13</v>
      </c>
      <c r="F461" s="1" t="s">
        <v>2226</v>
      </c>
      <c r="G461" s="1" t="s">
        <v>2226</v>
      </c>
    </row>
    <row r="462" spans="1:7">
      <c r="A462" s="1" t="s">
        <v>2314</v>
      </c>
      <c r="B462" s="1" t="s">
        <v>2315</v>
      </c>
      <c r="D462" s="1" t="s">
        <v>2205</v>
      </c>
      <c r="E462" s="1" t="s">
        <v>13</v>
      </c>
      <c r="F462" s="1" t="s">
        <v>2222</v>
      </c>
      <c r="G462" s="1" t="s">
        <v>2222</v>
      </c>
    </row>
    <row r="463" spans="1:7">
      <c r="A463" s="1" t="s">
        <v>2316</v>
      </c>
      <c r="B463" s="1" t="s">
        <v>2317</v>
      </c>
      <c r="D463" s="1" t="s">
        <v>2205</v>
      </c>
      <c r="E463" s="1" t="s">
        <v>13</v>
      </c>
      <c r="F463" s="1" t="s">
        <v>2228</v>
      </c>
      <c r="G463" s="1" t="s">
        <v>2228</v>
      </c>
    </row>
    <row r="464" spans="1:7">
      <c r="A464" s="1" t="s">
        <v>2318</v>
      </c>
      <c r="B464" s="1" t="s">
        <v>2319</v>
      </c>
      <c r="D464" s="1" t="s">
        <v>2205</v>
      </c>
      <c r="E464" s="1" t="s">
        <v>13</v>
      </c>
      <c r="F464" s="1" t="s">
        <v>2224</v>
      </c>
      <c r="G464" s="1" t="s">
        <v>2224</v>
      </c>
    </row>
    <row r="465" spans="1:8">
      <c r="A465" s="1" t="s">
        <v>2320</v>
      </c>
      <c r="B465" s="1" t="s">
        <v>2321</v>
      </c>
      <c r="D465" s="1" t="s">
        <v>2205</v>
      </c>
      <c r="E465" s="1" t="s">
        <v>13</v>
      </c>
      <c r="F465" s="1" t="s">
        <v>2322</v>
      </c>
      <c r="G465" s="1" t="s">
        <v>2322</v>
      </c>
    </row>
    <row r="466" spans="1:8">
      <c r="A466" s="1" t="s">
        <v>2323</v>
      </c>
      <c r="B466" s="1" t="s">
        <v>2324</v>
      </c>
      <c r="D466" s="1" t="s">
        <v>2205</v>
      </c>
      <c r="E466" s="1" t="s">
        <v>13</v>
      </c>
      <c r="F466" s="1" t="s">
        <v>2325</v>
      </c>
      <c r="G466" s="1" t="s">
        <v>2325</v>
      </c>
    </row>
    <row r="467" spans="1:8">
      <c r="A467" s="1" t="s">
        <v>2326</v>
      </c>
      <c r="B467" s="1" t="s">
        <v>2327</v>
      </c>
      <c r="D467" s="1" t="s">
        <v>2205</v>
      </c>
      <c r="E467" s="1" t="s">
        <v>13</v>
      </c>
      <c r="F467" s="1" t="s">
        <v>2328</v>
      </c>
      <c r="G467" s="1" t="s">
        <v>2328</v>
      </c>
    </row>
    <row r="468" spans="1:8">
      <c r="A468" s="8" t="s">
        <v>2329</v>
      </c>
      <c r="B468" s="1" t="s">
        <v>2330</v>
      </c>
      <c r="D468" s="1" t="s">
        <v>2205</v>
      </c>
      <c r="E468" s="1" t="s">
        <v>13</v>
      </c>
      <c r="F468" s="1" t="s">
        <v>2331</v>
      </c>
      <c r="G468" s="1" t="s">
        <v>2331</v>
      </c>
      <c r="H468" s="1" t="s">
        <v>2259</v>
      </c>
    </row>
    <row r="469" spans="1:8">
      <c r="A469" s="8" t="s">
        <v>2332</v>
      </c>
      <c r="B469" s="1" t="s">
        <v>2261</v>
      </c>
      <c r="D469" s="1" t="s">
        <v>2205</v>
      </c>
      <c r="E469" s="1" t="s">
        <v>13</v>
      </c>
      <c r="F469" s="1" t="s">
        <v>2333</v>
      </c>
      <c r="G469" s="1" t="s">
        <v>2333</v>
      </c>
    </row>
    <row r="470" spans="1:8">
      <c r="A470" s="8" t="s">
        <v>2334</v>
      </c>
      <c r="B470" s="1" t="s">
        <v>2264</v>
      </c>
      <c r="D470" s="1" t="s">
        <v>2205</v>
      </c>
      <c r="E470" s="1" t="s">
        <v>13</v>
      </c>
      <c r="F470" s="1" t="s">
        <v>2335</v>
      </c>
      <c r="G470" s="1" t="s">
        <v>2335</v>
      </c>
    </row>
    <row r="471" spans="1:8">
      <c r="A471" s="8" t="s">
        <v>2336</v>
      </c>
      <c r="B471" s="1" t="s">
        <v>2267</v>
      </c>
      <c r="D471" s="1" t="s">
        <v>2205</v>
      </c>
      <c r="E471" s="1" t="s">
        <v>13</v>
      </c>
      <c r="F471" s="1" t="s">
        <v>2337</v>
      </c>
      <c r="G471" s="1" t="s">
        <v>2337</v>
      </c>
    </row>
    <row r="472" spans="1:8">
      <c r="A472" s="8" t="s">
        <v>2338</v>
      </c>
      <c r="B472" s="1" t="s">
        <v>2270</v>
      </c>
      <c r="D472" s="1" t="s">
        <v>2205</v>
      </c>
      <c r="E472" s="1" t="s">
        <v>13</v>
      </c>
      <c r="F472" s="1" t="s">
        <v>2339</v>
      </c>
      <c r="G472" s="1" t="s">
        <v>2339</v>
      </c>
    </row>
    <row r="473" spans="1:8">
      <c r="A473" s="8" t="s">
        <v>2340</v>
      </c>
      <c r="B473" s="1" t="s">
        <v>2273</v>
      </c>
      <c r="D473" s="1" t="s">
        <v>2205</v>
      </c>
      <c r="E473" s="1" t="s">
        <v>247</v>
      </c>
      <c r="F473" s="1" t="s">
        <v>2341</v>
      </c>
      <c r="G473" s="1" t="s">
        <v>2341</v>
      </c>
    </row>
    <row r="474" spans="1:8">
      <c r="A474" s="8" t="s">
        <v>2342</v>
      </c>
      <c r="B474" s="1" t="s">
        <v>2276</v>
      </c>
      <c r="D474" s="1" t="s">
        <v>2205</v>
      </c>
      <c r="E474" s="1" t="s">
        <v>247</v>
      </c>
      <c r="F474" s="1" t="s">
        <v>2277</v>
      </c>
      <c r="G474" s="1" t="s">
        <v>2277</v>
      </c>
      <c r="H474" s="1" t="s">
        <v>2278</v>
      </c>
    </row>
    <row r="475" spans="1:8">
      <c r="A475" s="8" t="s">
        <v>2343</v>
      </c>
      <c r="B475" s="1" t="s">
        <v>2280</v>
      </c>
      <c r="D475" s="1" t="s">
        <v>2205</v>
      </c>
      <c r="E475" s="1" t="s">
        <v>247</v>
      </c>
      <c r="F475" s="1" t="s">
        <v>2344</v>
      </c>
      <c r="G475" s="1" t="s">
        <v>2344</v>
      </c>
    </row>
    <row r="476" spans="1:8">
      <c r="A476" s="8" t="s">
        <v>2345</v>
      </c>
      <c r="B476" s="1" t="s">
        <v>2283</v>
      </c>
      <c r="D476" s="1" t="s">
        <v>2205</v>
      </c>
      <c r="E476" s="1" t="s">
        <v>247</v>
      </c>
      <c r="F476" s="1" t="s">
        <v>2346</v>
      </c>
      <c r="G476" s="1" t="s">
        <v>2346</v>
      </c>
    </row>
    <row r="477" spans="1:8">
      <c r="A477" s="8" t="s">
        <v>2347</v>
      </c>
      <c r="B477" s="1" t="s">
        <v>2286</v>
      </c>
      <c r="D477" s="1" t="s">
        <v>2205</v>
      </c>
      <c r="E477" s="1" t="s">
        <v>247</v>
      </c>
      <c r="F477" s="1" t="s">
        <v>2348</v>
      </c>
      <c r="G477" s="1" t="s">
        <v>2348</v>
      </c>
    </row>
    <row r="479" spans="1:8" s="14" customFormat="1">
      <c r="A479" s="14" t="s">
        <v>2349</v>
      </c>
    </row>
    <row r="480" spans="1:8">
      <c r="A480" s="1" t="s">
        <v>2350</v>
      </c>
      <c r="B480" s="1" t="s">
        <v>2351</v>
      </c>
      <c r="D480" s="1" t="s">
        <v>2352</v>
      </c>
      <c r="E480" s="1" t="s">
        <v>13</v>
      </c>
      <c r="F480" s="3">
        <v>2019</v>
      </c>
      <c r="G480" s="3">
        <v>2019</v>
      </c>
    </row>
    <row r="481" spans="1:7">
      <c r="A481" s="1" t="s">
        <v>2353</v>
      </c>
      <c r="B481" s="1" t="s">
        <v>2354</v>
      </c>
      <c r="D481" s="1" t="s">
        <v>2352</v>
      </c>
      <c r="E481" s="1" t="s">
        <v>13</v>
      </c>
      <c r="F481" s="1" t="s">
        <v>9106</v>
      </c>
      <c r="G481" s="1" t="s">
        <v>9106</v>
      </c>
    </row>
    <row r="482" spans="1:7">
      <c r="A482" s="1" t="s">
        <v>2355</v>
      </c>
      <c r="B482" s="1" t="s">
        <v>2356</v>
      </c>
      <c r="D482" s="1" t="s">
        <v>2352</v>
      </c>
      <c r="E482" s="1" t="s">
        <v>247</v>
      </c>
      <c r="F482" s="1" t="s">
        <v>9148</v>
      </c>
      <c r="G482" s="1" t="s">
        <v>9148</v>
      </c>
    </row>
    <row r="483" spans="1:7">
      <c r="A483" s="1" t="s">
        <v>2357</v>
      </c>
      <c r="B483" s="1" t="s">
        <v>2358</v>
      </c>
      <c r="D483" s="1" t="s">
        <v>2352</v>
      </c>
      <c r="E483" s="1" t="s">
        <v>247</v>
      </c>
      <c r="F483" s="1" t="s">
        <v>9151</v>
      </c>
      <c r="G483" s="1" t="s">
        <v>9151</v>
      </c>
    </row>
    <row r="484" spans="1:7">
      <c r="A484" s="1" t="s">
        <v>2359</v>
      </c>
      <c r="B484" s="1" t="s">
        <v>2360</v>
      </c>
      <c r="D484" s="1" t="s">
        <v>2352</v>
      </c>
      <c r="E484" s="1" t="s">
        <v>247</v>
      </c>
      <c r="F484" s="1" t="s">
        <v>9155</v>
      </c>
      <c r="G484" s="1" t="s">
        <v>9155</v>
      </c>
    </row>
    <row r="485" spans="1:7">
      <c r="A485" s="1" t="s">
        <v>2361</v>
      </c>
      <c r="B485" s="1" t="s">
        <v>2362</v>
      </c>
      <c r="D485" s="1" t="s">
        <v>2352</v>
      </c>
      <c r="E485" s="1" t="s">
        <v>247</v>
      </c>
      <c r="F485" s="1" t="s">
        <v>9144</v>
      </c>
      <c r="G485" s="1" t="s">
        <v>9144</v>
      </c>
    </row>
    <row r="486" spans="1:7">
      <c r="A486" s="1" t="s">
        <v>2363</v>
      </c>
      <c r="B486" s="1" t="s">
        <v>2364</v>
      </c>
      <c r="D486" s="1" t="s">
        <v>2352</v>
      </c>
      <c r="E486" s="1" t="s">
        <v>247</v>
      </c>
      <c r="F486" s="1" t="s">
        <v>9140</v>
      </c>
      <c r="G486" s="1" t="s">
        <v>9140</v>
      </c>
    </row>
    <row r="487" spans="1:7">
      <c r="A487" s="1" t="s">
        <v>2365</v>
      </c>
      <c r="B487" s="1" t="s">
        <v>2366</v>
      </c>
      <c r="D487" s="1" t="s">
        <v>2352</v>
      </c>
      <c r="E487" s="1" t="s">
        <v>13</v>
      </c>
      <c r="F487" s="1" t="s">
        <v>9164</v>
      </c>
      <c r="G487" s="1" t="s">
        <v>9164</v>
      </c>
    </row>
    <row r="488" spans="1:7">
      <c r="A488" s="1" t="s">
        <v>2367</v>
      </c>
      <c r="B488" s="1" t="s">
        <v>2368</v>
      </c>
      <c r="D488" s="1" t="s">
        <v>2352</v>
      </c>
      <c r="E488" s="1" t="s">
        <v>13</v>
      </c>
      <c r="F488" s="1" t="s">
        <v>9115</v>
      </c>
      <c r="G488" s="1" t="s">
        <v>9115</v>
      </c>
    </row>
    <row r="489" spans="1:7">
      <c r="A489" s="1" t="s">
        <v>2369</v>
      </c>
      <c r="B489" s="1" t="s">
        <v>2370</v>
      </c>
      <c r="D489" s="1" t="s">
        <v>2352</v>
      </c>
      <c r="E489" s="1" t="s">
        <v>13</v>
      </c>
      <c r="F489" s="1" t="s">
        <v>9118</v>
      </c>
      <c r="G489" s="1" t="s">
        <v>9118</v>
      </c>
    </row>
    <row r="490" spans="1:7">
      <c r="A490" s="1" t="s">
        <v>2371</v>
      </c>
      <c r="B490" s="1" t="s">
        <v>2372</v>
      </c>
      <c r="D490" s="1" t="s">
        <v>2352</v>
      </c>
      <c r="E490" s="1" t="s">
        <v>13</v>
      </c>
      <c r="F490" s="1" t="s">
        <v>9572</v>
      </c>
      <c r="G490" s="1" t="s">
        <v>9572</v>
      </c>
    </row>
    <row r="491" spans="1:7">
      <c r="A491" s="1" t="s">
        <v>2373</v>
      </c>
      <c r="B491" s="1" t="s">
        <v>2374</v>
      </c>
      <c r="D491" s="1" t="s">
        <v>2352</v>
      </c>
      <c r="E491" s="1" t="s">
        <v>288</v>
      </c>
      <c r="F491" s="1" t="s">
        <v>9573</v>
      </c>
      <c r="G491" s="1" t="s">
        <v>9573</v>
      </c>
    </row>
    <row r="492" spans="1:7">
      <c r="A492" s="1" t="s">
        <v>2375</v>
      </c>
      <c r="B492" s="1" t="s">
        <v>2376</v>
      </c>
      <c r="D492" s="1" t="s">
        <v>2352</v>
      </c>
      <c r="E492" s="1" t="s">
        <v>288</v>
      </c>
      <c r="F492" s="1" t="s">
        <v>9574</v>
      </c>
      <c r="G492" s="1" t="s">
        <v>9574</v>
      </c>
    </row>
    <row r="493" spans="1:7">
      <c r="A493" s="1" t="s">
        <v>2377</v>
      </c>
      <c r="B493" s="1" t="s">
        <v>2378</v>
      </c>
      <c r="D493" s="1" t="s">
        <v>2352</v>
      </c>
      <c r="E493" s="1" t="s">
        <v>288</v>
      </c>
      <c r="F493" s="1" t="s">
        <v>9575</v>
      </c>
      <c r="G493" s="1" t="s">
        <v>9575</v>
      </c>
    </row>
    <row r="496" spans="1:7">
      <c r="A496" s="15" t="s">
        <v>2379</v>
      </c>
      <c r="B496" s="1" t="s">
        <v>2380</v>
      </c>
      <c r="C496" s="1" t="s">
        <v>2204</v>
      </c>
      <c r="D496" s="1" t="s">
        <v>2352</v>
      </c>
      <c r="E496" s="1" t="s">
        <v>13</v>
      </c>
      <c r="F496" s="3">
        <v>2021</v>
      </c>
      <c r="G496" s="3">
        <v>2021</v>
      </c>
    </row>
    <row r="497" spans="1:7">
      <c r="A497" s="15" t="s">
        <v>2381</v>
      </c>
      <c r="B497" s="1" t="s">
        <v>2382</v>
      </c>
      <c r="C497" s="1" t="s">
        <v>2204</v>
      </c>
      <c r="D497" s="1" t="s">
        <v>2352</v>
      </c>
      <c r="E497" s="1" t="s">
        <v>13</v>
      </c>
      <c r="F497" s="3">
        <v>2030</v>
      </c>
      <c r="G497" s="3">
        <v>2030</v>
      </c>
    </row>
    <row r="498" spans="1:7">
      <c r="A498" s="1" t="s">
        <v>2383</v>
      </c>
      <c r="B498" s="1" t="s">
        <v>2384</v>
      </c>
      <c r="D498" s="1" t="s">
        <v>2352</v>
      </c>
      <c r="E498" s="1" t="s">
        <v>13</v>
      </c>
      <c r="F498" s="3" t="s">
        <v>2385</v>
      </c>
      <c r="G498" s="3" t="s">
        <v>2385</v>
      </c>
    </row>
    <row r="500" spans="1:7">
      <c r="A500" s="15" t="s">
        <v>2386</v>
      </c>
      <c r="B500" s="1" t="s">
        <v>2387</v>
      </c>
      <c r="C500" s="1" t="s">
        <v>2204</v>
      </c>
      <c r="D500" s="1" t="s">
        <v>2352</v>
      </c>
      <c r="E500" s="1" t="s">
        <v>13</v>
      </c>
      <c r="F500" s="1" t="s">
        <v>2388</v>
      </c>
      <c r="G500" s="1" t="s">
        <v>2388</v>
      </c>
    </row>
    <row r="501" spans="1:7">
      <c r="A501" s="15" t="s">
        <v>2389</v>
      </c>
      <c r="B501" s="1" t="s">
        <v>2362</v>
      </c>
      <c r="C501" s="1" t="s">
        <v>2204</v>
      </c>
      <c r="D501" s="1" t="s">
        <v>2352</v>
      </c>
      <c r="E501" s="1" t="s">
        <v>247</v>
      </c>
      <c r="F501" s="3" t="s">
        <v>2361</v>
      </c>
      <c r="G501" s="3" t="s">
        <v>2361</v>
      </c>
    </row>
    <row r="502" spans="1:7">
      <c r="A502" s="1" t="s">
        <v>2390</v>
      </c>
      <c r="B502" s="1" t="s">
        <v>2391</v>
      </c>
      <c r="D502" s="1" t="s">
        <v>2352</v>
      </c>
      <c r="E502" s="1" t="s">
        <v>13</v>
      </c>
      <c r="F502" s="1" t="s">
        <v>2392</v>
      </c>
      <c r="G502" s="1" t="s">
        <v>2392</v>
      </c>
    </row>
    <row r="503" spans="1:7">
      <c r="A503" s="15" t="s">
        <v>2393</v>
      </c>
      <c r="B503" s="1" t="s">
        <v>2394</v>
      </c>
      <c r="C503" s="1" t="s">
        <v>2204</v>
      </c>
      <c r="D503" s="1" t="s">
        <v>2352</v>
      </c>
      <c r="E503" s="1" t="s">
        <v>13</v>
      </c>
      <c r="F503" s="1" t="s">
        <v>2395</v>
      </c>
      <c r="G503" s="1" t="s">
        <v>2395</v>
      </c>
    </row>
    <row r="504" spans="1:7">
      <c r="A504" s="15" t="s">
        <v>2396</v>
      </c>
      <c r="B504" s="1" t="s">
        <v>2397</v>
      </c>
      <c r="C504" s="1" t="s">
        <v>2204</v>
      </c>
      <c r="D504" s="1" t="s">
        <v>2352</v>
      </c>
      <c r="E504" s="1" t="s">
        <v>13</v>
      </c>
      <c r="F504" s="1" t="s">
        <v>2398</v>
      </c>
      <c r="G504" s="1" t="s">
        <v>2398</v>
      </c>
    </row>
    <row r="505" spans="1:7">
      <c r="A505" s="1" t="s">
        <v>2399</v>
      </c>
      <c r="B505" s="1" t="s">
        <v>2400</v>
      </c>
      <c r="D505" s="1" t="s">
        <v>2352</v>
      </c>
      <c r="E505" s="1" t="s">
        <v>13</v>
      </c>
      <c r="F505" s="1" t="s">
        <v>2401</v>
      </c>
      <c r="G505" s="1" t="s">
        <v>2401</v>
      </c>
    </row>
    <row r="506" spans="1:7">
      <c r="A506" s="1" t="s">
        <v>2402</v>
      </c>
      <c r="B506" s="1" t="s">
        <v>2403</v>
      </c>
      <c r="D506" s="1" t="s">
        <v>2352</v>
      </c>
      <c r="E506" s="1" t="s">
        <v>13</v>
      </c>
      <c r="F506" s="1" t="s">
        <v>2404</v>
      </c>
      <c r="G506" s="1" t="s">
        <v>2404</v>
      </c>
    </row>
    <row r="507" spans="1:7">
      <c r="A507" s="1" t="s">
        <v>2405</v>
      </c>
      <c r="B507" s="1" t="s">
        <v>2406</v>
      </c>
      <c r="D507" s="1" t="s">
        <v>2352</v>
      </c>
      <c r="E507" s="1" t="s">
        <v>13</v>
      </c>
      <c r="F507" s="1" t="s">
        <v>2407</v>
      </c>
      <c r="G507" s="1" t="s">
        <v>2407</v>
      </c>
    </row>
    <row r="508" spans="1:7">
      <c r="A508" s="1" t="s">
        <v>2408</v>
      </c>
      <c r="B508" s="1" t="s">
        <v>2409</v>
      </c>
      <c r="D508" s="1" t="s">
        <v>2352</v>
      </c>
      <c r="E508" s="1" t="s">
        <v>13</v>
      </c>
      <c r="F508" s="1" t="s">
        <v>2410</v>
      </c>
      <c r="G508" s="1" t="s">
        <v>2410</v>
      </c>
    </row>
    <row r="509" spans="1:7">
      <c r="A509" s="15" t="s">
        <v>2411</v>
      </c>
      <c r="B509" s="1" t="s">
        <v>2412</v>
      </c>
      <c r="C509" s="1" t="s">
        <v>2204</v>
      </c>
      <c r="D509" s="1" t="s">
        <v>2352</v>
      </c>
      <c r="E509" s="1" t="s">
        <v>13</v>
      </c>
      <c r="F509" s="1" t="s">
        <v>2413</v>
      </c>
      <c r="G509" s="1" t="s">
        <v>2413</v>
      </c>
    </row>
    <row r="510" spans="1:7">
      <c r="A510" s="15" t="s">
        <v>2414</v>
      </c>
      <c r="B510" s="1" t="s">
        <v>2415</v>
      </c>
      <c r="C510" s="1" t="s">
        <v>2204</v>
      </c>
      <c r="D510" s="1" t="s">
        <v>2352</v>
      </c>
      <c r="E510" s="1" t="s">
        <v>247</v>
      </c>
      <c r="F510" s="1" t="s">
        <v>2416</v>
      </c>
      <c r="G510" s="1" t="s">
        <v>2416</v>
      </c>
    </row>
    <row r="511" spans="1:7">
      <c r="A511" s="1" t="s">
        <v>2417</v>
      </c>
      <c r="B511" s="1" t="s">
        <v>2415</v>
      </c>
      <c r="D511" s="1" t="s">
        <v>2352</v>
      </c>
      <c r="E511" s="1" t="s">
        <v>247</v>
      </c>
      <c r="F511" s="1" t="s">
        <v>2418</v>
      </c>
      <c r="G511" s="1" t="s">
        <v>2418</v>
      </c>
    </row>
    <row r="513" spans="1:7">
      <c r="A513" s="1" t="s">
        <v>2419</v>
      </c>
      <c r="B513" s="1" t="s">
        <v>2420</v>
      </c>
      <c r="D513" s="1" t="s">
        <v>2352</v>
      </c>
      <c r="E513" s="1" t="s">
        <v>13</v>
      </c>
      <c r="F513" s="1" t="s">
        <v>2421</v>
      </c>
      <c r="G513" s="1" t="s">
        <v>2421</v>
      </c>
    </row>
    <row r="514" spans="1:7">
      <c r="A514" s="1" t="s">
        <v>2422</v>
      </c>
      <c r="B514" s="1" t="s">
        <v>2423</v>
      </c>
      <c r="D514" s="1" t="s">
        <v>2352</v>
      </c>
      <c r="E514" s="1" t="s">
        <v>13</v>
      </c>
      <c r="F514" s="1" t="s">
        <v>2424</v>
      </c>
      <c r="G514" s="1" t="s">
        <v>2424</v>
      </c>
    </row>
    <row r="515" spans="1:7">
      <c r="A515" s="1" t="s">
        <v>2425</v>
      </c>
      <c r="B515" s="1" t="s">
        <v>2426</v>
      </c>
      <c r="D515" s="1" t="s">
        <v>2352</v>
      </c>
      <c r="E515" s="1" t="s">
        <v>13</v>
      </c>
      <c r="F515" s="1" t="s">
        <v>2427</v>
      </c>
      <c r="G515" s="1" t="s">
        <v>2427</v>
      </c>
    </row>
    <row r="517" spans="1:7">
      <c r="A517" s="15" t="s">
        <v>2428</v>
      </c>
      <c r="B517" s="1" t="s">
        <v>2429</v>
      </c>
      <c r="C517" s="1" t="s">
        <v>2204</v>
      </c>
      <c r="D517" s="1" t="s">
        <v>2352</v>
      </c>
      <c r="E517" s="1" t="s">
        <v>13</v>
      </c>
      <c r="F517" s="1" t="s">
        <v>2430</v>
      </c>
      <c r="G517" s="1" t="s">
        <v>2430</v>
      </c>
    </row>
    <row r="518" spans="1:7">
      <c r="A518" s="15" t="s">
        <v>2431</v>
      </c>
      <c r="B518" s="1" t="s">
        <v>2432</v>
      </c>
      <c r="C518" s="1" t="s">
        <v>2204</v>
      </c>
      <c r="D518" s="1" t="s">
        <v>2352</v>
      </c>
      <c r="E518" s="1" t="s">
        <v>13</v>
      </c>
      <c r="F518" s="1" t="s">
        <v>2433</v>
      </c>
      <c r="G518" s="1" t="s">
        <v>2433</v>
      </c>
    </row>
    <row r="519" spans="1:7">
      <c r="A519" s="1" t="s">
        <v>2434</v>
      </c>
      <c r="B519" s="1" t="s">
        <v>2435</v>
      </c>
      <c r="D519" s="1" t="s">
        <v>2352</v>
      </c>
      <c r="E519" s="1" t="s">
        <v>13</v>
      </c>
      <c r="F519" s="1" t="s">
        <v>2436</v>
      </c>
      <c r="G519" s="1" t="s">
        <v>2436</v>
      </c>
    </row>
    <row r="521" spans="1:7">
      <c r="A521" s="15" t="s">
        <v>2437</v>
      </c>
      <c r="B521" s="1" t="s">
        <v>2438</v>
      </c>
      <c r="C521" s="1" t="s">
        <v>2204</v>
      </c>
      <c r="D521" s="1" t="s">
        <v>2352</v>
      </c>
      <c r="E521" s="1" t="s">
        <v>13</v>
      </c>
      <c r="F521" s="1" t="s">
        <v>2439</v>
      </c>
      <c r="G521" s="1" t="s">
        <v>2439</v>
      </c>
    </row>
    <row r="522" spans="1:7">
      <c r="A522" s="15" t="s">
        <v>2440</v>
      </c>
      <c r="B522" s="1" t="s">
        <v>2441</v>
      </c>
      <c r="C522" s="1" t="s">
        <v>2204</v>
      </c>
      <c r="D522" s="1" t="s">
        <v>2352</v>
      </c>
      <c r="E522" s="1" t="s">
        <v>13</v>
      </c>
      <c r="F522" s="1" t="s">
        <v>2442</v>
      </c>
      <c r="G522" s="1" t="s">
        <v>2442</v>
      </c>
    </row>
    <row r="523" spans="1:7">
      <c r="A523" s="1" t="s">
        <v>2443</v>
      </c>
      <c r="B523" s="1" t="s">
        <v>2444</v>
      </c>
      <c r="D523" s="1" t="s">
        <v>2352</v>
      </c>
      <c r="E523" s="1" t="s">
        <v>13</v>
      </c>
      <c r="F523" s="1" t="s">
        <v>2445</v>
      </c>
      <c r="G523" s="1" t="s">
        <v>2445</v>
      </c>
    </row>
    <row r="525" spans="1:7">
      <c r="A525" s="1" t="s">
        <v>2446</v>
      </c>
      <c r="B525" s="1" t="s">
        <v>2447</v>
      </c>
      <c r="D525" s="1" t="s">
        <v>2352</v>
      </c>
      <c r="E525" s="1" t="s">
        <v>13</v>
      </c>
      <c r="F525" s="1" t="s">
        <v>2448</v>
      </c>
      <c r="G525" s="1" t="s">
        <v>2448</v>
      </c>
    </row>
    <row r="526" spans="1:7">
      <c r="A526" s="1" t="s">
        <v>2449</v>
      </c>
      <c r="B526" s="1" t="s">
        <v>2450</v>
      </c>
      <c r="D526" s="1" t="s">
        <v>2352</v>
      </c>
      <c r="E526" s="1" t="s">
        <v>13</v>
      </c>
      <c r="F526" s="1" t="s">
        <v>2451</v>
      </c>
      <c r="G526" s="1" t="s">
        <v>2451</v>
      </c>
    </row>
    <row r="527" spans="1:7">
      <c r="A527" s="1" t="s">
        <v>2452</v>
      </c>
      <c r="B527" s="1" t="s">
        <v>2453</v>
      </c>
      <c r="D527" s="1" t="s">
        <v>2352</v>
      </c>
      <c r="E527" s="1" t="s">
        <v>13</v>
      </c>
      <c r="F527" s="1" t="s">
        <v>2454</v>
      </c>
      <c r="G527" s="1" t="s">
        <v>2454</v>
      </c>
    </row>
    <row r="529" spans="1:7">
      <c r="A529" s="1" t="s">
        <v>2455</v>
      </c>
    </row>
    <row r="530" spans="1:7">
      <c r="A530" s="1" t="s">
        <v>2456</v>
      </c>
      <c r="B530" s="1" t="s">
        <v>2457</v>
      </c>
      <c r="D530" s="1" t="s">
        <v>2352</v>
      </c>
      <c r="E530" s="1" t="s">
        <v>13</v>
      </c>
      <c r="F530" s="1" t="s">
        <v>9576</v>
      </c>
      <c r="G530" s="1" t="s">
        <v>9576</v>
      </c>
    </row>
    <row r="531" spans="1:7">
      <c r="A531" s="1" t="s">
        <v>2458</v>
      </c>
      <c r="B531" s="1" t="s">
        <v>2459</v>
      </c>
      <c r="D531" s="1" t="s">
        <v>2352</v>
      </c>
      <c r="E531" s="1" t="s">
        <v>13</v>
      </c>
      <c r="F531" s="1" t="s">
        <v>2460</v>
      </c>
      <c r="G531" s="1" t="s">
        <v>2460</v>
      </c>
    </row>
    <row r="532" spans="1:7">
      <c r="A532" s="1" t="s">
        <v>2461</v>
      </c>
      <c r="B532" s="1" t="s">
        <v>2462</v>
      </c>
      <c r="D532" s="1" t="s">
        <v>2352</v>
      </c>
      <c r="E532" s="1" t="s">
        <v>13</v>
      </c>
      <c r="F532" s="3" t="s">
        <v>2463</v>
      </c>
      <c r="G532" s="3" t="s">
        <v>2464</v>
      </c>
    </row>
    <row r="533" spans="1:7">
      <c r="A533" s="1" t="s">
        <v>2465</v>
      </c>
      <c r="B533" s="1" t="s">
        <v>2466</v>
      </c>
      <c r="D533" s="1" t="s">
        <v>2352</v>
      </c>
      <c r="E533" s="1" t="s">
        <v>247</v>
      </c>
      <c r="F533" s="3" t="s">
        <v>2467</v>
      </c>
      <c r="G533" s="3" t="s">
        <v>2467</v>
      </c>
    </row>
    <row r="534" spans="1:7">
      <c r="A534" s="15" t="s">
        <v>2468</v>
      </c>
      <c r="B534" s="1" t="s">
        <v>2469</v>
      </c>
      <c r="C534" s="1" t="s">
        <v>2204</v>
      </c>
      <c r="D534" s="1" t="s">
        <v>2352</v>
      </c>
      <c r="E534" s="1" t="s">
        <v>247</v>
      </c>
      <c r="F534" s="3" t="s">
        <v>2470</v>
      </c>
      <c r="G534" s="3" t="s">
        <v>2470</v>
      </c>
    </row>
    <row r="535" spans="1:7">
      <c r="A535" s="15" t="s">
        <v>2471</v>
      </c>
      <c r="B535" s="1" t="s">
        <v>2472</v>
      </c>
      <c r="D535" s="1" t="s">
        <v>2352</v>
      </c>
      <c r="E535" s="1" t="s">
        <v>247</v>
      </c>
      <c r="F535" s="3" t="s">
        <v>2473</v>
      </c>
      <c r="G535" s="3" t="s">
        <v>2474</v>
      </c>
    </row>
    <row r="536" spans="1:7">
      <c r="F536" s="3"/>
      <c r="G536" s="3"/>
    </row>
    <row r="537" spans="1:7">
      <c r="A537" s="1" t="s">
        <v>2475</v>
      </c>
      <c r="B537" s="1" t="s">
        <v>2476</v>
      </c>
      <c r="D537" s="1" t="s">
        <v>2352</v>
      </c>
      <c r="E537" s="1" t="s">
        <v>13</v>
      </c>
      <c r="F537" s="3" t="s">
        <v>2477</v>
      </c>
      <c r="G537" s="3" t="s">
        <v>2477</v>
      </c>
    </row>
    <row r="538" spans="1:7">
      <c r="A538" s="1" t="s">
        <v>2478</v>
      </c>
      <c r="B538" s="1" t="s">
        <v>2479</v>
      </c>
      <c r="D538" s="1" t="s">
        <v>2352</v>
      </c>
      <c r="E538" s="1" t="s">
        <v>13</v>
      </c>
      <c r="F538" s="3" t="s">
        <v>2480</v>
      </c>
      <c r="G538" s="3" t="s">
        <v>2480</v>
      </c>
    </row>
    <row r="539" spans="1:7">
      <c r="F539" s="3"/>
      <c r="G539" s="3"/>
    </row>
    <row r="540" spans="1:7">
      <c r="A540" s="1" t="s">
        <v>2481</v>
      </c>
    </row>
    <row r="541" spans="1:7">
      <c r="A541" s="15" t="s">
        <v>2482</v>
      </c>
      <c r="B541" s="1" t="s">
        <v>2483</v>
      </c>
      <c r="C541" s="1" t="s">
        <v>2204</v>
      </c>
      <c r="D541" s="1" t="s">
        <v>2352</v>
      </c>
      <c r="E541" s="1" t="s">
        <v>13</v>
      </c>
      <c r="F541" s="3">
        <v>10</v>
      </c>
      <c r="G541" s="3">
        <v>10</v>
      </c>
    </row>
    <row r="542" spans="1:7">
      <c r="A542" s="15" t="s">
        <v>2484</v>
      </c>
      <c r="B542" s="1" t="s">
        <v>2485</v>
      </c>
      <c r="C542" s="1" t="s">
        <v>2204</v>
      </c>
      <c r="D542" s="1" t="s">
        <v>2352</v>
      </c>
      <c r="E542" s="1" t="s">
        <v>13</v>
      </c>
      <c r="F542" s="3">
        <v>10</v>
      </c>
      <c r="G542" s="3">
        <v>10</v>
      </c>
    </row>
    <row r="543" spans="1:7">
      <c r="A543" s="15" t="s">
        <v>2486</v>
      </c>
      <c r="B543" s="1" t="s">
        <v>2487</v>
      </c>
      <c r="C543" s="1" t="s">
        <v>2204</v>
      </c>
      <c r="D543" s="1" t="s">
        <v>2352</v>
      </c>
      <c r="E543" s="1" t="s">
        <v>13</v>
      </c>
      <c r="F543" s="3">
        <v>10</v>
      </c>
      <c r="G543" s="3">
        <v>10</v>
      </c>
    </row>
    <row r="544" spans="1:7">
      <c r="A544" s="15" t="s">
        <v>2488</v>
      </c>
      <c r="B544" s="1" t="s">
        <v>2489</v>
      </c>
      <c r="C544" s="1" t="s">
        <v>2204</v>
      </c>
      <c r="D544" s="1" t="s">
        <v>2352</v>
      </c>
      <c r="E544" s="1" t="s">
        <v>13</v>
      </c>
      <c r="F544" s="3">
        <v>20</v>
      </c>
      <c r="G544" s="3">
        <v>20</v>
      </c>
    </row>
    <row r="545" spans="1:7">
      <c r="A545" s="15" t="s">
        <v>2490</v>
      </c>
      <c r="B545" s="1" t="s">
        <v>2491</v>
      </c>
      <c r="C545" s="1" t="s">
        <v>2204</v>
      </c>
      <c r="D545" s="1" t="s">
        <v>2352</v>
      </c>
      <c r="E545" s="1" t="s">
        <v>13</v>
      </c>
      <c r="F545" s="3">
        <v>20</v>
      </c>
      <c r="G545" s="3">
        <v>20</v>
      </c>
    </row>
    <row r="546" spans="1:7">
      <c r="A546" s="1" t="s">
        <v>2492</v>
      </c>
      <c r="B546" s="1" t="s">
        <v>2493</v>
      </c>
      <c r="D546" s="1" t="s">
        <v>2352</v>
      </c>
      <c r="E546" s="1" t="s">
        <v>13</v>
      </c>
      <c r="F546" s="3" t="s">
        <v>2494</v>
      </c>
      <c r="G546" s="3" t="s">
        <v>2494</v>
      </c>
    </row>
    <row r="547" spans="1:7">
      <c r="A547" s="1" t="s">
        <v>2495</v>
      </c>
      <c r="B547" s="1" t="s">
        <v>2496</v>
      </c>
      <c r="D547" s="1" t="s">
        <v>2352</v>
      </c>
      <c r="E547" s="1" t="s">
        <v>13</v>
      </c>
      <c r="F547" s="3">
        <v>100</v>
      </c>
      <c r="G547" s="3">
        <v>100</v>
      </c>
    </row>
    <row r="548" spans="1:7">
      <c r="A548" s="15" t="s">
        <v>2497</v>
      </c>
      <c r="B548" s="1" t="s">
        <v>2498</v>
      </c>
      <c r="C548" s="1" t="s">
        <v>2204</v>
      </c>
      <c r="D548" s="1" t="s">
        <v>2352</v>
      </c>
      <c r="E548" s="1" t="s">
        <v>13</v>
      </c>
      <c r="F548" s="3">
        <v>10</v>
      </c>
      <c r="G548" s="3">
        <v>10</v>
      </c>
    </row>
    <row r="549" spans="1:7">
      <c r="A549" s="15" t="s">
        <v>2499</v>
      </c>
      <c r="B549" s="1" t="s">
        <v>2500</v>
      </c>
      <c r="C549" s="1" t="s">
        <v>2204</v>
      </c>
      <c r="D549" s="1" t="s">
        <v>2352</v>
      </c>
      <c r="E549" s="1" t="s">
        <v>13</v>
      </c>
      <c r="F549" s="3">
        <v>10</v>
      </c>
      <c r="G549" s="3">
        <v>10</v>
      </c>
    </row>
    <row r="550" spans="1:7">
      <c r="A550" s="15" t="s">
        <v>2501</v>
      </c>
      <c r="B550" s="1" t="s">
        <v>2502</v>
      </c>
      <c r="C550" s="1" t="s">
        <v>2204</v>
      </c>
      <c r="D550" s="1" t="s">
        <v>2352</v>
      </c>
      <c r="E550" s="1" t="s">
        <v>13</v>
      </c>
      <c r="F550" s="3">
        <v>15</v>
      </c>
      <c r="G550" s="3">
        <v>15</v>
      </c>
    </row>
    <row r="551" spans="1:7">
      <c r="A551" s="15" t="s">
        <v>2503</v>
      </c>
      <c r="B551" s="1" t="s">
        <v>2502</v>
      </c>
      <c r="C551" s="1" t="s">
        <v>2204</v>
      </c>
      <c r="D551" s="1" t="s">
        <v>2352</v>
      </c>
      <c r="E551" s="1" t="s">
        <v>13</v>
      </c>
      <c r="F551" s="3">
        <v>15</v>
      </c>
      <c r="G551" s="3">
        <v>15</v>
      </c>
    </row>
    <row r="552" spans="1:7">
      <c r="A552" s="15" t="s">
        <v>2504</v>
      </c>
      <c r="B552" s="1" t="s">
        <v>2505</v>
      </c>
      <c r="C552" s="1" t="s">
        <v>2204</v>
      </c>
      <c r="D552" s="1" t="s">
        <v>2352</v>
      </c>
      <c r="E552" s="1" t="s">
        <v>13</v>
      </c>
      <c r="F552" s="3">
        <v>30</v>
      </c>
      <c r="G552" s="3">
        <v>30</v>
      </c>
    </row>
    <row r="553" spans="1:7">
      <c r="A553" s="1" t="s">
        <v>2506</v>
      </c>
      <c r="B553" s="1" t="s">
        <v>2507</v>
      </c>
      <c r="D553" s="1" t="s">
        <v>2352</v>
      </c>
      <c r="E553" s="1" t="s">
        <v>13</v>
      </c>
      <c r="F553" s="3" t="s">
        <v>2508</v>
      </c>
      <c r="G553" s="3" t="s">
        <v>2508</v>
      </c>
    </row>
    <row r="554" spans="1:7">
      <c r="A554" s="1" t="s">
        <v>2509</v>
      </c>
      <c r="B554" s="1" t="s">
        <v>2510</v>
      </c>
      <c r="D554" s="1" t="s">
        <v>2352</v>
      </c>
      <c r="E554" s="1" t="s">
        <v>13</v>
      </c>
      <c r="F554" s="3">
        <v>100</v>
      </c>
      <c r="G554" s="3">
        <v>100</v>
      </c>
    </row>
    <row r="555" spans="1:7">
      <c r="A555" s="1" t="s">
        <v>2511</v>
      </c>
      <c r="B555" s="1" t="s">
        <v>2512</v>
      </c>
      <c r="D555" s="1" t="s">
        <v>2352</v>
      </c>
      <c r="E555" s="1" t="s">
        <v>13</v>
      </c>
      <c r="F555" s="1" t="s">
        <v>2513</v>
      </c>
      <c r="G555" s="1" t="s">
        <v>2513</v>
      </c>
    </row>
    <row r="556" spans="1:7">
      <c r="A556" s="1" t="s">
        <v>2514</v>
      </c>
      <c r="B556" s="1" t="s">
        <v>2515</v>
      </c>
      <c r="D556" s="1" t="s">
        <v>2352</v>
      </c>
      <c r="E556" s="1" t="s">
        <v>13</v>
      </c>
      <c r="F556" s="1" t="s">
        <v>2516</v>
      </c>
      <c r="G556" s="1" t="s">
        <v>2516</v>
      </c>
    </row>
    <row r="557" spans="1:7">
      <c r="A557" s="1" t="s">
        <v>2517</v>
      </c>
      <c r="B557" s="1" t="s">
        <v>2518</v>
      </c>
      <c r="D557" s="1" t="s">
        <v>2352</v>
      </c>
      <c r="E557" s="1" t="s">
        <v>13</v>
      </c>
      <c r="F557" s="1" t="s">
        <v>2519</v>
      </c>
      <c r="G557" s="1" t="s">
        <v>2519</v>
      </c>
    </row>
    <row r="558" spans="1:7">
      <c r="A558" s="1" t="s">
        <v>2520</v>
      </c>
      <c r="B558" s="1" t="s">
        <v>2521</v>
      </c>
      <c r="D558" s="1" t="s">
        <v>2352</v>
      </c>
      <c r="E558" s="1" t="s">
        <v>13</v>
      </c>
      <c r="F558" s="1" t="s">
        <v>2522</v>
      </c>
      <c r="G558" s="1" t="s">
        <v>2522</v>
      </c>
    </row>
    <row r="559" spans="1:7">
      <c r="A559" s="1" t="s">
        <v>2523</v>
      </c>
      <c r="B559" s="1" t="s">
        <v>2524</v>
      </c>
      <c r="D559" s="1" t="s">
        <v>2352</v>
      </c>
      <c r="E559" s="1" t="s">
        <v>13</v>
      </c>
      <c r="F559" s="1" t="s">
        <v>2525</v>
      </c>
      <c r="G559" s="1" t="s">
        <v>2525</v>
      </c>
    </row>
    <row r="560" spans="1:7">
      <c r="A560" s="1" t="s">
        <v>2526</v>
      </c>
      <c r="B560" s="1" t="s">
        <v>2527</v>
      </c>
      <c r="D560" s="1" t="s">
        <v>2352</v>
      </c>
      <c r="E560" s="1" t="s">
        <v>13</v>
      </c>
      <c r="F560" s="1" t="s">
        <v>2528</v>
      </c>
      <c r="G560" s="1" t="s">
        <v>2528</v>
      </c>
    </row>
    <row r="561" spans="1:7">
      <c r="A561" s="1" t="s">
        <v>2529</v>
      </c>
      <c r="B561" s="1" t="s">
        <v>2530</v>
      </c>
      <c r="D561" s="1" t="s">
        <v>2352</v>
      </c>
      <c r="E561" s="1" t="s">
        <v>13</v>
      </c>
      <c r="F561" s="1" t="s">
        <v>2531</v>
      </c>
      <c r="G561" s="1" t="s">
        <v>2531</v>
      </c>
    </row>
    <row r="563" spans="1:7">
      <c r="A563" s="15" t="s">
        <v>2532</v>
      </c>
      <c r="B563" s="1" t="s">
        <v>2533</v>
      </c>
      <c r="C563" s="1" t="s">
        <v>2204</v>
      </c>
      <c r="D563" s="1" t="s">
        <v>2352</v>
      </c>
      <c r="E563" s="1" t="s">
        <v>13</v>
      </c>
      <c r="F563" s="3">
        <v>0</v>
      </c>
      <c r="G563" s="3">
        <v>0</v>
      </c>
    </row>
    <row r="564" spans="1:7">
      <c r="A564" s="15" t="s">
        <v>2534</v>
      </c>
      <c r="B564" s="1" t="s">
        <v>2535</v>
      </c>
      <c r="C564" s="1" t="s">
        <v>2204</v>
      </c>
      <c r="D564" s="1" t="s">
        <v>2352</v>
      </c>
      <c r="E564" s="1" t="s">
        <v>13</v>
      </c>
      <c r="F564" s="3">
        <v>0</v>
      </c>
      <c r="G564" s="3">
        <v>0</v>
      </c>
    </row>
    <row r="565" spans="1:7">
      <c r="A565" s="15" t="s">
        <v>2536</v>
      </c>
      <c r="B565" s="1" t="s">
        <v>2537</v>
      </c>
      <c r="C565" s="1" t="s">
        <v>2204</v>
      </c>
      <c r="D565" s="1" t="s">
        <v>2352</v>
      </c>
      <c r="E565" s="1" t="s">
        <v>13</v>
      </c>
      <c r="F565" s="3">
        <v>0</v>
      </c>
      <c r="G565" s="3">
        <v>0</v>
      </c>
    </row>
    <row r="566" spans="1:7">
      <c r="A566" s="15" t="s">
        <v>2538</v>
      </c>
      <c r="B566" s="1" t="s">
        <v>2539</v>
      </c>
      <c r="C566" s="1" t="s">
        <v>2204</v>
      </c>
      <c r="D566" s="1" t="s">
        <v>2352</v>
      </c>
      <c r="E566" s="1" t="s">
        <v>13</v>
      </c>
      <c r="F566" s="3">
        <v>0</v>
      </c>
      <c r="G566" s="3">
        <v>0</v>
      </c>
    </row>
    <row r="567" spans="1:7">
      <c r="A567" s="15" t="s">
        <v>2540</v>
      </c>
      <c r="B567" s="1" t="s">
        <v>2541</v>
      </c>
      <c r="C567" s="1" t="s">
        <v>2204</v>
      </c>
      <c r="D567" s="1" t="s">
        <v>2352</v>
      </c>
      <c r="E567" s="1" t="s">
        <v>13</v>
      </c>
      <c r="F567" s="3">
        <v>0</v>
      </c>
      <c r="G567" s="3">
        <v>0</v>
      </c>
    </row>
    <row r="568" spans="1:7">
      <c r="A568" s="15" t="s">
        <v>2542</v>
      </c>
      <c r="B568" s="1" t="s">
        <v>2543</v>
      </c>
      <c r="C568" s="1" t="s">
        <v>2204</v>
      </c>
      <c r="D568" s="1" t="s">
        <v>2352</v>
      </c>
      <c r="E568" s="1" t="s">
        <v>13</v>
      </c>
      <c r="F568" s="3">
        <v>0</v>
      </c>
      <c r="G568" s="3">
        <v>0</v>
      </c>
    </row>
    <row r="569" spans="1:7">
      <c r="A569" s="1" t="s">
        <v>2544</v>
      </c>
      <c r="B569" s="1" t="s">
        <v>2545</v>
      </c>
      <c r="D569" s="1" t="s">
        <v>2352</v>
      </c>
      <c r="E569" s="1" t="s">
        <v>13</v>
      </c>
      <c r="F569" s="3" t="s">
        <v>2546</v>
      </c>
      <c r="G569" s="3" t="s">
        <v>2546</v>
      </c>
    </row>
    <row r="570" spans="1:7">
      <c r="A570" s="1" t="s">
        <v>2547</v>
      </c>
      <c r="B570" s="1" t="s">
        <v>2548</v>
      </c>
      <c r="D570" s="1" t="s">
        <v>2352</v>
      </c>
      <c r="E570" s="1" t="s">
        <v>13</v>
      </c>
      <c r="F570" s="16" t="s">
        <v>2549</v>
      </c>
      <c r="G570" s="16" t="s">
        <v>2550</v>
      </c>
    </row>
    <row r="571" spans="1:7">
      <c r="A571" s="1" t="s">
        <v>2551</v>
      </c>
      <c r="B571" s="1" t="s">
        <v>2552</v>
      </c>
      <c r="D571" s="1" t="s">
        <v>2352</v>
      </c>
      <c r="E571" s="1" t="s">
        <v>13</v>
      </c>
      <c r="F571" s="16" t="s">
        <v>2553</v>
      </c>
      <c r="G571" s="16" t="s">
        <v>2554</v>
      </c>
    </row>
    <row r="572" spans="1:7">
      <c r="A572" s="1" t="s">
        <v>2555</v>
      </c>
      <c r="B572" s="1" t="s">
        <v>2556</v>
      </c>
      <c r="D572" s="1" t="s">
        <v>2352</v>
      </c>
      <c r="E572" s="1" t="s">
        <v>13</v>
      </c>
      <c r="F572" s="16" t="s">
        <v>2557</v>
      </c>
      <c r="G572" s="16" t="s">
        <v>2558</v>
      </c>
    </row>
    <row r="573" spans="1:7">
      <c r="A573" s="1" t="s">
        <v>2559</v>
      </c>
      <c r="B573" s="1" t="s">
        <v>2560</v>
      </c>
      <c r="D573" s="1" t="s">
        <v>2352</v>
      </c>
      <c r="E573" s="1" t="s">
        <v>13</v>
      </c>
      <c r="F573" s="16" t="s">
        <v>2561</v>
      </c>
      <c r="G573" s="16" t="s">
        <v>2562</v>
      </c>
    </row>
    <row r="574" spans="1:7">
      <c r="A574" s="1" t="s">
        <v>2563</v>
      </c>
      <c r="B574" s="1" t="s">
        <v>2564</v>
      </c>
      <c r="D574" s="1" t="s">
        <v>2352</v>
      </c>
      <c r="E574" s="1" t="s">
        <v>13</v>
      </c>
      <c r="F574" s="16" t="s">
        <v>2565</v>
      </c>
      <c r="G574" s="16" t="s">
        <v>2566</v>
      </c>
    </row>
    <row r="575" spans="1:7">
      <c r="A575" s="1" t="s">
        <v>2567</v>
      </c>
      <c r="B575" s="1" t="s">
        <v>2568</v>
      </c>
      <c r="D575" s="1" t="s">
        <v>2352</v>
      </c>
      <c r="E575" s="1" t="s">
        <v>13</v>
      </c>
      <c r="F575" s="16" t="s">
        <v>2569</v>
      </c>
      <c r="G575" s="16" t="s">
        <v>2570</v>
      </c>
    </row>
    <row r="576" spans="1:7">
      <c r="A576" s="1" t="s">
        <v>2571</v>
      </c>
      <c r="B576" s="1" t="s">
        <v>2572</v>
      </c>
      <c r="D576" s="1" t="s">
        <v>2352</v>
      </c>
      <c r="E576" s="1" t="s">
        <v>13</v>
      </c>
      <c r="F576" s="13" t="s">
        <v>2573</v>
      </c>
      <c r="G576" s="13" t="s">
        <v>2573</v>
      </c>
    </row>
    <row r="578" spans="1:7">
      <c r="A578" s="15" t="s">
        <v>2574</v>
      </c>
      <c r="B578" s="1" t="s">
        <v>2575</v>
      </c>
      <c r="C578" s="1" t="s">
        <v>2204</v>
      </c>
      <c r="D578" s="1" t="s">
        <v>2352</v>
      </c>
      <c r="E578" s="1" t="s">
        <v>13</v>
      </c>
      <c r="F578" s="3">
        <v>20</v>
      </c>
      <c r="G578" s="3">
        <v>20</v>
      </c>
    </row>
    <row r="579" spans="1:7">
      <c r="A579" s="15" t="s">
        <v>2576</v>
      </c>
      <c r="B579" s="1" t="s">
        <v>2577</v>
      </c>
      <c r="C579" s="1" t="s">
        <v>2204</v>
      </c>
      <c r="D579" s="1" t="s">
        <v>2352</v>
      </c>
      <c r="E579" s="1" t="s">
        <v>13</v>
      </c>
      <c r="F579" s="3">
        <v>30</v>
      </c>
      <c r="G579" s="3">
        <v>30</v>
      </c>
    </row>
    <row r="580" spans="1:7">
      <c r="A580" s="15" t="s">
        <v>2578</v>
      </c>
      <c r="B580" s="1" t="s">
        <v>2579</v>
      </c>
      <c r="C580" s="1" t="s">
        <v>2204</v>
      </c>
      <c r="D580" s="1" t="s">
        <v>2352</v>
      </c>
      <c r="E580" s="1" t="s">
        <v>13</v>
      </c>
      <c r="F580" s="3">
        <v>40</v>
      </c>
      <c r="G580" s="3">
        <v>40</v>
      </c>
    </row>
    <row r="581" spans="1:7">
      <c r="A581" s="15" t="s">
        <v>2580</v>
      </c>
      <c r="B581" s="1" t="s">
        <v>2581</v>
      </c>
      <c r="C581" s="1" t="s">
        <v>2204</v>
      </c>
      <c r="D581" s="1" t="s">
        <v>2352</v>
      </c>
      <c r="E581" s="1" t="s">
        <v>13</v>
      </c>
      <c r="F581" s="3">
        <v>15</v>
      </c>
      <c r="G581" s="3">
        <v>15</v>
      </c>
    </row>
    <row r="582" spans="1:7">
      <c r="A582" s="15" t="s">
        <v>2582</v>
      </c>
      <c r="B582" s="1" t="s">
        <v>2583</v>
      </c>
      <c r="C582" s="1" t="s">
        <v>2204</v>
      </c>
      <c r="D582" s="1" t="s">
        <v>2352</v>
      </c>
      <c r="E582" s="1" t="s">
        <v>13</v>
      </c>
      <c r="F582" s="3">
        <v>60</v>
      </c>
      <c r="G582" s="3">
        <v>60</v>
      </c>
    </row>
    <row r="583" spans="1:7">
      <c r="A583" s="15" t="s">
        <v>2584</v>
      </c>
      <c r="B583" s="1" t="s">
        <v>2585</v>
      </c>
      <c r="C583" s="1" t="s">
        <v>2204</v>
      </c>
      <c r="D583" s="1" t="s">
        <v>2352</v>
      </c>
      <c r="E583" s="1" t="s">
        <v>13</v>
      </c>
      <c r="F583" s="3">
        <v>70</v>
      </c>
      <c r="G583" s="3">
        <v>70</v>
      </c>
    </row>
    <row r="584" spans="1:7">
      <c r="A584" s="1" t="s">
        <v>2586</v>
      </c>
      <c r="B584" s="1" t="s">
        <v>2587</v>
      </c>
      <c r="D584" s="1" t="s">
        <v>2352</v>
      </c>
      <c r="E584" s="1" t="s">
        <v>10</v>
      </c>
      <c r="F584" s="3" t="s">
        <v>2588</v>
      </c>
      <c r="G584" s="3" t="s">
        <v>2588</v>
      </c>
    </row>
    <row r="585" spans="1:7">
      <c r="A585" s="1" t="s">
        <v>2589</v>
      </c>
      <c r="B585" s="1" t="s">
        <v>2590</v>
      </c>
      <c r="D585" s="1" t="s">
        <v>2352</v>
      </c>
      <c r="E585" s="1" t="s">
        <v>13</v>
      </c>
      <c r="F585" s="16" t="s">
        <v>2591</v>
      </c>
      <c r="G585" s="16" t="s">
        <v>2592</v>
      </c>
    </row>
    <row r="586" spans="1:7">
      <c r="A586" s="1" t="s">
        <v>2593</v>
      </c>
      <c r="B586" s="1" t="s">
        <v>2594</v>
      </c>
      <c r="D586" s="1" t="s">
        <v>2352</v>
      </c>
      <c r="E586" s="1" t="s">
        <v>13</v>
      </c>
      <c r="F586" s="16" t="s">
        <v>2595</v>
      </c>
      <c r="G586" s="16" t="s">
        <v>2596</v>
      </c>
    </row>
    <row r="587" spans="1:7">
      <c r="A587" s="1" t="s">
        <v>2597</v>
      </c>
      <c r="B587" s="1" t="s">
        <v>2598</v>
      </c>
      <c r="D587" s="1" t="s">
        <v>2352</v>
      </c>
      <c r="E587" s="1" t="s">
        <v>13</v>
      </c>
      <c r="F587" s="16" t="s">
        <v>2599</v>
      </c>
      <c r="G587" s="16" t="s">
        <v>2600</v>
      </c>
    </row>
    <row r="588" spans="1:7">
      <c r="A588" s="1" t="s">
        <v>2601</v>
      </c>
      <c r="B588" s="1" t="s">
        <v>2602</v>
      </c>
      <c r="D588" s="1" t="s">
        <v>2352</v>
      </c>
      <c r="E588" s="1" t="s">
        <v>13</v>
      </c>
      <c r="F588" s="16" t="s">
        <v>2603</v>
      </c>
      <c r="G588" s="16" t="s">
        <v>2604</v>
      </c>
    </row>
    <row r="589" spans="1:7">
      <c r="A589" s="1" t="s">
        <v>2605</v>
      </c>
      <c r="B589" s="1" t="s">
        <v>2606</v>
      </c>
      <c r="D589" s="1" t="s">
        <v>2352</v>
      </c>
      <c r="E589" s="1" t="s">
        <v>13</v>
      </c>
      <c r="F589" s="16" t="s">
        <v>2607</v>
      </c>
      <c r="G589" s="16" t="s">
        <v>2608</v>
      </c>
    </row>
    <row r="590" spans="1:7">
      <c r="A590" s="1" t="s">
        <v>2609</v>
      </c>
      <c r="B590" s="1" t="s">
        <v>2610</v>
      </c>
      <c r="D590" s="1" t="s">
        <v>2352</v>
      </c>
      <c r="E590" s="1" t="s">
        <v>13</v>
      </c>
      <c r="F590" s="16" t="s">
        <v>2611</v>
      </c>
      <c r="G590" s="16" t="s">
        <v>2612</v>
      </c>
    </row>
    <row r="591" spans="1:7">
      <c r="A591" s="1" t="s">
        <v>2613</v>
      </c>
      <c r="B591" s="1" t="s">
        <v>2614</v>
      </c>
      <c r="D591" s="1" t="s">
        <v>2352</v>
      </c>
      <c r="E591" s="1" t="s">
        <v>13</v>
      </c>
      <c r="F591" s="1" t="s">
        <v>2615</v>
      </c>
      <c r="G591" s="1" t="s">
        <v>2615</v>
      </c>
    </row>
    <row r="592" spans="1:7">
      <c r="A592" s="15" t="s">
        <v>2616</v>
      </c>
      <c r="B592" s="1" t="s">
        <v>2617</v>
      </c>
      <c r="C592" s="1" t="s">
        <v>2204</v>
      </c>
      <c r="D592" s="1" t="s">
        <v>2352</v>
      </c>
      <c r="E592" s="1" t="s">
        <v>288</v>
      </c>
      <c r="F592" s="3">
        <v>5</v>
      </c>
      <c r="G592" s="3">
        <v>5</v>
      </c>
    </row>
    <row r="593" spans="1:7">
      <c r="A593" s="15" t="s">
        <v>2618</v>
      </c>
      <c r="B593" s="1" t="s">
        <v>2619</v>
      </c>
      <c r="C593" s="1" t="s">
        <v>2204</v>
      </c>
      <c r="D593" s="1" t="s">
        <v>2352</v>
      </c>
      <c r="E593" s="1" t="s">
        <v>288</v>
      </c>
      <c r="F593" s="3">
        <v>5</v>
      </c>
      <c r="G593" s="3">
        <v>5</v>
      </c>
    </row>
    <row r="594" spans="1:7">
      <c r="A594" s="15" t="s">
        <v>2620</v>
      </c>
      <c r="B594" s="1" t="s">
        <v>2621</v>
      </c>
      <c r="C594" s="1" t="s">
        <v>2204</v>
      </c>
      <c r="D594" s="1" t="s">
        <v>2352</v>
      </c>
      <c r="E594" s="1" t="s">
        <v>288</v>
      </c>
      <c r="F594" s="3">
        <v>5</v>
      </c>
      <c r="G594" s="3">
        <v>5</v>
      </c>
    </row>
    <row r="595" spans="1:7">
      <c r="A595" s="15" t="s">
        <v>2622</v>
      </c>
      <c r="B595" s="1" t="s">
        <v>2623</v>
      </c>
      <c r="C595" s="1" t="s">
        <v>2204</v>
      </c>
      <c r="D595" s="1" t="s">
        <v>2352</v>
      </c>
      <c r="E595" s="1" t="s">
        <v>288</v>
      </c>
      <c r="F595" s="3">
        <v>5</v>
      </c>
      <c r="G595" s="3">
        <v>5</v>
      </c>
    </row>
    <row r="596" spans="1:7">
      <c r="A596" s="15" t="s">
        <v>2624</v>
      </c>
      <c r="B596" s="1" t="s">
        <v>2625</v>
      </c>
      <c r="C596" s="1" t="s">
        <v>2204</v>
      </c>
      <c r="D596" s="1" t="s">
        <v>2352</v>
      </c>
      <c r="E596" s="1" t="s">
        <v>288</v>
      </c>
      <c r="F596" s="3">
        <v>10</v>
      </c>
      <c r="G596" s="3">
        <v>10</v>
      </c>
    </row>
    <row r="597" spans="1:7">
      <c r="A597" s="15" t="s">
        <v>2626</v>
      </c>
      <c r="B597" s="1" t="s">
        <v>2627</v>
      </c>
      <c r="C597" s="1" t="s">
        <v>2204</v>
      </c>
      <c r="D597" s="1" t="s">
        <v>2352</v>
      </c>
      <c r="E597" s="1" t="s">
        <v>288</v>
      </c>
      <c r="F597" s="3">
        <v>10</v>
      </c>
      <c r="G597" s="3">
        <v>10</v>
      </c>
    </row>
    <row r="598" spans="1:7">
      <c r="A598" s="1" t="s">
        <v>2628</v>
      </c>
      <c r="B598" s="1" t="s">
        <v>2629</v>
      </c>
      <c r="D598" s="1" t="s">
        <v>2352</v>
      </c>
      <c r="E598" s="1" t="s">
        <v>247</v>
      </c>
      <c r="F598" s="3">
        <v>0</v>
      </c>
      <c r="G598" s="3">
        <v>0</v>
      </c>
    </row>
    <row r="599" spans="1:7">
      <c r="A599" s="1" t="s">
        <v>2630</v>
      </c>
      <c r="B599" s="1" t="s">
        <v>2631</v>
      </c>
      <c r="D599" s="1" t="s">
        <v>2352</v>
      </c>
      <c r="E599" s="1" t="s">
        <v>247</v>
      </c>
      <c r="F599" s="3" t="s">
        <v>2632</v>
      </c>
      <c r="G599" s="3" t="s">
        <v>2632</v>
      </c>
    </row>
    <row r="600" spans="1:7">
      <c r="A600" s="1" t="s">
        <v>2633</v>
      </c>
      <c r="B600" s="1" t="s">
        <v>2634</v>
      </c>
      <c r="D600" s="1" t="s">
        <v>2352</v>
      </c>
      <c r="E600" s="1" t="s">
        <v>247</v>
      </c>
      <c r="F600" s="3" t="s">
        <v>2635</v>
      </c>
      <c r="G600" s="3" t="s">
        <v>2635</v>
      </c>
    </row>
    <row r="601" spans="1:7">
      <c r="A601" s="1" t="s">
        <v>2636</v>
      </c>
      <c r="B601" s="1" t="s">
        <v>2637</v>
      </c>
      <c r="D601" s="1" t="s">
        <v>2352</v>
      </c>
      <c r="E601" s="1" t="s">
        <v>247</v>
      </c>
      <c r="F601" s="3" t="s">
        <v>2638</v>
      </c>
      <c r="G601" s="3" t="s">
        <v>2638</v>
      </c>
    </row>
    <row r="602" spans="1:7">
      <c r="A602" s="1" t="s">
        <v>2639</v>
      </c>
      <c r="B602" s="1" t="s">
        <v>2640</v>
      </c>
      <c r="D602" s="1" t="s">
        <v>2352</v>
      </c>
      <c r="E602" s="1" t="s">
        <v>247</v>
      </c>
      <c r="F602" s="3" t="s">
        <v>2641</v>
      </c>
      <c r="G602" s="3" t="s">
        <v>2641</v>
      </c>
    </row>
    <row r="603" spans="1:7">
      <c r="A603" s="1" t="s">
        <v>2642</v>
      </c>
      <c r="B603" s="1" t="s">
        <v>2643</v>
      </c>
      <c r="D603" s="1" t="s">
        <v>2352</v>
      </c>
      <c r="E603" s="1" t="s">
        <v>247</v>
      </c>
      <c r="F603" s="3" t="s">
        <v>2644</v>
      </c>
      <c r="G603" s="3" t="s">
        <v>2644</v>
      </c>
    </row>
    <row r="604" spans="1:7">
      <c r="A604" s="1" t="s">
        <v>2645</v>
      </c>
      <c r="B604" s="1" t="s">
        <v>2646</v>
      </c>
      <c r="D604" s="1" t="s">
        <v>2352</v>
      </c>
      <c r="E604" s="1" t="s">
        <v>247</v>
      </c>
      <c r="F604" s="3" t="s">
        <v>2647</v>
      </c>
      <c r="G604" s="3" t="s">
        <v>2647</v>
      </c>
    </row>
    <row r="605" spans="1:7">
      <c r="A605" s="1" t="s">
        <v>2648</v>
      </c>
      <c r="B605" s="1" t="s">
        <v>2649</v>
      </c>
      <c r="D605" s="1" t="s">
        <v>2352</v>
      </c>
      <c r="E605" s="1" t="s">
        <v>247</v>
      </c>
      <c r="F605" s="3" t="s">
        <v>2650</v>
      </c>
      <c r="G605" s="3" t="s">
        <v>2650</v>
      </c>
    </row>
    <row r="606" spans="1:7">
      <c r="A606" s="1" t="s">
        <v>2651</v>
      </c>
      <c r="B606" s="1" t="s">
        <v>2652</v>
      </c>
      <c r="D606" s="1" t="s">
        <v>2352</v>
      </c>
      <c r="E606" s="1" t="s">
        <v>247</v>
      </c>
      <c r="F606" s="1" t="s">
        <v>2653</v>
      </c>
      <c r="G606" s="1" t="s">
        <v>2653</v>
      </c>
    </row>
    <row r="607" spans="1:7">
      <c r="A607" s="1" t="s">
        <v>2654</v>
      </c>
      <c r="B607" s="1" t="s">
        <v>2655</v>
      </c>
      <c r="D607" s="1" t="s">
        <v>2352</v>
      </c>
      <c r="E607" s="1" t="s">
        <v>247</v>
      </c>
      <c r="F607" s="1" t="s">
        <v>2656</v>
      </c>
      <c r="G607" s="1" t="s">
        <v>2656</v>
      </c>
    </row>
    <row r="608" spans="1:7">
      <c r="A608" s="1" t="s">
        <v>2657</v>
      </c>
      <c r="B608" s="1" t="s">
        <v>2658</v>
      </c>
      <c r="D608" s="1" t="s">
        <v>2352</v>
      </c>
      <c r="E608" s="1" t="s">
        <v>247</v>
      </c>
      <c r="F608" s="1" t="s">
        <v>2659</v>
      </c>
      <c r="G608" s="1" t="s">
        <v>2659</v>
      </c>
    </row>
    <row r="609" spans="1:7">
      <c r="A609" s="1" t="s">
        <v>2660</v>
      </c>
      <c r="B609" s="1" t="s">
        <v>2661</v>
      </c>
      <c r="D609" s="1" t="s">
        <v>2352</v>
      </c>
      <c r="E609" s="1" t="s">
        <v>247</v>
      </c>
      <c r="F609" s="1" t="s">
        <v>2662</v>
      </c>
      <c r="G609" s="1" t="s">
        <v>2662</v>
      </c>
    </row>
    <row r="610" spans="1:7">
      <c r="A610" s="1" t="s">
        <v>2663</v>
      </c>
      <c r="B610" s="1" t="s">
        <v>2664</v>
      </c>
      <c r="D610" s="1" t="s">
        <v>2352</v>
      </c>
      <c r="E610" s="1" t="s">
        <v>247</v>
      </c>
      <c r="F610" s="1" t="s">
        <v>2665</v>
      </c>
      <c r="G610" s="1" t="s">
        <v>2665</v>
      </c>
    </row>
    <row r="611" spans="1:7">
      <c r="A611" s="1" t="s">
        <v>2666</v>
      </c>
      <c r="B611" s="1" t="s">
        <v>2667</v>
      </c>
      <c r="D611" s="1" t="s">
        <v>2352</v>
      </c>
      <c r="E611" s="1" t="s">
        <v>247</v>
      </c>
      <c r="F611" s="1" t="s">
        <v>2668</v>
      </c>
      <c r="G611" s="1" t="s">
        <v>2668</v>
      </c>
    </row>
    <row r="612" spans="1:7">
      <c r="A612" s="1" t="s">
        <v>2669</v>
      </c>
      <c r="B612" s="1" t="s">
        <v>2670</v>
      </c>
      <c r="D612" s="1" t="s">
        <v>2352</v>
      </c>
      <c r="E612" s="1" t="s">
        <v>247</v>
      </c>
      <c r="F612" s="1" t="s">
        <v>2671</v>
      </c>
      <c r="G612" s="1" t="s">
        <v>2671</v>
      </c>
    </row>
    <row r="614" spans="1:7">
      <c r="A614" s="1" t="s">
        <v>2672</v>
      </c>
      <c r="B614" s="1" t="s">
        <v>2673</v>
      </c>
      <c r="D614" s="1" t="s">
        <v>2352</v>
      </c>
      <c r="E614" s="1" t="s">
        <v>247</v>
      </c>
      <c r="F614" s="1" t="s">
        <v>2277</v>
      </c>
      <c r="G614" s="1" t="s">
        <v>2277</v>
      </c>
    </row>
    <row r="615" spans="1:7">
      <c r="A615" s="1" t="s">
        <v>2674</v>
      </c>
      <c r="B615" s="1" t="s">
        <v>2675</v>
      </c>
      <c r="D615" s="1" t="s">
        <v>2352</v>
      </c>
      <c r="E615" s="1" t="s">
        <v>247</v>
      </c>
      <c r="F615" s="1" t="s">
        <v>2676</v>
      </c>
      <c r="G615" s="1" t="s">
        <v>2676</v>
      </c>
    </row>
    <row r="616" spans="1:7">
      <c r="A616" s="1" t="s">
        <v>2677</v>
      </c>
      <c r="B616" s="1" t="s">
        <v>2678</v>
      </c>
      <c r="D616" s="1" t="s">
        <v>2352</v>
      </c>
      <c r="E616" s="1" t="s">
        <v>247</v>
      </c>
      <c r="F616" s="16" t="s">
        <v>2679</v>
      </c>
      <c r="G616" s="16" t="s">
        <v>2680</v>
      </c>
    </row>
    <row r="617" spans="1:7">
      <c r="A617" s="1" t="s">
        <v>2681</v>
      </c>
      <c r="B617" s="1" t="s">
        <v>2682</v>
      </c>
      <c r="D617" s="1" t="s">
        <v>2352</v>
      </c>
      <c r="E617" s="1" t="s">
        <v>247</v>
      </c>
      <c r="F617" s="16" t="s">
        <v>2683</v>
      </c>
      <c r="G617" s="16" t="s">
        <v>2684</v>
      </c>
    </row>
    <row r="618" spans="1:7">
      <c r="A618" s="1" t="s">
        <v>2685</v>
      </c>
      <c r="B618" s="1" t="s">
        <v>2686</v>
      </c>
      <c r="D618" s="1" t="s">
        <v>2352</v>
      </c>
      <c r="E618" s="1" t="s">
        <v>10</v>
      </c>
      <c r="F618" s="16" t="s">
        <v>2687</v>
      </c>
      <c r="G618" s="16" t="s">
        <v>2688</v>
      </c>
    </row>
    <row r="619" spans="1:7">
      <c r="A619" s="1" t="s">
        <v>2689</v>
      </c>
      <c r="B619" s="1" t="s">
        <v>2686</v>
      </c>
      <c r="D619" s="1" t="s">
        <v>2352</v>
      </c>
      <c r="E619" s="1" t="s">
        <v>10</v>
      </c>
      <c r="F619" s="16" t="s">
        <v>2690</v>
      </c>
      <c r="G619" s="16" t="s">
        <v>2691</v>
      </c>
    </row>
    <row r="620" spans="1:7">
      <c r="A620" s="1" t="s">
        <v>2692</v>
      </c>
      <c r="B620" s="1" t="s">
        <v>2686</v>
      </c>
      <c r="D620" s="1" t="s">
        <v>2352</v>
      </c>
      <c r="E620" s="1" t="s">
        <v>10</v>
      </c>
      <c r="F620" s="16" t="s">
        <v>2693</v>
      </c>
      <c r="G620" s="16" t="s">
        <v>2694</v>
      </c>
    </row>
    <row r="621" spans="1:7">
      <c r="A621" s="1" t="s">
        <v>2695</v>
      </c>
      <c r="B621" s="1" t="s">
        <v>2686</v>
      </c>
      <c r="D621" s="1" t="s">
        <v>2352</v>
      </c>
      <c r="E621" s="1" t="s">
        <v>10</v>
      </c>
      <c r="F621" s="16" t="s">
        <v>2696</v>
      </c>
      <c r="G621" s="16" t="s">
        <v>2697</v>
      </c>
    </row>
    <row r="622" spans="1:7">
      <c r="A622" s="1" t="s">
        <v>2698</v>
      </c>
      <c r="B622" s="1" t="s">
        <v>2686</v>
      </c>
      <c r="D622" s="1" t="s">
        <v>2352</v>
      </c>
      <c r="E622" s="1" t="s">
        <v>10</v>
      </c>
      <c r="F622" s="1" t="s">
        <v>2695</v>
      </c>
      <c r="G622" s="1" t="s">
        <v>2695</v>
      </c>
    </row>
  </sheetData>
  <hyperlinks>
    <hyperlink ref="F409" r:id="rId1" xr:uid="{00000000-0004-0000-0100-000000000000}"/>
    <hyperlink ref="G409" r:id="rId2" xr:uid="{00000000-0004-0000-0100-000001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
  <sheetViews>
    <sheetView tabSelected="1" topLeftCell="A22" zoomScale="145" zoomScaleNormal="145" workbookViewId="0">
      <selection activeCell="A42" sqref="A42"/>
    </sheetView>
  </sheetViews>
  <sheetFormatPr defaultColWidth="8.7109375"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17" customFormat="1">
      <c r="A1" s="15" t="s">
        <v>0</v>
      </c>
      <c r="B1" s="15" t="s">
        <v>3</v>
      </c>
      <c r="C1" s="15" t="s">
        <v>2699</v>
      </c>
      <c r="D1" s="15" t="s">
        <v>1</v>
      </c>
      <c r="E1" s="15" t="s">
        <v>1505</v>
      </c>
      <c r="F1" s="15" t="s">
        <v>2700</v>
      </c>
      <c r="G1" s="15" t="s">
        <v>2701</v>
      </c>
      <c r="H1" s="17" t="s">
        <v>6</v>
      </c>
    </row>
    <row r="2" spans="1:11" s="17" customFormat="1">
      <c r="A2" s="15" t="s">
        <v>2702</v>
      </c>
      <c r="B2" s="15"/>
      <c r="C2" s="15"/>
      <c r="D2" s="15"/>
      <c r="E2" s="15"/>
      <c r="F2" s="15"/>
      <c r="G2" s="15"/>
    </row>
    <row r="3" spans="1:11" s="17" customFormat="1">
      <c r="A3" s="15" t="s">
        <v>2703</v>
      </c>
      <c r="B3" s="15"/>
      <c r="C3" s="15"/>
      <c r="D3" s="15"/>
      <c r="E3" s="15"/>
      <c r="F3" s="15"/>
      <c r="G3" s="15"/>
    </row>
    <row r="4" spans="1:11" s="17" customFormat="1">
      <c r="A4" s="15" t="s">
        <v>2704</v>
      </c>
      <c r="B4" s="15"/>
      <c r="C4" s="15"/>
      <c r="D4" s="15"/>
      <c r="E4" s="15"/>
      <c r="F4" s="15"/>
      <c r="G4" s="15"/>
    </row>
    <row r="5" spans="1:11" s="1" customFormat="1">
      <c r="A5" s="2" t="s">
        <v>2705</v>
      </c>
      <c r="B5" s="2"/>
      <c r="C5" s="2"/>
      <c r="D5" s="2"/>
      <c r="E5" s="2"/>
      <c r="F5" s="2"/>
      <c r="G5" s="2"/>
      <c r="H5" s="2"/>
      <c r="I5" s="2"/>
      <c r="J5" s="2"/>
      <c r="K5" s="2"/>
    </row>
    <row r="6" spans="1:11">
      <c r="A6" s="1" t="s">
        <v>2706</v>
      </c>
      <c r="B6" s="1" t="s">
        <v>9</v>
      </c>
      <c r="C6" s="1" t="s">
        <v>9</v>
      </c>
      <c r="D6" s="1" t="s">
        <v>2707</v>
      </c>
      <c r="E6" s="18" t="b">
        <f>TRUE()</f>
        <v>1</v>
      </c>
      <c r="F6" s="1" t="s">
        <v>2708</v>
      </c>
      <c r="G6" s="1" t="s">
        <v>2709</v>
      </c>
      <c r="H6" s="1" t="s">
        <v>1505</v>
      </c>
    </row>
    <row r="7" spans="1:11">
      <c r="A7" s="1" t="s">
        <v>2710</v>
      </c>
      <c r="B7" s="1" t="s">
        <v>9</v>
      </c>
      <c r="C7" s="1" t="s">
        <v>9</v>
      </c>
      <c r="D7" s="1" t="s">
        <v>2711</v>
      </c>
      <c r="E7" s="18" t="b">
        <f>FALSE()</f>
        <v>0</v>
      </c>
      <c r="F7" s="1" t="s">
        <v>2712</v>
      </c>
      <c r="G7" s="1" t="s">
        <v>2709</v>
      </c>
      <c r="H7" s="1" t="s">
        <v>1505</v>
      </c>
    </row>
    <row r="8" spans="1:11">
      <c r="A8" s="1" t="s">
        <v>2713</v>
      </c>
      <c r="B8" s="1" t="s">
        <v>9</v>
      </c>
      <c r="C8" s="1" t="s">
        <v>9</v>
      </c>
      <c r="D8" s="1" t="s">
        <v>2714</v>
      </c>
      <c r="E8" s="1" t="s">
        <v>2715</v>
      </c>
      <c r="F8" s="1" t="s">
        <v>2716</v>
      </c>
      <c r="G8" s="1" t="s">
        <v>2717</v>
      </c>
      <c r="H8" s="1" t="s">
        <v>1505</v>
      </c>
    </row>
    <row r="9" spans="1:11">
      <c r="A9" s="1" t="s">
        <v>2718</v>
      </c>
      <c r="B9" s="1" t="s">
        <v>9</v>
      </c>
      <c r="C9" s="1" t="s">
        <v>9</v>
      </c>
      <c r="D9" s="1" t="s">
        <v>2719</v>
      </c>
      <c r="E9" t="s">
        <v>2720</v>
      </c>
      <c r="F9" s="1" t="s">
        <v>2721</v>
      </c>
      <c r="G9" s="1" t="s">
        <v>2722</v>
      </c>
      <c r="H9" s="1" t="s">
        <v>1505</v>
      </c>
    </row>
    <row r="10" spans="1:11">
      <c r="A10" s="1" t="s">
        <v>2723</v>
      </c>
      <c r="B10" s="1" t="s">
        <v>9</v>
      </c>
      <c r="C10" s="1" t="s">
        <v>9</v>
      </c>
      <c r="D10" s="1" t="s">
        <v>2724</v>
      </c>
      <c r="E10" t="s">
        <v>2725</v>
      </c>
      <c r="F10" t="s">
        <v>2726</v>
      </c>
      <c r="G10" t="s">
        <v>2727</v>
      </c>
      <c r="H10" s="1" t="s">
        <v>1505</v>
      </c>
    </row>
    <row r="11" spans="1:11">
      <c r="A11" s="1"/>
      <c r="B11" s="1"/>
      <c r="C11" s="1"/>
      <c r="D11" s="1"/>
      <c r="H11" s="1"/>
    </row>
    <row r="12" spans="1:11" s="1" customFormat="1">
      <c r="A12" s="2" t="s">
        <v>2728</v>
      </c>
      <c r="B12" s="2"/>
      <c r="C12" s="2"/>
      <c r="D12" s="2"/>
      <c r="E12" s="2"/>
      <c r="F12" s="2"/>
      <c r="G12" s="2"/>
      <c r="H12" s="2"/>
      <c r="I12" s="2"/>
      <c r="J12" s="2"/>
      <c r="K12" s="2"/>
    </row>
    <row r="13" spans="1:11">
      <c r="A13" s="1" t="s">
        <v>2729</v>
      </c>
      <c r="B13" s="1" t="s">
        <v>2730</v>
      </c>
      <c r="C13" s="1" t="s">
        <v>113</v>
      </c>
      <c r="D13" s="1" t="s">
        <v>2731</v>
      </c>
      <c r="E13" t="s">
        <v>2732</v>
      </c>
      <c r="F13" t="s">
        <v>2733</v>
      </c>
      <c r="G13" t="s">
        <v>2734</v>
      </c>
    </row>
    <row r="14" spans="1:11">
      <c r="A14" s="1"/>
      <c r="B14" s="1"/>
      <c r="C14" s="1"/>
      <c r="D14" s="1"/>
    </row>
    <row r="15" spans="1:11" s="1" customFormat="1">
      <c r="A15" s="2" t="s">
        <v>2735</v>
      </c>
      <c r="B15" s="2"/>
      <c r="C15" s="2"/>
      <c r="D15" s="2"/>
      <c r="E15" s="2"/>
      <c r="F15" s="2"/>
      <c r="G15" s="2"/>
      <c r="H15" s="2"/>
      <c r="I15" s="2"/>
      <c r="J15" s="2"/>
      <c r="K15" s="2"/>
    </row>
    <row r="16" spans="1:11">
      <c r="A16" s="1" t="s">
        <v>2736</v>
      </c>
      <c r="B16" s="1" t="s">
        <v>2737</v>
      </c>
      <c r="C16" s="1" t="s">
        <v>109</v>
      </c>
      <c r="D16" s="1" t="s">
        <v>9899</v>
      </c>
      <c r="E16" s="1" t="s">
        <v>2738</v>
      </c>
      <c r="F16" s="1"/>
      <c r="G16" s="1" t="s">
        <v>2739</v>
      </c>
    </row>
    <row r="17" spans="1:11">
      <c r="A17" s="1" t="s">
        <v>2740</v>
      </c>
      <c r="B17" s="1" t="s">
        <v>2730</v>
      </c>
      <c r="C17" s="1" t="s">
        <v>109</v>
      </c>
      <c r="D17" s="1" t="s">
        <v>9900</v>
      </c>
      <c r="E17" s="1" t="s">
        <v>2741</v>
      </c>
      <c r="F17" s="1"/>
      <c r="G17" s="1" t="s">
        <v>2742</v>
      </c>
    </row>
    <row r="18" spans="1:11">
      <c r="A18" s="1" t="s">
        <v>2743</v>
      </c>
      <c r="B18" s="1" t="s">
        <v>2737</v>
      </c>
      <c r="C18" s="1" t="s">
        <v>109</v>
      </c>
      <c r="D18" s="1" t="s">
        <v>9901</v>
      </c>
      <c r="E18" s="1" t="s">
        <v>2744</v>
      </c>
      <c r="F18" s="1"/>
      <c r="G18" s="1" t="s">
        <v>2745</v>
      </c>
    </row>
    <row r="19" spans="1:11">
      <c r="A19" s="1" t="s">
        <v>2746</v>
      </c>
      <c r="B19" s="1" t="s">
        <v>2730</v>
      </c>
      <c r="C19" s="1" t="s">
        <v>109</v>
      </c>
      <c r="D19" s="1" t="s">
        <v>9902</v>
      </c>
      <c r="E19" s="1" t="s">
        <v>2747</v>
      </c>
      <c r="F19" s="1"/>
      <c r="G19" s="1" t="s">
        <v>2748</v>
      </c>
    </row>
    <row r="20" spans="1:11">
      <c r="A20" s="1" t="s">
        <v>2749</v>
      </c>
      <c r="B20" s="1" t="s">
        <v>2730</v>
      </c>
      <c r="C20" s="1" t="s">
        <v>109</v>
      </c>
      <c r="D20" s="1" t="s">
        <v>2750</v>
      </c>
      <c r="E20" s="1" t="s">
        <v>2751</v>
      </c>
      <c r="F20" s="1"/>
      <c r="G20" s="1" t="s">
        <v>2752</v>
      </c>
    </row>
    <row r="21" spans="1:11">
      <c r="A21" s="1" t="s">
        <v>2753</v>
      </c>
      <c r="B21" s="1" t="s">
        <v>2737</v>
      </c>
      <c r="C21" s="1" t="s">
        <v>109</v>
      </c>
      <c r="D21" s="1" t="s">
        <v>9896</v>
      </c>
      <c r="E21" s="1" t="s">
        <v>2754</v>
      </c>
      <c r="F21" s="1"/>
      <c r="G21" s="1" t="s">
        <v>2755</v>
      </c>
    </row>
    <row r="22" spans="1:11">
      <c r="A22" s="1" t="s">
        <v>2756</v>
      </c>
      <c r="B22" s="1" t="s">
        <v>2730</v>
      </c>
      <c r="C22" s="1" t="s">
        <v>109</v>
      </c>
      <c r="D22" s="1" t="s">
        <v>9895</v>
      </c>
      <c r="E22" s="1" t="s">
        <v>2757</v>
      </c>
      <c r="F22" s="1"/>
      <c r="G22" s="1" t="s">
        <v>2758</v>
      </c>
    </row>
    <row r="23" spans="1:11">
      <c r="A23" s="1" t="s">
        <v>9893</v>
      </c>
      <c r="B23" s="1" t="s">
        <v>2730</v>
      </c>
      <c r="C23" s="1" t="s">
        <v>109</v>
      </c>
      <c r="D23" s="1" t="s">
        <v>9894</v>
      </c>
      <c r="E23" s="1" t="s">
        <v>9897</v>
      </c>
      <c r="F23" s="1"/>
      <c r="G23" s="1" t="s">
        <v>9898</v>
      </c>
      <c r="H23" s="22"/>
      <c r="I23" s="22"/>
      <c r="J23" s="22"/>
      <c r="K23" s="22"/>
    </row>
    <row r="24" spans="1:11" s="22" customFormat="1">
      <c r="A24" s="1"/>
      <c r="B24" s="1"/>
      <c r="C24" s="1"/>
      <c r="D24" s="1"/>
      <c r="E24" s="1"/>
      <c r="F24" s="1"/>
      <c r="G24" s="1"/>
    </row>
    <row r="25" spans="1:11" s="1" customFormat="1">
      <c r="A25" s="2" t="s">
        <v>2759</v>
      </c>
      <c r="B25" s="2"/>
      <c r="C25" s="2"/>
      <c r="D25" s="2"/>
      <c r="E25" s="2"/>
      <c r="F25" s="2"/>
      <c r="G25" s="2"/>
      <c r="H25" s="2"/>
      <c r="I25" s="2"/>
      <c r="J25" s="2"/>
      <c r="K25" s="2"/>
    </row>
    <row r="26" spans="1:11">
      <c r="A26" s="1" t="s">
        <v>2760</v>
      </c>
      <c r="B26" s="1" t="s">
        <v>2737</v>
      </c>
      <c r="C26" s="1" t="s">
        <v>2761</v>
      </c>
      <c r="D26" s="1" t="s">
        <v>2762</v>
      </c>
      <c r="E26" s="1" t="s">
        <v>9360</v>
      </c>
      <c r="F26" s="1"/>
      <c r="G26" s="1" t="s">
        <v>9361</v>
      </c>
    </row>
    <row r="27" spans="1:11">
      <c r="A27" s="1" t="s">
        <v>2763</v>
      </c>
      <c r="B27" s="1" t="s">
        <v>2730</v>
      </c>
      <c r="C27" s="1" t="s">
        <v>2761</v>
      </c>
      <c r="D27" s="1" t="s">
        <v>2764</v>
      </c>
      <c r="E27" s="1" t="s">
        <v>9362</v>
      </c>
      <c r="F27" s="1"/>
      <c r="G27" s="1" t="s">
        <v>9363</v>
      </c>
    </row>
    <row r="28" spans="1:11">
      <c r="A28" s="1" t="s">
        <v>2765</v>
      </c>
      <c r="B28" s="1" t="s">
        <v>2730</v>
      </c>
      <c r="C28" s="1" t="s">
        <v>2761</v>
      </c>
      <c r="D28" s="1" t="s">
        <v>2766</v>
      </c>
      <c r="E28" s="1" t="s">
        <v>9364</v>
      </c>
      <c r="F28" s="1"/>
      <c r="G28" s="1" t="s">
        <v>9365</v>
      </c>
    </row>
    <row r="29" spans="1:11">
      <c r="A29" s="1" t="s">
        <v>2767</v>
      </c>
      <c r="B29" s="1" t="s">
        <v>2730</v>
      </c>
      <c r="C29" s="1" t="s">
        <v>2761</v>
      </c>
      <c r="D29" s="1" t="s">
        <v>2768</v>
      </c>
      <c r="E29" s="1" t="s">
        <v>9366</v>
      </c>
      <c r="F29" s="1" t="s">
        <v>9367</v>
      </c>
      <c r="G29" s="1"/>
    </row>
    <row r="30" spans="1:11">
      <c r="A30" s="1" t="s">
        <v>2769</v>
      </c>
      <c r="B30" s="1" t="s">
        <v>2737</v>
      </c>
      <c r="C30" s="1" t="s">
        <v>2761</v>
      </c>
      <c r="D30" s="1" t="s">
        <v>2770</v>
      </c>
      <c r="E30" s="1" t="s">
        <v>9368</v>
      </c>
      <c r="F30" s="1"/>
      <c r="G30" s="1" t="s">
        <v>9369</v>
      </c>
    </row>
    <row r="31" spans="1:11">
      <c r="A31" s="1" t="s">
        <v>2771</v>
      </c>
      <c r="B31" s="1" t="s">
        <v>2730</v>
      </c>
      <c r="C31" s="1" t="s">
        <v>2761</v>
      </c>
      <c r="D31" s="1" t="s">
        <v>2772</v>
      </c>
      <c r="E31" s="1" t="s">
        <v>9370</v>
      </c>
      <c r="F31" s="1"/>
      <c r="G31" s="1" t="s">
        <v>9371</v>
      </c>
    </row>
    <row r="32" spans="1:11">
      <c r="A32" s="1" t="s">
        <v>2773</v>
      </c>
      <c r="B32" s="1" t="s">
        <v>2730</v>
      </c>
      <c r="C32" s="1" t="s">
        <v>2761</v>
      </c>
      <c r="D32" s="1" t="s">
        <v>2774</v>
      </c>
      <c r="E32" s="1" t="s">
        <v>9372</v>
      </c>
      <c r="F32" s="1"/>
      <c r="G32" s="1" t="s">
        <v>9373</v>
      </c>
    </row>
    <row r="33" spans="1:11">
      <c r="A33" s="1" t="s">
        <v>2775</v>
      </c>
      <c r="B33" s="1" t="s">
        <v>2730</v>
      </c>
      <c r="C33" s="1" t="s">
        <v>2761</v>
      </c>
      <c r="D33" s="1" t="s">
        <v>2776</v>
      </c>
      <c r="E33" s="1" t="s">
        <v>9374</v>
      </c>
      <c r="F33" s="1" t="s">
        <v>9375</v>
      </c>
      <c r="G33" s="1"/>
    </row>
    <row r="35" spans="1:11" s="1" customFormat="1">
      <c r="A35" s="2" t="s">
        <v>2759</v>
      </c>
      <c r="B35" s="2"/>
      <c r="C35" s="2"/>
      <c r="D35" s="2"/>
      <c r="E35" s="2"/>
      <c r="F35" s="2"/>
      <c r="G35" s="2"/>
      <c r="H35" s="2"/>
      <c r="I35" s="2"/>
      <c r="J35" s="2"/>
      <c r="K35" s="2"/>
    </row>
    <row r="36" spans="1:11">
      <c r="A36" t="s">
        <v>2777</v>
      </c>
      <c r="B36" s="1" t="s">
        <v>2730</v>
      </c>
      <c r="C36" t="s">
        <v>2778</v>
      </c>
      <c r="D36" t="s">
        <v>2779</v>
      </c>
      <c r="E36" s="1" t="s">
        <v>9376</v>
      </c>
      <c r="F36" s="1"/>
      <c r="G36" s="1" t="s">
        <v>2780</v>
      </c>
    </row>
    <row r="37" spans="1:11">
      <c r="A37" t="s">
        <v>2781</v>
      </c>
      <c r="B37" s="1" t="s">
        <v>2737</v>
      </c>
      <c r="C37" t="s">
        <v>2778</v>
      </c>
      <c r="D37" t="s">
        <v>2782</v>
      </c>
      <c r="E37" t="s">
        <v>9377</v>
      </c>
      <c r="F37" s="1" t="s">
        <v>9378</v>
      </c>
      <c r="G37" s="1"/>
    </row>
    <row r="38" spans="1:11">
      <c r="A38" t="s">
        <v>2783</v>
      </c>
      <c r="B38" s="1" t="s">
        <v>2730</v>
      </c>
      <c r="C38" t="s">
        <v>2778</v>
      </c>
      <c r="D38" t="s">
        <v>2782</v>
      </c>
      <c r="E38" t="s">
        <v>9379</v>
      </c>
      <c r="F38" s="1" t="s">
        <v>9380</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1891"/>
  <sheetViews>
    <sheetView zoomScaleNormal="100" workbookViewId="0">
      <selection activeCell="B634" sqref="B634"/>
    </sheetView>
  </sheetViews>
  <sheetFormatPr defaultColWidth="8.7109375" defaultRowHeight="15"/>
  <cols>
    <col min="1" max="1" width="9.140625" style="19" customWidth="1"/>
    <col min="2" max="2" width="34.28515625" customWidth="1"/>
    <col min="3" max="4" width="81.140625" customWidth="1"/>
    <col min="5" max="5" width="12.28515625" customWidth="1"/>
    <col min="6" max="6" width="52.5703125" customWidth="1"/>
  </cols>
  <sheetData>
    <row r="1" spans="1:6">
      <c r="A1" s="20" t="s">
        <v>2784</v>
      </c>
      <c r="B1" s="21" t="s">
        <v>2785</v>
      </c>
      <c r="C1" s="21" t="s">
        <v>2786</v>
      </c>
      <c r="D1" s="21" t="s">
        <v>2787</v>
      </c>
      <c r="E1" s="21" t="s">
        <v>2788</v>
      </c>
      <c r="F1" s="21" t="s">
        <v>2789</v>
      </c>
    </row>
    <row r="2" spans="1:6">
      <c r="A2" s="19" t="s">
        <v>2790</v>
      </c>
      <c r="B2" t="s">
        <v>138</v>
      </c>
      <c r="C2" t="s">
        <v>2791</v>
      </c>
      <c r="D2" t="s">
        <v>139</v>
      </c>
      <c r="E2" t="s">
        <v>2792</v>
      </c>
      <c r="F2" s="22" t="str">
        <f>"dossierComplet['"&amp;meta_dossier_complet[[#This Row],[COD_VAR]]&amp;"'][code_insee]"</f>
        <v>dossierComplet['P18_POP'][code_insee]</v>
      </c>
    </row>
    <row r="3" spans="1:6" hidden="1">
      <c r="B3" t="s">
        <v>2793</v>
      </c>
      <c r="C3" t="s">
        <v>2794</v>
      </c>
      <c r="D3" t="s">
        <v>2795</v>
      </c>
      <c r="E3" t="s">
        <v>2792</v>
      </c>
      <c r="F3" s="22" t="str">
        <f>"dossierComplet['"&amp;meta_dossier_complet[[#This Row],[COD_VAR]]&amp;"'][code_insee]"</f>
        <v>dossierComplet['P18_POP0014'][code_insee]</v>
      </c>
    </row>
    <row r="4" spans="1:6" hidden="1">
      <c r="B4" t="s">
        <v>2796</v>
      </c>
      <c r="C4" t="s">
        <v>2797</v>
      </c>
      <c r="D4" t="s">
        <v>2798</v>
      </c>
      <c r="E4" t="s">
        <v>2792</v>
      </c>
      <c r="F4" s="22" t="str">
        <f>"dossierComplet['"&amp;meta_dossier_complet[[#This Row],[COD_VAR]]&amp;"'][code_insee]"</f>
        <v>dossierComplet['P18_POP1529'][code_insee]</v>
      </c>
    </row>
    <row r="5" spans="1:6" hidden="1">
      <c r="B5" t="s">
        <v>2799</v>
      </c>
      <c r="C5" t="s">
        <v>2800</v>
      </c>
      <c r="D5" t="s">
        <v>2801</v>
      </c>
      <c r="E5" t="s">
        <v>2792</v>
      </c>
      <c r="F5" s="22" t="str">
        <f>"dossierComplet['"&amp;meta_dossier_complet[[#This Row],[COD_VAR]]&amp;"'][code_insee]"</f>
        <v>dossierComplet['P18_POP3044'][code_insee]</v>
      </c>
    </row>
    <row r="6" spans="1:6" hidden="1">
      <c r="B6" t="s">
        <v>2802</v>
      </c>
      <c r="C6" t="s">
        <v>2803</v>
      </c>
      <c r="D6" t="s">
        <v>2804</v>
      </c>
      <c r="E6" t="s">
        <v>2792</v>
      </c>
      <c r="F6" s="22" t="str">
        <f>"dossierComplet['"&amp;meta_dossier_complet[[#This Row],[COD_VAR]]&amp;"'][code_insee]"</f>
        <v>dossierComplet['P18_POP4559'][code_insee]</v>
      </c>
    </row>
    <row r="7" spans="1:6" hidden="1">
      <c r="B7" t="s">
        <v>2805</v>
      </c>
      <c r="C7" t="s">
        <v>2806</v>
      </c>
      <c r="D7" t="s">
        <v>2807</v>
      </c>
      <c r="E7" t="s">
        <v>2792</v>
      </c>
      <c r="F7" s="22" t="str">
        <f>"dossierComplet['"&amp;meta_dossier_complet[[#This Row],[COD_VAR]]&amp;"'][code_insee]"</f>
        <v>dossierComplet['P18_POP6074'][code_insee]</v>
      </c>
    </row>
    <row r="8" spans="1:6" hidden="1">
      <c r="B8" t="s">
        <v>2808</v>
      </c>
      <c r="C8" t="s">
        <v>2809</v>
      </c>
      <c r="D8" t="s">
        <v>2810</v>
      </c>
      <c r="E8" t="s">
        <v>2792</v>
      </c>
      <c r="F8" s="22" t="str">
        <f>"dossierComplet['"&amp;meta_dossier_complet[[#This Row],[COD_VAR]]&amp;"'][code_insee]"</f>
        <v>dossierComplet['P18_POP7589'][code_insee]</v>
      </c>
    </row>
    <row r="9" spans="1:6" hidden="1">
      <c r="B9" t="s">
        <v>2811</v>
      </c>
      <c r="C9" t="s">
        <v>2812</v>
      </c>
      <c r="D9" t="s">
        <v>2813</v>
      </c>
      <c r="E9" t="s">
        <v>2792</v>
      </c>
      <c r="F9" s="22" t="str">
        <f>"dossierComplet['"&amp;meta_dossier_complet[[#This Row],[COD_VAR]]&amp;"'][code_insee]"</f>
        <v>dossierComplet['P18_POP90P'][code_insee]</v>
      </c>
    </row>
    <row r="10" spans="1:6" hidden="1">
      <c r="B10" t="s">
        <v>2814</v>
      </c>
      <c r="C10" t="s">
        <v>2815</v>
      </c>
      <c r="D10" t="s">
        <v>2816</v>
      </c>
      <c r="E10" t="s">
        <v>2792</v>
      </c>
      <c r="F10" s="22" t="str">
        <f>"dossierComplet['"&amp;meta_dossier_complet[[#This Row],[COD_VAR]]&amp;"'][code_insee]"</f>
        <v>dossierComplet['P18_POPH'][code_insee]</v>
      </c>
    </row>
    <row r="11" spans="1:6" hidden="1">
      <c r="B11" t="s">
        <v>2817</v>
      </c>
      <c r="C11" t="s">
        <v>2818</v>
      </c>
      <c r="D11" t="s">
        <v>2819</v>
      </c>
      <c r="E11" t="s">
        <v>2792</v>
      </c>
      <c r="F11" s="22" t="str">
        <f>"dossierComplet['"&amp;meta_dossier_complet[[#This Row],[COD_VAR]]&amp;"'][code_insee]"</f>
        <v>dossierComplet['P18_H0014'][code_insee]</v>
      </c>
    </row>
    <row r="12" spans="1:6" hidden="1">
      <c r="B12" t="s">
        <v>2820</v>
      </c>
      <c r="C12" t="s">
        <v>2821</v>
      </c>
      <c r="D12" t="s">
        <v>2822</v>
      </c>
      <c r="E12" t="s">
        <v>2792</v>
      </c>
      <c r="F12" s="22" t="str">
        <f>"dossierComplet['"&amp;meta_dossier_complet[[#This Row],[COD_VAR]]&amp;"'][code_insee]"</f>
        <v>dossierComplet['P18_H1529'][code_insee]</v>
      </c>
    </row>
    <row r="13" spans="1:6" hidden="1">
      <c r="B13" t="s">
        <v>2823</v>
      </c>
      <c r="C13" t="s">
        <v>2824</v>
      </c>
      <c r="D13" t="s">
        <v>2825</v>
      </c>
      <c r="E13" t="s">
        <v>2792</v>
      </c>
      <c r="F13" s="22" t="str">
        <f>"dossierComplet['"&amp;meta_dossier_complet[[#This Row],[COD_VAR]]&amp;"'][code_insee]"</f>
        <v>dossierComplet['P18_H3044'][code_insee]</v>
      </c>
    </row>
    <row r="14" spans="1:6" hidden="1">
      <c r="B14" t="s">
        <v>2826</v>
      </c>
      <c r="C14" t="s">
        <v>2827</v>
      </c>
      <c r="D14" t="s">
        <v>2828</v>
      </c>
      <c r="E14" t="s">
        <v>2792</v>
      </c>
      <c r="F14" s="22" t="str">
        <f>"dossierComplet['"&amp;meta_dossier_complet[[#This Row],[COD_VAR]]&amp;"'][code_insee]"</f>
        <v>dossierComplet['P18_H4559'][code_insee]</v>
      </c>
    </row>
    <row r="15" spans="1:6" hidden="1">
      <c r="B15" t="s">
        <v>2829</v>
      </c>
      <c r="C15" t="s">
        <v>2830</v>
      </c>
      <c r="D15" t="s">
        <v>2831</v>
      </c>
      <c r="E15" t="s">
        <v>2792</v>
      </c>
      <c r="F15" s="22" t="str">
        <f>"dossierComplet['"&amp;meta_dossier_complet[[#This Row],[COD_VAR]]&amp;"'][code_insee]"</f>
        <v>dossierComplet['P18_H6074'][code_insee]</v>
      </c>
    </row>
    <row r="16" spans="1:6" hidden="1">
      <c r="B16" t="s">
        <v>2832</v>
      </c>
      <c r="C16" t="s">
        <v>2833</v>
      </c>
      <c r="D16" t="s">
        <v>2834</v>
      </c>
      <c r="E16" t="s">
        <v>2792</v>
      </c>
      <c r="F16" s="22" t="str">
        <f>"dossierComplet['"&amp;meta_dossier_complet[[#This Row],[COD_VAR]]&amp;"'][code_insee]"</f>
        <v>dossierComplet['P18_H7589'][code_insee]</v>
      </c>
    </row>
    <row r="17" spans="2:6" hidden="1">
      <c r="B17" t="s">
        <v>2835</v>
      </c>
      <c r="C17" t="s">
        <v>2836</v>
      </c>
      <c r="D17" t="s">
        <v>2837</v>
      </c>
      <c r="E17" t="s">
        <v>2792</v>
      </c>
      <c r="F17" s="22" t="str">
        <f>"dossierComplet['"&amp;meta_dossier_complet[[#This Row],[COD_VAR]]&amp;"'][code_insee]"</f>
        <v>dossierComplet['P18_H90P'][code_insee]</v>
      </c>
    </row>
    <row r="18" spans="2:6" hidden="1">
      <c r="B18" t="s">
        <v>2838</v>
      </c>
      <c r="C18" t="s">
        <v>2839</v>
      </c>
      <c r="D18" t="s">
        <v>2840</v>
      </c>
      <c r="E18" t="s">
        <v>2792</v>
      </c>
      <c r="F18" s="22" t="str">
        <f>"dossierComplet['"&amp;meta_dossier_complet[[#This Row],[COD_VAR]]&amp;"'][code_insee]"</f>
        <v>dossierComplet['P18_H0019'][code_insee]</v>
      </c>
    </row>
    <row r="19" spans="2:6" hidden="1">
      <c r="B19" t="s">
        <v>2841</v>
      </c>
      <c r="C19" t="s">
        <v>2842</v>
      </c>
      <c r="D19" t="s">
        <v>2843</v>
      </c>
      <c r="E19" t="s">
        <v>2792</v>
      </c>
      <c r="F19" s="22" t="str">
        <f>"dossierComplet['"&amp;meta_dossier_complet[[#This Row],[COD_VAR]]&amp;"'][code_insee]"</f>
        <v>dossierComplet['P18_H2064'][code_insee]</v>
      </c>
    </row>
    <row r="20" spans="2:6" hidden="1">
      <c r="B20" t="s">
        <v>2844</v>
      </c>
      <c r="C20" t="s">
        <v>2845</v>
      </c>
      <c r="D20" t="s">
        <v>2846</v>
      </c>
      <c r="E20" t="s">
        <v>2792</v>
      </c>
      <c r="F20" s="22" t="str">
        <f>"dossierComplet['"&amp;meta_dossier_complet[[#This Row],[COD_VAR]]&amp;"'][code_insee]"</f>
        <v>dossierComplet['P18_H65P'][code_insee]</v>
      </c>
    </row>
    <row r="21" spans="2:6" hidden="1">
      <c r="B21" t="s">
        <v>2847</v>
      </c>
      <c r="C21" t="s">
        <v>2848</v>
      </c>
      <c r="D21" t="s">
        <v>2849</v>
      </c>
      <c r="E21" t="s">
        <v>2792</v>
      </c>
      <c r="F21" s="22" t="str">
        <f>"dossierComplet['"&amp;meta_dossier_complet[[#This Row],[COD_VAR]]&amp;"'][code_insee]"</f>
        <v>dossierComplet['P18_POPF'][code_insee]</v>
      </c>
    </row>
    <row r="22" spans="2:6" hidden="1">
      <c r="B22" t="s">
        <v>2850</v>
      </c>
      <c r="C22" t="s">
        <v>2851</v>
      </c>
      <c r="D22" t="s">
        <v>2852</v>
      </c>
      <c r="E22" t="s">
        <v>2792</v>
      </c>
      <c r="F22" s="22" t="str">
        <f>"dossierComplet['"&amp;meta_dossier_complet[[#This Row],[COD_VAR]]&amp;"'][code_insee]"</f>
        <v>dossierComplet['P18_F0014'][code_insee]</v>
      </c>
    </row>
    <row r="23" spans="2:6" hidden="1">
      <c r="B23" t="s">
        <v>2853</v>
      </c>
      <c r="C23" t="s">
        <v>2854</v>
      </c>
      <c r="D23" t="s">
        <v>2855</v>
      </c>
      <c r="E23" t="s">
        <v>2792</v>
      </c>
      <c r="F23" s="22" t="str">
        <f>"dossierComplet['"&amp;meta_dossier_complet[[#This Row],[COD_VAR]]&amp;"'][code_insee]"</f>
        <v>dossierComplet['P18_F1529'][code_insee]</v>
      </c>
    </row>
    <row r="24" spans="2:6" hidden="1">
      <c r="B24" t="s">
        <v>2856</v>
      </c>
      <c r="C24" t="s">
        <v>2857</v>
      </c>
      <c r="D24" t="s">
        <v>2858</v>
      </c>
      <c r="E24" t="s">
        <v>2792</v>
      </c>
      <c r="F24" s="22" t="str">
        <f>"dossierComplet['"&amp;meta_dossier_complet[[#This Row],[COD_VAR]]&amp;"'][code_insee]"</f>
        <v>dossierComplet['P18_F3044'][code_insee]</v>
      </c>
    </row>
    <row r="25" spans="2:6" hidden="1">
      <c r="B25" t="s">
        <v>2859</v>
      </c>
      <c r="C25" t="s">
        <v>2860</v>
      </c>
      <c r="D25" t="s">
        <v>2861</v>
      </c>
      <c r="E25" t="s">
        <v>2792</v>
      </c>
      <c r="F25" s="22" t="str">
        <f>"dossierComplet['"&amp;meta_dossier_complet[[#This Row],[COD_VAR]]&amp;"'][code_insee]"</f>
        <v>dossierComplet['P18_F4559'][code_insee]</v>
      </c>
    </row>
    <row r="26" spans="2:6" hidden="1">
      <c r="B26" t="s">
        <v>2862</v>
      </c>
      <c r="C26" t="s">
        <v>2863</v>
      </c>
      <c r="D26" t="s">
        <v>2864</v>
      </c>
      <c r="E26" t="s">
        <v>2792</v>
      </c>
      <c r="F26" s="22" t="str">
        <f>"dossierComplet['"&amp;meta_dossier_complet[[#This Row],[COD_VAR]]&amp;"'][code_insee]"</f>
        <v>dossierComplet['P18_F6074'][code_insee]</v>
      </c>
    </row>
    <row r="27" spans="2:6" hidden="1">
      <c r="B27" t="s">
        <v>2865</v>
      </c>
      <c r="C27" t="s">
        <v>2866</v>
      </c>
      <c r="D27" t="s">
        <v>2867</v>
      </c>
      <c r="E27" t="s">
        <v>2792</v>
      </c>
      <c r="F27" s="22" t="str">
        <f>"dossierComplet['"&amp;meta_dossier_complet[[#This Row],[COD_VAR]]&amp;"'][code_insee]"</f>
        <v>dossierComplet['P18_F7589'][code_insee]</v>
      </c>
    </row>
    <row r="28" spans="2:6" hidden="1">
      <c r="B28" t="s">
        <v>2868</v>
      </c>
      <c r="C28" t="s">
        <v>2869</v>
      </c>
      <c r="D28" t="s">
        <v>2870</v>
      </c>
      <c r="E28" t="s">
        <v>2792</v>
      </c>
      <c r="F28" s="22" t="str">
        <f>"dossierComplet['"&amp;meta_dossier_complet[[#This Row],[COD_VAR]]&amp;"'][code_insee]"</f>
        <v>dossierComplet['P18_F90P'][code_insee]</v>
      </c>
    </row>
    <row r="29" spans="2:6" hidden="1">
      <c r="B29" t="s">
        <v>2871</v>
      </c>
      <c r="C29" t="s">
        <v>2872</v>
      </c>
      <c r="D29" t="s">
        <v>2873</v>
      </c>
      <c r="E29" t="s">
        <v>2792</v>
      </c>
      <c r="F29" s="22" t="str">
        <f>"dossierComplet['"&amp;meta_dossier_complet[[#This Row],[COD_VAR]]&amp;"'][code_insee]"</f>
        <v>dossierComplet['P18_F0019'][code_insee]</v>
      </c>
    </row>
    <row r="30" spans="2:6" hidden="1">
      <c r="B30" t="s">
        <v>2874</v>
      </c>
      <c r="C30" t="s">
        <v>2875</v>
      </c>
      <c r="D30" t="s">
        <v>2876</v>
      </c>
      <c r="E30" t="s">
        <v>2792</v>
      </c>
      <c r="F30" s="22" t="str">
        <f>"dossierComplet['"&amp;meta_dossier_complet[[#This Row],[COD_VAR]]&amp;"'][code_insee]"</f>
        <v>dossierComplet['P18_F2064'][code_insee]</v>
      </c>
    </row>
    <row r="31" spans="2:6" hidden="1">
      <c r="B31" t="s">
        <v>2877</v>
      </c>
      <c r="C31" t="s">
        <v>2878</v>
      </c>
      <c r="D31" t="s">
        <v>2879</v>
      </c>
      <c r="E31" t="s">
        <v>2792</v>
      </c>
      <c r="F31" s="22" t="str">
        <f>"dossierComplet['"&amp;meta_dossier_complet[[#This Row],[COD_VAR]]&amp;"'][code_insee]"</f>
        <v>dossierComplet['P18_F65P'][code_insee]</v>
      </c>
    </row>
    <row r="32" spans="2:6" hidden="1">
      <c r="B32" t="s">
        <v>2880</v>
      </c>
      <c r="C32" t="s">
        <v>2881</v>
      </c>
      <c r="D32" t="s">
        <v>2882</v>
      </c>
      <c r="E32" t="s">
        <v>2792</v>
      </c>
      <c r="F32" s="22" t="str">
        <f>"dossierComplet['"&amp;meta_dossier_complet[[#This Row],[COD_VAR]]&amp;"'][code_insee]"</f>
        <v>dossierComplet['P18_POP01P'][code_insee]</v>
      </c>
    </row>
    <row r="33" spans="2:6" hidden="1">
      <c r="B33" t="s">
        <v>2883</v>
      </c>
      <c r="C33" t="s">
        <v>2884</v>
      </c>
      <c r="D33" t="s">
        <v>2885</v>
      </c>
      <c r="E33" t="s">
        <v>2792</v>
      </c>
      <c r="F33" s="22" t="str">
        <f>"dossierComplet['"&amp;meta_dossier_complet[[#This Row],[COD_VAR]]&amp;"'][code_insee]"</f>
        <v>dossierComplet['P18_POP01P_IRAN1'][code_insee]</v>
      </c>
    </row>
    <row r="34" spans="2:6" hidden="1">
      <c r="B34" t="s">
        <v>2886</v>
      </c>
      <c r="C34" t="s">
        <v>2887</v>
      </c>
      <c r="D34" t="s">
        <v>2888</v>
      </c>
      <c r="E34" t="s">
        <v>2792</v>
      </c>
      <c r="F34" s="22" t="str">
        <f>"dossierComplet['"&amp;meta_dossier_complet[[#This Row],[COD_VAR]]&amp;"'][code_insee]"</f>
        <v>dossierComplet['P18_POP01P_IRAN2'][code_insee]</v>
      </c>
    </row>
    <row r="35" spans="2:6" hidden="1">
      <c r="B35" t="s">
        <v>2889</v>
      </c>
      <c r="C35" t="s">
        <v>2890</v>
      </c>
      <c r="D35" t="s">
        <v>2891</v>
      </c>
      <c r="E35" t="s">
        <v>2792</v>
      </c>
      <c r="F35" s="22" t="str">
        <f>"dossierComplet['"&amp;meta_dossier_complet[[#This Row],[COD_VAR]]&amp;"'][code_insee]"</f>
        <v>dossierComplet['P18_POP01P_IRAN3'][code_insee]</v>
      </c>
    </row>
    <row r="36" spans="2:6" hidden="1">
      <c r="B36" t="s">
        <v>2892</v>
      </c>
      <c r="C36" t="s">
        <v>2893</v>
      </c>
      <c r="D36" t="s">
        <v>2894</v>
      </c>
      <c r="E36" t="s">
        <v>2792</v>
      </c>
      <c r="F36" s="22" t="str">
        <f>"dossierComplet['"&amp;meta_dossier_complet[[#This Row],[COD_VAR]]&amp;"'][code_insee]"</f>
        <v>dossierComplet['P18_POP01P_IRAN4'][code_insee]</v>
      </c>
    </row>
    <row r="37" spans="2:6" hidden="1">
      <c r="B37" t="s">
        <v>2895</v>
      </c>
      <c r="C37" t="s">
        <v>2896</v>
      </c>
      <c r="D37" t="s">
        <v>2897</v>
      </c>
      <c r="E37" t="s">
        <v>2792</v>
      </c>
      <c r="F37" s="22" t="str">
        <f>"dossierComplet['"&amp;meta_dossier_complet[[#This Row],[COD_VAR]]&amp;"'][code_insee]"</f>
        <v>dossierComplet['P18_POP01P_IRAN5'][code_insee]</v>
      </c>
    </row>
    <row r="38" spans="2:6" hidden="1">
      <c r="B38" t="s">
        <v>2898</v>
      </c>
      <c r="C38" t="s">
        <v>2899</v>
      </c>
      <c r="D38" t="s">
        <v>2900</v>
      </c>
      <c r="E38" t="s">
        <v>2792</v>
      </c>
      <c r="F38" s="22" t="str">
        <f>"dossierComplet['"&amp;meta_dossier_complet[[#This Row],[COD_VAR]]&amp;"'][code_insee]"</f>
        <v>dossierComplet['P18_POP01P_IRAN6'][code_insee]</v>
      </c>
    </row>
    <row r="39" spans="2:6" hidden="1">
      <c r="B39" t="s">
        <v>2901</v>
      </c>
      <c r="C39" t="s">
        <v>2902</v>
      </c>
      <c r="D39" t="s">
        <v>2903</v>
      </c>
      <c r="E39" t="s">
        <v>2792</v>
      </c>
      <c r="F39" s="22" t="str">
        <f>"dossierComplet['"&amp;meta_dossier_complet[[#This Row],[COD_VAR]]&amp;"'][code_insee]"</f>
        <v>dossierComplet['P18_POP01P_IRAN7'][code_insee]</v>
      </c>
    </row>
    <row r="40" spans="2:6" hidden="1">
      <c r="B40" t="s">
        <v>2904</v>
      </c>
      <c r="C40" t="s">
        <v>2905</v>
      </c>
      <c r="D40" t="s">
        <v>2906</v>
      </c>
      <c r="E40" t="s">
        <v>2792</v>
      </c>
      <c r="F40" s="22" t="str">
        <f>"dossierComplet['"&amp;meta_dossier_complet[[#This Row],[COD_VAR]]&amp;"'][code_insee]"</f>
        <v>dossierComplet['P18_POP0114_IRAN2P'][code_insee]</v>
      </c>
    </row>
    <row r="41" spans="2:6" hidden="1">
      <c r="B41" t="s">
        <v>2907</v>
      </c>
      <c r="C41" t="s">
        <v>2908</v>
      </c>
      <c r="D41" t="s">
        <v>2909</v>
      </c>
      <c r="E41" t="s">
        <v>2792</v>
      </c>
      <c r="F41" s="22" t="str">
        <f>"dossierComplet['"&amp;meta_dossier_complet[[#This Row],[COD_VAR]]&amp;"'][code_insee]"</f>
        <v>dossierComplet['P18_POP0114_IRAN2'][code_insee]</v>
      </c>
    </row>
    <row r="42" spans="2:6" hidden="1">
      <c r="B42" t="s">
        <v>2910</v>
      </c>
      <c r="C42" t="s">
        <v>2911</v>
      </c>
      <c r="D42" t="s">
        <v>2912</v>
      </c>
      <c r="E42" t="s">
        <v>2792</v>
      </c>
      <c r="F42" s="22" t="str">
        <f>"dossierComplet['"&amp;meta_dossier_complet[[#This Row],[COD_VAR]]&amp;"'][code_insee]"</f>
        <v>dossierComplet['P18_POP0114_IRAN3P'][code_insee]</v>
      </c>
    </row>
    <row r="43" spans="2:6" hidden="1">
      <c r="B43" t="s">
        <v>2913</v>
      </c>
      <c r="C43" t="s">
        <v>2914</v>
      </c>
      <c r="D43" t="s">
        <v>2915</v>
      </c>
      <c r="E43" t="s">
        <v>2792</v>
      </c>
      <c r="F43" s="22" t="str">
        <f>"dossierComplet['"&amp;meta_dossier_complet[[#This Row],[COD_VAR]]&amp;"'][code_insee]"</f>
        <v>dossierComplet['P18_POP1524_IRAN2P'][code_insee]</v>
      </c>
    </row>
    <row r="44" spans="2:6" hidden="1">
      <c r="B44" t="s">
        <v>2916</v>
      </c>
      <c r="C44" t="s">
        <v>2917</v>
      </c>
      <c r="D44" t="s">
        <v>2918</v>
      </c>
      <c r="E44" t="s">
        <v>2792</v>
      </c>
      <c r="F44" s="22" t="str">
        <f>"dossierComplet['"&amp;meta_dossier_complet[[#This Row],[COD_VAR]]&amp;"'][code_insee]"</f>
        <v>dossierComplet['P18_POP1524_IRAN2'][code_insee]</v>
      </c>
    </row>
    <row r="45" spans="2:6" hidden="1">
      <c r="B45" t="s">
        <v>2919</v>
      </c>
      <c r="C45" t="s">
        <v>2920</v>
      </c>
      <c r="D45" t="s">
        <v>2921</v>
      </c>
      <c r="E45" t="s">
        <v>2792</v>
      </c>
      <c r="F45" s="22" t="str">
        <f>"dossierComplet['"&amp;meta_dossier_complet[[#This Row],[COD_VAR]]&amp;"'][code_insee]"</f>
        <v>dossierComplet['P18_POP1524_IRAN3P'][code_insee]</v>
      </c>
    </row>
    <row r="46" spans="2:6" hidden="1">
      <c r="B46" t="s">
        <v>2922</v>
      </c>
      <c r="C46" t="s">
        <v>2923</v>
      </c>
      <c r="D46" t="s">
        <v>2924</v>
      </c>
      <c r="E46" t="s">
        <v>2792</v>
      </c>
      <c r="F46" s="22" t="str">
        <f>"dossierComplet['"&amp;meta_dossier_complet[[#This Row],[COD_VAR]]&amp;"'][code_insee]"</f>
        <v>dossierComplet['P18_POP2554_IRAN2P'][code_insee]</v>
      </c>
    </row>
    <row r="47" spans="2:6" hidden="1">
      <c r="B47" t="s">
        <v>2925</v>
      </c>
      <c r="C47" t="s">
        <v>2926</v>
      </c>
      <c r="D47" t="s">
        <v>2927</v>
      </c>
      <c r="E47" t="s">
        <v>2792</v>
      </c>
      <c r="F47" s="22" t="str">
        <f>"dossierComplet['"&amp;meta_dossier_complet[[#This Row],[COD_VAR]]&amp;"'][code_insee]"</f>
        <v>dossierComplet['P18_POP2554_IRAN2'][code_insee]</v>
      </c>
    </row>
    <row r="48" spans="2:6" hidden="1">
      <c r="B48" t="s">
        <v>2928</v>
      </c>
      <c r="C48" t="s">
        <v>2929</v>
      </c>
      <c r="D48" t="s">
        <v>2930</v>
      </c>
      <c r="E48" t="s">
        <v>2792</v>
      </c>
      <c r="F48" s="22" t="str">
        <f>"dossierComplet['"&amp;meta_dossier_complet[[#This Row],[COD_VAR]]&amp;"'][code_insee]"</f>
        <v>dossierComplet['P18_POP2554_IRAN3P'][code_insee]</v>
      </c>
    </row>
    <row r="49" spans="2:6" hidden="1">
      <c r="B49" t="s">
        <v>2931</v>
      </c>
      <c r="C49" t="s">
        <v>2932</v>
      </c>
      <c r="D49" t="s">
        <v>2933</v>
      </c>
      <c r="E49" t="s">
        <v>2792</v>
      </c>
      <c r="F49" s="22" t="str">
        <f>"dossierComplet['"&amp;meta_dossier_complet[[#This Row],[COD_VAR]]&amp;"'][code_insee]"</f>
        <v>dossierComplet['P18_POP55P_IRAN2P'][code_insee]</v>
      </c>
    </row>
    <row r="50" spans="2:6" hidden="1">
      <c r="B50" t="s">
        <v>2934</v>
      </c>
      <c r="C50" t="s">
        <v>2935</v>
      </c>
      <c r="D50" t="s">
        <v>2936</v>
      </c>
      <c r="E50" t="s">
        <v>2792</v>
      </c>
      <c r="F50" s="22" t="str">
        <f>"dossierComplet['"&amp;meta_dossier_complet[[#This Row],[COD_VAR]]&amp;"'][code_insee]"</f>
        <v>dossierComplet['P18_POP55P_IRAN2'][code_insee]</v>
      </c>
    </row>
    <row r="51" spans="2:6" hidden="1">
      <c r="B51" t="s">
        <v>2937</v>
      </c>
      <c r="C51" t="s">
        <v>2938</v>
      </c>
      <c r="D51" t="s">
        <v>2939</v>
      </c>
      <c r="E51" t="s">
        <v>2792</v>
      </c>
      <c r="F51" s="22" t="str">
        <f>"dossierComplet['"&amp;meta_dossier_complet[[#This Row],[COD_VAR]]&amp;"'][code_insee]"</f>
        <v>dossierComplet['P18_POP55P_IRAN3P'][code_insee]</v>
      </c>
    </row>
    <row r="52" spans="2:6" hidden="1">
      <c r="B52" t="s">
        <v>2940</v>
      </c>
      <c r="C52" t="s">
        <v>2941</v>
      </c>
      <c r="D52" t="s">
        <v>2942</v>
      </c>
      <c r="E52" t="s">
        <v>2792</v>
      </c>
      <c r="F52" s="22" t="str">
        <f>"dossierComplet['"&amp;meta_dossier_complet[[#This Row],[COD_VAR]]&amp;"'][code_insee]"</f>
        <v>dossierComplet['C18_POP15P'][code_insee]</v>
      </c>
    </row>
    <row r="53" spans="2:6" hidden="1">
      <c r="B53" t="s">
        <v>2943</v>
      </c>
      <c r="C53" t="s">
        <v>2944</v>
      </c>
      <c r="D53" t="s">
        <v>2945</v>
      </c>
      <c r="E53" t="s">
        <v>2792</v>
      </c>
      <c r="F53" s="22" t="str">
        <f>"dossierComplet['"&amp;meta_dossier_complet[[#This Row],[COD_VAR]]&amp;"'][code_insee]"</f>
        <v>dossierComplet['C18_POP15P_CS1'][code_insee]</v>
      </c>
    </row>
    <row r="54" spans="2:6" hidden="1">
      <c r="B54" t="s">
        <v>2946</v>
      </c>
      <c r="C54" t="s">
        <v>2947</v>
      </c>
      <c r="D54" t="s">
        <v>2948</v>
      </c>
      <c r="E54" t="s">
        <v>2792</v>
      </c>
      <c r="F54" s="22" t="str">
        <f>"dossierComplet['"&amp;meta_dossier_complet[[#This Row],[COD_VAR]]&amp;"'][code_insee]"</f>
        <v>dossierComplet['C18_POP15P_CS2'][code_insee]</v>
      </c>
    </row>
    <row r="55" spans="2:6" hidden="1">
      <c r="B55" t="s">
        <v>2949</v>
      </c>
      <c r="C55" t="s">
        <v>2950</v>
      </c>
      <c r="D55" t="s">
        <v>2951</v>
      </c>
      <c r="E55" t="s">
        <v>2792</v>
      </c>
      <c r="F55" s="22" t="str">
        <f>"dossierComplet['"&amp;meta_dossier_complet[[#This Row],[COD_VAR]]&amp;"'][code_insee]"</f>
        <v>dossierComplet['C18_POP15P_CS3'][code_insee]</v>
      </c>
    </row>
    <row r="56" spans="2:6" hidden="1">
      <c r="B56" t="s">
        <v>2952</v>
      </c>
      <c r="C56" t="s">
        <v>2953</v>
      </c>
      <c r="D56" t="s">
        <v>2954</v>
      </c>
      <c r="E56" t="s">
        <v>2792</v>
      </c>
      <c r="F56" s="22" t="str">
        <f>"dossierComplet['"&amp;meta_dossier_complet[[#This Row],[COD_VAR]]&amp;"'][code_insee]"</f>
        <v>dossierComplet['C18_POP15P_CS4'][code_insee]</v>
      </c>
    </row>
    <row r="57" spans="2:6" hidden="1">
      <c r="B57" t="s">
        <v>2955</v>
      </c>
      <c r="C57" t="s">
        <v>2956</v>
      </c>
      <c r="D57" t="s">
        <v>2957</v>
      </c>
      <c r="E57" t="s">
        <v>2792</v>
      </c>
      <c r="F57" s="22" t="str">
        <f>"dossierComplet['"&amp;meta_dossier_complet[[#This Row],[COD_VAR]]&amp;"'][code_insee]"</f>
        <v>dossierComplet['C18_POP15P_CS5'][code_insee]</v>
      </c>
    </row>
    <row r="58" spans="2:6" hidden="1">
      <c r="B58" t="s">
        <v>2958</v>
      </c>
      <c r="C58" t="s">
        <v>2959</v>
      </c>
      <c r="D58" t="s">
        <v>2960</v>
      </c>
      <c r="E58" t="s">
        <v>2792</v>
      </c>
      <c r="F58" s="22" t="str">
        <f>"dossierComplet['"&amp;meta_dossier_complet[[#This Row],[COD_VAR]]&amp;"'][code_insee]"</f>
        <v>dossierComplet['C18_POP15P_CS6'][code_insee]</v>
      </c>
    </row>
    <row r="59" spans="2:6" hidden="1">
      <c r="B59" t="s">
        <v>2961</v>
      </c>
      <c r="C59" t="s">
        <v>2962</v>
      </c>
      <c r="D59" t="s">
        <v>2963</v>
      </c>
      <c r="E59" t="s">
        <v>2792</v>
      </c>
      <c r="F59" s="22" t="str">
        <f>"dossierComplet['"&amp;meta_dossier_complet[[#This Row],[COD_VAR]]&amp;"'][code_insee]"</f>
        <v>dossierComplet['C18_POP15P_CS7'][code_insee]</v>
      </c>
    </row>
    <row r="60" spans="2:6" hidden="1">
      <c r="B60" t="s">
        <v>2964</v>
      </c>
      <c r="C60" t="s">
        <v>2965</v>
      </c>
      <c r="D60" t="s">
        <v>2966</v>
      </c>
      <c r="E60" t="s">
        <v>2792</v>
      </c>
      <c r="F60" s="22" t="str">
        <f>"dossierComplet['"&amp;meta_dossier_complet[[#This Row],[COD_VAR]]&amp;"'][code_insee]"</f>
        <v>dossierComplet['C18_POP15P_CS8'][code_insee]</v>
      </c>
    </row>
    <row r="61" spans="2:6" hidden="1">
      <c r="B61" t="s">
        <v>2967</v>
      </c>
      <c r="C61" t="s">
        <v>2968</v>
      </c>
      <c r="D61" t="s">
        <v>2969</v>
      </c>
      <c r="E61" t="s">
        <v>2792</v>
      </c>
      <c r="F61" s="22" t="str">
        <f>"dossierComplet['"&amp;meta_dossier_complet[[#This Row],[COD_VAR]]&amp;"'][code_insee]"</f>
        <v>dossierComplet['C18_H15P'][code_insee]</v>
      </c>
    </row>
    <row r="62" spans="2:6" hidden="1">
      <c r="B62" t="s">
        <v>2970</v>
      </c>
      <c r="C62" t="s">
        <v>2971</v>
      </c>
      <c r="D62" t="s">
        <v>2972</v>
      </c>
      <c r="E62" t="s">
        <v>2792</v>
      </c>
      <c r="F62" s="22" t="str">
        <f>"dossierComplet['"&amp;meta_dossier_complet[[#This Row],[COD_VAR]]&amp;"'][code_insee]"</f>
        <v>dossierComplet['C18_H15P_CS1'][code_insee]</v>
      </c>
    </row>
    <row r="63" spans="2:6" hidden="1">
      <c r="B63" t="s">
        <v>2973</v>
      </c>
      <c r="C63" t="s">
        <v>2974</v>
      </c>
      <c r="D63" t="s">
        <v>2975</v>
      </c>
      <c r="E63" t="s">
        <v>2792</v>
      </c>
      <c r="F63" s="22" t="str">
        <f>"dossierComplet['"&amp;meta_dossier_complet[[#This Row],[COD_VAR]]&amp;"'][code_insee]"</f>
        <v>dossierComplet['C18_H15P_CS2'][code_insee]</v>
      </c>
    </row>
    <row r="64" spans="2:6" hidden="1">
      <c r="B64" t="s">
        <v>2976</v>
      </c>
      <c r="C64" t="s">
        <v>2977</v>
      </c>
      <c r="D64" t="s">
        <v>2978</v>
      </c>
      <c r="E64" t="s">
        <v>2792</v>
      </c>
      <c r="F64" s="22" t="str">
        <f>"dossierComplet['"&amp;meta_dossier_complet[[#This Row],[COD_VAR]]&amp;"'][code_insee]"</f>
        <v>dossierComplet['C18_H15P_CS3'][code_insee]</v>
      </c>
    </row>
    <row r="65" spans="2:6" hidden="1">
      <c r="B65" t="s">
        <v>2979</v>
      </c>
      <c r="C65" t="s">
        <v>2980</v>
      </c>
      <c r="D65" t="s">
        <v>2981</v>
      </c>
      <c r="E65" t="s">
        <v>2792</v>
      </c>
      <c r="F65" s="22" t="str">
        <f>"dossierComplet['"&amp;meta_dossier_complet[[#This Row],[COD_VAR]]&amp;"'][code_insee]"</f>
        <v>dossierComplet['C18_H15P_CS4'][code_insee]</v>
      </c>
    </row>
    <row r="66" spans="2:6" hidden="1">
      <c r="B66" t="s">
        <v>2982</v>
      </c>
      <c r="C66" t="s">
        <v>2983</v>
      </c>
      <c r="D66" t="s">
        <v>2984</v>
      </c>
      <c r="E66" t="s">
        <v>2792</v>
      </c>
      <c r="F66" s="22" t="str">
        <f>"dossierComplet['"&amp;meta_dossier_complet[[#This Row],[COD_VAR]]&amp;"'][code_insee]"</f>
        <v>dossierComplet['C18_H15P_CS5'][code_insee]</v>
      </c>
    </row>
    <row r="67" spans="2:6" hidden="1">
      <c r="B67" t="s">
        <v>2985</v>
      </c>
      <c r="C67" t="s">
        <v>2986</v>
      </c>
      <c r="D67" t="s">
        <v>2987</v>
      </c>
      <c r="E67" t="s">
        <v>2792</v>
      </c>
      <c r="F67" s="22" t="str">
        <f>"dossierComplet['"&amp;meta_dossier_complet[[#This Row],[COD_VAR]]&amp;"'][code_insee]"</f>
        <v>dossierComplet['C18_H15P_CS6'][code_insee]</v>
      </c>
    </row>
    <row r="68" spans="2:6" hidden="1">
      <c r="B68" t="s">
        <v>2988</v>
      </c>
      <c r="C68" t="s">
        <v>2989</v>
      </c>
      <c r="D68" t="s">
        <v>2990</v>
      </c>
      <c r="E68" t="s">
        <v>2792</v>
      </c>
      <c r="F68" s="22" t="str">
        <f>"dossierComplet['"&amp;meta_dossier_complet[[#This Row],[COD_VAR]]&amp;"'][code_insee]"</f>
        <v>dossierComplet['C18_H15P_CS7'][code_insee]</v>
      </c>
    </row>
    <row r="69" spans="2:6" hidden="1">
      <c r="B69" t="s">
        <v>2991</v>
      </c>
      <c r="C69" t="s">
        <v>2992</v>
      </c>
      <c r="D69" t="s">
        <v>2993</v>
      </c>
      <c r="E69" t="s">
        <v>2792</v>
      </c>
      <c r="F69" s="22" t="str">
        <f>"dossierComplet['"&amp;meta_dossier_complet[[#This Row],[COD_VAR]]&amp;"'][code_insee]"</f>
        <v>dossierComplet['C18_H15P_CS8'][code_insee]</v>
      </c>
    </row>
    <row r="70" spans="2:6" hidden="1">
      <c r="B70" t="s">
        <v>2994</v>
      </c>
      <c r="C70" t="s">
        <v>2995</v>
      </c>
      <c r="D70" t="s">
        <v>2996</v>
      </c>
      <c r="E70" t="s">
        <v>2792</v>
      </c>
      <c r="F70" s="22" t="str">
        <f>"dossierComplet['"&amp;meta_dossier_complet[[#This Row],[COD_VAR]]&amp;"'][code_insee]"</f>
        <v>dossierComplet['C18_F15P'][code_insee]</v>
      </c>
    </row>
    <row r="71" spans="2:6" hidden="1">
      <c r="B71" t="s">
        <v>2997</v>
      </c>
      <c r="C71" t="s">
        <v>2998</v>
      </c>
      <c r="D71" t="s">
        <v>2999</v>
      </c>
      <c r="E71" t="s">
        <v>2792</v>
      </c>
      <c r="F71" s="22" t="str">
        <f>"dossierComplet['"&amp;meta_dossier_complet[[#This Row],[COD_VAR]]&amp;"'][code_insee]"</f>
        <v>dossierComplet['C18_F15P_CS1'][code_insee]</v>
      </c>
    </row>
    <row r="72" spans="2:6" hidden="1">
      <c r="B72" t="s">
        <v>3000</v>
      </c>
      <c r="C72" t="s">
        <v>3001</v>
      </c>
      <c r="D72" t="s">
        <v>3002</v>
      </c>
      <c r="E72" t="s">
        <v>2792</v>
      </c>
      <c r="F72" s="22" t="str">
        <f>"dossierComplet['"&amp;meta_dossier_complet[[#This Row],[COD_VAR]]&amp;"'][code_insee]"</f>
        <v>dossierComplet['C18_F15P_CS2'][code_insee]</v>
      </c>
    </row>
    <row r="73" spans="2:6" hidden="1">
      <c r="B73" t="s">
        <v>3003</v>
      </c>
      <c r="C73" t="s">
        <v>3004</v>
      </c>
      <c r="D73" t="s">
        <v>3005</v>
      </c>
      <c r="E73" t="s">
        <v>2792</v>
      </c>
      <c r="F73" s="22" t="str">
        <f>"dossierComplet['"&amp;meta_dossier_complet[[#This Row],[COD_VAR]]&amp;"'][code_insee]"</f>
        <v>dossierComplet['C18_F15P_CS3'][code_insee]</v>
      </c>
    </row>
    <row r="74" spans="2:6" hidden="1">
      <c r="B74" t="s">
        <v>3006</v>
      </c>
      <c r="C74" t="s">
        <v>3007</v>
      </c>
      <c r="D74" t="s">
        <v>3008</v>
      </c>
      <c r="E74" t="s">
        <v>2792</v>
      </c>
      <c r="F74" s="22" t="str">
        <f>"dossierComplet['"&amp;meta_dossier_complet[[#This Row],[COD_VAR]]&amp;"'][code_insee]"</f>
        <v>dossierComplet['C18_F15P_CS4'][code_insee]</v>
      </c>
    </row>
    <row r="75" spans="2:6" hidden="1">
      <c r="B75" t="s">
        <v>3009</v>
      </c>
      <c r="C75" t="s">
        <v>3010</v>
      </c>
      <c r="D75" t="s">
        <v>3011</v>
      </c>
      <c r="E75" t="s">
        <v>2792</v>
      </c>
      <c r="F75" s="22" t="str">
        <f>"dossierComplet['"&amp;meta_dossier_complet[[#This Row],[COD_VAR]]&amp;"'][code_insee]"</f>
        <v>dossierComplet['C18_F15P_CS5'][code_insee]</v>
      </c>
    </row>
    <row r="76" spans="2:6" hidden="1">
      <c r="B76" t="s">
        <v>3012</v>
      </c>
      <c r="C76" t="s">
        <v>3013</v>
      </c>
      <c r="D76" t="s">
        <v>3014</v>
      </c>
      <c r="E76" t="s">
        <v>2792</v>
      </c>
      <c r="F76" s="22" t="str">
        <f>"dossierComplet['"&amp;meta_dossier_complet[[#This Row],[COD_VAR]]&amp;"'][code_insee]"</f>
        <v>dossierComplet['C18_F15P_CS6'][code_insee]</v>
      </c>
    </row>
    <row r="77" spans="2:6" hidden="1">
      <c r="B77" t="s">
        <v>3015</v>
      </c>
      <c r="C77" t="s">
        <v>3016</v>
      </c>
      <c r="D77" t="s">
        <v>3017</v>
      </c>
      <c r="E77" t="s">
        <v>2792</v>
      </c>
      <c r="F77" s="22" t="str">
        <f>"dossierComplet['"&amp;meta_dossier_complet[[#This Row],[COD_VAR]]&amp;"'][code_insee]"</f>
        <v>dossierComplet['C18_F15P_CS7'][code_insee]</v>
      </c>
    </row>
    <row r="78" spans="2:6" hidden="1">
      <c r="B78" t="s">
        <v>3018</v>
      </c>
      <c r="C78" t="s">
        <v>3019</v>
      </c>
      <c r="D78" t="s">
        <v>3020</v>
      </c>
      <c r="E78" t="s">
        <v>2792</v>
      </c>
      <c r="F78" s="22" t="str">
        <f>"dossierComplet['"&amp;meta_dossier_complet[[#This Row],[COD_VAR]]&amp;"'][code_insee]"</f>
        <v>dossierComplet['C18_F15P_CS8'][code_insee]</v>
      </c>
    </row>
    <row r="79" spans="2:6" hidden="1">
      <c r="B79" t="s">
        <v>3021</v>
      </c>
      <c r="C79" t="s">
        <v>3022</v>
      </c>
      <c r="D79" t="s">
        <v>3023</v>
      </c>
      <c r="E79" t="s">
        <v>2792</v>
      </c>
      <c r="F79" s="22" t="str">
        <f>"dossierComplet['"&amp;meta_dossier_complet[[#This Row],[COD_VAR]]&amp;"'][code_insee]"</f>
        <v>dossierComplet['C18_POP1524'][code_insee]</v>
      </c>
    </row>
    <row r="80" spans="2:6" hidden="1">
      <c r="B80" t="s">
        <v>3024</v>
      </c>
      <c r="C80" t="s">
        <v>3025</v>
      </c>
      <c r="D80" t="s">
        <v>3026</v>
      </c>
      <c r="E80" t="s">
        <v>2792</v>
      </c>
      <c r="F80" s="22" t="str">
        <f>"dossierComplet['"&amp;meta_dossier_complet[[#This Row],[COD_VAR]]&amp;"'][code_insee]"</f>
        <v>dossierComplet['C18_POP1524_CS1'][code_insee]</v>
      </c>
    </row>
    <row r="81" spans="2:6" hidden="1">
      <c r="B81" t="s">
        <v>3027</v>
      </c>
      <c r="C81" t="s">
        <v>3028</v>
      </c>
      <c r="D81" t="s">
        <v>3029</v>
      </c>
      <c r="E81" t="s">
        <v>2792</v>
      </c>
      <c r="F81" s="22" t="str">
        <f>"dossierComplet['"&amp;meta_dossier_complet[[#This Row],[COD_VAR]]&amp;"'][code_insee]"</f>
        <v>dossierComplet['C18_POP1524_CS2'][code_insee]</v>
      </c>
    </row>
    <row r="82" spans="2:6" hidden="1">
      <c r="B82" t="s">
        <v>3030</v>
      </c>
      <c r="C82" t="s">
        <v>3031</v>
      </c>
      <c r="D82" t="s">
        <v>3032</v>
      </c>
      <c r="E82" t="s">
        <v>2792</v>
      </c>
      <c r="F82" s="22" t="str">
        <f>"dossierComplet['"&amp;meta_dossier_complet[[#This Row],[COD_VAR]]&amp;"'][code_insee]"</f>
        <v>dossierComplet['C18_POP1524_CS3'][code_insee]</v>
      </c>
    </row>
    <row r="83" spans="2:6" hidden="1">
      <c r="B83" t="s">
        <v>3033</v>
      </c>
      <c r="C83" t="s">
        <v>3034</v>
      </c>
      <c r="D83" t="s">
        <v>3035</v>
      </c>
      <c r="E83" t="s">
        <v>2792</v>
      </c>
      <c r="F83" s="22" t="str">
        <f>"dossierComplet['"&amp;meta_dossier_complet[[#This Row],[COD_VAR]]&amp;"'][code_insee]"</f>
        <v>dossierComplet['C18_POP1524_CS4'][code_insee]</v>
      </c>
    </row>
    <row r="84" spans="2:6" hidden="1">
      <c r="B84" t="s">
        <v>3036</v>
      </c>
      <c r="C84" t="s">
        <v>3037</v>
      </c>
      <c r="D84" t="s">
        <v>3038</v>
      </c>
      <c r="E84" t="s">
        <v>2792</v>
      </c>
      <c r="F84" s="22" t="str">
        <f>"dossierComplet['"&amp;meta_dossier_complet[[#This Row],[COD_VAR]]&amp;"'][code_insee]"</f>
        <v>dossierComplet['C18_POP1524_CS5'][code_insee]</v>
      </c>
    </row>
    <row r="85" spans="2:6" hidden="1">
      <c r="B85" t="s">
        <v>3039</v>
      </c>
      <c r="C85" t="s">
        <v>3040</v>
      </c>
      <c r="D85" t="s">
        <v>3041</v>
      </c>
      <c r="E85" t="s">
        <v>2792</v>
      </c>
      <c r="F85" s="22" t="str">
        <f>"dossierComplet['"&amp;meta_dossier_complet[[#This Row],[COD_VAR]]&amp;"'][code_insee]"</f>
        <v>dossierComplet['C18_POP1524_CS6'][code_insee]</v>
      </c>
    </row>
    <row r="86" spans="2:6" hidden="1">
      <c r="B86" t="s">
        <v>3042</v>
      </c>
      <c r="C86" t="s">
        <v>3043</v>
      </c>
      <c r="D86" t="s">
        <v>3044</v>
      </c>
      <c r="E86" t="s">
        <v>2792</v>
      </c>
      <c r="F86" s="22" t="str">
        <f>"dossierComplet['"&amp;meta_dossier_complet[[#This Row],[COD_VAR]]&amp;"'][code_insee]"</f>
        <v>dossierComplet['C18_POP1524_CS7'][code_insee]</v>
      </c>
    </row>
    <row r="87" spans="2:6" hidden="1">
      <c r="B87" t="s">
        <v>3045</v>
      </c>
      <c r="C87" t="s">
        <v>3046</v>
      </c>
      <c r="D87" t="s">
        <v>3047</v>
      </c>
      <c r="E87" t="s">
        <v>2792</v>
      </c>
      <c r="F87" s="22" t="str">
        <f>"dossierComplet['"&amp;meta_dossier_complet[[#This Row],[COD_VAR]]&amp;"'][code_insee]"</f>
        <v>dossierComplet['C18_POP1524_CS8'][code_insee]</v>
      </c>
    </row>
    <row r="88" spans="2:6" hidden="1">
      <c r="B88" t="s">
        <v>3048</v>
      </c>
      <c r="C88" t="s">
        <v>3049</v>
      </c>
      <c r="D88" t="s">
        <v>3050</v>
      </c>
      <c r="E88" t="s">
        <v>2792</v>
      </c>
      <c r="F88" s="22" t="str">
        <f>"dossierComplet['"&amp;meta_dossier_complet[[#This Row],[COD_VAR]]&amp;"'][code_insee]"</f>
        <v>dossierComplet['C18_POP2554'][code_insee]</v>
      </c>
    </row>
    <row r="89" spans="2:6" hidden="1">
      <c r="B89" t="s">
        <v>3051</v>
      </c>
      <c r="C89" t="s">
        <v>3052</v>
      </c>
      <c r="D89" t="s">
        <v>3053</v>
      </c>
      <c r="E89" t="s">
        <v>2792</v>
      </c>
      <c r="F89" s="22" t="str">
        <f>"dossierComplet['"&amp;meta_dossier_complet[[#This Row],[COD_VAR]]&amp;"'][code_insee]"</f>
        <v>dossierComplet['C18_POP2554_CS1'][code_insee]</v>
      </c>
    </row>
    <row r="90" spans="2:6" hidden="1">
      <c r="B90" t="s">
        <v>3054</v>
      </c>
      <c r="C90" t="s">
        <v>3055</v>
      </c>
      <c r="D90" t="s">
        <v>3056</v>
      </c>
      <c r="E90" t="s">
        <v>2792</v>
      </c>
      <c r="F90" s="22" t="str">
        <f>"dossierComplet['"&amp;meta_dossier_complet[[#This Row],[COD_VAR]]&amp;"'][code_insee]"</f>
        <v>dossierComplet['C18_POP2554_CS2'][code_insee]</v>
      </c>
    </row>
    <row r="91" spans="2:6" hidden="1">
      <c r="B91" t="s">
        <v>3057</v>
      </c>
      <c r="C91" t="s">
        <v>3058</v>
      </c>
      <c r="D91" t="s">
        <v>3059</v>
      </c>
      <c r="E91" t="s">
        <v>2792</v>
      </c>
      <c r="F91" s="22" t="str">
        <f>"dossierComplet['"&amp;meta_dossier_complet[[#This Row],[COD_VAR]]&amp;"'][code_insee]"</f>
        <v>dossierComplet['C18_POP2554_CS3'][code_insee]</v>
      </c>
    </row>
    <row r="92" spans="2:6" hidden="1">
      <c r="B92" t="s">
        <v>3060</v>
      </c>
      <c r="C92" t="s">
        <v>3061</v>
      </c>
      <c r="D92" t="s">
        <v>3062</v>
      </c>
      <c r="E92" t="s">
        <v>2792</v>
      </c>
      <c r="F92" s="22" t="str">
        <f>"dossierComplet['"&amp;meta_dossier_complet[[#This Row],[COD_VAR]]&amp;"'][code_insee]"</f>
        <v>dossierComplet['C18_POP2554_CS4'][code_insee]</v>
      </c>
    </row>
    <row r="93" spans="2:6" hidden="1">
      <c r="B93" t="s">
        <v>3063</v>
      </c>
      <c r="C93" t="s">
        <v>3064</v>
      </c>
      <c r="D93" t="s">
        <v>3065</v>
      </c>
      <c r="E93" t="s">
        <v>2792</v>
      </c>
      <c r="F93" s="22" t="str">
        <f>"dossierComplet['"&amp;meta_dossier_complet[[#This Row],[COD_VAR]]&amp;"'][code_insee]"</f>
        <v>dossierComplet['C18_POP2554_CS5'][code_insee]</v>
      </c>
    </row>
    <row r="94" spans="2:6" hidden="1">
      <c r="B94" t="s">
        <v>3066</v>
      </c>
      <c r="C94" t="s">
        <v>3067</v>
      </c>
      <c r="D94" t="s">
        <v>3068</v>
      </c>
      <c r="E94" t="s">
        <v>2792</v>
      </c>
      <c r="F94" s="22" t="str">
        <f>"dossierComplet['"&amp;meta_dossier_complet[[#This Row],[COD_VAR]]&amp;"'][code_insee]"</f>
        <v>dossierComplet['C18_POP2554_CS6'][code_insee]</v>
      </c>
    </row>
    <row r="95" spans="2:6" hidden="1">
      <c r="B95" t="s">
        <v>3069</v>
      </c>
      <c r="C95" t="s">
        <v>3070</v>
      </c>
      <c r="D95" t="s">
        <v>3071</v>
      </c>
      <c r="E95" t="s">
        <v>2792</v>
      </c>
      <c r="F95" s="22" t="str">
        <f>"dossierComplet['"&amp;meta_dossier_complet[[#This Row],[COD_VAR]]&amp;"'][code_insee]"</f>
        <v>dossierComplet['C18_POP2554_CS7'][code_insee]</v>
      </c>
    </row>
    <row r="96" spans="2:6" hidden="1">
      <c r="B96" t="s">
        <v>3072</v>
      </c>
      <c r="C96" t="s">
        <v>3073</v>
      </c>
      <c r="D96" t="s">
        <v>3074</v>
      </c>
      <c r="E96" t="s">
        <v>2792</v>
      </c>
      <c r="F96" s="22" t="str">
        <f>"dossierComplet['"&amp;meta_dossier_complet[[#This Row],[COD_VAR]]&amp;"'][code_insee]"</f>
        <v>dossierComplet['C18_POP2554_CS8'][code_insee]</v>
      </c>
    </row>
    <row r="97" spans="1:6" hidden="1">
      <c r="B97" t="s">
        <v>3075</v>
      </c>
      <c r="C97" t="s">
        <v>3076</v>
      </c>
      <c r="D97" t="s">
        <v>3077</v>
      </c>
      <c r="E97" t="s">
        <v>2792</v>
      </c>
      <c r="F97" s="22" t="str">
        <f>"dossierComplet['"&amp;meta_dossier_complet[[#This Row],[COD_VAR]]&amp;"'][code_insee]"</f>
        <v>dossierComplet['C18_POP55P'][code_insee]</v>
      </c>
    </row>
    <row r="98" spans="1:6" hidden="1">
      <c r="B98" t="s">
        <v>3078</v>
      </c>
      <c r="C98" t="s">
        <v>3079</v>
      </c>
      <c r="D98" t="s">
        <v>3080</v>
      </c>
      <c r="E98" t="s">
        <v>2792</v>
      </c>
      <c r="F98" s="22" t="str">
        <f>"dossierComplet['"&amp;meta_dossier_complet[[#This Row],[COD_VAR]]&amp;"'][code_insee]"</f>
        <v>dossierComplet['C18_POP55P_CS1'][code_insee]</v>
      </c>
    </row>
    <row r="99" spans="1:6" hidden="1">
      <c r="B99" t="s">
        <v>3081</v>
      </c>
      <c r="C99" t="s">
        <v>3082</v>
      </c>
      <c r="D99" t="s">
        <v>3083</v>
      </c>
      <c r="E99" t="s">
        <v>2792</v>
      </c>
      <c r="F99" s="22" t="str">
        <f>"dossierComplet['"&amp;meta_dossier_complet[[#This Row],[COD_VAR]]&amp;"'][code_insee]"</f>
        <v>dossierComplet['C18_POP55P_CS2'][code_insee]</v>
      </c>
    </row>
    <row r="100" spans="1:6" hidden="1">
      <c r="B100" t="s">
        <v>3084</v>
      </c>
      <c r="C100" t="s">
        <v>3085</v>
      </c>
      <c r="D100" t="s">
        <v>3086</v>
      </c>
      <c r="E100" t="s">
        <v>2792</v>
      </c>
      <c r="F100" s="22" t="str">
        <f>"dossierComplet['"&amp;meta_dossier_complet[[#This Row],[COD_VAR]]&amp;"'][code_insee]"</f>
        <v>dossierComplet['C18_POP55P_CS3'][code_insee]</v>
      </c>
    </row>
    <row r="101" spans="1:6" hidden="1">
      <c r="B101" t="s">
        <v>3087</v>
      </c>
      <c r="C101" t="s">
        <v>3088</v>
      </c>
      <c r="D101" t="s">
        <v>3089</v>
      </c>
      <c r="E101" t="s">
        <v>2792</v>
      </c>
      <c r="F101" s="22" t="str">
        <f>"dossierComplet['"&amp;meta_dossier_complet[[#This Row],[COD_VAR]]&amp;"'][code_insee]"</f>
        <v>dossierComplet['C18_POP55P_CS4'][code_insee]</v>
      </c>
    </row>
    <row r="102" spans="1:6" hidden="1">
      <c r="B102" t="s">
        <v>3090</v>
      </c>
      <c r="C102" t="s">
        <v>3091</v>
      </c>
      <c r="D102" t="s">
        <v>3092</v>
      </c>
      <c r="E102" t="s">
        <v>2792</v>
      </c>
      <c r="F102" s="22" t="str">
        <f>"dossierComplet['"&amp;meta_dossier_complet[[#This Row],[COD_VAR]]&amp;"'][code_insee]"</f>
        <v>dossierComplet['C18_POP55P_CS5'][code_insee]</v>
      </c>
    </row>
    <row r="103" spans="1:6" hidden="1">
      <c r="B103" t="s">
        <v>3093</v>
      </c>
      <c r="C103" t="s">
        <v>3094</v>
      </c>
      <c r="D103" t="s">
        <v>3095</v>
      </c>
      <c r="E103" t="s">
        <v>2792</v>
      </c>
      <c r="F103" s="22" t="str">
        <f>"dossierComplet['"&amp;meta_dossier_complet[[#This Row],[COD_VAR]]&amp;"'][code_insee]"</f>
        <v>dossierComplet['C18_POP55P_CS6'][code_insee]</v>
      </c>
    </row>
    <row r="104" spans="1:6" hidden="1">
      <c r="B104" t="s">
        <v>3096</v>
      </c>
      <c r="C104" t="s">
        <v>3097</v>
      </c>
      <c r="D104" t="s">
        <v>3098</v>
      </c>
      <c r="E104" t="s">
        <v>2792</v>
      </c>
      <c r="F104" s="22" t="str">
        <f>"dossierComplet['"&amp;meta_dossier_complet[[#This Row],[COD_VAR]]&amp;"'][code_insee]"</f>
        <v>dossierComplet['C18_POP55P_CS7'][code_insee]</v>
      </c>
    </row>
    <row r="105" spans="1:6" hidden="1">
      <c r="B105" t="s">
        <v>3099</v>
      </c>
      <c r="C105" t="s">
        <v>3100</v>
      </c>
      <c r="D105" t="s">
        <v>3101</v>
      </c>
      <c r="E105" t="s">
        <v>2792</v>
      </c>
      <c r="F105" s="22" t="str">
        <f>"dossierComplet['"&amp;meta_dossier_complet[[#This Row],[COD_VAR]]&amp;"'][code_insee]"</f>
        <v>dossierComplet['C18_POP55P_CS8'][code_insee]</v>
      </c>
    </row>
    <row r="106" spans="1:6">
      <c r="A106" s="19" t="s">
        <v>2790</v>
      </c>
      <c r="B106" t="s">
        <v>140</v>
      </c>
      <c r="C106" t="s">
        <v>3102</v>
      </c>
      <c r="D106" t="s">
        <v>141</v>
      </c>
      <c r="E106" t="s">
        <v>2792</v>
      </c>
      <c r="F106" s="22" t="str">
        <f>"dossierComplet['"&amp;meta_dossier_complet[[#This Row],[COD_VAR]]&amp;"'][code_insee]"</f>
        <v>dossierComplet['P13_POP'][code_insee]</v>
      </c>
    </row>
    <row r="107" spans="1:6" hidden="1">
      <c r="B107" t="s">
        <v>3103</v>
      </c>
      <c r="C107" t="s">
        <v>3104</v>
      </c>
      <c r="D107" t="s">
        <v>3105</v>
      </c>
      <c r="E107" t="s">
        <v>2792</v>
      </c>
      <c r="F107" s="22" t="str">
        <f>"dossierComplet['"&amp;meta_dossier_complet[[#This Row],[COD_VAR]]&amp;"'][code_insee]"</f>
        <v>dossierComplet['P13_POP0014'][code_insee]</v>
      </c>
    </row>
    <row r="108" spans="1:6" hidden="1">
      <c r="B108" t="s">
        <v>3106</v>
      </c>
      <c r="C108" t="s">
        <v>3107</v>
      </c>
      <c r="D108" t="s">
        <v>3108</v>
      </c>
      <c r="E108" t="s">
        <v>2792</v>
      </c>
      <c r="F108" s="22" t="str">
        <f>"dossierComplet['"&amp;meta_dossier_complet[[#This Row],[COD_VAR]]&amp;"'][code_insee]"</f>
        <v>dossierComplet['P13_POP1529'][code_insee]</v>
      </c>
    </row>
    <row r="109" spans="1:6" hidden="1">
      <c r="B109" t="s">
        <v>3109</v>
      </c>
      <c r="C109" t="s">
        <v>3110</v>
      </c>
      <c r="D109" t="s">
        <v>3111</v>
      </c>
      <c r="E109" t="s">
        <v>2792</v>
      </c>
      <c r="F109" s="22" t="str">
        <f>"dossierComplet['"&amp;meta_dossier_complet[[#This Row],[COD_VAR]]&amp;"'][code_insee]"</f>
        <v>dossierComplet['P13_POP3044'][code_insee]</v>
      </c>
    </row>
    <row r="110" spans="1:6" hidden="1">
      <c r="B110" t="s">
        <v>3112</v>
      </c>
      <c r="C110" t="s">
        <v>3113</v>
      </c>
      <c r="D110" t="s">
        <v>3114</v>
      </c>
      <c r="E110" t="s">
        <v>2792</v>
      </c>
      <c r="F110" s="22" t="str">
        <f>"dossierComplet['"&amp;meta_dossier_complet[[#This Row],[COD_VAR]]&amp;"'][code_insee]"</f>
        <v>dossierComplet['P13_POP4559'][code_insee]</v>
      </c>
    </row>
    <row r="111" spans="1:6" hidden="1">
      <c r="B111" t="s">
        <v>3115</v>
      </c>
      <c r="C111" t="s">
        <v>3116</v>
      </c>
      <c r="D111" t="s">
        <v>3117</v>
      </c>
      <c r="E111" t="s">
        <v>2792</v>
      </c>
      <c r="F111" s="22" t="str">
        <f>"dossierComplet['"&amp;meta_dossier_complet[[#This Row],[COD_VAR]]&amp;"'][code_insee]"</f>
        <v>dossierComplet['P13_POP6074'][code_insee]</v>
      </c>
    </row>
    <row r="112" spans="1:6" hidden="1">
      <c r="B112" t="s">
        <v>3118</v>
      </c>
      <c r="C112" t="s">
        <v>3119</v>
      </c>
      <c r="D112" t="s">
        <v>3120</v>
      </c>
      <c r="E112" t="s">
        <v>2792</v>
      </c>
      <c r="F112" s="22" t="str">
        <f>"dossierComplet['"&amp;meta_dossier_complet[[#This Row],[COD_VAR]]&amp;"'][code_insee]"</f>
        <v>dossierComplet['P13_POP7589'][code_insee]</v>
      </c>
    </row>
    <row r="113" spans="2:6" hidden="1">
      <c r="B113" t="s">
        <v>3121</v>
      </c>
      <c r="C113" t="s">
        <v>3122</v>
      </c>
      <c r="D113" t="s">
        <v>3123</v>
      </c>
      <c r="E113" t="s">
        <v>2792</v>
      </c>
      <c r="F113" s="22" t="str">
        <f>"dossierComplet['"&amp;meta_dossier_complet[[#This Row],[COD_VAR]]&amp;"'][code_insee]"</f>
        <v>dossierComplet['P13_POP90P'][code_insee]</v>
      </c>
    </row>
    <row r="114" spans="2:6" hidden="1">
      <c r="B114" t="s">
        <v>3124</v>
      </c>
      <c r="C114" t="s">
        <v>3125</v>
      </c>
      <c r="D114" t="s">
        <v>3126</v>
      </c>
      <c r="E114" t="s">
        <v>2792</v>
      </c>
      <c r="F114" s="22" t="str">
        <f>"dossierComplet['"&amp;meta_dossier_complet[[#This Row],[COD_VAR]]&amp;"'][code_insee]"</f>
        <v>dossierComplet['P13_POPH'][code_insee]</v>
      </c>
    </row>
    <row r="115" spans="2:6" hidden="1">
      <c r="B115" t="s">
        <v>3127</v>
      </c>
      <c r="C115" t="s">
        <v>3128</v>
      </c>
      <c r="D115" t="s">
        <v>3129</v>
      </c>
      <c r="E115" t="s">
        <v>2792</v>
      </c>
      <c r="F115" s="22" t="str">
        <f>"dossierComplet['"&amp;meta_dossier_complet[[#This Row],[COD_VAR]]&amp;"'][code_insee]"</f>
        <v>dossierComplet['P13_H0014'][code_insee]</v>
      </c>
    </row>
    <row r="116" spans="2:6" hidden="1">
      <c r="B116" t="s">
        <v>3130</v>
      </c>
      <c r="C116" t="s">
        <v>3131</v>
      </c>
      <c r="D116" t="s">
        <v>3132</v>
      </c>
      <c r="E116" t="s">
        <v>2792</v>
      </c>
      <c r="F116" s="22" t="str">
        <f>"dossierComplet['"&amp;meta_dossier_complet[[#This Row],[COD_VAR]]&amp;"'][code_insee]"</f>
        <v>dossierComplet['P13_H1529'][code_insee]</v>
      </c>
    </row>
    <row r="117" spans="2:6" hidden="1">
      <c r="B117" t="s">
        <v>3133</v>
      </c>
      <c r="C117" t="s">
        <v>3134</v>
      </c>
      <c r="D117" t="s">
        <v>3135</v>
      </c>
      <c r="E117" t="s">
        <v>2792</v>
      </c>
      <c r="F117" s="22" t="str">
        <f>"dossierComplet['"&amp;meta_dossier_complet[[#This Row],[COD_VAR]]&amp;"'][code_insee]"</f>
        <v>dossierComplet['P13_H3044'][code_insee]</v>
      </c>
    </row>
    <row r="118" spans="2:6" hidden="1">
      <c r="B118" t="s">
        <v>3136</v>
      </c>
      <c r="C118" t="s">
        <v>3137</v>
      </c>
      <c r="D118" t="s">
        <v>3138</v>
      </c>
      <c r="E118" t="s">
        <v>2792</v>
      </c>
      <c r="F118" s="22" t="str">
        <f>"dossierComplet['"&amp;meta_dossier_complet[[#This Row],[COD_VAR]]&amp;"'][code_insee]"</f>
        <v>dossierComplet['P13_H4559'][code_insee]</v>
      </c>
    </row>
    <row r="119" spans="2:6" hidden="1">
      <c r="B119" t="s">
        <v>3139</v>
      </c>
      <c r="C119" t="s">
        <v>3140</v>
      </c>
      <c r="D119" t="s">
        <v>3141</v>
      </c>
      <c r="E119" t="s">
        <v>2792</v>
      </c>
      <c r="F119" s="22" t="str">
        <f>"dossierComplet['"&amp;meta_dossier_complet[[#This Row],[COD_VAR]]&amp;"'][code_insee]"</f>
        <v>dossierComplet['P13_H6074'][code_insee]</v>
      </c>
    </row>
    <row r="120" spans="2:6" hidden="1">
      <c r="B120" t="s">
        <v>3142</v>
      </c>
      <c r="C120" t="s">
        <v>3143</v>
      </c>
      <c r="D120" t="s">
        <v>3144</v>
      </c>
      <c r="E120" t="s">
        <v>2792</v>
      </c>
      <c r="F120" s="22" t="str">
        <f>"dossierComplet['"&amp;meta_dossier_complet[[#This Row],[COD_VAR]]&amp;"'][code_insee]"</f>
        <v>dossierComplet['P13_H7589'][code_insee]</v>
      </c>
    </row>
    <row r="121" spans="2:6" hidden="1">
      <c r="B121" t="s">
        <v>3145</v>
      </c>
      <c r="C121" t="s">
        <v>3146</v>
      </c>
      <c r="D121" t="s">
        <v>3147</v>
      </c>
      <c r="E121" t="s">
        <v>2792</v>
      </c>
      <c r="F121" s="22" t="str">
        <f>"dossierComplet['"&amp;meta_dossier_complet[[#This Row],[COD_VAR]]&amp;"'][code_insee]"</f>
        <v>dossierComplet['P13_H90P'][code_insee]</v>
      </c>
    </row>
    <row r="122" spans="2:6" hidden="1">
      <c r="B122" t="s">
        <v>3148</v>
      </c>
      <c r="C122" t="s">
        <v>3149</v>
      </c>
      <c r="D122" t="s">
        <v>3150</v>
      </c>
      <c r="E122" t="s">
        <v>2792</v>
      </c>
      <c r="F122" s="22" t="str">
        <f>"dossierComplet['"&amp;meta_dossier_complet[[#This Row],[COD_VAR]]&amp;"'][code_insee]"</f>
        <v>dossierComplet['P13_H0019'][code_insee]</v>
      </c>
    </row>
    <row r="123" spans="2:6" hidden="1">
      <c r="B123" t="s">
        <v>3151</v>
      </c>
      <c r="C123" t="s">
        <v>3152</v>
      </c>
      <c r="D123" t="s">
        <v>3153</v>
      </c>
      <c r="E123" t="s">
        <v>2792</v>
      </c>
      <c r="F123" s="22" t="str">
        <f>"dossierComplet['"&amp;meta_dossier_complet[[#This Row],[COD_VAR]]&amp;"'][code_insee]"</f>
        <v>dossierComplet['P13_H2064'][code_insee]</v>
      </c>
    </row>
    <row r="124" spans="2:6" hidden="1">
      <c r="B124" t="s">
        <v>3154</v>
      </c>
      <c r="C124" t="s">
        <v>3155</v>
      </c>
      <c r="D124" t="s">
        <v>3156</v>
      </c>
      <c r="E124" t="s">
        <v>2792</v>
      </c>
      <c r="F124" s="22" t="str">
        <f>"dossierComplet['"&amp;meta_dossier_complet[[#This Row],[COD_VAR]]&amp;"'][code_insee]"</f>
        <v>dossierComplet['P13_H65P'][code_insee]</v>
      </c>
    </row>
    <row r="125" spans="2:6" hidden="1">
      <c r="B125" t="s">
        <v>3157</v>
      </c>
      <c r="C125" t="s">
        <v>3158</v>
      </c>
      <c r="D125" t="s">
        <v>3159</v>
      </c>
      <c r="E125" t="s">
        <v>2792</v>
      </c>
      <c r="F125" s="22" t="str">
        <f>"dossierComplet['"&amp;meta_dossier_complet[[#This Row],[COD_VAR]]&amp;"'][code_insee]"</f>
        <v>dossierComplet['P13_POPF'][code_insee]</v>
      </c>
    </row>
    <row r="126" spans="2:6" hidden="1">
      <c r="B126" t="s">
        <v>3160</v>
      </c>
      <c r="C126" t="s">
        <v>3161</v>
      </c>
      <c r="D126" t="s">
        <v>3162</v>
      </c>
      <c r="E126" t="s">
        <v>2792</v>
      </c>
      <c r="F126" s="22" t="str">
        <f>"dossierComplet['"&amp;meta_dossier_complet[[#This Row],[COD_VAR]]&amp;"'][code_insee]"</f>
        <v>dossierComplet['P13_F0014'][code_insee]</v>
      </c>
    </row>
    <row r="127" spans="2:6" hidden="1">
      <c r="B127" t="s">
        <v>3163</v>
      </c>
      <c r="C127" t="s">
        <v>3164</v>
      </c>
      <c r="D127" t="s">
        <v>3165</v>
      </c>
      <c r="E127" t="s">
        <v>2792</v>
      </c>
      <c r="F127" s="22" t="str">
        <f>"dossierComplet['"&amp;meta_dossier_complet[[#This Row],[COD_VAR]]&amp;"'][code_insee]"</f>
        <v>dossierComplet['P13_F1529'][code_insee]</v>
      </c>
    </row>
    <row r="128" spans="2:6" hidden="1">
      <c r="B128" t="s">
        <v>3166</v>
      </c>
      <c r="C128" t="s">
        <v>3167</v>
      </c>
      <c r="D128" t="s">
        <v>3168</v>
      </c>
      <c r="E128" t="s">
        <v>2792</v>
      </c>
      <c r="F128" s="22" t="str">
        <f>"dossierComplet['"&amp;meta_dossier_complet[[#This Row],[COD_VAR]]&amp;"'][code_insee]"</f>
        <v>dossierComplet['P13_F3044'][code_insee]</v>
      </c>
    </row>
    <row r="129" spans="2:6" hidden="1">
      <c r="B129" t="s">
        <v>3169</v>
      </c>
      <c r="C129" t="s">
        <v>3170</v>
      </c>
      <c r="D129" t="s">
        <v>3171</v>
      </c>
      <c r="E129" t="s">
        <v>2792</v>
      </c>
      <c r="F129" s="22" t="str">
        <f>"dossierComplet['"&amp;meta_dossier_complet[[#This Row],[COD_VAR]]&amp;"'][code_insee]"</f>
        <v>dossierComplet['P13_F4559'][code_insee]</v>
      </c>
    </row>
    <row r="130" spans="2:6" hidden="1">
      <c r="B130" t="s">
        <v>3172</v>
      </c>
      <c r="C130" t="s">
        <v>3173</v>
      </c>
      <c r="D130" t="s">
        <v>3174</v>
      </c>
      <c r="E130" t="s">
        <v>2792</v>
      </c>
      <c r="F130" s="22" t="str">
        <f>"dossierComplet['"&amp;meta_dossier_complet[[#This Row],[COD_VAR]]&amp;"'][code_insee]"</f>
        <v>dossierComplet['P13_F6074'][code_insee]</v>
      </c>
    </row>
    <row r="131" spans="2:6" hidden="1">
      <c r="B131" t="s">
        <v>3175</v>
      </c>
      <c r="C131" t="s">
        <v>3176</v>
      </c>
      <c r="D131" t="s">
        <v>3177</v>
      </c>
      <c r="E131" t="s">
        <v>2792</v>
      </c>
      <c r="F131" s="22" t="str">
        <f>"dossierComplet['"&amp;meta_dossier_complet[[#This Row],[COD_VAR]]&amp;"'][code_insee]"</f>
        <v>dossierComplet['P13_F7589'][code_insee]</v>
      </c>
    </row>
    <row r="132" spans="2:6" hidden="1">
      <c r="B132" t="s">
        <v>3178</v>
      </c>
      <c r="C132" t="s">
        <v>3179</v>
      </c>
      <c r="D132" t="s">
        <v>3180</v>
      </c>
      <c r="E132" t="s">
        <v>2792</v>
      </c>
      <c r="F132" s="22" t="str">
        <f>"dossierComplet['"&amp;meta_dossier_complet[[#This Row],[COD_VAR]]&amp;"'][code_insee]"</f>
        <v>dossierComplet['P13_F90P'][code_insee]</v>
      </c>
    </row>
    <row r="133" spans="2:6" hidden="1">
      <c r="B133" t="s">
        <v>3181</v>
      </c>
      <c r="C133" t="s">
        <v>3182</v>
      </c>
      <c r="D133" t="s">
        <v>3183</v>
      </c>
      <c r="E133" t="s">
        <v>2792</v>
      </c>
      <c r="F133" s="22" t="str">
        <f>"dossierComplet['"&amp;meta_dossier_complet[[#This Row],[COD_VAR]]&amp;"'][code_insee]"</f>
        <v>dossierComplet['P13_F0019'][code_insee]</v>
      </c>
    </row>
    <row r="134" spans="2:6" hidden="1">
      <c r="B134" t="s">
        <v>3184</v>
      </c>
      <c r="C134" t="s">
        <v>3185</v>
      </c>
      <c r="D134" t="s">
        <v>3186</v>
      </c>
      <c r="E134" t="s">
        <v>2792</v>
      </c>
      <c r="F134" s="22" t="str">
        <f>"dossierComplet['"&amp;meta_dossier_complet[[#This Row],[COD_VAR]]&amp;"'][code_insee]"</f>
        <v>dossierComplet['P13_F2064'][code_insee]</v>
      </c>
    </row>
    <row r="135" spans="2:6" hidden="1">
      <c r="B135" t="s">
        <v>3187</v>
      </c>
      <c r="C135" t="s">
        <v>3188</v>
      </c>
      <c r="D135" t="s">
        <v>3189</v>
      </c>
      <c r="E135" t="s">
        <v>2792</v>
      </c>
      <c r="F135" s="22" t="str">
        <f>"dossierComplet['"&amp;meta_dossier_complet[[#This Row],[COD_VAR]]&amp;"'][code_insee]"</f>
        <v>dossierComplet['P13_F65P'][code_insee]</v>
      </c>
    </row>
    <row r="136" spans="2:6" hidden="1">
      <c r="B136" t="s">
        <v>3190</v>
      </c>
      <c r="C136" t="s">
        <v>3191</v>
      </c>
      <c r="D136" t="s">
        <v>3192</v>
      </c>
      <c r="E136" t="s">
        <v>2792</v>
      </c>
      <c r="F136" s="22" t="str">
        <f>"dossierComplet['"&amp;meta_dossier_complet[[#This Row],[COD_VAR]]&amp;"'][code_insee]"</f>
        <v>dossierComplet['P13_POP01P'][code_insee]</v>
      </c>
    </row>
    <row r="137" spans="2:6" hidden="1">
      <c r="B137" t="s">
        <v>3193</v>
      </c>
      <c r="C137" t="s">
        <v>3194</v>
      </c>
      <c r="D137" t="s">
        <v>3195</v>
      </c>
      <c r="E137" t="s">
        <v>2792</v>
      </c>
      <c r="F137" s="22" t="str">
        <f>"dossierComplet['"&amp;meta_dossier_complet[[#This Row],[COD_VAR]]&amp;"'][code_insee]"</f>
        <v>dossierComplet['P13_POP01P_IRAN1'][code_insee]</v>
      </c>
    </row>
    <row r="138" spans="2:6" hidden="1">
      <c r="B138" t="s">
        <v>3196</v>
      </c>
      <c r="C138" t="s">
        <v>3197</v>
      </c>
      <c r="D138" t="s">
        <v>3198</v>
      </c>
      <c r="E138" t="s">
        <v>2792</v>
      </c>
      <c r="F138" s="22" t="str">
        <f>"dossierComplet['"&amp;meta_dossier_complet[[#This Row],[COD_VAR]]&amp;"'][code_insee]"</f>
        <v>dossierComplet['P13_POP01P_IRAN2'][code_insee]</v>
      </c>
    </row>
    <row r="139" spans="2:6" hidden="1">
      <c r="B139" t="s">
        <v>3199</v>
      </c>
      <c r="C139" t="s">
        <v>3200</v>
      </c>
      <c r="D139" t="s">
        <v>3201</v>
      </c>
      <c r="E139" t="s">
        <v>2792</v>
      </c>
      <c r="F139" s="22" t="str">
        <f>"dossierComplet['"&amp;meta_dossier_complet[[#This Row],[COD_VAR]]&amp;"'][code_insee]"</f>
        <v>dossierComplet['P13_POP01P_IRAN3'][code_insee]</v>
      </c>
    </row>
    <row r="140" spans="2:6" hidden="1">
      <c r="B140" t="s">
        <v>3202</v>
      </c>
      <c r="C140" t="s">
        <v>3203</v>
      </c>
      <c r="D140" t="s">
        <v>3204</v>
      </c>
      <c r="E140" t="s">
        <v>2792</v>
      </c>
      <c r="F140" s="22" t="str">
        <f>"dossierComplet['"&amp;meta_dossier_complet[[#This Row],[COD_VAR]]&amp;"'][code_insee]"</f>
        <v>dossierComplet['P13_POP01P_IRAN4'][code_insee]</v>
      </c>
    </row>
    <row r="141" spans="2:6" hidden="1">
      <c r="B141" t="s">
        <v>3205</v>
      </c>
      <c r="C141" t="s">
        <v>3206</v>
      </c>
      <c r="D141" t="s">
        <v>3207</v>
      </c>
      <c r="E141" t="s">
        <v>2792</v>
      </c>
      <c r="F141" s="22" t="str">
        <f>"dossierComplet['"&amp;meta_dossier_complet[[#This Row],[COD_VAR]]&amp;"'][code_insee]"</f>
        <v>dossierComplet['P13_POP01P_IRAN5'][code_insee]</v>
      </c>
    </row>
    <row r="142" spans="2:6" hidden="1">
      <c r="B142" t="s">
        <v>3208</v>
      </c>
      <c r="C142" t="s">
        <v>3209</v>
      </c>
      <c r="D142" t="s">
        <v>3210</v>
      </c>
      <c r="E142" t="s">
        <v>2792</v>
      </c>
      <c r="F142" s="22" t="str">
        <f>"dossierComplet['"&amp;meta_dossier_complet[[#This Row],[COD_VAR]]&amp;"'][code_insee]"</f>
        <v>dossierComplet['P13_POP01P_IRAN6'][code_insee]</v>
      </c>
    </row>
    <row r="143" spans="2:6" hidden="1">
      <c r="B143" t="s">
        <v>3211</v>
      </c>
      <c r="C143" t="s">
        <v>3212</v>
      </c>
      <c r="D143" t="s">
        <v>3213</v>
      </c>
      <c r="E143" t="s">
        <v>2792</v>
      </c>
      <c r="F143" s="22" t="str">
        <f>"dossierComplet['"&amp;meta_dossier_complet[[#This Row],[COD_VAR]]&amp;"'][code_insee]"</f>
        <v>dossierComplet['P13_POP01P_IRAN7'][code_insee]</v>
      </c>
    </row>
    <row r="144" spans="2:6" hidden="1">
      <c r="B144" t="s">
        <v>3214</v>
      </c>
      <c r="C144" t="s">
        <v>3215</v>
      </c>
      <c r="D144" t="s">
        <v>3216</v>
      </c>
      <c r="E144" t="s">
        <v>2792</v>
      </c>
      <c r="F144" s="22" t="str">
        <f>"dossierComplet['"&amp;meta_dossier_complet[[#This Row],[COD_VAR]]&amp;"'][code_insee]"</f>
        <v>dossierComplet['P13_POP0114_IRAN2P'][code_insee]</v>
      </c>
    </row>
    <row r="145" spans="2:6" hidden="1">
      <c r="B145" t="s">
        <v>3217</v>
      </c>
      <c r="C145" t="s">
        <v>3218</v>
      </c>
      <c r="D145" t="s">
        <v>3219</v>
      </c>
      <c r="E145" t="s">
        <v>2792</v>
      </c>
      <c r="F145" s="22" t="str">
        <f>"dossierComplet['"&amp;meta_dossier_complet[[#This Row],[COD_VAR]]&amp;"'][code_insee]"</f>
        <v>dossierComplet['P13_POP0114_IRAN2'][code_insee]</v>
      </c>
    </row>
    <row r="146" spans="2:6" hidden="1">
      <c r="B146" t="s">
        <v>3220</v>
      </c>
      <c r="C146" t="s">
        <v>3221</v>
      </c>
      <c r="D146" t="s">
        <v>3222</v>
      </c>
      <c r="E146" t="s">
        <v>2792</v>
      </c>
      <c r="F146" s="22" t="str">
        <f>"dossierComplet['"&amp;meta_dossier_complet[[#This Row],[COD_VAR]]&amp;"'][code_insee]"</f>
        <v>dossierComplet['P13_POP0114_IRAN3P'][code_insee]</v>
      </c>
    </row>
    <row r="147" spans="2:6" hidden="1">
      <c r="B147" t="s">
        <v>3223</v>
      </c>
      <c r="C147" t="s">
        <v>3224</v>
      </c>
      <c r="D147" t="s">
        <v>3225</v>
      </c>
      <c r="E147" t="s">
        <v>2792</v>
      </c>
      <c r="F147" s="22" t="str">
        <f>"dossierComplet['"&amp;meta_dossier_complet[[#This Row],[COD_VAR]]&amp;"'][code_insee]"</f>
        <v>dossierComplet['P13_POP1524_IRAN2P'][code_insee]</v>
      </c>
    </row>
    <row r="148" spans="2:6" hidden="1">
      <c r="B148" t="s">
        <v>3226</v>
      </c>
      <c r="C148" t="s">
        <v>3227</v>
      </c>
      <c r="D148" t="s">
        <v>3228</v>
      </c>
      <c r="E148" t="s">
        <v>2792</v>
      </c>
      <c r="F148" s="22" t="str">
        <f>"dossierComplet['"&amp;meta_dossier_complet[[#This Row],[COD_VAR]]&amp;"'][code_insee]"</f>
        <v>dossierComplet['P13_POP1524_IRAN2'][code_insee]</v>
      </c>
    </row>
    <row r="149" spans="2:6" hidden="1">
      <c r="B149" t="s">
        <v>3229</v>
      </c>
      <c r="C149" t="s">
        <v>3230</v>
      </c>
      <c r="D149" t="s">
        <v>3231</v>
      </c>
      <c r="E149" t="s">
        <v>2792</v>
      </c>
      <c r="F149" s="22" t="str">
        <f>"dossierComplet['"&amp;meta_dossier_complet[[#This Row],[COD_VAR]]&amp;"'][code_insee]"</f>
        <v>dossierComplet['P13_POP1524_IRAN3P'][code_insee]</v>
      </c>
    </row>
    <row r="150" spans="2:6" hidden="1">
      <c r="B150" t="s">
        <v>3232</v>
      </c>
      <c r="C150" t="s">
        <v>3233</v>
      </c>
      <c r="D150" t="s">
        <v>3234</v>
      </c>
      <c r="E150" t="s">
        <v>2792</v>
      </c>
      <c r="F150" s="22" t="str">
        <f>"dossierComplet['"&amp;meta_dossier_complet[[#This Row],[COD_VAR]]&amp;"'][code_insee]"</f>
        <v>dossierComplet['P13_POP2554_IRAN2P'][code_insee]</v>
      </c>
    </row>
    <row r="151" spans="2:6" hidden="1">
      <c r="B151" t="s">
        <v>3235</v>
      </c>
      <c r="C151" t="s">
        <v>3236</v>
      </c>
      <c r="D151" t="s">
        <v>3237</v>
      </c>
      <c r="E151" t="s">
        <v>2792</v>
      </c>
      <c r="F151" s="22" t="str">
        <f>"dossierComplet['"&amp;meta_dossier_complet[[#This Row],[COD_VAR]]&amp;"'][code_insee]"</f>
        <v>dossierComplet['P13_POP2554_IRAN2'][code_insee]</v>
      </c>
    </row>
    <row r="152" spans="2:6" hidden="1">
      <c r="B152" t="s">
        <v>3238</v>
      </c>
      <c r="C152" t="s">
        <v>3239</v>
      </c>
      <c r="D152" t="s">
        <v>3240</v>
      </c>
      <c r="E152" t="s">
        <v>2792</v>
      </c>
      <c r="F152" s="22" t="str">
        <f>"dossierComplet['"&amp;meta_dossier_complet[[#This Row],[COD_VAR]]&amp;"'][code_insee]"</f>
        <v>dossierComplet['P13_POP2554_IRAN3P'][code_insee]</v>
      </c>
    </row>
    <row r="153" spans="2:6" hidden="1">
      <c r="B153" t="s">
        <v>3241</v>
      </c>
      <c r="C153" t="s">
        <v>3242</v>
      </c>
      <c r="D153" t="s">
        <v>3243</v>
      </c>
      <c r="E153" t="s">
        <v>2792</v>
      </c>
      <c r="F153" s="22" t="str">
        <f>"dossierComplet['"&amp;meta_dossier_complet[[#This Row],[COD_VAR]]&amp;"'][code_insee]"</f>
        <v>dossierComplet['P13_POP55P_IRAN2P'][code_insee]</v>
      </c>
    </row>
    <row r="154" spans="2:6" hidden="1">
      <c r="B154" t="s">
        <v>3244</v>
      </c>
      <c r="C154" t="s">
        <v>3245</v>
      </c>
      <c r="D154" t="s">
        <v>3246</v>
      </c>
      <c r="E154" t="s">
        <v>2792</v>
      </c>
      <c r="F154" s="22" t="str">
        <f>"dossierComplet['"&amp;meta_dossier_complet[[#This Row],[COD_VAR]]&amp;"'][code_insee]"</f>
        <v>dossierComplet['P13_POP55P_IRAN2'][code_insee]</v>
      </c>
    </row>
    <row r="155" spans="2:6" hidden="1">
      <c r="B155" t="s">
        <v>3247</v>
      </c>
      <c r="C155" t="s">
        <v>3248</v>
      </c>
      <c r="D155" t="s">
        <v>3249</v>
      </c>
      <c r="E155" t="s">
        <v>2792</v>
      </c>
      <c r="F155" s="22" t="str">
        <f>"dossierComplet['"&amp;meta_dossier_complet[[#This Row],[COD_VAR]]&amp;"'][code_insee]"</f>
        <v>dossierComplet['P13_POP55P_IRAN3P'][code_insee]</v>
      </c>
    </row>
    <row r="156" spans="2:6" hidden="1">
      <c r="B156" t="s">
        <v>3250</v>
      </c>
      <c r="C156" t="s">
        <v>3251</v>
      </c>
      <c r="D156" t="s">
        <v>3252</v>
      </c>
      <c r="E156" t="s">
        <v>2792</v>
      </c>
      <c r="F156" s="22" t="str">
        <f>"dossierComplet['"&amp;meta_dossier_complet[[#This Row],[COD_VAR]]&amp;"'][code_insee]"</f>
        <v>dossierComplet['C13_POP15P'][code_insee]</v>
      </c>
    </row>
    <row r="157" spans="2:6" hidden="1">
      <c r="B157" t="s">
        <v>3253</v>
      </c>
      <c r="C157" t="s">
        <v>3254</v>
      </c>
      <c r="D157" t="s">
        <v>3255</v>
      </c>
      <c r="E157" t="s">
        <v>2792</v>
      </c>
      <c r="F157" s="22" t="str">
        <f>"dossierComplet['"&amp;meta_dossier_complet[[#This Row],[COD_VAR]]&amp;"'][code_insee]"</f>
        <v>dossierComplet['C13_POP15P_CS1'][code_insee]</v>
      </c>
    </row>
    <row r="158" spans="2:6" hidden="1">
      <c r="B158" t="s">
        <v>3256</v>
      </c>
      <c r="C158" t="s">
        <v>3257</v>
      </c>
      <c r="D158" t="s">
        <v>3258</v>
      </c>
      <c r="E158" t="s">
        <v>2792</v>
      </c>
      <c r="F158" s="22" t="str">
        <f>"dossierComplet['"&amp;meta_dossier_complet[[#This Row],[COD_VAR]]&amp;"'][code_insee]"</f>
        <v>dossierComplet['C13_POP15P_CS2'][code_insee]</v>
      </c>
    </row>
    <row r="159" spans="2:6" hidden="1">
      <c r="B159" t="s">
        <v>3259</v>
      </c>
      <c r="C159" t="s">
        <v>3260</v>
      </c>
      <c r="D159" t="s">
        <v>3261</v>
      </c>
      <c r="E159" t="s">
        <v>2792</v>
      </c>
      <c r="F159" s="22" t="str">
        <f>"dossierComplet['"&amp;meta_dossier_complet[[#This Row],[COD_VAR]]&amp;"'][code_insee]"</f>
        <v>dossierComplet['C13_POP15P_CS3'][code_insee]</v>
      </c>
    </row>
    <row r="160" spans="2:6" hidden="1">
      <c r="B160" t="s">
        <v>3262</v>
      </c>
      <c r="C160" t="s">
        <v>3263</v>
      </c>
      <c r="D160" t="s">
        <v>3264</v>
      </c>
      <c r="E160" t="s">
        <v>2792</v>
      </c>
      <c r="F160" s="22" t="str">
        <f>"dossierComplet['"&amp;meta_dossier_complet[[#This Row],[COD_VAR]]&amp;"'][code_insee]"</f>
        <v>dossierComplet['C13_POP15P_CS4'][code_insee]</v>
      </c>
    </row>
    <row r="161" spans="2:6" hidden="1">
      <c r="B161" t="s">
        <v>3265</v>
      </c>
      <c r="C161" t="s">
        <v>3266</v>
      </c>
      <c r="D161" t="s">
        <v>3267</v>
      </c>
      <c r="E161" t="s">
        <v>2792</v>
      </c>
      <c r="F161" s="22" t="str">
        <f>"dossierComplet['"&amp;meta_dossier_complet[[#This Row],[COD_VAR]]&amp;"'][code_insee]"</f>
        <v>dossierComplet['C13_POP15P_CS5'][code_insee]</v>
      </c>
    </row>
    <row r="162" spans="2:6" hidden="1">
      <c r="B162" t="s">
        <v>3268</v>
      </c>
      <c r="C162" t="s">
        <v>3269</v>
      </c>
      <c r="D162" t="s">
        <v>3270</v>
      </c>
      <c r="E162" t="s">
        <v>2792</v>
      </c>
      <c r="F162" s="22" t="str">
        <f>"dossierComplet['"&amp;meta_dossier_complet[[#This Row],[COD_VAR]]&amp;"'][code_insee]"</f>
        <v>dossierComplet['C13_POP15P_CS6'][code_insee]</v>
      </c>
    </row>
    <row r="163" spans="2:6" hidden="1">
      <c r="B163" t="s">
        <v>3271</v>
      </c>
      <c r="C163" t="s">
        <v>3272</v>
      </c>
      <c r="D163" t="s">
        <v>3273</v>
      </c>
      <c r="E163" t="s">
        <v>2792</v>
      </c>
      <c r="F163" s="22" t="str">
        <f>"dossierComplet['"&amp;meta_dossier_complet[[#This Row],[COD_VAR]]&amp;"'][code_insee]"</f>
        <v>dossierComplet['C13_POP15P_CS7'][code_insee]</v>
      </c>
    </row>
    <row r="164" spans="2:6" hidden="1">
      <c r="B164" t="s">
        <v>3274</v>
      </c>
      <c r="C164" t="s">
        <v>3275</v>
      </c>
      <c r="D164" t="s">
        <v>3276</v>
      </c>
      <c r="E164" t="s">
        <v>2792</v>
      </c>
      <c r="F164" s="22" t="str">
        <f>"dossierComplet['"&amp;meta_dossier_complet[[#This Row],[COD_VAR]]&amp;"'][code_insee]"</f>
        <v>dossierComplet['C13_POP15P_CS8'][code_insee]</v>
      </c>
    </row>
    <row r="165" spans="2:6" hidden="1">
      <c r="B165" t="s">
        <v>3277</v>
      </c>
      <c r="C165" t="s">
        <v>3278</v>
      </c>
      <c r="D165" t="s">
        <v>3279</v>
      </c>
      <c r="E165" t="s">
        <v>2792</v>
      </c>
      <c r="F165" s="22" t="str">
        <f>"dossierComplet['"&amp;meta_dossier_complet[[#This Row],[COD_VAR]]&amp;"'][code_insee]"</f>
        <v>dossierComplet['C13_H15P'][code_insee]</v>
      </c>
    </row>
    <row r="166" spans="2:6" hidden="1">
      <c r="B166" t="s">
        <v>3280</v>
      </c>
      <c r="C166" t="s">
        <v>3281</v>
      </c>
      <c r="D166" t="s">
        <v>3282</v>
      </c>
      <c r="E166" t="s">
        <v>2792</v>
      </c>
      <c r="F166" s="22" t="str">
        <f>"dossierComplet['"&amp;meta_dossier_complet[[#This Row],[COD_VAR]]&amp;"'][code_insee]"</f>
        <v>dossierComplet['C13_H15P_CS1'][code_insee]</v>
      </c>
    </row>
    <row r="167" spans="2:6" hidden="1">
      <c r="B167" t="s">
        <v>3283</v>
      </c>
      <c r="C167" t="s">
        <v>3284</v>
      </c>
      <c r="D167" t="s">
        <v>3285</v>
      </c>
      <c r="E167" t="s">
        <v>2792</v>
      </c>
      <c r="F167" s="22" t="str">
        <f>"dossierComplet['"&amp;meta_dossier_complet[[#This Row],[COD_VAR]]&amp;"'][code_insee]"</f>
        <v>dossierComplet['C13_H15P_CS2'][code_insee]</v>
      </c>
    </row>
    <row r="168" spans="2:6" hidden="1">
      <c r="B168" t="s">
        <v>3286</v>
      </c>
      <c r="C168" t="s">
        <v>3287</v>
      </c>
      <c r="D168" t="s">
        <v>3288</v>
      </c>
      <c r="E168" t="s">
        <v>2792</v>
      </c>
      <c r="F168" s="22" t="str">
        <f>"dossierComplet['"&amp;meta_dossier_complet[[#This Row],[COD_VAR]]&amp;"'][code_insee]"</f>
        <v>dossierComplet['C13_H15P_CS3'][code_insee]</v>
      </c>
    </row>
    <row r="169" spans="2:6" hidden="1">
      <c r="B169" t="s">
        <v>3289</v>
      </c>
      <c r="C169" t="s">
        <v>3290</v>
      </c>
      <c r="D169" t="s">
        <v>3291</v>
      </c>
      <c r="E169" t="s">
        <v>2792</v>
      </c>
      <c r="F169" s="22" t="str">
        <f>"dossierComplet['"&amp;meta_dossier_complet[[#This Row],[COD_VAR]]&amp;"'][code_insee]"</f>
        <v>dossierComplet['C13_H15P_CS4'][code_insee]</v>
      </c>
    </row>
    <row r="170" spans="2:6" hidden="1">
      <c r="B170" t="s">
        <v>3292</v>
      </c>
      <c r="C170" t="s">
        <v>3293</v>
      </c>
      <c r="D170" t="s">
        <v>3294</v>
      </c>
      <c r="E170" t="s">
        <v>2792</v>
      </c>
      <c r="F170" s="22" t="str">
        <f>"dossierComplet['"&amp;meta_dossier_complet[[#This Row],[COD_VAR]]&amp;"'][code_insee]"</f>
        <v>dossierComplet['C13_H15P_CS5'][code_insee]</v>
      </c>
    </row>
    <row r="171" spans="2:6" hidden="1">
      <c r="B171" t="s">
        <v>3295</v>
      </c>
      <c r="C171" t="s">
        <v>3296</v>
      </c>
      <c r="D171" t="s">
        <v>3297</v>
      </c>
      <c r="E171" t="s">
        <v>2792</v>
      </c>
      <c r="F171" s="22" t="str">
        <f>"dossierComplet['"&amp;meta_dossier_complet[[#This Row],[COD_VAR]]&amp;"'][code_insee]"</f>
        <v>dossierComplet['C13_H15P_CS6'][code_insee]</v>
      </c>
    </row>
    <row r="172" spans="2:6" hidden="1">
      <c r="B172" t="s">
        <v>3298</v>
      </c>
      <c r="C172" t="s">
        <v>3299</v>
      </c>
      <c r="D172" t="s">
        <v>3300</v>
      </c>
      <c r="E172" t="s">
        <v>2792</v>
      </c>
      <c r="F172" s="22" t="str">
        <f>"dossierComplet['"&amp;meta_dossier_complet[[#This Row],[COD_VAR]]&amp;"'][code_insee]"</f>
        <v>dossierComplet['C13_H15P_CS7'][code_insee]</v>
      </c>
    </row>
    <row r="173" spans="2:6" hidden="1">
      <c r="B173" t="s">
        <v>3301</v>
      </c>
      <c r="C173" t="s">
        <v>3302</v>
      </c>
      <c r="D173" t="s">
        <v>3303</v>
      </c>
      <c r="E173" t="s">
        <v>2792</v>
      </c>
      <c r="F173" s="22" t="str">
        <f>"dossierComplet['"&amp;meta_dossier_complet[[#This Row],[COD_VAR]]&amp;"'][code_insee]"</f>
        <v>dossierComplet['C13_H15P_CS8'][code_insee]</v>
      </c>
    </row>
    <row r="174" spans="2:6" hidden="1">
      <c r="B174" t="s">
        <v>3304</v>
      </c>
      <c r="C174" t="s">
        <v>3305</v>
      </c>
      <c r="D174" t="s">
        <v>3306</v>
      </c>
      <c r="E174" t="s">
        <v>2792</v>
      </c>
      <c r="F174" s="22" t="str">
        <f>"dossierComplet['"&amp;meta_dossier_complet[[#This Row],[COD_VAR]]&amp;"'][code_insee]"</f>
        <v>dossierComplet['C13_F15P'][code_insee]</v>
      </c>
    </row>
    <row r="175" spans="2:6" hidden="1">
      <c r="B175" t="s">
        <v>3307</v>
      </c>
      <c r="C175" t="s">
        <v>3308</v>
      </c>
      <c r="D175" t="s">
        <v>3309</v>
      </c>
      <c r="E175" t="s">
        <v>2792</v>
      </c>
      <c r="F175" s="22" t="str">
        <f>"dossierComplet['"&amp;meta_dossier_complet[[#This Row],[COD_VAR]]&amp;"'][code_insee]"</f>
        <v>dossierComplet['C13_F15P_CS1'][code_insee]</v>
      </c>
    </row>
    <row r="176" spans="2:6" hidden="1">
      <c r="B176" t="s">
        <v>3310</v>
      </c>
      <c r="C176" t="s">
        <v>3311</v>
      </c>
      <c r="D176" t="s">
        <v>3312</v>
      </c>
      <c r="E176" t="s">
        <v>2792</v>
      </c>
      <c r="F176" s="22" t="str">
        <f>"dossierComplet['"&amp;meta_dossier_complet[[#This Row],[COD_VAR]]&amp;"'][code_insee]"</f>
        <v>dossierComplet['C13_F15P_CS2'][code_insee]</v>
      </c>
    </row>
    <row r="177" spans="2:6" hidden="1">
      <c r="B177" t="s">
        <v>3313</v>
      </c>
      <c r="C177" t="s">
        <v>3314</v>
      </c>
      <c r="D177" t="s">
        <v>3315</v>
      </c>
      <c r="E177" t="s">
        <v>2792</v>
      </c>
      <c r="F177" s="22" t="str">
        <f>"dossierComplet['"&amp;meta_dossier_complet[[#This Row],[COD_VAR]]&amp;"'][code_insee]"</f>
        <v>dossierComplet['C13_F15P_CS3'][code_insee]</v>
      </c>
    </row>
    <row r="178" spans="2:6" hidden="1">
      <c r="B178" t="s">
        <v>3316</v>
      </c>
      <c r="C178" t="s">
        <v>3317</v>
      </c>
      <c r="D178" t="s">
        <v>3318</v>
      </c>
      <c r="E178" t="s">
        <v>2792</v>
      </c>
      <c r="F178" s="22" t="str">
        <f>"dossierComplet['"&amp;meta_dossier_complet[[#This Row],[COD_VAR]]&amp;"'][code_insee]"</f>
        <v>dossierComplet['C13_F15P_CS4'][code_insee]</v>
      </c>
    </row>
    <row r="179" spans="2:6" hidden="1">
      <c r="B179" t="s">
        <v>3319</v>
      </c>
      <c r="C179" t="s">
        <v>3320</v>
      </c>
      <c r="D179" t="s">
        <v>3321</v>
      </c>
      <c r="E179" t="s">
        <v>2792</v>
      </c>
      <c r="F179" s="22" t="str">
        <f>"dossierComplet['"&amp;meta_dossier_complet[[#This Row],[COD_VAR]]&amp;"'][code_insee]"</f>
        <v>dossierComplet['C13_F15P_CS5'][code_insee]</v>
      </c>
    </row>
    <row r="180" spans="2:6" hidden="1">
      <c r="B180" t="s">
        <v>3322</v>
      </c>
      <c r="C180" t="s">
        <v>3323</v>
      </c>
      <c r="D180" t="s">
        <v>3324</v>
      </c>
      <c r="E180" t="s">
        <v>2792</v>
      </c>
      <c r="F180" s="22" t="str">
        <f>"dossierComplet['"&amp;meta_dossier_complet[[#This Row],[COD_VAR]]&amp;"'][code_insee]"</f>
        <v>dossierComplet['C13_F15P_CS6'][code_insee]</v>
      </c>
    </row>
    <row r="181" spans="2:6" hidden="1">
      <c r="B181" t="s">
        <v>3325</v>
      </c>
      <c r="C181" t="s">
        <v>3326</v>
      </c>
      <c r="D181" t="s">
        <v>3327</v>
      </c>
      <c r="E181" t="s">
        <v>2792</v>
      </c>
      <c r="F181" s="22" t="str">
        <f>"dossierComplet['"&amp;meta_dossier_complet[[#This Row],[COD_VAR]]&amp;"'][code_insee]"</f>
        <v>dossierComplet['C13_F15P_CS7'][code_insee]</v>
      </c>
    </row>
    <row r="182" spans="2:6" hidden="1">
      <c r="B182" t="s">
        <v>3328</v>
      </c>
      <c r="C182" t="s">
        <v>3329</v>
      </c>
      <c r="D182" t="s">
        <v>3330</v>
      </c>
      <c r="E182" t="s">
        <v>2792</v>
      </c>
      <c r="F182" s="22" t="str">
        <f>"dossierComplet['"&amp;meta_dossier_complet[[#This Row],[COD_VAR]]&amp;"'][code_insee]"</f>
        <v>dossierComplet['C13_F15P_CS8'][code_insee]</v>
      </c>
    </row>
    <row r="183" spans="2:6" hidden="1">
      <c r="B183" t="s">
        <v>3331</v>
      </c>
      <c r="C183" t="s">
        <v>3332</v>
      </c>
      <c r="D183" t="s">
        <v>3333</v>
      </c>
      <c r="E183" t="s">
        <v>2792</v>
      </c>
      <c r="F183" s="22" t="str">
        <f>"dossierComplet['"&amp;meta_dossier_complet[[#This Row],[COD_VAR]]&amp;"'][code_insee]"</f>
        <v>dossierComplet['C13_POP1524'][code_insee]</v>
      </c>
    </row>
    <row r="184" spans="2:6" hidden="1">
      <c r="B184" t="s">
        <v>3334</v>
      </c>
      <c r="C184" t="s">
        <v>3335</v>
      </c>
      <c r="D184" t="s">
        <v>3336</v>
      </c>
      <c r="E184" t="s">
        <v>2792</v>
      </c>
      <c r="F184" s="22" t="str">
        <f>"dossierComplet['"&amp;meta_dossier_complet[[#This Row],[COD_VAR]]&amp;"'][code_insee]"</f>
        <v>dossierComplet['C13_POP1524_CS1'][code_insee]</v>
      </c>
    </row>
    <row r="185" spans="2:6" hidden="1">
      <c r="B185" t="s">
        <v>3337</v>
      </c>
      <c r="C185" t="s">
        <v>3338</v>
      </c>
      <c r="D185" t="s">
        <v>3339</v>
      </c>
      <c r="E185" t="s">
        <v>2792</v>
      </c>
      <c r="F185" s="22" t="str">
        <f>"dossierComplet['"&amp;meta_dossier_complet[[#This Row],[COD_VAR]]&amp;"'][code_insee]"</f>
        <v>dossierComplet['C13_POP1524_CS2'][code_insee]</v>
      </c>
    </row>
    <row r="186" spans="2:6" hidden="1">
      <c r="B186" t="s">
        <v>3340</v>
      </c>
      <c r="C186" t="s">
        <v>3341</v>
      </c>
      <c r="D186" t="s">
        <v>3342</v>
      </c>
      <c r="E186" t="s">
        <v>2792</v>
      </c>
      <c r="F186" s="22" t="str">
        <f>"dossierComplet['"&amp;meta_dossier_complet[[#This Row],[COD_VAR]]&amp;"'][code_insee]"</f>
        <v>dossierComplet['C13_POP1524_CS3'][code_insee]</v>
      </c>
    </row>
    <row r="187" spans="2:6" hidden="1">
      <c r="B187" t="s">
        <v>3343</v>
      </c>
      <c r="C187" t="s">
        <v>3344</v>
      </c>
      <c r="D187" t="s">
        <v>3345</v>
      </c>
      <c r="E187" t="s">
        <v>2792</v>
      </c>
      <c r="F187" s="22" t="str">
        <f>"dossierComplet['"&amp;meta_dossier_complet[[#This Row],[COD_VAR]]&amp;"'][code_insee]"</f>
        <v>dossierComplet['C13_POP1524_CS4'][code_insee]</v>
      </c>
    </row>
    <row r="188" spans="2:6" hidden="1">
      <c r="B188" t="s">
        <v>3346</v>
      </c>
      <c r="C188" t="s">
        <v>3347</v>
      </c>
      <c r="D188" t="s">
        <v>3348</v>
      </c>
      <c r="E188" t="s">
        <v>2792</v>
      </c>
      <c r="F188" s="22" t="str">
        <f>"dossierComplet['"&amp;meta_dossier_complet[[#This Row],[COD_VAR]]&amp;"'][code_insee]"</f>
        <v>dossierComplet['C13_POP1524_CS5'][code_insee]</v>
      </c>
    </row>
    <row r="189" spans="2:6" hidden="1">
      <c r="B189" t="s">
        <v>3349</v>
      </c>
      <c r="C189" t="s">
        <v>3350</v>
      </c>
      <c r="D189" t="s">
        <v>3351</v>
      </c>
      <c r="E189" t="s">
        <v>2792</v>
      </c>
      <c r="F189" s="22" t="str">
        <f>"dossierComplet['"&amp;meta_dossier_complet[[#This Row],[COD_VAR]]&amp;"'][code_insee]"</f>
        <v>dossierComplet['C13_POP1524_CS6'][code_insee]</v>
      </c>
    </row>
    <row r="190" spans="2:6" hidden="1">
      <c r="B190" t="s">
        <v>3352</v>
      </c>
      <c r="C190" t="s">
        <v>3353</v>
      </c>
      <c r="D190" t="s">
        <v>3354</v>
      </c>
      <c r="E190" t="s">
        <v>2792</v>
      </c>
      <c r="F190" s="22" t="str">
        <f>"dossierComplet['"&amp;meta_dossier_complet[[#This Row],[COD_VAR]]&amp;"'][code_insee]"</f>
        <v>dossierComplet['C13_POP1524_CS7'][code_insee]</v>
      </c>
    </row>
    <row r="191" spans="2:6" hidden="1">
      <c r="B191" t="s">
        <v>3355</v>
      </c>
      <c r="C191" t="s">
        <v>3356</v>
      </c>
      <c r="D191" t="s">
        <v>3357</v>
      </c>
      <c r="E191" t="s">
        <v>2792</v>
      </c>
      <c r="F191" s="22" t="str">
        <f>"dossierComplet['"&amp;meta_dossier_complet[[#This Row],[COD_VAR]]&amp;"'][code_insee]"</f>
        <v>dossierComplet['C13_POP1524_CS8'][code_insee]</v>
      </c>
    </row>
    <row r="192" spans="2:6" hidden="1">
      <c r="B192" t="s">
        <v>3358</v>
      </c>
      <c r="C192" t="s">
        <v>3359</v>
      </c>
      <c r="D192" t="s">
        <v>3360</v>
      </c>
      <c r="E192" t="s">
        <v>2792</v>
      </c>
      <c r="F192" s="22" t="str">
        <f>"dossierComplet['"&amp;meta_dossier_complet[[#This Row],[COD_VAR]]&amp;"'][code_insee]"</f>
        <v>dossierComplet['C13_POP2554'][code_insee]</v>
      </c>
    </row>
    <row r="193" spans="2:6" hidden="1">
      <c r="B193" t="s">
        <v>3361</v>
      </c>
      <c r="C193" t="s">
        <v>3362</v>
      </c>
      <c r="D193" t="s">
        <v>3363</v>
      </c>
      <c r="E193" t="s">
        <v>2792</v>
      </c>
      <c r="F193" s="22" t="str">
        <f>"dossierComplet['"&amp;meta_dossier_complet[[#This Row],[COD_VAR]]&amp;"'][code_insee]"</f>
        <v>dossierComplet['C13_POP2554_CS1'][code_insee]</v>
      </c>
    </row>
    <row r="194" spans="2:6" hidden="1">
      <c r="B194" t="s">
        <v>3364</v>
      </c>
      <c r="C194" t="s">
        <v>3365</v>
      </c>
      <c r="D194" t="s">
        <v>3366</v>
      </c>
      <c r="E194" t="s">
        <v>2792</v>
      </c>
      <c r="F194" s="22" t="str">
        <f>"dossierComplet['"&amp;meta_dossier_complet[[#This Row],[COD_VAR]]&amp;"'][code_insee]"</f>
        <v>dossierComplet['C13_POP2554_CS2'][code_insee]</v>
      </c>
    </row>
    <row r="195" spans="2:6" hidden="1">
      <c r="B195" t="s">
        <v>3367</v>
      </c>
      <c r="C195" t="s">
        <v>3368</v>
      </c>
      <c r="D195" t="s">
        <v>3369</v>
      </c>
      <c r="E195" t="s">
        <v>2792</v>
      </c>
      <c r="F195" s="22" t="str">
        <f>"dossierComplet['"&amp;meta_dossier_complet[[#This Row],[COD_VAR]]&amp;"'][code_insee]"</f>
        <v>dossierComplet['C13_POP2554_CS3'][code_insee]</v>
      </c>
    </row>
    <row r="196" spans="2:6" hidden="1">
      <c r="B196" t="s">
        <v>3370</v>
      </c>
      <c r="C196" t="s">
        <v>3371</v>
      </c>
      <c r="D196" t="s">
        <v>3372</v>
      </c>
      <c r="E196" t="s">
        <v>2792</v>
      </c>
      <c r="F196" s="22" t="str">
        <f>"dossierComplet['"&amp;meta_dossier_complet[[#This Row],[COD_VAR]]&amp;"'][code_insee]"</f>
        <v>dossierComplet['C13_POP2554_CS4'][code_insee]</v>
      </c>
    </row>
    <row r="197" spans="2:6" hidden="1">
      <c r="B197" t="s">
        <v>3373</v>
      </c>
      <c r="C197" t="s">
        <v>3374</v>
      </c>
      <c r="D197" t="s">
        <v>3375</v>
      </c>
      <c r="E197" t="s">
        <v>2792</v>
      </c>
      <c r="F197" s="22" t="str">
        <f>"dossierComplet['"&amp;meta_dossier_complet[[#This Row],[COD_VAR]]&amp;"'][code_insee]"</f>
        <v>dossierComplet['C13_POP2554_CS5'][code_insee]</v>
      </c>
    </row>
    <row r="198" spans="2:6" hidden="1">
      <c r="B198" t="s">
        <v>3376</v>
      </c>
      <c r="C198" t="s">
        <v>3377</v>
      </c>
      <c r="D198" t="s">
        <v>3378</v>
      </c>
      <c r="E198" t="s">
        <v>2792</v>
      </c>
      <c r="F198" s="22" t="str">
        <f>"dossierComplet['"&amp;meta_dossier_complet[[#This Row],[COD_VAR]]&amp;"'][code_insee]"</f>
        <v>dossierComplet['C13_POP2554_CS6'][code_insee]</v>
      </c>
    </row>
    <row r="199" spans="2:6" hidden="1">
      <c r="B199" t="s">
        <v>3379</v>
      </c>
      <c r="C199" t="s">
        <v>3380</v>
      </c>
      <c r="D199" t="s">
        <v>3381</v>
      </c>
      <c r="E199" t="s">
        <v>2792</v>
      </c>
      <c r="F199" s="22" t="str">
        <f>"dossierComplet['"&amp;meta_dossier_complet[[#This Row],[COD_VAR]]&amp;"'][code_insee]"</f>
        <v>dossierComplet['C13_POP2554_CS7'][code_insee]</v>
      </c>
    </row>
    <row r="200" spans="2:6" hidden="1">
      <c r="B200" t="s">
        <v>3382</v>
      </c>
      <c r="C200" t="s">
        <v>3383</v>
      </c>
      <c r="D200" t="s">
        <v>3384</v>
      </c>
      <c r="E200" t="s">
        <v>2792</v>
      </c>
      <c r="F200" s="22" t="str">
        <f>"dossierComplet['"&amp;meta_dossier_complet[[#This Row],[COD_VAR]]&amp;"'][code_insee]"</f>
        <v>dossierComplet['C13_POP2554_CS8'][code_insee]</v>
      </c>
    </row>
    <row r="201" spans="2:6" hidden="1">
      <c r="B201" t="s">
        <v>3385</v>
      </c>
      <c r="C201" t="s">
        <v>3386</v>
      </c>
      <c r="D201" t="s">
        <v>3387</v>
      </c>
      <c r="E201" t="s">
        <v>2792</v>
      </c>
      <c r="F201" s="22" t="str">
        <f>"dossierComplet['"&amp;meta_dossier_complet[[#This Row],[COD_VAR]]&amp;"'][code_insee]"</f>
        <v>dossierComplet['C13_POP55P'][code_insee]</v>
      </c>
    </row>
    <row r="202" spans="2:6" hidden="1">
      <c r="B202" t="s">
        <v>3388</v>
      </c>
      <c r="C202" t="s">
        <v>3389</v>
      </c>
      <c r="D202" t="s">
        <v>3390</v>
      </c>
      <c r="E202" t="s">
        <v>2792</v>
      </c>
      <c r="F202" s="22" t="str">
        <f>"dossierComplet['"&amp;meta_dossier_complet[[#This Row],[COD_VAR]]&amp;"'][code_insee]"</f>
        <v>dossierComplet['C13_POP55P_CS1'][code_insee]</v>
      </c>
    </row>
    <row r="203" spans="2:6" hidden="1">
      <c r="B203" t="s">
        <v>3391</v>
      </c>
      <c r="C203" t="s">
        <v>3392</v>
      </c>
      <c r="D203" t="s">
        <v>3393</v>
      </c>
      <c r="E203" t="s">
        <v>2792</v>
      </c>
      <c r="F203" s="22" t="str">
        <f>"dossierComplet['"&amp;meta_dossier_complet[[#This Row],[COD_VAR]]&amp;"'][code_insee]"</f>
        <v>dossierComplet['C13_POP55P_CS2'][code_insee]</v>
      </c>
    </row>
    <row r="204" spans="2:6" hidden="1">
      <c r="B204" t="s">
        <v>3394</v>
      </c>
      <c r="C204" t="s">
        <v>3395</v>
      </c>
      <c r="D204" t="s">
        <v>3396</v>
      </c>
      <c r="E204" t="s">
        <v>2792</v>
      </c>
      <c r="F204" s="22" t="str">
        <f>"dossierComplet['"&amp;meta_dossier_complet[[#This Row],[COD_VAR]]&amp;"'][code_insee]"</f>
        <v>dossierComplet['C13_POP55P_CS3'][code_insee]</v>
      </c>
    </row>
    <row r="205" spans="2:6" hidden="1">
      <c r="B205" t="s">
        <v>3397</v>
      </c>
      <c r="C205" t="s">
        <v>3398</v>
      </c>
      <c r="D205" t="s">
        <v>3399</v>
      </c>
      <c r="E205" t="s">
        <v>2792</v>
      </c>
      <c r="F205" s="22" t="str">
        <f>"dossierComplet['"&amp;meta_dossier_complet[[#This Row],[COD_VAR]]&amp;"'][code_insee]"</f>
        <v>dossierComplet['C13_POP55P_CS4'][code_insee]</v>
      </c>
    </row>
    <row r="206" spans="2:6" hidden="1">
      <c r="B206" t="s">
        <v>3400</v>
      </c>
      <c r="C206" t="s">
        <v>3401</v>
      </c>
      <c r="D206" t="s">
        <v>3402</v>
      </c>
      <c r="E206" t="s">
        <v>2792</v>
      </c>
      <c r="F206" s="22" t="str">
        <f>"dossierComplet['"&amp;meta_dossier_complet[[#This Row],[COD_VAR]]&amp;"'][code_insee]"</f>
        <v>dossierComplet['C13_POP55P_CS5'][code_insee]</v>
      </c>
    </row>
    <row r="207" spans="2:6" hidden="1">
      <c r="B207" t="s">
        <v>3403</v>
      </c>
      <c r="C207" t="s">
        <v>3404</v>
      </c>
      <c r="D207" t="s">
        <v>3405</v>
      </c>
      <c r="E207" t="s">
        <v>2792</v>
      </c>
      <c r="F207" s="22" t="str">
        <f>"dossierComplet['"&amp;meta_dossier_complet[[#This Row],[COD_VAR]]&amp;"'][code_insee]"</f>
        <v>dossierComplet['C13_POP55P_CS6'][code_insee]</v>
      </c>
    </row>
    <row r="208" spans="2:6" hidden="1">
      <c r="B208" t="s">
        <v>3406</v>
      </c>
      <c r="C208" t="s">
        <v>3407</v>
      </c>
      <c r="D208" t="s">
        <v>3408</v>
      </c>
      <c r="E208" t="s">
        <v>2792</v>
      </c>
      <c r="F208" s="22" t="str">
        <f>"dossierComplet['"&amp;meta_dossier_complet[[#This Row],[COD_VAR]]&amp;"'][code_insee]"</f>
        <v>dossierComplet['C13_POP55P_CS7'][code_insee]</v>
      </c>
    </row>
    <row r="209" spans="1:6" hidden="1">
      <c r="B209" t="s">
        <v>3409</v>
      </c>
      <c r="C209" t="s">
        <v>3410</v>
      </c>
      <c r="D209" t="s">
        <v>3411</v>
      </c>
      <c r="E209" t="s">
        <v>2792</v>
      </c>
      <c r="F209" s="22" t="str">
        <f>"dossierComplet['"&amp;meta_dossier_complet[[#This Row],[COD_VAR]]&amp;"'][code_insee]"</f>
        <v>dossierComplet['C13_POP55P_CS8'][code_insee]</v>
      </c>
    </row>
    <row r="210" spans="1:6">
      <c r="A210" s="19" t="s">
        <v>2790</v>
      </c>
      <c r="B210" t="s">
        <v>143</v>
      </c>
      <c r="C210" t="s">
        <v>3412</v>
      </c>
      <c r="D210" t="s">
        <v>144</v>
      </c>
      <c r="E210" t="s">
        <v>2792</v>
      </c>
      <c r="F210" s="22" t="str">
        <f>"dossierComplet['"&amp;meta_dossier_complet[[#This Row],[COD_VAR]]&amp;"'][code_insee]"</f>
        <v>dossierComplet['P08_POP'][code_insee]</v>
      </c>
    </row>
    <row r="211" spans="1:6" hidden="1">
      <c r="B211" t="s">
        <v>3413</v>
      </c>
      <c r="C211" t="s">
        <v>3414</v>
      </c>
      <c r="D211" t="s">
        <v>3415</v>
      </c>
      <c r="E211" t="s">
        <v>2792</v>
      </c>
      <c r="F211" s="22" t="str">
        <f>"dossierComplet['"&amp;meta_dossier_complet[[#This Row],[COD_VAR]]&amp;"'][code_insee]"</f>
        <v>dossierComplet['P08_POP0014'][code_insee]</v>
      </c>
    </row>
    <row r="212" spans="1:6" hidden="1">
      <c r="B212" t="s">
        <v>3416</v>
      </c>
      <c r="C212" t="s">
        <v>3417</v>
      </c>
      <c r="D212" t="s">
        <v>3418</v>
      </c>
      <c r="E212" t="s">
        <v>2792</v>
      </c>
      <c r="F212" s="22" t="str">
        <f>"dossierComplet['"&amp;meta_dossier_complet[[#This Row],[COD_VAR]]&amp;"'][code_insee]"</f>
        <v>dossierComplet['P08_POP1529'][code_insee]</v>
      </c>
    </row>
    <row r="213" spans="1:6" hidden="1">
      <c r="B213" t="s">
        <v>3419</v>
      </c>
      <c r="C213" t="s">
        <v>3420</v>
      </c>
      <c r="D213" t="s">
        <v>3421</v>
      </c>
      <c r="E213" t="s">
        <v>2792</v>
      </c>
      <c r="F213" s="22" t="str">
        <f>"dossierComplet['"&amp;meta_dossier_complet[[#This Row],[COD_VAR]]&amp;"'][code_insee]"</f>
        <v>dossierComplet['P08_POP3044'][code_insee]</v>
      </c>
    </row>
    <row r="214" spans="1:6" hidden="1">
      <c r="B214" t="s">
        <v>3422</v>
      </c>
      <c r="C214" t="s">
        <v>3423</v>
      </c>
      <c r="D214" t="s">
        <v>3424</v>
      </c>
      <c r="E214" t="s">
        <v>2792</v>
      </c>
      <c r="F214" s="22" t="str">
        <f>"dossierComplet['"&amp;meta_dossier_complet[[#This Row],[COD_VAR]]&amp;"'][code_insee]"</f>
        <v>dossierComplet['P08_POP4559'][code_insee]</v>
      </c>
    </row>
    <row r="215" spans="1:6" hidden="1">
      <c r="B215" t="s">
        <v>3425</v>
      </c>
      <c r="C215" t="s">
        <v>3426</v>
      </c>
      <c r="D215" t="s">
        <v>3427</v>
      </c>
      <c r="E215" t="s">
        <v>2792</v>
      </c>
      <c r="F215" s="22" t="str">
        <f>"dossierComplet['"&amp;meta_dossier_complet[[#This Row],[COD_VAR]]&amp;"'][code_insee]"</f>
        <v>dossierComplet['P08_POP6074'][code_insee]</v>
      </c>
    </row>
    <row r="216" spans="1:6" hidden="1">
      <c r="B216" t="s">
        <v>3428</v>
      </c>
      <c r="C216" t="s">
        <v>3429</v>
      </c>
      <c r="D216" t="s">
        <v>3430</v>
      </c>
      <c r="E216" t="s">
        <v>2792</v>
      </c>
      <c r="F216" s="22" t="str">
        <f>"dossierComplet['"&amp;meta_dossier_complet[[#This Row],[COD_VAR]]&amp;"'][code_insee]"</f>
        <v>dossierComplet['P08_POP75P'][code_insee]</v>
      </c>
    </row>
    <row r="217" spans="1:6" hidden="1">
      <c r="B217" t="s">
        <v>3431</v>
      </c>
      <c r="C217" t="s">
        <v>3432</v>
      </c>
      <c r="D217" t="s">
        <v>3433</v>
      </c>
      <c r="E217" t="s">
        <v>2792</v>
      </c>
      <c r="F217" s="22" t="str">
        <f>"dossierComplet['"&amp;meta_dossier_complet[[#This Row],[COD_VAR]]&amp;"'][code_insee]"</f>
        <v>dossierComplet['P08_POPH'][code_insee]</v>
      </c>
    </row>
    <row r="218" spans="1:6" hidden="1">
      <c r="B218" t="s">
        <v>3434</v>
      </c>
      <c r="C218" t="s">
        <v>3435</v>
      </c>
      <c r="D218" t="s">
        <v>3436</v>
      </c>
      <c r="E218" t="s">
        <v>2792</v>
      </c>
      <c r="F218" s="22" t="str">
        <f>"dossierComplet['"&amp;meta_dossier_complet[[#This Row],[COD_VAR]]&amp;"'][code_insee]"</f>
        <v>dossierComplet['P08_H0014'][code_insee]</v>
      </c>
    </row>
    <row r="219" spans="1:6" hidden="1">
      <c r="B219" t="s">
        <v>3437</v>
      </c>
      <c r="C219" t="s">
        <v>3438</v>
      </c>
      <c r="D219" t="s">
        <v>3439</v>
      </c>
      <c r="E219" t="s">
        <v>2792</v>
      </c>
      <c r="F219" s="22" t="str">
        <f>"dossierComplet['"&amp;meta_dossier_complet[[#This Row],[COD_VAR]]&amp;"'][code_insee]"</f>
        <v>dossierComplet['P08_H1529'][code_insee]</v>
      </c>
    </row>
    <row r="220" spans="1:6" hidden="1">
      <c r="B220" t="s">
        <v>3440</v>
      </c>
      <c r="C220" t="s">
        <v>3441</v>
      </c>
      <c r="D220" t="s">
        <v>3442</v>
      </c>
      <c r="E220" t="s">
        <v>2792</v>
      </c>
      <c r="F220" s="22" t="str">
        <f>"dossierComplet['"&amp;meta_dossier_complet[[#This Row],[COD_VAR]]&amp;"'][code_insee]"</f>
        <v>dossierComplet['P08_H3044'][code_insee]</v>
      </c>
    </row>
    <row r="221" spans="1:6" hidden="1">
      <c r="B221" t="s">
        <v>3443</v>
      </c>
      <c r="C221" t="s">
        <v>3444</v>
      </c>
      <c r="D221" t="s">
        <v>3445</v>
      </c>
      <c r="E221" t="s">
        <v>2792</v>
      </c>
      <c r="F221" s="22" t="str">
        <f>"dossierComplet['"&amp;meta_dossier_complet[[#This Row],[COD_VAR]]&amp;"'][code_insee]"</f>
        <v>dossierComplet['P08_H4559'][code_insee]</v>
      </c>
    </row>
    <row r="222" spans="1:6" hidden="1">
      <c r="B222" t="s">
        <v>3446</v>
      </c>
      <c r="C222" t="s">
        <v>3447</v>
      </c>
      <c r="D222" t="s">
        <v>3448</v>
      </c>
      <c r="E222" t="s">
        <v>2792</v>
      </c>
      <c r="F222" s="22" t="str">
        <f>"dossierComplet['"&amp;meta_dossier_complet[[#This Row],[COD_VAR]]&amp;"'][code_insee]"</f>
        <v>dossierComplet['P08_H6074'][code_insee]</v>
      </c>
    </row>
    <row r="223" spans="1:6" hidden="1">
      <c r="B223" t="s">
        <v>3449</v>
      </c>
      <c r="C223" t="s">
        <v>3450</v>
      </c>
      <c r="D223" t="s">
        <v>3451</v>
      </c>
      <c r="E223" t="s">
        <v>2792</v>
      </c>
      <c r="F223" s="22" t="str">
        <f>"dossierComplet['"&amp;meta_dossier_complet[[#This Row],[COD_VAR]]&amp;"'][code_insee]"</f>
        <v>dossierComplet['P08_H7589'][code_insee]</v>
      </c>
    </row>
    <row r="224" spans="1:6" hidden="1">
      <c r="B224" t="s">
        <v>3452</v>
      </c>
      <c r="C224" t="s">
        <v>3453</v>
      </c>
      <c r="D224" t="s">
        <v>3454</v>
      </c>
      <c r="E224" t="s">
        <v>2792</v>
      </c>
      <c r="F224" s="22" t="str">
        <f>"dossierComplet['"&amp;meta_dossier_complet[[#This Row],[COD_VAR]]&amp;"'][code_insee]"</f>
        <v>dossierComplet['P08_H90P'][code_insee]</v>
      </c>
    </row>
    <row r="225" spans="2:6" hidden="1">
      <c r="B225" t="s">
        <v>3455</v>
      </c>
      <c r="C225" t="s">
        <v>3456</v>
      </c>
      <c r="D225" t="s">
        <v>3457</v>
      </c>
      <c r="E225" t="s">
        <v>2792</v>
      </c>
      <c r="F225" s="22" t="str">
        <f>"dossierComplet['"&amp;meta_dossier_complet[[#This Row],[COD_VAR]]&amp;"'][code_insee]"</f>
        <v>dossierComplet['P08_H0019'][code_insee]</v>
      </c>
    </row>
    <row r="226" spans="2:6" hidden="1">
      <c r="B226" t="s">
        <v>3458</v>
      </c>
      <c r="C226" t="s">
        <v>3459</v>
      </c>
      <c r="D226" t="s">
        <v>3460</v>
      </c>
      <c r="E226" t="s">
        <v>2792</v>
      </c>
      <c r="F226" s="22" t="str">
        <f>"dossierComplet['"&amp;meta_dossier_complet[[#This Row],[COD_VAR]]&amp;"'][code_insee]"</f>
        <v>dossierComplet['P08_H2064'][code_insee]</v>
      </c>
    </row>
    <row r="227" spans="2:6" hidden="1">
      <c r="B227" t="s">
        <v>3461</v>
      </c>
      <c r="C227" t="s">
        <v>3462</v>
      </c>
      <c r="D227" t="s">
        <v>3463</v>
      </c>
      <c r="E227" t="s">
        <v>2792</v>
      </c>
      <c r="F227" s="22" t="str">
        <f>"dossierComplet['"&amp;meta_dossier_complet[[#This Row],[COD_VAR]]&amp;"'][code_insee]"</f>
        <v>dossierComplet['P08_H65P'][code_insee]</v>
      </c>
    </row>
    <row r="228" spans="2:6" hidden="1">
      <c r="B228" t="s">
        <v>3464</v>
      </c>
      <c r="C228" t="s">
        <v>3465</v>
      </c>
      <c r="D228" t="s">
        <v>3466</v>
      </c>
      <c r="E228" t="s">
        <v>2792</v>
      </c>
      <c r="F228" s="22" t="str">
        <f>"dossierComplet['"&amp;meta_dossier_complet[[#This Row],[COD_VAR]]&amp;"'][code_insee]"</f>
        <v>dossierComplet['P08_POPF'][code_insee]</v>
      </c>
    </row>
    <row r="229" spans="2:6" hidden="1">
      <c r="B229" t="s">
        <v>3467</v>
      </c>
      <c r="C229" t="s">
        <v>3468</v>
      </c>
      <c r="D229" t="s">
        <v>3469</v>
      </c>
      <c r="E229" t="s">
        <v>2792</v>
      </c>
      <c r="F229" s="22" t="str">
        <f>"dossierComplet['"&amp;meta_dossier_complet[[#This Row],[COD_VAR]]&amp;"'][code_insee]"</f>
        <v>dossierComplet['P08_F0014'][code_insee]</v>
      </c>
    </row>
    <row r="230" spans="2:6" hidden="1">
      <c r="B230" t="s">
        <v>3470</v>
      </c>
      <c r="C230" t="s">
        <v>3471</v>
      </c>
      <c r="D230" t="s">
        <v>3472</v>
      </c>
      <c r="E230" t="s">
        <v>2792</v>
      </c>
      <c r="F230" s="22" t="str">
        <f>"dossierComplet['"&amp;meta_dossier_complet[[#This Row],[COD_VAR]]&amp;"'][code_insee]"</f>
        <v>dossierComplet['P08_F1529'][code_insee]</v>
      </c>
    </row>
    <row r="231" spans="2:6" hidden="1">
      <c r="B231" t="s">
        <v>3473</v>
      </c>
      <c r="C231" t="s">
        <v>3474</v>
      </c>
      <c r="D231" t="s">
        <v>3475</v>
      </c>
      <c r="E231" t="s">
        <v>2792</v>
      </c>
      <c r="F231" s="22" t="str">
        <f>"dossierComplet['"&amp;meta_dossier_complet[[#This Row],[COD_VAR]]&amp;"'][code_insee]"</f>
        <v>dossierComplet['P08_F3044'][code_insee]</v>
      </c>
    </row>
    <row r="232" spans="2:6" hidden="1">
      <c r="B232" t="s">
        <v>3476</v>
      </c>
      <c r="C232" t="s">
        <v>3477</v>
      </c>
      <c r="D232" t="s">
        <v>3478</v>
      </c>
      <c r="E232" t="s">
        <v>2792</v>
      </c>
      <c r="F232" s="22" t="str">
        <f>"dossierComplet['"&amp;meta_dossier_complet[[#This Row],[COD_VAR]]&amp;"'][code_insee]"</f>
        <v>dossierComplet['P08_F4559'][code_insee]</v>
      </c>
    </row>
    <row r="233" spans="2:6" hidden="1">
      <c r="B233" t="s">
        <v>3479</v>
      </c>
      <c r="C233" t="s">
        <v>3480</v>
      </c>
      <c r="D233" t="s">
        <v>3481</v>
      </c>
      <c r="E233" t="s">
        <v>2792</v>
      </c>
      <c r="F233" s="22" t="str">
        <f>"dossierComplet['"&amp;meta_dossier_complet[[#This Row],[COD_VAR]]&amp;"'][code_insee]"</f>
        <v>dossierComplet['P08_F6074'][code_insee]</v>
      </c>
    </row>
    <row r="234" spans="2:6" hidden="1">
      <c r="B234" t="s">
        <v>3482</v>
      </c>
      <c r="C234" t="s">
        <v>3483</v>
      </c>
      <c r="D234" t="s">
        <v>3484</v>
      </c>
      <c r="E234" t="s">
        <v>2792</v>
      </c>
      <c r="F234" s="22" t="str">
        <f>"dossierComplet['"&amp;meta_dossier_complet[[#This Row],[COD_VAR]]&amp;"'][code_insee]"</f>
        <v>dossierComplet['P08_F7589'][code_insee]</v>
      </c>
    </row>
    <row r="235" spans="2:6" hidden="1">
      <c r="B235" t="s">
        <v>3485</v>
      </c>
      <c r="C235" t="s">
        <v>3486</v>
      </c>
      <c r="D235" t="s">
        <v>3487</v>
      </c>
      <c r="E235" t="s">
        <v>2792</v>
      </c>
      <c r="F235" s="22" t="str">
        <f>"dossierComplet['"&amp;meta_dossier_complet[[#This Row],[COD_VAR]]&amp;"'][code_insee]"</f>
        <v>dossierComplet['P08_F90P'][code_insee]</v>
      </c>
    </row>
    <row r="236" spans="2:6" hidden="1">
      <c r="B236" t="s">
        <v>3488</v>
      </c>
      <c r="C236" t="s">
        <v>3489</v>
      </c>
      <c r="D236" t="s">
        <v>3490</v>
      </c>
      <c r="E236" t="s">
        <v>2792</v>
      </c>
      <c r="F236" s="22" t="str">
        <f>"dossierComplet['"&amp;meta_dossier_complet[[#This Row],[COD_VAR]]&amp;"'][code_insee]"</f>
        <v>dossierComplet['P08_F0019'][code_insee]</v>
      </c>
    </row>
    <row r="237" spans="2:6" hidden="1">
      <c r="B237" t="s">
        <v>3491</v>
      </c>
      <c r="C237" t="s">
        <v>3492</v>
      </c>
      <c r="D237" t="s">
        <v>3493</v>
      </c>
      <c r="E237" t="s">
        <v>2792</v>
      </c>
      <c r="F237" s="22" t="str">
        <f>"dossierComplet['"&amp;meta_dossier_complet[[#This Row],[COD_VAR]]&amp;"'][code_insee]"</f>
        <v>dossierComplet['P08_F2064'][code_insee]</v>
      </c>
    </row>
    <row r="238" spans="2:6" hidden="1">
      <c r="B238" t="s">
        <v>3494</v>
      </c>
      <c r="C238" t="s">
        <v>3495</v>
      </c>
      <c r="D238" t="s">
        <v>3496</v>
      </c>
      <c r="E238" t="s">
        <v>2792</v>
      </c>
      <c r="F238" s="22" t="str">
        <f>"dossierComplet['"&amp;meta_dossier_complet[[#This Row],[COD_VAR]]&amp;"'][code_insee]"</f>
        <v>dossierComplet['P08_F65P'][code_insee]</v>
      </c>
    </row>
    <row r="239" spans="2:6" hidden="1">
      <c r="B239" t="s">
        <v>3497</v>
      </c>
      <c r="C239" t="s">
        <v>3498</v>
      </c>
      <c r="D239" t="s">
        <v>3499</v>
      </c>
      <c r="E239" t="s">
        <v>2792</v>
      </c>
      <c r="F239" s="22" t="str">
        <f>"dossierComplet['"&amp;meta_dossier_complet[[#This Row],[COD_VAR]]&amp;"'][code_insee]"</f>
        <v>dossierComplet['P08_POP05P'][code_insee]</v>
      </c>
    </row>
    <row r="240" spans="2:6" hidden="1">
      <c r="B240" t="s">
        <v>3500</v>
      </c>
      <c r="C240" t="s">
        <v>3501</v>
      </c>
      <c r="D240" t="s">
        <v>3502</v>
      </c>
      <c r="E240" t="s">
        <v>2792</v>
      </c>
      <c r="F240" s="22" t="str">
        <f>"dossierComplet['"&amp;meta_dossier_complet[[#This Row],[COD_VAR]]&amp;"'][code_insee]"</f>
        <v>dossierComplet['P08_POP05P_IRAN1'][code_insee]</v>
      </c>
    </row>
    <row r="241" spans="2:6" hidden="1">
      <c r="B241" t="s">
        <v>3503</v>
      </c>
      <c r="C241" t="s">
        <v>3504</v>
      </c>
      <c r="D241" t="s">
        <v>3505</v>
      </c>
      <c r="E241" t="s">
        <v>2792</v>
      </c>
      <c r="F241" s="22" t="str">
        <f>"dossierComplet['"&amp;meta_dossier_complet[[#This Row],[COD_VAR]]&amp;"'][code_insee]"</f>
        <v>dossierComplet['P08_POP05P_IRAN2'][code_insee]</v>
      </c>
    </row>
    <row r="242" spans="2:6" hidden="1">
      <c r="B242" t="s">
        <v>3506</v>
      </c>
      <c r="C242" t="s">
        <v>3507</v>
      </c>
      <c r="D242" t="s">
        <v>3508</v>
      </c>
      <c r="E242" t="s">
        <v>2792</v>
      </c>
      <c r="F242" s="22" t="str">
        <f>"dossierComplet['"&amp;meta_dossier_complet[[#This Row],[COD_VAR]]&amp;"'][code_insee]"</f>
        <v>dossierComplet['P08_POP05P_IRAN3'][code_insee]</v>
      </c>
    </row>
    <row r="243" spans="2:6" hidden="1">
      <c r="B243" t="s">
        <v>3509</v>
      </c>
      <c r="C243" t="s">
        <v>3510</v>
      </c>
      <c r="D243" t="s">
        <v>3511</v>
      </c>
      <c r="E243" t="s">
        <v>2792</v>
      </c>
      <c r="F243" s="22" t="str">
        <f>"dossierComplet['"&amp;meta_dossier_complet[[#This Row],[COD_VAR]]&amp;"'][code_insee]"</f>
        <v>dossierComplet['P08_POP05P_IRAN4'][code_insee]</v>
      </c>
    </row>
    <row r="244" spans="2:6" hidden="1">
      <c r="B244" t="s">
        <v>3512</v>
      </c>
      <c r="C244" t="s">
        <v>3513</v>
      </c>
      <c r="D244" t="s">
        <v>3514</v>
      </c>
      <c r="E244" t="s">
        <v>2792</v>
      </c>
      <c r="F244" s="22" t="str">
        <f>"dossierComplet['"&amp;meta_dossier_complet[[#This Row],[COD_VAR]]&amp;"'][code_insee]"</f>
        <v>dossierComplet['P08_POP05P_IRAN5'][code_insee]</v>
      </c>
    </row>
    <row r="245" spans="2:6" hidden="1">
      <c r="B245" t="s">
        <v>3515</v>
      </c>
      <c r="C245" t="s">
        <v>3516</v>
      </c>
      <c r="D245" t="s">
        <v>3517</v>
      </c>
      <c r="E245" t="s">
        <v>2792</v>
      </c>
      <c r="F245" s="22" t="str">
        <f>"dossierComplet['"&amp;meta_dossier_complet[[#This Row],[COD_VAR]]&amp;"'][code_insee]"</f>
        <v>dossierComplet['P08_POP05P_IRAN6'][code_insee]</v>
      </c>
    </row>
    <row r="246" spans="2:6" hidden="1">
      <c r="B246" t="s">
        <v>3518</v>
      </c>
      <c r="C246" t="s">
        <v>3519</v>
      </c>
      <c r="D246" t="s">
        <v>3520</v>
      </c>
      <c r="E246" t="s">
        <v>2792</v>
      </c>
      <c r="F246" s="22" t="str">
        <f>"dossierComplet['"&amp;meta_dossier_complet[[#This Row],[COD_VAR]]&amp;"'][code_insee]"</f>
        <v>dossierComplet['P08_POP05P_IRAN7'][code_insee]</v>
      </c>
    </row>
    <row r="247" spans="2:6" hidden="1">
      <c r="B247" t="s">
        <v>3521</v>
      </c>
      <c r="C247" t="s">
        <v>3522</v>
      </c>
      <c r="D247" t="s">
        <v>3523</v>
      </c>
      <c r="E247" t="s">
        <v>2792</v>
      </c>
      <c r="F247" s="22" t="str">
        <f>"dossierComplet['"&amp;meta_dossier_complet[[#This Row],[COD_VAR]]&amp;"'][code_insee]"</f>
        <v>dossierComplet['P08_POP0514'][code_insee]</v>
      </c>
    </row>
    <row r="248" spans="2:6" hidden="1">
      <c r="B248" t="s">
        <v>3524</v>
      </c>
      <c r="C248" t="s">
        <v>3525</v>
      </c>
      <c r="D248" t="s">
        <v>3526</v>
      </c>
      <c r="E248" t="s">
        <v>2792</v>
      </c>
      <c r="F248" s="22" t="str">
        <f>"dossierComplet['"&amp;meta_dossier_complet[[#This Row],[COD_VAR]]&amp;"'][code_insee]"</f>
        <v>dossierComplet['P08_POP0514_IRAN2'][code_insee]</v>
      </c>
    </row>
    <row r="249" spans="2:6" hidden="1">
      <c r="B249" t="s">
        <v>3527</v>
      </c>
      <c r="C249" t="s">
        <v>3528</v>
      </c>
      <c r="D249" t="s">
        <v>3529</v>
      </c>
      <c r="E249" t="s">
        <v>2792</v>
      </c>
      <c r="F249" s="22" t="str">
        <f>"dossierComplet['"&amp;meta_dossier_complet[[#This Row],[COD_VAR]]&amp;"'][code_insee]"</f>
        <v>dossierComplet['P08_POP0514_IRAN3P'][code_insee]</v>
      </c>
    </row>
    <row r="250" spans="2:6" hidden="1">
      <c r="B250" t="s">
        <v>3530</v>
      </c>
      <c r="C250" t="s">
        <v>3531</v>
      </c>
      <c r="D250" t="s">
        <v>3532</v>
      </c>
      <c r="E250" t="s">
        <v>2792</v>
      </c>
      <c r="F250" s="22" t="str">
        <f>"dossierComplet['"&amp;meta_dossier_complet[[#This Row],[COD_VAR]]&amp;"'][code_insee]"</f>
        <v>dossierComplet['P08_POP1524'][code_insee]</v>
      </c>
    </row>
    <row r="251" spans="2:6" hidden="1">
      <c r="B251" t="s">
        <v>3533</v>
      </c>
      <c r="C251" t="s">
        <v>3534</v>
      </c>
      <c r="D251" t="s">
        <v>3535</v>
      </c>
      <c r="E251" t="s">
        <v>2792</v>
      </c>
      <c r="F251" s="22" t="str">
        <f>"dossierComplet['"&amp;meta_dossier_complet[[#This Row],[COD_VAR]]&amp;"'][code_insee]"</f>
        <v>dossierComplet['P08_POP1524_IRAN2'][code_insee]</v>
      </c>
    </row>
    <row r="252" spans="2:6" hidden="1">
      <c r="B252" t="s">
        <v>3536</v>
      </c>
      <c r="C252" t="s">
        <v>3537</v>
      </c>
      <c r="D252" t="s">
        <v>3538</v>
      </c>
      <c r="E252" t="s">
        <v>2792</v>
      </c>
      <c r="F252" s="22" t="str">
        <f>"dossierComplet['"&amp;meta_dossier_complet[[#This Row],[COD_VAR]]&amp;"'][code_insee]"</f>
        <v>dossierComplet['P08_POP1524_IRAN3P'][code_insee]</v>
      </c>
    </row>
    <row r="253" spans="2:6" hidden="1">
      <c r="B253" t="s">
        <v>3539</v>
      </c>
      <c r="C253" t="s">
        <v>3540</v>
      </c>
      <c r="D253" t="s">
        <v>3541</v>
      </c>
      <c r="E253" t="s">
        <v>2792</v>
      </c>
      <c r="F253" s="22" t="str">
        <f>"dossierComplet['"&amp;meta_dossier_complet[[#This Row],[COD_VAR]]&amp;"'][code_insee]"</f>
        <v>dossierComplet['P08_POP2554'][code_insee]</v>
      </c>
    </row>
    <row r="254" spans="2:6" hidden="1">
      <c r="B254" t="s">
        <v>3542</v>
      </c>
      <c r="C254" t="s">
        <v>3543</v>
      </c>
      <c r="D254" t="s">
        <v>3544</v>
      </c>
      <c r="E254" t="s">
        <v>2792</v>
      </c>
      <c r="F254" s="22" t="str">
        <f>"dossierComplet['"&amp;meta_dossier_complet[[#This Row],[COD_VAR]]&amp;"'][code_insee]"</f>
        <v>dossierComplet['P08_POP2554_IRAN2'][code_insee]</v>
      </c>
    </row>
    <row r="255" spans="2:6" hidden="1">
      <c r="B255" t="s">
        <v>3545</v>
      </c>
      <c r="C255" t="s">
        <v>3546</v>
      </c>
      <c r="D255" t="s">
        <v>3547</v>
      </c>
      <c r="E255" t="s">
        <v>2792</v>
      </c>
      <c r="F255" s="22" t="str">
        <f>"dossierComplet['"&amp;meta_dossier_complet[[#This Row],[COD_VAR]]&amp;"'][code_insee]"</f>
        <v>dossierComplet['P08_POP2554_IRAN3P'][code_insee]</v>
      </c>
    </row>
    <row r="256" spans="2:6" hidden="1">
      <c r="B256" t="s">
        <v>3548</v>
      </c>
      <c r="C256" t="s">
        <v>3549</v>
      </c>
      <c r="D256" t="s">
        <v>3550</v>
      </c>
      <c r="E256" t="s">
        <v>2792</v>
      </c>
      <c r="F256" s="22" t="str">
        <f>"dossierComplet['"&amp;meta_dossier_complet[[#This Row],[COD_VAR]]&amp;"'][code_insee]"</f>
        <v>dossierComplet['P08_POP55P'][code_insee]</v>
      </c>
    </row>
    <row r="257" spans="2:6" hidden="1">
      <c r="B257" t="s">
        <v>3551</v>
      </c>
      <c r="C257" t="s">
        <v>3552</v>
      </c>
      <c r="D257" t="s">
        <v>3553</v>
      </c>
      <c r="E257" t="s">
        <v>2792</v>
      </c>
      <c r="F257" s="22" t="str">
        <f>"dossierComplet['"&amp;meta_dossier_complet[[#This Row],[COD_VAR]]&amp;"'][code_insee]"</f>
        <v>dossierComplet['P08_POP55P_IRAN2'][code_insee]</v>
      </c>
    </row>
    <row r="258" spans="2:6" hidden="1">
      <c r="B258" t="s">
        <v>3554</v>
      </c>
      <c r="C258" t="s">
        <v>3555</v>
      </c>
      <c r="D258" t="s">
        <v>3556</v>
      </c>
      <c r="E258" t="s">
        <v>2792</v>
      </c>
      <c r="F258" s="22" t="str">
        <f>"dossierComplet['"&amp;meta_dossier_complet[[#This Row],[COD_VAR]]&amp;"'][code_insee]"</f>
        <v>dossierComplet['P08_POP55P_IRAN3P'][code_insee]</v>
      </c>
    </row>
    <row r="259" spans="2:6" hidden="1">
      <c r="B259" t="s">
        <v>3557</v>
      </c>
      <c r="C259" t="s">
        <v>3558</v>
      </c>
      <c r="D259" t="s">
        <v>3559</v>
      </c>
      <c r="E259" t="s">
        <v>2792</v>
      </c>
      <c r="F259" s="22" t="str">
        <f>"dossierComplet['"&amp;meta_dossier_complet[[#This Row],[COD_VAR]]&amp;"'][code_insee]"</f>
        <v>dossierComplet['C08_POP15P'][code_insee]</v>
      </c>
    </row>
    <row r="260" spans="2:6" hidden="1">
      <c r="B260" t="s">
        <v>3560</v>
      </c>
      <c r="C260" t="s">
        <v>3561</v>
      </c>
      <c r="D260" t="s">
        <v>3562</v>
      </c>
      <c r="E260" t="s">
        <v>2792</v>
      </c>
      <c r="F260" s="22" t="str">
        <f>"dossierComplet['"&amp;meta_dossier_complet[[#This Row],[COD_VAR]]&amp;"'][code_insee]"</f>
        <v>dossierComplet['C08_POP15P_CS1'][code_insee]</v>
      </c>
    </row>
    <row r="261" spans="2:6" hidden="1">
      <c r="B261" t="s">
        <v>3563</v>
      </c>
      <c r="C261" t="s">
        <v>3564</v>
      </c>
      <c r="D261" t="s">
        <v>3565</v>
      </c>
      <c r="E261" t="s">
        <v>2792</v>
      </c>
      <c r="F261" s="22" t="str">
        <f>"dossierComplet['"&amp;meta_dossier_complet[[#This Row],[COD_VAR]]&amp;"'][code_insee]"</f>
        <v>dossierComplet['C08_POP15P_CS2'][code_insee]</v>
      </c>
    </row>
    <row r="262" spans="2:6" hidden="1">
      <c r="B262" t="s">
        <v>3566</v>
      </c>
      <c r="C262" t="s">
        <v>3567</v>
      </c>
      <c r="D262" t="s">
        <v>3568</v>
      </c>
      <c r="E262" t="s">
        <v>2792</v>
      </c>
      <c r="F262" s="22" t="str">
        <f>"dossierComplet['"&amp;meta_dossier_complet[[#This Row],[COD_VAR]]&amp;"'][code_insee]"</f>
        <v>dossierComplet['C08_POP15P_CS3'][code_insee]</v>
      </c>
    </row>
    <row r="263" spans="2:6" hidden="1">
      <c r="B263" t="s">
        <v>3569</v>
      </c>
      <c r="C263" t="s">
        <v>3570</v>
      </c>
      <c r="D263" t="s">
        <v>3571</v>
      </c>
      <c r="E263" t="s">
        <v>2792</v>
      </c>
      <c r="F263" s="22" t="str">
        <f>"dossierComplet['"&amp;meta_dossier_complet[[#This Row],[COD_VAR]]&amp;"'][code_insee]"</f>
        <v>dossierComplet['C08_POP15P_CS4'][code_insee]</v>
      </c>
    </row>
    <row r="264" spans="2:6" hidden="1">
      <c r="B264" t="s">
        <v>3572</v>
      </c>
      <c r="C264" t="s">
        <v>3573</v>
      </c>
      <c r="D264" t="s">
        <v>3574</v>
      </c>
      <c r="E264" t="s">
        <v>2792</v>
      </c>
      <c r="F264" s="22" t="str">
        <f>"dossierComplet['"&amp;meta_dossier_complet[[#This Row],[COD_VAR]]&amp;"'][code_insee]"</f>
        <v>dossierComplet['C08_POP15P_CS5'][code_insee]</v>
      </c>
    </row>
    <row r="265" spans="2:6" hidden="1">
      <c r="B265" t="s">
        <v>3575</v>
      </c>
      <c r="C265" t="s">
        <v>3576</v>
      </c>
      <c r="D265" t="s">
        <v>3577</v>
      </c>
      <c r="E265" t="s">
        <v>2792</v>
      </c>
      <c r="F265" s="22" t="str">
        <f>"dossierComplet['"&amp;meta_dossier_complet[[#This Row],[COD_VAR]]&amp;"'][code_insee]"</f>
        <v>dossierComplet['C08_POP15P_CS6'][code_insee]</v>
      </c>
    </row>
    <row r="266" spans="2:6" hidden="1">
      <c r="B266" t="s">
        <v>3578</v>
      </c>
      <c r="C266" t="s">
        <v>3579</v>
      </c>
      <c r="D266" t="s">
        <v>3580</v>
      </c>
      <c r="E266" t="s">
        <v>2792</v>
      </c>
      <c r="F266" s="22" t="str">
        <f>"dossierComplet['"&amp;meta_dossier_complet[[#This Row],[COD_VAR]]&amp;"'][code_insee]"</f>
        <v>dossierComplet['C08_POP15P_CS7'][code_insee]</v>
      </c>
    </row>
    <row r="267" spans="2:6" hidden="1">
      <c r="B267" t="s">
        <v>3581</v>
      </c>
      <c r="C267" t="s">
        <v>3582</v>
      </c>
      <c r="D267" t="s">
        <v>3583</v>
      </c>
      <c r="E267" t="s">
        <v>2792</v>
      </c>
      <c r="F267" s="22" t="str">
        <f>"dossierComplet['"&amp;meta_dossier_complet[[#This Row],[COD_VAR]]&amp;"'][code_insee]"</f>
        <v>dossierComplet['C08_POP15P_CS8'][code_insee]</v>
      </c>
    </row>
    <row r="268" spans="2:6" hidden="1">
      <c r="B268" t="s">
        <v>3584</v>
      </c>
      <c r="C268" t="s">
        <v>3585</v>
      </c>
      <c r="D268" t="s">
        <v>3586</v>
      </c>
      <c r="E268" t="s">
        <v>2792</v>
      </c>
      <c r="F268" s="22" t="str">
        <f>"dossierComplet['"&amp;meta_dossier_complet[[#This Row],[COD_VAR]]&amp;"'][code_insee]"</f>
        <v>dossierComplet['C08_H15P'][code_insee]</v>
      </c>
    </row>
    <row r="269" spans="2:6" hidden="1">
      <c r="B269" t="s">
        <v>3587</v>
      </c>
      <c r="C269" t="s">
        <v>3588</v>
      </c>
      <c r="D269" t="s">
        <v>3589</v>
      </c>
      <c r="E269" t="s">
        <v>2792</v>
      </c>
      <c r="F269" s="22" t="str">
        <f>"dossierComplet['"&amp;meta_dossier_complet[[#This Row],[COD_VAR]]&amp;"'][code_insee]"</f>
        <v>dossierComplet['C08_H15P_CS1'][code_insee]</v>
      </c>
    </row>
    <row r="270" spans="2:6" hidden="1">
      <c r="B270" t="s">
        <v>3590</v>
      </c>
      <c r="C270" t="s">
        <v>3591</v>
      </c>
      <c r="D270" t="s">
        <v>3592</v>
      </c>
      <c r="E270" t="s">
        <v>2792</v>
      </c>
      <c r="F270" s="22" t="str">
        <f>"dossierComplet['"&amp;meta_dossier_complet[[#This Row],[COD_VAR]]&amp;"'][code_insee]"</f>
        <v>dossierComplet['C08_H15P_CS2'][code_insee]</v>
      </c>
    </row>
    <row r="271" spans="2:6" hidden="1">
      <c r="B271" t="s">
        <v>3593</v>
      </c>
      <c r="C271" t="s">
        <v>3594</v>
      </c>
      <c r="D271" t="s">
        <v>3595</v>
      </c>
      <c r="E271" t="s">
        <v>2792</v>
      </c>
      <c r="F271" s="22" t="str">
        <f>"dossierComplet['"&amp;meta_dossier_complet[[#This Row],[COD_VAR]]&amp;"'][code_insee]"</f>
        <v>dossierComplet['C08_H15P_CS3'][code_insee]</v>
      </c>
    </row>
    <row r="272" spans="2:6" hidden="1">
      <c r="B272" t="s">
        <v>3596</v>
      </c>
      <c r="C272" t="s">
        <v>3597</v>
      </c>
      <c r="D272" t="s">
        <v>3598</v>
      </c>
      <c r="E272" t="s">
        <v>2792</v>
      </c>
      <c r="F272" s="22" t="str">
        <f>"dossierComplet['"&amp;meta_dossier_complet[[#This Row],[COD_VAR]]&amp;"'][code_insee]"</f>
        <v>dossierComplet['C08_H15P_CS4'][code_insee]</v>
      </c>
    </row>
    <row r="273" spans="2:6" hidden="1">
      <c r="B273" t="s">
        <v>3599</v>
      </c>
      <c r="C273" t="s">
        <v>3600</v>
      </c>
      <c r="D273" t="s">
        <v>3601</v>
      </c>
      <c r="E273" t="s">
        <v>2792</v>
      </c>
      <c r="F273" s="22" t="str">
        <f>"dossierComplet['"&amp;meta_dossier_complet[[#This Row],[COD_VAR]]&amp;"'][code_insee]"</f>
        <v>dossierComplet['C08_H15P_CS5'][code_insee]</v>
      </c>
    </row>
    <row r="274" spans="2:6" hidden="1">
      <c r="B274" t="s">
        <v>3602</v>
      </c>
      <c r="C274" t="s">
        <v>3603</v>
      </c>
      <c r="D274" t="s">
        <v>3604</v>
      </c>
      <c r="E274" t="s">
        <v>2792</v>
      </c>
      <c r="F274" s="22" t="str">
        <f>"dossierComplet['"&amp;meta_dossier_complet[[#This Row],[COD_VAR]]&amp;"'][code_insee]"</f>
        <v>dossierComplet['C08_H15P_CS6'][code_insee]</v>
      </c>
    </row>
    <row r="275" spans="2:6" hidden="1">
      <c r="B275" t="s">
        <v>3605</v>
      </c>
      <c r="C275" t="s">
        <v>3606</v>
      </c>
      <c r="D275" t="s">
        <v>3607</v>
      </c>
      <c r="E275" t="s">
        <v>2792</v>
      </c>
      <c r="F275" s="22" t="str">
        <f>"dossierComplet['"&amp;meta_dossier_complet[[#This Row],[COD_VAR]]&amp;"'][code_insee]"</f>
        <v>dossierComplet['C08_H15P_CS7'][code_insee]</v>
      </c>
    </row>
    <row r="276" spans="2:6" hidden="1">
      <c r="B276" t="s">
        <v>3608</v>
      </c>
      <c r="C276" t="s">
        <v>3609</v>
      </c>
      <c r="D276" t="s">
        <v>3610</v>
      </c>
      <c r="E276" t="s">
        <v>2792</v>
      </c>
      <c r="F276" s="22" t="str">
        <f>"dossierComplet['"&amp;meta_dossier_complet[[#This Row],[COD_VAR]]&amp;"'][code_insee]"</f>
        <v>dossierComplet['C08_H15P_CS8'][code_insee]</v>
      </c>
    </row>
    <row r="277" spans="2:6" hidden="1">
      <c r="B277" t="s">
        <v>3611</v>
      </c>
      <c r="C277" t="s">
        <v>3612</v>
      </c>
      <c r="D277" t="s">
        <v>3613</v>
      </c>
      <c r="E277" t="s">
        <v>2792</v>
      </c>
      <c r="F277" s="22" t="str">
        <f>"dossierComplet['"&amp;meta_dossier_complet[[#This Row],[COD_VAR]]&amp;"'][code_insee]"</f>
        <v>dossierComplet['C08_F15P'][code_insee]</v>
      </c>
    </row>
    <row r="278" spans="2:6" hidden="1">
      <c r="B278" t="s">
        <v>3614</v>
      </c>
      <c r="C278" t="s">
        <v>3615</v>
      </c>
      <c r="D278" t="s">
        <v>3616</v>
      </c>
      <c r="E278" t="s">
        <v>2792</v>
      </c>
      <c r="F278" s="22" t="str">
        <f>"dossierComplet['"&amp;meta_dossier_complet[[#This Row],[COD_VAR]]&amp;"'][code_insee]"</f>
        <v>dossierComplet['C08_F15P_CS1'][code_insee]</v>
      </c>
    </row>
    <row r="279" spans="2:6" hidden="1">
      <c r="B279" t="s">
        <v>3617</v>
      </c>
      <c r="C279" t="s">
        <v>3618</v>
      </c>
      <c r="D279" t="s">
        <v>3619</v>
      </c>
      <c r="E279" t="s">
        <v>2792</v>
      </c>
      <c r="F279" s="22" t="str">
        <f>"dossierComplet['"&amp;meta_dossier_complet[[#This Row],[COD_VAR]]&amp;"'][code_insee]"</f>
        <v>dossierComplet['C08_F15P_CS2'][code_insee]</v>
      </c>
    </row>
    <row r="280" spans="2:6" hidden="1">
      <c r="B280" t="s">
        <v>3620</v>
      </c>
      <c r="C280" t="s">
        <v>3621</v>
      </c>
      <c r="D280" t="s">
        <v>3622</v>
      </c>
      <c r="E280" t="s">
        <v>2792</v>
      </c>
      <c r="F280" s="22" t="str">
        <f>"dossierComplet['"&amp;meta_dossier_complet[[#This Row],[COD_VAR]]&amp;"'][code_insee]"</f>
        <v>dossierComplet['C08_F15P_CS3'][code_insee]</v>
      </c>
    </row>
    <row r="281" spans="2:6" hidden="1">
      <c r="B281" t="s">
        <v>3623</v>
      </c>
      <c r="C281" t="s">
        <v>3624</v>
      </c>
      <c r="D281" t="s">
        <v>3625</v>
      </c>
      <c r="E281" t="s">
        <v>2792</v>
      </c>
      <c r="F281" s="22" t="str">
        <f>"dossierComplet['"&amp;meta_dossier_complet[[#This Row],[COD_VAR]]&amp;"'][code_insee]"</f>
        <v>dossierComplet['C08_F15P_CS4'][code_insee]</v>
      </c>
    </row>
    <row r="282" spans="2:6" hidden="1">
      <c r="B282" t="s">
        <v>3626</v>
      </c>
      <c r="C282" t="s">
        <v>3627</v>
      </c>
      <c r="D282" t="s">
        <v>3628</v>
      </c>
      <c r="E282" t="s">
        <v>2792</v>
      </c>
      <c r="F282" s="22" t="str">
        <f>"dossierComplet['"&amp;meta_dossier_complet[[#This Row],[COD_VAR]]&amp;"'][code_insee]"</f>
        <v>dossierComplet['C08_F15P_CS5'][code_insee]</v>
      </c>
    </row>
    <row r="283" spans="2:6" hidden="1">
      <c r="B283" t="s">
        <v>3629</v>
      </c>
      <c r="C283" t="s">
        <v>3630</v>
      </c>
      <c r="D283" t="s">
        <v>3631</v>
      </c>
      <c r="E283" t="s">
        <v>2792</v>
      </c>
      <c r="F283" s="22" t="str">
        <f>"dossierComplet['"&amp;meta_dossier_complet[[#This Row],[COD_VAR]]&amp;"'][code_insee]"</f>
        <v>dossierComplet['C08_F15P_CS6'][code_insee]</v>
      </c>
    </row>
    <row r="284" spans="2:6" hidden="1">
      <c r="B284" t="s">
        <v>3632</v>
      </c>
      <c r="C284" t="s">
        <v>3633</v>
      </c>
      <c r="D284" t="s">
        <v>3634</v>
      </c>
      <c r="E284" t="s">
        <v>2792</v>
      </c>
      <c r="F284" s="22" t="str">
        <f>"dossierComplet['"&amp;meta_dossier_complet[[#This Row],[COD_VAR]]&amp;"'][code_insee]"</f>
        <v>dossierComplet['C08_F15P_CS7'][code_insee]</v>
      </c>
    </row>
    <row r="285" spans="2:6" hidden="1">
      <c r="B285" t="s">
        <v>3635</v>
      </c>
      <c r="C285" t="s">
        <v>3636</v>
      </c>
      <c r="D285" t="s">
        <v>3637</v>
      </c>
      <c r="E285" t="s">
        <v>2792</v>
      </c>
      <c r="F285" s="22" t="str">
        <f>"dossierComplet['"&amp;meta_dossier_complet[[#This Row],[COD_VAR]]&amp;"'][code_insee]"</f>
        <v>dossierComplet['C08_F15P_CS8'][code_insee]</v>
      </c>
    </row>
    <row r="286" spans="2:6" hidden="1">
      <c r="B286" t="s">
        <v>3638</v>
      </c>
      <c r="C286" t="s">
        <v>3639</v>
      </c>
      <c r="D286" t="s">
        <v>3640</v>
      </c>
      <c r="E286" t="s">
        <v>2792</v>
      </c>
      <c r="F286" s="22" t="str">
        <f>"dossierComplet['"&amp;meta_dossier_complet[[#This Row],[COD_VAR]]&amp;"'][code_insee]"</f>
        <v>dossierComplet['C08_POP1524'][code_insee]</v>
      </c>
    </row>
    <row r="287" spans="2:6" hidden="1">
      <c r="B287" t="s">
        <v>3641</v>
      </c>
      <c r="C287" t="s">
        <v>3642</v>
      </c>
      <c r="D287" t="s">
        <v>3643</v>
      </c>
      <c r="E287" t="s">
        <v>2792</v>
      </c>
      <c r="F287" s="22" t="str">
        <f>"dossierComplet['"&amp;meta_dossier_complet[[#This Row],[COD_VAR]]&amp;"'][code_insee]"</f>
        <v>dossierComplet['C08_POP1524_CS1'][code_insee]</v>
      </c>
    </row>
    <row r="288" spans="2:6" hidden="1">
      <c r="B288" t="s">
        <v>3644</v>
      </c>
      <c r="C288" t="s">
        <v>3645</v>
      </c>
      <c r="D288" t="s">
        <v>3646</v>
      </c>
      <c r="E288" t="s">
        <v>2792</v>
      </c>
      <c r="F288" s="22" t="str">
        <f>"dossierComplet['"&amp;meta_dossier_complet[[#This Row],[COD_VAR]]&amp;"'][code_insee]"</f>
        <v>dossierComplet['C08_POP1524_CS2'][code_insee]</v>
      </c>
    </row>
    <row r="289" spans="2:6" hidden="1">
      <c r="B289" t="s">
        <v>3647</v>
      </c>
      <c r="C289" t="s">
        <v>3648</v>
      </c>
      <c r="D289" t="s">
        <v>3649</v>
      </c>
      <c r="E289" t="s">
        <v>2792</v>
      </c>
      <c r="F289" s="22" t="str">
        <f>"dossierComplet['"&amp;meta_dossier_complet[[#This Row],[COD_VAR]]&amp;"'][code_insee]"</f>
        <v>dossierComplet['C08_POP1524_CS3'][code_insee]</v>
      </c>
    </row>
    <row r="290" spans="2:6" hidden="1">
      <c r="B290" t="s">
        <v>3650</v>
      </c>
      <c r="C290" t="s">
        <v>3651</v>
      </c>
      <c r="D290" t="s">
        <v>3652</v>
      </c>
      <c r="E290" t="s">
        <v>2792</v>
      </c>
      <c r="F290" s="22" t="str">
        <f>"dossierComplet['"&amp;meta_dossier_complet[[#This Row],[COD_VAR]]&amp;"'][code_insee]"</f>
        <v>dossierComplet['C08_POP1524_CS4'][code_insee]</v>
      </c>
    </row>
    <row r="291" spans="2:6" hidden="1">
      <c r="B291" t="s">
        <v>3653</v>
      </c>
      <c r="C291" t="s">
        <v>3654</v>
      </c>
      <c r="D291" t="s">
        <v>3655</v>
      </c>
      <c r="E291" t="s">
        <v>2792</v>
      </c>
      <c r="F291" s="22" t="str">
        <f>"dossierComplet['"&amp;meta_dossier_complet[[#This Row],[COD_VAR]]&amp;"'][code_insee]"</f>
        <v>dossierComplet['C08_POP1524_CS5'][code_insee]</v>
      </c>
    </row>
    <row r="292" spans="2:6" hidden="1">
      <c r="B292" t="s">
        <v>3656</v>
      </c>
      <c r="C292" t="s">
        <v>3657</v>
      </c>
      <c r="D292" t="s">
        <v>3658</v>
      </c>
      <c r="E292" t="s">
        <v>2792</v>
      </c>
      <c r="F292" s="22" t="str">
        <f>"dossierComplet['"&amp;meta_dossier_complet[[#This Row],[COD_VAR]]&amp;"'][code_insee]"</f>
        <v>dossierComplet['C08_POP1524_CS6'][code_insee]</v>
      </c>
    </row>
    <row r="293" spans="2:6" hidden="1">
      <c r="B293" t="s">
        <v>3659</v>
      </c>
      <c r="C293" t="s">
        <v>3660</v>
      </c>
      <c r="D293" t="s">
        <v>3661</v>
      </c>
      <c r="E293" t="s">
        <v>2792</v>
      </c>
      <c r="F293" s="22" t="str">
        <f>"dossierComplet['"&amp;meta_dossier_complet[[#This Row],[COD_VAR]]&amp;"'][code_insee]"</f>
        <v>dossierComplet['C08_POP1524_CS7'][code_insee]</v>
      </c>
    </row>
    <row r="294" spans="2:6" hidden="1">
      <c r="B294" t="s">
        <v>3662</v>
      </c>
      <c r="C294" t="s">
        <v>3663</v>
      </c>
      <c r="D294" t="s">
        <v>3664</v>
      </c>
      <c r="E294" t="s">
        <v>2792</v>
      </c>
      <c r="F294" s="22" t="str">
        <f>"dossierComplet['"&amp;meta_dossier_complet[[#This Row],[COD_VAR]]&amp;"'][code_insee]"</f>
        <v>dossierComplet['C08_POP1524_CS8'][code_insee]</v>
      </c>
    </row>
    <row r="295" spans="2:6" hidden="1">
      <c r="B295" t="s">
        <v>3665</v>
      </c>
      <c r="C295" t="s">
        <v>3666</v>
      </c>
      <c r="D295" t="s">
        <v>3667</v>
      </c>
      <c r="E295" t="s">
        <v>2792</v>
      </c>
      <c r="F295" s="22" t="str">
        <f>"dossierComplet['"&amp;meta_dossier_complet[[#This Row],[COD_VAR]]&amp;"'][code_insee]"</f>
        <v>dossierComplet['C08_POP2554'][code_insee]</v>
      </c>
    </row>
    <row r="296" spans="2:6" hidden="1">
      <c r="B296" t="s">
        <v>3668</v>
      </c>
      <c r="C296" t="s">
        <v>3669</v>
      </c>
      <c r="D296" t="s">
        <v>3670</v>
      </c>
      <c r="E296" t="s">
        <v>2792</v>
      </c>
      <c r="F296" s="22" t="str">
        <f>"dossierComplet['"&amp;meta_dossier_complet[[#This Row],[COD_VAR]]&amp;"'][code_insee]"</f>
        <v>dossierComplet['C08_POP2554_CS1'][code_insee]</v>
      </c>
    </row>
    <row r="297" spans="2:6" hidden="1">
      <c r="B297" t="s">
        <v>3671</v>
      </c>
      <c r="C297" t="s">
        <v>3672</v>
      </c>
      <c r="D297" t="s">
        <v>3673</v>
      </c>
      <c r="E297" t="s">
        <v>2792</v>
      </c>
      <c r="F297" s="22" t="str">
        <f>"dossierComplet['"&amp;meta_dossier_complet[[#This Row],[COD_VAR]]&amp;"'][code_insee]"</f>
        <v>dossierComplet['C08_POP2554_CS2'][code_insee]</v>
      </c>
    </row>
    <row r="298" spans="2:6" hidden="1">
      <c r="B298" t="s">
        <v>3674</v>
      </c>
      <c r="C298" t="s">
        <v>3675</v>
      </c>
      <c r="D298" t="s">
        <v>3676</v>
      </c>
      <c r="E298" t="s">
        <v>2792</v>
      </c>
      <c r="F298" s="22" t="str">
        <f>"dossierComplet['"&amp;meta_dossier_complet[[#This Row],[COD_VAR]]&amp;"'][code_insee]"</f>
        <v>dossierComplet['C08_POP2554_CS3'][code_insee]</v>
      </c>
    </row>
    <row r="299" spans="2:6" hidden="1">
      <c r="B299" t="s">
        <v>3677</v>
      </c>
      <c r="C299" t="s">
        <v>3678</v>
      </c>
      <c r="D299" t="s">
        <v>3679</v>
      </c>
      <c r="E299" t="s">
        <v>2792</v>
      </c>
      <c r="F299" s="22" t="str">
        <f>"dossierComplet['"&amp;meta_dossier_complet[[#This Row],[COD_VAR]]&amp;"'][code_insee]"</f>
        <v>dossierComplet['C08_POP2554_CS4'][code_insee]</v>
      </c>
    </row>
    <row r="300" spans="2:6" hidden="1">
      <c r="B300" t="s">
        <v>3680</v>
      </c>
      <c r="C300" t="s">
        <v>3681</v>
      </c>
      <c r="D300" t="s">
        <v>3682</v>
      </c>
      <c r="E300" t="s">
        <v>2792</v>
      </c>
      <c r="F300" s="22" t="str">
        <f>"dossierComplet['"&amp;meta_dossier_complet[[#This Row],[COD_VAR]]&amp;"'][code_insee]"</f>
        <v>dossierComplet['C08_POP2554_CS5'][code_insee]</v>
      </c>
    </row>
    <row r="301" spans="2:6" hidden="1">
      <c r="B301" t="s">
        <v>3683</v>
      </c>
      <c r="C301" t="s">
        <v>3684</v>
      </c>
      <c r="D301" t="s">
        <v>3685</v>
      </c>
      <c r="E301" t="s">
        <v>2792</v>
      </c>
      <c r="F301" s="22" t="str">
        <f>"dossierComplet['"&amp;meta_dossier_complet[[#This Row],[COD_VAR]]&amp;"'][code_insee]"</f>
        <v>dossierComplet['C08_POP2554_CS6'][code_insee]</v>
      </c>
    </row>
    <row r="302" spans="2:6" hidden="1">
      <c r="B302" t="s">
        <v>3686</v>
      </c>
      <c r="C302" t="s">
        <v>3687</v>
      </c>
      <c r="D302" t="s">
        <v>3688</v>
      </c>
      <c r="E302" t="s">
        <v>2792</v>
      </c>
      <c r="F302" s="22" t="str">
        <f>"dossierComplet['"&amp;meta_dossier_complet[[#This Row],[COD_VAR]]&amp;"'][code_insee]"</f>
        <v>dossierComplet['C08_POP2554_CS7'][code_insee]</v>
      </c>
    </row>
    <row r="303" spans="2:6" hidden="1">
      <c r="B303" t="s">
        <v>3689</v>
      </c>
      <c r="C303" t="s">
        <v>3690</v>
      </c>
      <c r="D303" t="s">
        <v>3691</v>
      </c>
      <c r="E303" t="s">
        <v>2792</v>
      </c>
      <c r="F303" s="22" t="str">
        <f>"dossierComplet['"&amp;meta_dossier_complet[[#This Row],[COD_VAR]]&amp;"'][code_insee]"</f>
        <v>dossierComplet['C08_POP2554_CS8'][code_insee]</v>
      </c>
    </row>
    <row r="304" spans="2:6" hidden="1">
      <c r="B304" t="s">
        <v>3692</v>
      </c>
      <c r="C304" t="s">
        <v>3693</v>
      </c>
      <c r="D304" t="s">
        <v>3694</v>
      </c>
      <c r="E304" t="s">
        <v>2792</v>
      </c>
      <c r="F304" s="22" t="str">
        <f>"dossierComplet['"&amp;meta_dossier_complet[[#This Row],[COD_VAR]]&amp;"'][code_insee]"</f>
        <v>dossierComplet['C08_POP55P'][code_insee]</v>
      </c>
    </row>
    <row r="305" spans="1:6" hidden="1">
      <c r="B305" t="s">
        <v>3695</v>
      </c>
      <c r="C305" t="s">
        <v>3696</v>
      </c>
      <c r="D305" t="s">
        <v>3697</v>
      </c>
      <c r="E305" t="s">
        <v>2792</v>
      </c>
      <c r="F305" s="22" t="str">
        <f>"dossierComplet['"&amp;meta_dossier_complet[[#This Row],[COD_VAR]]&amp;"'][code_insee]"</f>
        <v>dossierComplet['C08_POP55P_CS1'][code_insee]</v>
      </c>
    </row>
    <row r="306" spans="1:6" hidden="1">
      <c r="B306" t="s">
        <v>3698</v>
      </c>
      <c r="C306" t="s">
        <v>3699</v>
      </c>
      <c r="D306" t="s">
        <v>3700</v>
      </c>
      <c r="E306" t="s">
        <v>2792</v>
      </c>
      <c r="F306" s="22" t="str">
        <f>"dossierComplet['"&amp;meta_dossier_complet[[#This Row],[COD_VAR]]&amp;"'][code_insee]"</f>
        <v>dossierComplet['C08_POP55P_CS2'][code_insee]</v>
      </c>
    </row>
    <row r="307" spans="1:6" hidden="1">
      <c r="B307" t="s">
        <v>3701</v>
      </c>
      <c r="C307" t="s">
        <v>3702</v>
      </c>
      <c r="D307" t="s">
        <v>3703</v>
      </c>
      <c r="E307" t="s">
        <v>2792</v>
      </c>
      <c r="F307" s="22" t="str">
        <f>"dossierComplet['"&amp;meta_dossier_complet[[#This Row],[COD_VAR]]&amp;"'][code_insee]"</f>
        <v>dossierComplet['C08_POP55P_CS3'][code_insee]</v>
      </c>
    </row>
    <row r="308" spans="1:6" hidden="1">
      <c r="B308" t="s">
        <v>3704</v>
      </c>
      <c r="C308" t="s">
        <v>3705</v>
      </c>
      <c r="D308" t="s">
        <v>3706</v>
      </c>
      <c r="E308" t="s">
        <v>2792</v>
      </c>
      <c r="F308" s="22" t="str">
        <f>"dossierComplet['"&amp;meta_dossier_complet[[#This Row],[COD_VAR]]&amp;"'][code_insee]"</f>
        <v>dossierComplet['C08_POP55P_CS4'][code_insee]</v>
      </c>
    </row>
    <row r="309" spans="1:6" hidden="1">
      <c r="B309" t="s">
        <v>3707</v>
      </c>
      <c r="C309" t="s">
        <v>3708</v>
      </c>
      <c r="D309" t="s">
        <v>3709</v>
      </c>
      <c r="E309" t="s">
        <v>2792</v>
      </c>
      <c r="F309" s="22" t="str">
        <f>"dossierComplet['"&amp;meta_dossier_complet[[#This Row],[COD_VAR]]&amp;"'][code_insee]"</f>
        <v>dossierComplet['C08_POP55P_CS5'][code_insee]</v>
      </c>
    </row>
    <row r="310" spans="1:6" hidden="1">
      <c r="B310" t="s">
        <v>3710</v>
      </c>
      <c r="C310" t="s">
        <v>3711</v>
      </c>
      <c r="D310" t="s">
        <v>3712</v>
      </c>
      <c r="E310" t="s">
        <v>2792</v>
      </c>
      <c r="F310" s="22" t="str">
        <f>"dossierComplet['"&amp;meta_dossier_complet[[#This Row],[COD_VAR]]&amp;"'][code_insee]"</f>
        <v>dossierComplet['C08_POP55P_CS6'][code_insee]</v>
      </c>
    </row>
    <row r="311" spans="1:6" hidden="1">
      <c r="B311" t="s">
        <v>3713</v>
      </c>
      <c r="C311" t="s">
        <v>3714</v>
      </c>
      <c r="D311" t="s">
        <v>3715</v>
      </c>
      <c r="E311" t="s">
        <v>2792</v>
      </c>
      <c r="F311" s="22" t="str">
        <f>"dossierComplet['"&amp;meta_dossier_complet[[#This Row],[COD_VAR]]&amp;"'][code_insee]"</f>
        <v>dossierComplet['C08_POP55P_CS7'][code_insee]</v>
      </c>
    </row>
    <row r="312" spans="1:6" hidden="1">
      <c r="B312" t="s">
        <v>3716</v>
      </c>
      <c r="C312" t="s">
        <v>3717</v>
      </c>
      <c r="D312" t="s">
        <v>3718</v>
      </c>
      <c r="E312" t="s">
        <v>2792</v>
      </c>
      <c r="F312" s="22" t="str">
        <f>"dossierComplet['"&amp;meta_dossier_complet[[#This Row],[COD_VAR]]&amp;"'][code_insee]"</f>
        <v>dossierComplet['C08_POP55P_CS8'][code_insee]</v>
      </c>
    </row>
    <row r="313" spans="1:6">
      <c r="A313" s="19" t="s">
        <v>2790</v>
      </c>
      <c r="B313" t="s">
        <v>146</v>
      </c>
      <c r="C313" t="s">
        <v>3719</v>
      </c>
      <c r="D313" t="s">
        <v>3720</v>
      </c>
      <c r="E313" t="s">
        <v>2792</v>
      </c>
      <c r="F313" s="22" t="str">
        <f>"dossierComplet['"&amp;meta_dossier_complet[[#This Row],[COD_VAR]]&amp;"'][code_insee]"</f>
        <v>dossierComplet['C18_MEN'][code_insee]</v>
      </c>
    </row>
    <row r="314" spans="1:6" hidden="1">
      <c r="B314" t="s">
        <v>3721</v>
      </c>
      <c r="C314" t="s">
        <v>3722</v>
      </c>
      <c r="D314" t="s">
        <v>3723</v>
      </c>
      <c r="E314" t="s">
        <v>2792</v>
      </c>
      <c r="F314" s="22" t="str">
        <f>"dossierComplet['"&amp;meta_dossier_complet[[#This Row],[COD_VAR]]&amp;"'][code_insee]"</f>
        <v>dossierComplet['C18_MENPSEUL'][code_insee]</v>
      </c>
    </row>
    <row r="315" spans="1:6" hidden="1">
      <c r="B315" t="s">
        <v>3724</v>
      </c>
      <c r="C315" t="s">
        <v>3725</v>
      </c>
      <c r="D315" t="s">
        <v>3726</v>
      </c>
      <c r="E315" t="s">
        <v>2792</v>
      </c>
      <c r="F315" s="22" t="str">
        <f>"dossierComplet['"&amp;meta_dossier_complet[[#This Row],[COD_VAR]]&amp;"'][code_insee]"</f>
        <v>dossierComplet['C18_MENHSEUL'][code_insee]</v>
      </c>
    </row>
    <row r="316" spans="1:6" hidden="1">
      <c r="B316" t="s">
        <v>3727</v>
      </c>
      <c r="C316" t="s">
        <v>3728</v>
      </c>
      <c r="D316" t="s">
        <v>3729</v>
      </c>
      <c r="E316" t="s">
        <v>2792</v>
      </c>
      <c r="F316" s="22" t="str">
        <f>"dossierComplet['"&amp;meta_dossier_complet[[#This Row],[COD_VAR]]&amp;"'][code_insee]"</f>
        <v>dossierComplet['C18_MENFSEUL'][code_insee]</v>
      </c>
    </row>
    <row r="317" spans="1:6" hidden="1">
      <c r="B317" t="s">
        <v>3730</v>
      </c>
      <c r="C317" t="s">
        <v>3731</v>
      </c>
      <c r="D317" t="s">
        <v>3732</v>
      </c>
      <c r="E317" t="s">
        <v>2792</v>
      </c>
      <c r="F317" s="22" t="str">
        <f>"dossierComplet['"&amp;meta_dossier_complet[[#This Row],[COD_VAR]]&amp;"'][code_insee]"</f>
        <v>dossierComplet['C18_MENSFAM'][code_insee]</v>
      </c>
    </row>
    <row r="318" spans="1:6" hidden="1">
      <c r="B318" t="s">
        <v>3733</v>
      </c>
      <c r="C318" t="s">
        <v>3734</v>
      </c>
      <c r="D318" t="s">
        <v>3735</v>
      </c>
      <c r="E318" t="s">
        <v>2792</v>
      </c>
      <c r="F318" s="22" t="str">
        <f>"dossierComplet['"&amp;meta_dossier_complet[[#This Row],[COD_VAR]]&amp;"'][code_insee]"</f>
        <v>dossierComplet['C18_MENFAM'][code_insee]</v>
      </c>
    </row>
    <row r="319" spans="1:6" hidden="1">
      <c r="B319" t="s">
        <v>3736</v>
      </c>
      <c r="C319" t="s">
        <v>3737</v>
      </c>
      <c r="D319" t="s">
        <v>3738</v>
      </c>
      <c r="E319" t="s">
        <v>2792</v>
      </c>
      <c r="F319" s="22" t="str">
        <f>"dossierComplet['"&amp;meta_dossier_complet[[#This Row],[COD_VAR]]&amp;"'][code_insee]"</f>
        <v>dossierComplet['C18_MENCOUPSENF'][code_insee]</v>
      </c>
    </row>
    <row r="320" spans="1:6" hidden="1">
      <c r="B320" t="s">
        <v>3739</v>
      </c>
      <c r="C320" t="s">
        <v>3740</v>
      </c>
      <c r="D320" t="s">
        <v>3741</v>
      </c>
      <c r="E320" t="s">
        <v>2792</v>
      </c>
      <c r="F320" s="22" t="str">
        <f>"dossierComplet['"&amp;meta_dossier_complet[[#This Row],[COD_VAR]]&amp;"'][code_insee]"</f>
        <v>dossierComplet['C18_MENCOUPAENF'][code_insee]</v>
      </c>
    </row>
    <row r="321" spans="1:6" hidden="1">
      <c r="B321" t="s">
        <v>3742</v>
      </c>
      <c r="C321" t="s">
        <v>3743</v>
      </c>
      <c r="D321" t="s">
        <v>3744</v>
      </c>
      <c r="E321" t="s">
        <v>2792</v>
      </c>
      <c r="F321" s="22" t="str">
        <f>"dossierComplet['"&amp;meta_dossier_complet[[#This Row],[COD_VAR]]&amp;"'][code_insee]"</f>
        <v>dossierComplet['C18_MENFAMMONO'][code_insee]</v>
      </c>
    </row>
    <row r="322" spans="1:6">
      <c r="A322" s="19" t="s">
        <v>2790</v>
      </c>
      <c r="B322" t="s">
        <v>147</v>
      </c>
      <c r="C322" t="s">
        <v>3745</v>
      </c>
      <c r="D322" t="s">
        <v>3746</v>
      </c>
      <c r="E322" t="s">
        <v>2792</v>
      </c>
      <c r="F322" s="22" t="str">
        <f>"dossierComplet['"&amp;meta_dossier_complet[[#This Row],[COD_VAR]]&amp;"'][code_insee]"</f>
        <v>dossierComplet['C18_PMEN'][code_insee]</v>
      </c>
    </row>
    <row r="323" spans="1:6" hidden="1">
      <c r="B323" t="s">
        <v>3747</v>
      </c>
      <c r="C323" t="s">
        <v>3748</v>
      </c>
      <c r="D323" t="s">
        <v>3749</v>
      </c>
      <c r="E323" t="s">
        <v>2792</v>
      </c>
      <c r="F323" s="22" t="str">
        <f>"dossierComplet['"&amp;meta_dossier_complet[[#This Row],[COD_VAR]]&amp;"'][code_insee]"</f>
        <v>dossierComplet['C18_PMEN_MENPSEUL'][code_insee]</v>
      </c>
    </row>
    <row r="324" spans="1:6" hidden="1">
      <c r="B324" t="s">
        <v>3750</v>
      </c>
      <c r="C324" t="s">
        <v>3751</v>
      </c>
      <c r="D324" t="s">
        <v>3752</v>
      </c>
      <c r="E324" t="s">
        <v>2792</v>
      </c>
      <c r="F324" s="22" t="str">
        <f>"dossierComplet['"&amp;meta_dossier_complet[[#This Row],[COD_VAR]]&amp;"'][code_insee]"</f>
        <v>dossierComplet['C18_PMEN_MENHSEUL'][code_insee]</v>
      </c>
    </row>
    <row r="325" spans="1:6" hidden="1">
      <c r="B325" t="s">
        <v>3753</v>
      </c>
      <c r="C325" t="s">
        <v>3754</v>
      </c>
      <c r="D325" t="s">
        <v>3755</v>
      </c>
      <c r="E325" t="s">
        <v>2792</v>
      </c>
      <c r="F325" s="22" t="str">
        <f>"dossierComplet['"&amp;meta_dossier_complet[[#This Row],[COD_VAR]]&amp;"'][code_insee]"</f>
        <v>dossierComplet['C18_PMEN_MENFSEUL'][code_insee]</v>
      </c>
    </row>
    <row r="326" spans="1:6" hidden="1">
      <c r="B326" t="s">
        <v>3756</v>
      </c>
      <c r="C326" t="s">
        <v>3757</v>
      </c>
      <c r="D326" t="s">
        <v>3758</v>
      </c>
      <c r="E326" t="s">
        <v>2792</v>
      </c>
      <c r="F326" s="22" t="str">
        <f>"dossierComplet['"&amp;meta_dossier_complet[[#This Row],[COD_VAR]]&amp;"'][code_insee]"</f>
        <v>dossierComplet['C18_PMEN_MENSFAM'][code_insee]</v>
      </c>
    </row>
    <row r="327" spans="1:6" hidden="1">
      <c r="B327" t="s">
        <v>3759</v>
      </c>
      <c r="C327" t="s">
        <v>3760</v>
      </c>
      <c r="D327" t="s">
        <v>3761</v>
      </c>
      <c r="E327" t="s">
        <v>2792</v>
      </c>
      <c r="F327" s="22" t="str">
        <f>"dossierComplet['"&amp;meta_dossier_complet[[#This Row],[COD_VAR]]&amp;"'][code_insee]"</f>
        <v>dossierComplet['C18_PMEN_MENFAM'][code_insee]</v>
      </c>
    </row>
    <row r="328" spans="1:6" hidden="1">
      <c r="B328" t="s">
        <v>3762</v>
      </c>
      <c r="C328" t="s">
        <v>3763</v>
      </c>
      <c r="D328" t="s">
        <v>3764</v>
      </c>
      <c r="E328" t="s">
        <v>2792</v>
      </c>
      <c r="F328" s="22" t="str">
        <f>"dossierComplet['"&amp;meta_dossier_complet[[#This Row],[COD_VAR]]&amp;"'][code_insee]"</f>
        <v>dossierComplet['C18_PMEN_MENCOUPSENF'][code_insee]</v>
      </c>
    </row>
    <row r="329" spans="1:6" hidden="1">
      <c r="B329" t="s">
        <v>3765</v>
      </c>
      <c r="C329" t="s">
        <v>3766</v>
      </c>
      <c r="D329" t="s">
        <v>3767</v>
      </c>
      <c r="E329" t="s">
        <v>2792</v>
      </c>
      <c r="F329" s="22" t="str">
        <f>"dossierComplet['"&amp;meta_dossier_complet[[#This Row],[COD_VAR]]&amp;"'][code_insee]"</f>
        <v>dossierComplet['C18_PMEN_MENCOUPAENF'][code_insee]</v>
      </c>
    </row>
    <row r="330" spans="1:6" hidden="1">
      <c r="B330" t="s">
        <v>3768</v>
      </c>
      <c r="C330" t="s">
        <v>3769</v>
      </c>
      <c r="D330" t="s">
        <v>3770</v>
      </c>
      <c r="E330" t="s">
        <v>2792</v>
      </c>
      <c r="F330" s="22" t="str">
        <f>"dossierComplet['"&amp;meta_dossier_complet[[#This Row],[COD_VAR]]&amp;"'][code_insee]"</f>
        <v>dossierComplet['C18_PMEN_MENFAMMONO'][code_insee]</v>
      </c>
    </row>
    <row r="331" spans="1:6" hidden="1">
      <c r="B331" t="s">
        <v>3771</v>
      </c>
      <c r="C331" t="s">
        <v>3772</v>
      </c>
      <c r="D331" t="s">
        <v>2942</v>
      </c>
      <c r="E331" t="s">
        <v>2792</v>
      </c>
      <c r="F331" s="22" t="str">
        <f>"dossierComplet['"&amp;meta_dossier_complet[[#This Row],[COD_VAR]]&amp;"'][code_insee]"</f>
        <v>dossierComplet['P18_POP15P'][code_insee]</v>
      </c>
    </row>
    <row r="332" spans="1:6" hidden="1">
      <c r="B332" t="s">
        <v>3773</v>
      </c>
      <c r="C332" t="s">
        <v>3774</v>
      </c>
      <c r="D332" t="s">
        <v>3775</v>
      </c>
      <c r="E332" t="s">
        <v>2792</v>
      </c>
      <c r="F332" s="22" t="str">
        <f>"dossierComplet['"&amp;meta_dossier_complet[[#This Row],[COD_VAR]]&amp;"'][code_insee]"</f>
        <v>dossierComplet['P18_POP1519'][code_insee]</v>
      </c>
    </row>
    <row r="333" spans="1:6" hidden="1">
      <c r="B333" t="s">
        <v>3776</v>
      </c>
      <c r="C333" t="s">
        <v>3777</v>
      </c>
      <c r="D333" t="s">
        <v>3778</v>
      </c>
      <c r="E333" t="s">
        <v>2792</v>
      </c>
      <c r="F333" s="22" t="str">
        <f>"dossierComplet['"&amp;meta_dossier_complet[[#This Row],[COD_VAR]]&amp;"'][code_insee]"</f>
        <v>dossierComplet['P18_POP2024'][code_insee]</v>
      </c>
    </row>
    <row r="334" spans="1:6" hidden="1">
      <c r="B334" t="s">
        <v>3779</v>
      </c>
      <c r="C334" t="s">
        <v>3780</v>
      </c>
      <c r="D334" t="s">
        <v>3781</v>
      </c>
      <c r="E334" t="s">
        <v>2792</v>
      </c>
      <c r="F334" s="22" t="str">
        <f>"dossierComplet['"&amp;meta_dossier_complet[[#This Row],[COD_VAR]]&amp;"'][code_insee]"</f>
        <v>dossierComplet['P18_POP2539'][code_insee]</v>
      </c>
    </row>
    <row r="335" spans="1:6" hidden="1">
      <c r="B335" t="s">
        <v>3782</v>
      </c>
      <c r="C335" t="s">
        <v>3783</v>
      </c>
      <c r="D335" t="s">
        <v>3784</v>
      </c>
      <c r="E335" t="s">
        <v>2792</v>
      </c>
      <c r="F335" s="22" t="str">
        <f>"dossierComplet['"&amp;meta_dossier_complet[[#This Row],[COD_VAR]]&amp;"'][code_insee]"</f>
        <v>dossierComplet['P18_POP4054'][code_insee]</v>
      </c>
    </row>
    <row r="336" spans="1:6" hidden="1">
      <c r="B336" t="s">
        <v>3785</v>
      </c>
      <c r="C336" t="s">
        <v>3786</v>
      </c>
      <c r="D336" t="s">
        <v>3787</v>
      </c>
      <c r="E336" t="s">
        <v>2792</v>
      </c>
      <c r="F336" s="22" t="str">
        <f>"dossierComplet['"&amp;meta_dossier_complet[[#This Row],[COD_VAR]]&amp;"'][code_insee]"</f>
        <v>dossierComplet['P18_POP5564'][code_insee]</v>
      </c>
    </row>
    <row r="337" spans="2:6" hidden="1">
      <c r="B337" t="s">
        <v>3788</v>
      </c>
      <c r="C337" t="s">
        <v>3789</v>
      </c>
      <c r="D337" t="s">
        <v>3790</v>
      </c>
      <c r="E337" t="s">
        <v>2792</v>
      </c>
      <c r="F337" s="22" t="str">
        <f>"dossierComplet['"&amp;meta_dossier_complet[[#This Row],[COD_VAR]]&amp;"'][code_insee]"</f>
        <v>dossierComplet['P18_POP6579'][code_insee]</v>
      </c>
    </row>
    <row r="338" spans="2:6" hidden="1">
      <c r="B338" t="s">
        <v>3791</v>
      </c>
      <c r="C338" t="s">
        <v>3792</v>
      </c>
      <c r="D338" t="s">
        <v>3793</v>
      </c>
      <c r="E338" t="s">
        <v>2792</v>
      </c>
      <c r="F338" s="22" t="str">
        <f>"dossierComplet['"&amp;meta_dossier_complet[[#This Row],[COD_VAR]]&amp;"'][code_insee]"</f>
        <v>dossierComplet['P18_POP80P'][code_insee]</v>
      </c>
    </row>
    <row r="339" spans="2:6" hidden="1">
      <c r="B339" t="s">
        <v>3794</v>
      </c>
      <c r="C339" t="s">
        <v>3795</v>
      </c>
      <c r="D339" t="s">
        <v>3796</v>
      </c>
      <c r="E339" t="s">
        <v>2792</v>
      </c>
      <c r="F339" s="22" t="str">
        <f>"dossierComplet['"&amp;meta_dossier_complet[[#This Row],[COD_VAR]]&amp;"'][code_insee]"</f>
        <v>dossierComplet['P18_POPMEN1519'][code_insee]</v>
      </c>
    </row>
    <row r="340" spans="2:6" hidden="1">
      <c r="B340" t="s">
        <v>3797</v>
      </c>
      <c r="C340" t="s">
        <v>3798</v>
      </c>
      <c r="D340" t="s">
        <v>3799</v>
      </c>
      <c r="E340" t="s">
        <v>2792</v>
      </c>
      <c r="F340" s="22" t="str">
        <f>"dossierComplet['"&amp;meta_dossier_complet[[#This Row],[COD_VAR]]&amp;"'][code_insee]"</f>
        <v>dossierComplet['P18_POPMEN2024'][code_insee]</v>
      </c>
    </row>
    <row r="341" spans="2:6" hidden="1">
      <c r="B341" t="s">
        <v>3800</v>
      </c>
      <c r="C341" t="s">
        <v>3801</v>
      </c>
      <c r="D341" t="s">
        <v>3802</v>
      </c>
      <c r="E341" t="s">
        <v>2792</v>
      </c>
      <c r="F341" s="22" t="str">
        <f>"dossierComplet['"&amp;meta_dossier_complet[[#This Row],[COD_VAR]]&amp;"'][code_insee]"</f>
        <v>dossierComplet['P18_POPMEN2539'][code_insee]</v>
      </c>
    </row>
    <row r="342" spans="2:6" hidden="1">
      <c r="B342" t="s">
        <v>3803</v>
      </c>
      <c r="C342" t="s">
        <v>3804</v>
      </c>
      <c r="D342" t="s">
        <v>3805</v>
      </c>
      <c r="E342" t="s">
        <v>2792</v>
      </c>
      <c r="F342" s="22" t="str">
        <f>"dossierComplet['"&amp;meta_dossier_complet[[#This Row],[COD_VAR]]&amp;"'][code_insee]"</f>
        <v>dossierComplet['P18_POPMEN4054'][code_insee]</v>
      </c>
    </row>
    <row r="343" spans="2:6" hidden="1">
      <c r="B343" t="s">
        <v>3806</v>
      </c>
      <c r="C343" t="s">
        <v>3807</v>
      </c>
      <c r="D343" t="s">
        <v>3808</v>
      </c>
      <c r="E343" t="s">
        <v>2792</v>
      </c>
      <c r="F343" s="22" t="str">
        <f>"dossierComplet['"&amp;meta_dossier_complet[[#This Row],[COD_VAR]]&amp;"'][code_insee]"</f>
        <v>dossierComplet['P18_POPMEN5564'][code_insee]</v>
      </c>
    </row>
    <row r="344" spans="2:6" hidden="1">
      <c r="B344" t="s">
        <v>3809</v>
      </c>
      <c r="C344" t="s">
        <v>3810</v>
      </c>
      <c r="D344" t="s">
        <v>3811</v>
      </c>
      <c r="E344" t="s">
        <v>2792</v>
      </c>
      <c r="F344" s="22" t="str">
        <f>"dossierComplet['"&amp;meta_dossier_complet[[#This Row],[COD_VAR]]&amp;"'][code_insee]"</f>
        <v>dossierComplet['P18_POPMEN6579'][code_insee]</v>
      </c>
    </row>
    <row r="345" spans="2:6" hidden="1">
      <c r="B345" t="s">
        <v>3812</v>
      </c>
      <c r="C345" t="s">
        <v>3813</v>
      </c>
      <c r="D345" t="s">
        <v>3814</v>
      </c>
      <c r="E345" t="s">
        <v>2792</v>
      </c>
      <c r="F345" s="22" t="str">
        <f>"dossierComplet['"&amp;meta_dossier_complet[[#This Row],[COD_VAR]]&amp;"'][code_insee]"</f>
        <v>dossierComplet['P18_POPMEN80P'][code_insee]</v>
      </c>
    </row>
    <row r="346" spans="2:6" hidden="1">
      <c r="B346" t="s">
        <v>3815</v>
      </c>
      <c r="C346" t="s">
        <v>3816</v>
      </c>
      <c r="D346" t="s">
        <v>3817</v>
      </c>
      <c r="E346" t="s">
        <v>2792</v>
      </c>
      <c r="F346" s="22" t="str">
        <f>"dossierComplet['"&amp;meta_dossier_complet[[#This Row],[COD_VAR]]&amp;"'][code_insee]"</f>
        <v>dossierComplet['P18_POP1519_PSEUL'][code_insee]</v>
      </c>
    </row>
    <row r="347" spans="2:6" hidden="1">
      <c r="B347" t="s">
        <v>3818</v>
      </c>
      <c r="C347" t="s">
        <v>3819</v>
      </c>
      <c r="D347" t="s">
        <v>3820</v>
      </c>
      <c r="E347" t="s">
        <v>2792</v>
      </c>
      <c r="F347" s="22" t="str">
        <f>"dossierComplet['"&amp;meta_dossier_complet[[#This Row],[COD_VAR]]&amp;"'][code_insee]"</f>
        <v>dossierComplet['P18_POP2024_PSEUL'][code_insee]</v>
      </c>
    </row>
    <row r="348" spans="2:6" hidden="1">
      <c r="B348" t="s">
        <v>3821</v>
      </c>
      <c r="C348" t="s">
        <v>3822</v>
      </c>
      <c r="D348" t="s">
        <v>3823</v>
      </c>
      <c r="E348" t="s">
        <v>2792</v>
      </c>
      <c r="F348" s="22" t="str">
        <f>"dossierComplet['"&amp;meta_dossier_complet[[#This Row],[COD_VAR]]&amp;"'][code_insee]"</f>
        <v>dossierComplet['P18_POP2539_PSEUL'][code_insee]</v>
      </c>
    </row>
    <row r="349" spans="2:6" hidden="1">
      <c r="B349" t="s">
        <v>3824</v>
      </c>
      <c r="C349" t="s">
        <v>3825</v>
      </c>
      <c r="D349" t="s">
        <v>3826</v>
      </c>
      <c r="E349" t="s">
        <v>2792</v>
      </c>
      <c r="F349" s="22" t="str">
        <f>"dossierComplet['"&amp;meta_dossier_complet[[#This Row],[COD_VAR]]&amp;"'][code_insee]"</f>
        <v>dossierComplet['P18_POP4054_PSEUL'][code_insee]</v>
      </c>
    </row>
    <row r="350" spans="2:6" hidden="1">
      <c r="B350" t="s">
        <v>3827</v>
      </c>
      <c r="C350" t="s">
        <v>3828</v>
      </c>
      <c r="D350" t="s">
        <v>3829</v>
      </c>
      <c r="E350" t="s">
        <v>2792</v>
      </c>
      <c r="F350" s="22" t="str">
        <f>"dossierComplet['"&amp;meta_dossier_complet[[#This Row],[COD_VAR]]&amp;"'][code_insee]"</f>
        <v>dossierComplet['P18_POP5564_PSEUL'][code_insee]</v>
      </c>
    </row>
    <row r="351" spans="2:6" hidden="1">
      <c r="B351" t="s">
        <v>3830</v>
      </c>
      <c r="C351" t="s">
        <v>3831</v>
      </c>
      <c r="D351" t="s">
        <v>3832</v>
      </c>
      <c r="E351" t="s">
        <v>2792</v>
      </c>
      <c r="F351" s="22" t="str">
        <f>"dossierComplet['"&amp;meta_dossier_complet[[#This Row],[COD_VAR]]&amp;"'][code_insee]"</f>
        <v>dossierComplet['P18_POP6579_PSEUL'][code_insee]</v>
      </c>
    </row>
    <row r="352" spans="2:6" hidden="1">
      <c r="B352" t="s">
        <v>3833</v>
      </c>
      <c r="C352" t="s">
        <v>3834</v>
      </c>
      <c r="D352" t="s">
        <v>3835</v>
      </c>
      <c r="E352" t="s">
        <v>2792</v>
      </c>
      <c r="F352" s="22" t="str">
        <f>"dossierComplet['"&amp;meta_dossier_complet[[#This Row],[COD_VAR]]&amp;"'][code_insee]"</f>
        <v>dossierComplet['P18_POP80P_PSEUL'][code_insee]</v>
      </c>
    </row>
    <row r="353" spans="2:6" hidden="1">
      <c r="B353" t="s">
        <v>3836</v>
      </c>
      <c r="C353" t="s">
        <v>3837</v>
      </c>
      <c r="D353" t="s">
        <v>3838</v>
      </c>
      <c r="E353" t="s">
        <v>2792</v>
      </c>
      <c r="F353" s="22" t="str">
        <f>"dossierComplet['"&amp;meta_dossier_complet[[#This Row],[COD_VAR]]&amp;"'][code_insee]"</f>
        <v>dossierComplet['P18_POP1519_COUPLE'][code_insee]</v>
      </c>
    </row>
    <row r="354" spans="2:6" hidden="1">
      <c r="B354" t="s">
        <v>3839</v>
      </c>
      <c r="C354" t="s">
        <v>3840</v>
      </c>
      <c r="D354" t="s">
        <v>3841</v>
      </c>
      <c r="E354" t="s">
        <v>2792</v>
      </c>
      <c r="F354" s="22" t="str">
        <f>"dossierComplet['"&amp;meta_dossier_complet[[#This Row],[COD_VAR]]&amp;"'][code_insee]"</f>
        <v>dossierComplet['P18_POP2024_COUPLE'][code_insee]</v>
      </c>
    </row>
    <row r="355" spans="2:6" hidden="1">
      <c r="B355" t="s">
        <v>3842</v>
      </c>
      <c r="C355" t="s">
        <v>3843</v>
      </c>
      <c r="D355" t="s">
        <v>3844</v>
      </c>
      <c r="E355" t="s">
        <v>2792</v>
      </c>
      <c r="F355" s="22" t="str">
        <f>"dossierComplet['"&amp;meta_dossier_complet[[#This Row],[COD_VAR]]&amp;"'][code_insee]"</f>
        <v>dossierComplet['P18_POP2539_COUPLE'][code_insee]</v>
      </c>
    </row>
    <row r="356" spans="2:6" hidden="1">
      <c r="B356" t="s">
        <v>3845</v>
      </c>
      <c r="C356" t="s">
        <v>3846</v>
      </c>
      <c r="D356" t="s">
        <v>3847</v>
      </c>
      <c r="E356" t="s">
        <v>2792</v>
      </c>
      <c r="F356" s="22" t="str">
        <f>"dossierComplet['"&amp;meta_dossier_complet[[#This Row],[COD_VAR]]&amp;"'][code_insee]"</f>
        <v>dossierComplet['P18_POP4054_COUPLE'][code_insee]</v>
      </c>
    </row>
    <row r="357" spans="2:6" hidden="1">
      <c r="B357" t="s">
        <v>3848</v>
      </c>
      <c r="C357" t="s">
        <v>3849</v>
      </c>
      <c r="D357" t="s">
        <v>3850</v>
      </c>
      <c r="E357" t="s">
        <v>2792</v>
      </c>
      <c r="F357" s="22" t="str">
        <f>"dossierComplet['"&amp;meta_dossier_complet[[#This Row],[COD_VAR]]&amp;"'][code_insee]"</f>
        <v>dossierComplet['P18_POP5564_COUPLE'][code_insee]</v>
      </c>
    </row>
    <row r="358" spans="2:6" hidden="1">
      <c r="B358" t="s">
        <v>3851</v>
      </c>
      <c r="C358" t="s">
        <v>3852</v>
      </c>
      <c r="D358" t="s">
        <v>3853</v>
      </c>
      <c r="E358" t="s">
        <v>2792</v>
      </c>
      <c r="F358" s="22" t="str">
        <f>"dossierComplet['"&amp;meta_dossier_complet[[#This Row],[COD_VAR]]&amp;"'][code_insee]"</f>
        <v>dossierComplet['P18_POP6579_COUPLE'][code_insee]</v>
      </c>
    </row>
    <row r="359" spans="2:6" hidden="1">
      <c r="B359" t="s">
        <v>3854</v>
      </c>
      <c r="C359" t="s">
        <v>3855</v>
      </c>
      <c r="D359" t="s">
        <v>3856</v>
      </c>
      <c r="E359" t="s">
        <v>2792</v>
      </c>
      <c r="F359" s="22" t="str">
        <f>"dossierComplet['"&amp;meta_dossier_complet[[#This Row],[COD_VAR]]&amp;"'][code_insee]"</f>
        <v>dossierComplet['P18_POP80P_COUPLE'][code_insee]</v>
      </c>
    </row>
    <row r="360" spans="2:6" hidden="1">
      <c r="B360" t="s">
        <v>3857</v>
      </c>
      <c r="C360" t="s">
        <v>3858</v>
      </c>
      <c r="D360" t="s">
        <v>3859</v>
      </c>
      <c r="E360" t="s">
        <v>2792</v>
      </c>
      <c r="F360" s="22" t="str">
        <f>"dossierComplet['"&amp;meta_dossier_complet[[#This Row],[COD_VAR]]&amp;"'][code_insee]"</f>
        <v>dossierComplet['P18_POP15P_MARIEE'][code_insee]</v>
      </c>
    </row>
    <row r="361" spans="2:6" hidden="1">
      <c r="B361" t="s">
        <v>3860</v>
      </c>
      <c r="C361" t="s">
        <v>3861</v>
      </c>
      <c r="D361" t="s">
        <v>3862</v>
      </c>
      <c r="E361" t="s">
        <v>2792</v>
      </c>
      <c r="F361" s="22" t="str">
        <f>"dossierComplet['"&amp;meta_dossier_complet[[#This Row],[COD_VAR]]&amp;"'][code_insee]"</f>
        <v>dossierComplet['P18_POP15P_PACSEE'][code_insee]</v>
      </c>
    </row>
    <row r="362" spans="2:6" hidden="1">
      <c r="B362" t="s">
        <v>3863</v>
      </c>
      <c r="C362" t="s">
        <v>3864</v>
      </c>
      <c r="D362" t="s">
        <v>3865</v>
      </c>
      <c r="E362" t="s">
        <v>2792</v>
      </c>
      <c r="F362" s="22" t="str">
        <f>"dossierComplet['"&amp;meta_dossier_complet[[#This Row],[COD_VAR]]&amp;"'][code_insee]"</f>
        <v>dossierComplet['P18_POP15P_CONCUB_UNION_LIBRE'][code_insee]</v>
      </c>
    </row>
    <row r="363" spans="2:6" hidden="1">
      <c r="B363" t="s">
        <v>3866</v>
      </c>
      <c r="C363" t="s">
        <v>3867</v>
      </c>
      <c r="D363" t="s">
        <v>3868</v>
      </c>
      <c r="E363" t="s">
        <v>2792</v>
      </c>
      <c r="F363" s="22" t="str">
        <f>"dossierComplet['"&amp;meta_dossier_complet[[#This Row],[COD_VAR]]&amp;"'][code_insee]"</f>
        <v>dossierComplet['P18_POP15P_VEUFS'][code_insee]</v>
      </c>
    </row>
    <row r="364" spans="2:6" hidden="1">
      <c r="B364" t="s">
        <v>3869</v>
      </c>
      <c r="C364" t="s">
        <v>3870</v>
      </c>
      <c r="D364" t="s">
        <v>3871</v>
      </c>
      <c r="E364" t="s">
        <v>2792</v>
      </c>
      <c r="F364" s="22" t="str">
        <f>"dossierComplet['"&amp;meta_dossier_complet[[#This Row],[COD_VAR]]&amp;"'][code_insee]"</f>
        <v>dossierComplet['P18_POP15P_DIVORCEE'][code_insee]</v>
      </c>
    </row>
    <row r="365" spans="2:6" hidden="1">
      <c r="B365" t="s">
        <v>3872</v>
      </c>
      <c r="C365" t="s">
        <v>3873</v>
      </c>
      <c r="D365" t="s">
        <v>3874</v>
      </c>
      <c r="E365" t="s">
        <v>2792</v>
      </c>
      <c r="F365" s="22" t="str">
        <f>"dossierComplet['"&amp;meta_dossier_complet[[#This Row],[COD_VAR]]&amp;"'][code_insee]"</f>
        <v>dossierComplet['P18_POP15P_CELIBATAIRE'][code_insee]</v>
      </c>
    </row>
    <row r="366" spans="2:6" hidden="1">
      <c r="B366" t="s">
        <v>3875</v>
      </c>
      <c r="C366" t="s">
        <v>3876</v>
      </c>
      <c r="D366" t="s">
        <v>3877</v>
      </c>
      <c r="E366" t="s">
        <v>2792</v>
      </c>
      <c r="F366" s="22" t="str">
        <f>"dossierComplet['"&amp;meta_dossier_complet[[#This Row],[COD_VAR]]&amp;"'][code_insee]"</f>
        <v>dossierComplet['C18_MEN_CS1'][code_insee]</v>
      </c>
    </row>
    <row r="367" spans="2:6" hidden="1">
      <c r="B367" t="s">
        <v>3878</v>
      </c>
      <c r="C367" t="s">
        <v>3879</v>
      </c>
      <c r="D367" t="s">
        <v>3880</v>
      </c>
      <c r="E367" t="s">
        <v>2792</v>
      </c>
      <c r="F367" s="22" t="str">
        <f>"dossierComplet['"&amp;meta_dossier_complet[[#This Row],[COD_VAR]]&amp;"'][code_insee]"</f>
        <v>dossierComplet['C18_MEN_CS2'][code_insee]</v>
      </c>
    </row>
    <row r="368" spans="2:6" hidden="1">
      <c r="B368" t="s">
        <v>3881</v>
      </c>
      <c r="C368" t="s">
        <v>3882</v>
      </c>
      <c r="D368" t="s">
        <v>3883</v>
      </c>
      <c r="E368" t="s">
        <v>2792</v>
      </c>
      <c r="F368" s="22" t="str">
        <f>"dossierComplet['"&amp;meta_dossier_complet[[#This Row],[COD_VAR]]&amp;"'][code_insee]"</f>
        <v>dossierComplet['C18_MEN_CS3'][code_insee]</v>
      </c>
    </row>
    <row r="369" spans="2:6" hidden="1">
      <c r="B369" t="s">
        <v>3884</v>
      </c>
      <c r="C369" t="s">
        <v>3885</v>
      </c>
      <c r="D369" t="s">
        <v>3886</v>
      </c>
      <c r="E369" t="s">
        <v>2792</v>
      </c>
      <c r="F369" s="22" t="str">
        <f>"dossierComplet['"&amp;meta_dossier_complet[[#This Row],[COD_VAR]]&amp;"'][code_insee]"</f>
        <v>dossierComplet['C18_MEN_CS4'][code_insee]</v>
      </c>
    </row>
    <row r="370" spans="2:6" hidden="1">
      <c r="B370" t="s">
        <v>3887</v>
      </c>
      <c r="C370" t="s">
        <v>3888</v>
      </c>
      <c r="D370" t="s">
        <v>3889</v>
      </c>
      <c r="E370" t="s">
        <v>2792</v>
      </c>
      <c r="F370" s="22" t="str">
        <f>"dossierComplet['"&amp;meta_dossier_complet[[#This Row],[COD_VAR]]&amp;"'][code_insee]"</f>
        <v>dossierComplet['C18_MEN_CS5'][code_insee]</v>
      </c>
    </row>
    <row r="371" spans="2:6" hidden="1">
      <c r="B371" t="s">
        <v>3890</v>
      </c>
      <c r="C371" t="s">
        <v>3891</v>
      </c>
      <c r="D371" t="s">
        <v>3892</v>
      </c>
      <c r="E371" t="s">
        <v>2792</v>
      </c>
      <c r="F371" s="22" t="str">
        <f>"dossierComplet['"&amp;meta_dossier_complet[[#This Row],[COD_VAR]]&amp;"'][code_insee]"</f>
        <v>dossierComplet['C18_MEN_CS6'][code_insee]</v>
      </c>
    </row>
    <row r="372" spans="2:6" hidden="1">
      <c r="B372" t="s">
        <v>3893</v>
      </c>
      <c r="C372" t="s">
        <v>3894</v>
      </c>
      <c r="D372" t="s">
        <v>3895</v>
      </c>
      <c r="E372" t="s">
        <v>2792</v>
      </c>
      <c r="F372" s="22" t="str">
        <f>"dossierComplet['"&amp;meta_dossier_complet[[#This Row],[COD_VAR]]&amp;"'][code_insee]"</f>
        <v>dossierComplet['C18_MEN_CS7'][code_insee]</v>
      </c>
    </row>
    <row r="373" spans="2:6" hidden="1">
      <c r="B373" t="s">
        <v>3896</v>
      </c>
      <c r="C373" t="s">
        <v>3897</v>
      </c>
      <c r="D373" t="s">
        <v>3898</v>
      </c>
      <c r="E373" t="s">
        <v>2792</v>
      </c>
      <c r="F373" s="22" t="str">
        <f>"dossierComplet['"&amp;meta_dossier_complet[[#This Row],[COD_VAR]]&amp;"'][code_insee]"</f>
        <v>dossierComplet['C18_MEN_CS8'][code_insee]</v>
      </c>
    </row>
    <row r="374" spans="2:6" hidden="1">
      <c r="B374" t="s">
        <v>3899</v>
      </c>
      <c r="C374" t="s">
        <v>3900</v>
      </c>
      <c r="D374" t="s">
        <v>3901</v>
      </c>
      <c r="E374" t="s">
        <v>2792</v>
      </c>
      <c r="F374" s="22" t="str">
        <f>"dossierComplet['"&amp;meta_dossier_complet[[#This Row],[COD_VAR]]&amp;"'][code_insee]"</f>
        <v>dossierComplet['C18_PMEN_CS1'][code_insee]</v>
      </c>
    </row>
    <row r="375" spans="2:6" hidden="1">
      <c r="B375" t="s">
        <v>3902</v>
      </c>
      <c r="C375" t="s">
        <v>3903</v>
      </c>
      <c r="D375" t="s">
        <v>3904</v>
      </c>
      <c r="E375" t="s">
        <v>2792</v>
      </c>
      <c r="F375" s="22" t="str">
        <f>"dossierComplet['"&amp;meta_dossier_complet[[#This Row],[COD_VAR]]&amp;"'][code_insee]"</f>
        <v>dossierComplet['C18_PMEN_CS2'][code_insee]</v>
      </c>
    </row>
    <row r="376" spans="2:6" hidden="1">
      <c r="B376" t="s">
        <v>3905</v>
      </c>
      <c r="C376" t="s">
        <v>3906</v>
      </c>
      <c r="D376" t="s">
        <v>3907</v>
      </c>
      <c r="E376" t="s">
        <v>2792</v>
      </c>
      <c r="F376" s="22" t="str">
        <f>"dossierComplet['"&amp;meta_dossier_complet[[#This Row],[COD_VAR]]&amp;"'][code_insee]"</f>
        <v>dossierComplet['C18_PMEN_CS3'][code_insee]</v>
      </c>
    </row>
    <row r="377" spans="2:6" hidden="1">
      <c r="B377" t="s">
        <v>3908</v>
      </c>
      <c r="C377" t="s">
        <v>3909</v>
      </c>
      <c r="D377" t="s">
        <v>3910</v>
      </c>
      <c r="E377" t="s">
        <v>2792</v>
      </c>
      <c r="F377" s="22" t="str">
        <f>"dossierComplet['"&amp;meta_dossier_complet[[#This Row],[COD_VAR]]&amp;"'][code_insee]"</f>
        <v>dossierComplet['C18_PMEN_CS4'][code_insee]</v>
      </c>
    </row>
    <row r="378" spans="2:6" hidden="1">
      <c r="B378" t="s">
        <v>3911</v>
      </c>
      <c r="C378" t="s">
        <v>3912</v>
      </c>
      <c r="D378" t="s">
        <v>3913</v>
      </c>
      <c r="E378" t="s">
        <v>2792</v>
      </c>
      <c r="F378" s="22" t="str">
        <f>"dossierComplet['"&amp;meta_dossier_complet[[#This Row],[COD_VAR]]&amp;"'][code_insee]"</f>
        <v>dossierComplet['C18_PMEN_CS5'][code_insee]</v>
      </c>
    </row>
    <row r="379" spans="2:6" hidden="1">
      <c r="B379" t="s">
        <v>3914</v>
      </c>
      <c r="C379" t="s">
        <v>3915</v>
      </c>
      <c r="D379" t="s">
        <v>3916</v>
      </c>
      <c r="E379" t="s">
        <v>2792</v>
      </c>
      <c r="F379" s="22" t="str">
        <f>"dossierComplet['"&amp;meta_dossier_complet[[#This Row],[COD_VAR]]&amp;"'][code_insee]"</f>
        <v>dossierComplet['C18_PMEN_CS6'][code_insee]</v>
      </c>
    </row>
    <row r="380" spans="2:6" hidden="1">
      <c r="B380" t="s">
        <v>3917</v>
      </c>
      <c r="C380" t="s">
        <v>3918</v>
      </c>
      <c r="D380" t="s">
        <v>3919</v>
      </c>
      <c r="E380" t="s">
        <v>2792</v>
      </c>
      <c r="F380" s="22" t="str">
        <f>"dossierComplet['"&amp;meta_dossier_complet[[#This Row],[COD_VAR]]&amp;"'][code_insee]"</f>
        <v>dossierComplet['C18_PMEN_CS7'][code_insee]</v>
      </c>
    </row>
    <row r="381" spans="2:6" hidden="1">
      <c r="B381" t="s">
        <v>3920</v>
      </c>
      <c r="C381" t="s">
        <v>3921</v>
      </c>
      <c r="D381" t="s">
        <v>3922</v>
      </c>
      <c r="E381" t="s">
        <v>2792</v>
      </c>
      <c r="F381" s="22" t="str">
        <f>"dossierComplet['"&amp;meta_dossier_complet[[#This Row],[COD_VAR]]&amp;"'][code_insee]"</f>
        <v>dossierComplet['C18_PMEN_CS8'][code_insee]</v>
      </c>
    </row>
    <row r="382" spans="2:6" hidden="1">
      <c r="B382" t="s">
        <v>3923</v>
      </c>
      <c r="C382" t="s">
        <v>3924</v>
      </c>
      <c r="D382" t="s">
        <v>3925</v>
      </c>
      <c r="E382" t="s">
        <v>2792</v>
      </c>
      <c r="F382" s="22" t="str">
        <f>"dossierComplet['"&amp;meta_dossier_complet[[#This Row],[COD_VAR]]&amp;"'][code_insee]"</f>
        <v>dossierComplet['C18_FAM'][code_insee]</v>
      </c>
    </row>
    <row r="383" spans="2:6" hidden="1">
      <c r="B383" t="s">
        <v>3926</v>
      </c>
      <c r="C383" t="s">
        <v>3927</v>
      </c>
      <c r="D383" t="s">
        <v>3928</v>
      </c>
      <c r="E383" t="s">
        <v>2792</v>
      </c>
      <c r="F383" s="22" t="str">
        <f>"dossierComplet['"&amp;meta_dossier_complet[[#This Row],[COD_VAR]]&amp;"'][code_insee]"</f>
        <v>dossierComplet['C18_COUPAENF'][code_insee]</v>
      </c>
    </row>
    <row r="384" spans="2:6" hidden="1">
      <c r="B384" t="s">
        <v>3929</v>
      </c>
      <c r="C384" t="s">
        <v>3930</v>
      </c>
      <c r="D384" t="s">
        <v>3931</v>
      </c>
      <c r="E384" t="s">
        <v>2792</v>
      </c>
      <c r="F384" s="22" t="str">
        <f>"dossierComplet['"&amp;meta_dossier_complet[[#This Row],[COD_VAR]]&amp;"'][code_insee]"</f>
        <v>dossierComplet['C18_FAMMONO'][code_insee]</v>
      </c>
    </row>
    <row r="385" spans="1:6" hidden="1">
      <c r="B385" t="s">
        <v>3932</v>
      </c>
      <c r="C385" t="s">
        <v>3933</v>
      </c>
      <c r="D385" t="s">
        <v>3934</v>
      </c>
      <c r="E385" t="s">
        <v>2792</v>
      </c>
      <c r="F385" s="22" t="str">
        <f>"dossierComplet['"&amp;meta_dossier_complet[[#This Row],[COD_VAR]]&amp;"'][code_insee]"</f>
        <v>dossierComplet['C18_HMONO'][code_insee]</v>
      </c>
    </row>
    <row r="386" spans="1:6" hidden="1">
      <c r="B386" t="s">
        <v>3935</v>
      </c>
      <c r="C386" t="s">
        <v>3936</v>
      </c>
      <c r="D386" t="s">
        <v>3937</v>
      </c>
      <c r="E386" t="s">
        <v>2792</v>
      </c>
      <c r="F386" s="22" t="str">
        <f>"dossierComplet['"&amp;meta_dossier_complet[[#This Row],[COD_VAR]]&amp;"'][code_insee]"</f>
        <v>dossierComplet['C18_FMONO'][code_insee]</v>
      </c>
    </row>
    <row r="387" spans="1:6" hidden="1">
      <c r="B387" t="s">
        <v>3938</v>
      </c>
      <c r="C387" t="s">
        <v>3939</v>
      </c>
      <c r="D387" t="s">
        <v>3940</v>
      </c>
      <c r="E387" t="s">
        <v>2792</v>
      </c>
      <c r="F387" s="22" t="str">
        <f>"dossierComplet['"&amp;meta_dossier_complet[[#This Row],[COD_VAR]]&amp;"'][code_insee]"</f>
        <v>dossierComplet['C18_COUPSENF'][code_insee]</v>
      </c>
    </row>
    <row r="388" spans="1:6" hidden="1">
      <c r="B388" t="s">
        <v>3941</v>
      </c>
      <c r="C388" t="s">
        <v>3942</v>
      </c>
      <c r="D388" t="s">
        <v>3943</v>
      </c>
      <c r="E388" t="s">
        <v>2792</v>
      </c>
      <c r="F388" s="22" t="str">
        <f>"dossierComplet['"&amp;meta_dossier_complet[[#This Row],[COD_VAR]]&amp;"'][code_insee]"</f>
        <v>dossierComplet['C18_NE24F0'][code_insee]</v>
      </c>
    </row>
    <row r="389" spans="1:6" hidden="1">
      <c r="B389" t="s">
        <v>3944</v>
      </c>
      <c r="C389" t="s">
        <v>3945</v>
      </c>
      <c r="D389" t="s">
        <v>3946</v>
      </c>
      <c r="E389" t="s">
        <v>2792</v>
      </c>
      <c r="F389" s="22" t="str">
        <f>"dossierComplet['"&amp;meta_dossier_complet[[#This Row],[COD_VAR]]&amp;"'][code_insee]"</f>
        <v>dossierComplet['C18_NE24F1'][code_insee]</v>
      </c>
    </row>
    <row r="390" spans="1:6" hidden="1">
      <c r="B390" t="s">
        <v>3947</v>
      </c>
      <c r="C390" t="s">
        <v>3948</v>
      </c>
      <c r="D390" t="s">
        <v>3949</v>
      </c>
      <c r="E390" t="s">
        <v>2792</v>
      </c>
      <c r="F390" s="22" t="str">
        <f>"dossierComplet['"&amp;meta_dossier_complet[[#This Row],[COD_VAR]]&amp;"'][code_insee]"</f>
        <v>dossierComplet['C18_NE24F2'][code_insee]</v>
      </c>
    </row>
    <row r="391" spans="1:6" hidden="1">
      <c r="B391" t="s">
        <v>3950</v>
      </c>
      <c r="C391" t="s">
        <v>3951</v>
      </c>
      <c r="D391" t="s">
        <v>3952</v>
      </c>
      <c r="E391" t="s">
        <v>2792</v>
      </c>
      <c r="F391" s="22" t="str">
        <f>"dossierComplet['"&amp;meta_dossier_complet[[#This Row],[COD_VAR]]&amp;"'][code_insee]"</f>
        <v>dossierComplet['C18_NE24F3'][code_insee]</v>
      </c>
    </row>
    <row r="392" spans="1:6" hidden="1">
      <c r="B392" t="s">
        <v>3953</v>
      </c>
      <c r="C392" t="s">
        <v>3954</v>
      </c>
      <c r="D392" t="s">
        <v>3955</v>
      </c>
      <c r="E392" t="s">
        <v>2792</v>
      </c>
      <c r="F392" s="22" t="str">
        <f>"dossierComplet['"&amp;meta_dossier_complet[[#This Row],[COD_VAR]]&amp;"'][code_insee]"</f>
        <v>dossierComplet['C18_NE24F4P'][code_insee]</v>
      </c>
    </row>
    <row r="393" spans="1:6">
      <c r="A393" s="19" t="s">
        <v>2790</v>
      </c>
      <c r="B393" t="s">
        <v>148</v>
      </c>
      <c r="C393" t="s">
        <v>3956</v>
      </c>
      <c r="D393" t="s">
        <v>3957</v>
      </c>
      <c r="E393" t="s">
        <v>2792</v>
      </c>
      <c r="F393" s="22" t="str">
        <f>"dossierComplet['"&amp;meta_dossier_complet[[#This Row],[COD_VAR]]&amp;"'][code_insee]"</f>
        <v>dossierComplet['C13_MEN'][code_insee]</v>
      </c>
    </row>
    <row r="394" spans="1:6" hidden="1">
      <c r="B394" t="s">
        <v>3958</v>
      </c>
      <c r="C394" t="s">
        <v>3959</v>
      </c>
      <c r="D394" t="s">
        <v>3960</v>
      </c>
      <c r="E394" t="s">
        <v>2792</v>
      </c>
      <c r="F394" s="22" t="str">
        <f>"dossierComplet['"&amp;meta_dossier_complet[[#This Row],[COD_VAR]]&amp;"'][code_insee]"</f>
        <v>dossierComplet['C13_MENPSEUL'][code_insee]</v>
      </c>
    </row>
    <row r="395" spans="1:6" hidden="1">
      <c r="B395" t="s">
        <v>3961</v>
      </c>
      <c r="C395" t="s">
        <v>3962</v>
      </c>
      <c r="D395" t="s">
        <v>3963</v>
      </c>
      <c r="E395" t="s">
        <v>2792</v>
      </c>
      <c r="F395" s="22" t="str">
        <f>"dossierComplet['"&amp;meta_dossier_complet[[#This Row],[COD_VAR]]&amp;"'][code_insee]"</f>
        <v>dossierComplet['C13_MENHSEUL'][code_insee]</v>
      </c>
    </row>
    <row r="396" spans="1:6" hidden="1">
      <c r="B396" t="s">
        <v>3964</v>
      </c>
      <c r="C396" t="s">
        <v>3965</v>
      </c>
      <c r="D396" t="s">
        <v>3966</v>
      </c>
      <c r="E396" t="s">
        <v>2792</v>
      </c>
      <c r="F396" s="22" t="str">
        <f>"dossierComplet['"&amp;meta_dossier_complet[[#This Row],[COD_VAR]]&amp;"'][code_insee]"</f>
        <v>dossierComplet['C13_MENFSEUL'][code_insee]</v>
      </c>
    </row>
    <row r="397" spans="1:6" hidden="1">
      <c r="B397" t="s">
        <v>3967</v>
      </c>
      <c r="C397" t="s">
        <v>3968</v>
      </c>
      <c r="D397" t="s">
        <v>3969</v>
      </c>
      <c r="E397" t="s">
        <v>2792</v>
      </c>
      <c r="F397" s="22" t="str">
        <f>"dossierComplet['"&amp;meta_dossier_complet[[#This Row],[COD_VAR]]&amp;"'][code_insee]"</f>
        <v>dossierComplet['C13_MENSFAM'][code_insee]</v>
      </c>
    </row>
    <row r="398" spans="1:6" hidden="1">
      <c r="B398" t="s">
        <v>3970</v>
      </c>
      <c r="C398" t="s">
        <v>3971</v>
      </c>
      <c r="D398" t="s">
        <v>3972</v>
      </c>
      <c r="E398" t="s">
        <v>2792</v>
      </c>
      <c r="F398" s="22" t="str">
        <f>"dossierComplet['"&amp;meta_dossier_complet[[#This Row],[COD_VAR]]&amp;"'][code_insee]"</f>
        <v>dossierComplet['C13_MENFAM'][code_insee]</v>
      </c>
    </row>
    <row r="399" spans="1:6" hidden="1">
      <c r="B399" t="s">
        <v>3973</v>
      </c>
      <c r="C399" t="s">
        <v>3974</v>
      </c>
      <c r="D399" t="s">
        <v>3975</v>
      </c>
      <c r="E399" t="s">
        <v>2792</v>
      </c>
      <c r="F399" s="22" t="str">
        <f>"dossierComplet['"&amp;meta_dossier_complet[[#This Row],[COD_VAR]]&amp;"'][code_insee]"</f>
        <v>dossierComplet['C13_MENCOUPSENF'][code_insee]</v>
      </c>
    </row>
    <row r="400" spans="1:6" hidden="1">
      <c r="B400" t="s">
        <v>3976</v>
      </c>
      <c r="C400" t="s">
        <v>3977</v>
      </c>
      <c r="D400" t="s">
        <v>3978</v>
      </c>
      <c r="E400" t="s">
        <v>2792</v>
      </c>
      <c r="F400" s="22" t="str">
        <f>"dossierComplet['"&amp;meta_dossier_complet[[#This Row],[COD_VAR]]&amp;"'][code_insee]"</f>
        <v>dossierComplet['C13_MENCOUPAENF'][code_insee]</v>
      </c>
    </row>
    <row r="401" spans="1:6" hidden="1">
      <c r="B401" t="s">
        <v>3979</v>
      </c>
      <c r="C401" t="s">
        <v>3980</v>
      </c>
      <c r="D401" t="s">
        <v>3981</v>
      </c>
      <c r="E401" t="s">
        <v>2792</v>
      </c>
      <c r="F401" s="22" t="str">
        <f>"dossierComplet['"&amp;meta_dossier_complet[[#This Row],[COD_VAR]]&amp;"'][code_insee]"</f>
        <v>dossierComplet['C13_MENFAMMONO'][code_insee]</v>
      </c>
    </row>
    <row r="402" spans="1:6">
      <c r="A402" s="19" t="s">
        <v>2790</v>
      </c>
      <c r="B402" t="s">
        <v>151</v>
      </c>
      <c r="C402" t="s">
        <v>3982</v>
      </c>
      <c r="D402" t="s">
        <v>3983</v>
      </c>
      <c r="E402" t="s">
        <v>2792</v>
      </c>
      <c r="F402" s="22" t="str">
        <f>"dossierComplet['"&amp;meta_dossier_complet[[#This Row],[COD_VAR]]&amp;"'][code_insee]"</f>
        <v>dossierComplet['C13_PMEN'][code_insee]</v>
      </c>
    </row>
    <row r="403" spans="1:6" hidden="1">
      <c r="B403" t="s">
        <v>3984</v>
      </c>
      <c r="C403" t="s">
        <v>3985</v>
      </c>
      <c r="D403" t="s">
        <v>3986</v>
      </c>
      <c r="E403" t="s">
        <v>2792</v>
      </c>
      <c r="F403" s="22" t="str">
        <f>"dossierComplet['"&amp;meta_dossier_complet[[#This Row],[COD_VAR]]&amp;"'][code_insee]"</f>
        <v>dossierComplet['C13_PMEN_MENPSEUL'][code_insee]</v>
      </c>
    </row>
    <row r="404" spans="1:6" hidden="1">
      <c r="B404" t="s">
        <v>3987</v>
      </c>
      <c r="C404" t="s">
        <v>3988</v>
      </c>
      <c r="D404" t="s">
        <v>3989</v>
      </c>
      <c r="E404" t="s">
        <v>2792</v>
      </c>
      <c r="F404" s="22" t="str">
        <f>"dossierComplet['"&amp;meta_dossier_complet[[#This Row],[COD_VAR]]&amp;"'][code_insee]"</f>
        <v>dossierComplet['C13_PMEN_MENHSEUL'][code_insee]</v>
      </c>
    </row>
    <row r="405" spans="1:6" hidden="1">
      <c r="B405" t="s">
        <v>3990</v>
      </c>
      <c r="C405" t="s">
        <v>3991</v>
      </c>
      <c r="D405" t="s">
        <v>3992</v>
      </c>
      <c r="E405" t="s">
        <v>2792</v>
      </c>
      <c r="F405" s="22" t="str">
        <f>"dossierComplet['"&amp;meta_dossier_complet[[#This Row],[COD_VAR]]&amp;"'][code_insee]"</f>
        <v>dossierComplet['C13_PMEN_MENFSEUL'][code_insee]</v>
      </c>
    </row>
    <row r="406" spans="1:6" hidden="1">
      <c r="B406" t="s">
        <v>3993</v>
      </c>
      <c r="C406" t="s">
        <v>3994</v>
      </c>
      <c r="D406" t="s">
        <v>3995</v>
      </c>
      <c r="E406" t="s">
        <v>2792</v>
      </c>
      <c r="F406" s="22" t="str">
        <f>"dossierComplet['"&amp;meta_dossier_complet[[#This Row],[COD_VAR]]&amp;"'][code_insee]"</f>
        <v>dossierComplet['C13_PMEN_MENSFAM'][code_insee]</v>
      </c>
    </row>
    <row r="407" spans="1:6" hidden="1">
      <c r="B407" t="s">
        <v>3996</v>
      </c>
      <c r="C407" t="s">
        <v>3997</v>
      </c>
      <c r="D407" t="s">
        <v>3998</v>
      </c>
      <c r="E407" t="s">
        <v>2792</v>
      </c>
      <c r="F407" s="22" t="str">
        <f>"dossierComplet['"&amp;meta_dossier_complet[[#This Row],[COD_VAR]]&amp;"'][code_insee]"</f>
        <v>dossierComplet['C13_PMEN_MENFAM'][code_insee]</v>
      </c>
    </row>
    <row r="408" spans="1:6" hidden="1">
      <c r="B408" t="s">
        <v>3999</v>
      </c>
      <c r="C408" t="s">
        <v>4000</v>
      </c>
      <c r="D408" t="s">
        <v>4001</v>
      </c>
      <c r="E408" t="s">
        <v>2792</v>
      </c>
      <c r="F408" s="22" t="str">
        <f>"dossierComplet['"&amp;meta_dossier_complet[[#This Row],[COD_VAR]]&amp;"'][code_insee]"</f>
        <v>dossierComplet['C13_PMEN_MENCOUPSENF'][code_insee]</v>
      </c>
    </row>
    <row r="409" spans="1:6" hidden="1">
      <c r="B409" t="s">
        <v>4002</v>
      </c>
      <c r="C409" t="s">
        <v>4003</v>
      </c>
      <c r="D409" t="s">
        <v>4004</v>
      </c>
      <c r="E409" t="s">
        <v>2792</v>
      </c>
      <c r="F409" s="22" t="str">
        <f>"dossierComplet['"&amp;meta_dossier_complet[[#This Row],[COD_VAR]]&amp;"'][code_insee]"</f>
        <v>dossierComplet['C13_PMEN_MENCOUPAENF'][code_insee]</v>
      </c>
    </row>
    <row r="410" spans="1:6" hidden="1">
      <c r="B410" t="s">
        <v>4005</v>
      </c>
      <c r="C410" t="s">
        <v>4006</v>
      </c>
      <c r="D410" t="s">
        <v>4007</v>
      </c>
      <c r="E410" t="s">
        <v>2792</v>
      </c>
      <c r="F410" s="22" t="str">
        <f>"dossierComplet['"&amp;meta_dossier_complet[[#This Row],[COD_VAR]]&amp;"'][code_insee]"</f>
        <v>dossierComplet['C13_PMEN_MENFAMMONO'][code_insee]</v>
      </c>
    </row>
    <row r="411" spans="1:6" hidden="1">
      <c r="B411" t="s">
        <v>4008</v>
      </c>
      <c r="C411" t="s">
        <v>4009</v>
      </c>
      <c r="D411" t="s">
        <v>3252</v>
      </c>
      <c r="E411" t="s">
        <v>2792</v>
      </c>
      <c r="F411" s="22" t="str">
        <f>"dossierComplet['"&amp;meta_dossier_complet[[#This Row],[COD_VAR]]&amp;"'][code_insee]"</f>
        <v>dossierComplet['P13_POP15P'][code_insee]</v>
      </c>
    </row>
    <row r="412" spans="1:6" hidden="1">
      <c r="B412" t="s">
        <v>4010</v>
      </c>
      <c r="C412" t="s">
        <v>4011</v>
      </c>
      <c r="D412" t="s">
        <v>4012</v>
      </c>
      <c r="E412" t="s">
        <v>2792</v>
      </c>
      <c r="F412" s="22" t="str">
        <f>"dossierComplet['"&amp;meta_dossier_complet[[#This Row],[COD_VAR]]&amp;"'][code_insee]"</f>
        <v>dossierComplet['P13_POP1519'][code_insee]</v>
      </c>
    </row>
    <row r="413" spans="1:6" hidden="1">
      <c r="B413" t="s">
        <v>4013</v>
      </c>
      <c r="C413" t="s">
        <v>4014</v>
      </c>
      <c r="D413" t="s">
        <v>4015</v>
      </c>
      <c r="E413" t="s">
        <v>2792</v>
      </c>
      <c r="F413" s="22" t="str">
        <f>"dossierComplet['"&amp;meta_dossier_complet[[#This Row],[COD_VAR]]&amp;"'][code_insee]"</f>
        <v>dossierComplet['P13_POP2024'][code_insee]</v>
      </c>
    </row>
    <row r="414" spans="1:6" hidden="1">
      <c r="B414" t="s">
        <v>4016</v>
      </c>
      <c r="C414" t="s">
        <v>4017</v>
      </c>
      <c r="D414" t="s">
        <v>4018</v>
      </c>
      <c r="E414" t="s">
        <v>2792</v>
      </c>
      <c r="F414" s="22" t="str">
        <f>"dossierComplet['"&amp;meta_dossier_complet[[#This Row],[COD_VAR]]&amp;"'][code_insee]"</f>
        <v>dossierComplet['P13_POP2539'][code_insee]</v>
      </c>
    </row>
    <row r="415" spans="1:6" hidden="1">
      <c r="B415" t="s">
        <v>4019</v>
      </c>
      <c r="C415" t="s">
        <v>4020</v>
      </c>
      <c r="D415" t="s">
        <v>4021</v>
      </c>
      <c r="E415" t="s">
        <v>2792</v>
      </c>
      <c r="F415" s="22" t="str">
        <f>"dossierComplet['"&amp;meta_dossier_complet[[#This Row],[COD_VAR]]&amp;"'][code_insee]"</f>
        <v>dossierComplet['P13_POP4054'][code_insee]</v>
      </c>
    </row>
    <row r="416" spans="1:6" hidden="1">
      <c r="B416" t="s">
        <v>4022</v>
      </c>
      <c r="C416" t="s">
        <v>4023</v>
      </c>
      <c r="D416" t="s">
        <v>4024</v>
      </c>
      <c r="E416" t="s">
        <v>2792</v>
      </c>
      <c r="F416" s="22" t="str">
        <f>"dossierComplet['"&amp;meta_dossier_complet[[#This Row],[COD_VAR]]&amp;"'][code_insee]"</f>
        <v>dossierComplet['P13_POP5564'][code_insee]</v>
      </c>
    </row>
    <row r="417" spans="2:6" hidden="1">
      <c r="B417" t="s">
        <v>4025</v>
      </c>
      <c r="C417" t="s">
        <v>4026</v>
      </c>
      <c r="D417" t="s">
        <v>4027</v>
      </c>
      <c r="E417" t="s">
        <v>2792</v>
      </c>
      <c r="F417" s="22" t="str">
        <f>"dossierComplet['"&amp;meta_dossier_complet[[#This Row],[COD_VAR]]&amp;"'][code_insee]"</f>
        <v>dossierComplet['P13_POP6579'][code_insee]</v>
      </c>
    </row>
    <row r="418" spans="2:6" hidden="1">
      <c r="B418" t="s">
        <v>4028</v>
      </c>
      <c r="C418" t="s">
        <v>4029</v>
      </c>
      <c r="D418" t="s">
        <v>4030</v>
      </c>
      <c r="E418" t="s">
        <v>2792</v>
      </c>
      <c r="F418" s="22" t="str">
        <f>"dossierComplet['"&amp;meta_dossier_complet[[#This Row],[COD_VAR]]&amp;"'][code_insee]"</f>
        <v>dossierComplet['P13_POP80P'][code_insee]</v>
      </c>
    </row>
    <row r="419" spans="2:6" hidden="1">
      <c r="B419" t="s">
        <v>4031</v>
      </c>
      <c r="C419" t="s">
        <v>4032</v>
      </c>
      <c r="D419" t="s">
        <v>4033</v>
      </c>
      <c r="E419" t="s">
        <v>2792</v>
      </c>
      <c r="F419" s="22" t="str">
        <f>"dossierComplet['"&amp;meta_dossier_complet[[#This Row],[COD_VAR]]&amp;"'][code_insee]"</f>
        <v>dossierComplet['P13_POPMEN1519'][code_insee]</v>
      </c>
    </row>
    <row r="420" spans="2:6" hidden="1">
      <c r="B420" t="s">
        <v>4034</v>
      </c>
      <c r="C420" t="s">
        <v>4035</v>
      </c>
      <c r="D420" t="s">
        <v>4036</v>
      </c>
      <c r="E420" t="s">
        <v>2792</v>
      </c>
      <c r="F420" s="22" t="str">
        <f>"dossierComplet['"&amp;meta_dossier_complet[[#This Row],[COD_VAR]]&amp;"'][code_insee]"</f>
        <v>dossierComplet['P13_POPMEN2024'][code_insee]</v>
      </c>
    </row>
    <row r="421" spans="2:6" hidden="1">
      <c r="B421" t="s">
        <v>4037</v>
      </c>
      <c r="C421" t="s">
        <v>4038</v>
      </c>
      <c r="D421" t="s">
        <v>4039</v>
      </c>
      <c r="E421" t="s">
        <v>2792</v>
      </c>
      <c r="F421" s="22" t="str">
        <f>"dossierComplet['"&amp;meta_dossier_complet[[#This Row],[COD_VAR]]&amp;"'][code_insee]"</f>
        <v>dossierComplet['P13_POPMEN2539'][code_insee]</v>
      </c>
    </row>
    <row r="422" spans="2:6" hidden="1">
      <c r="B422" t="s">
        <v>4040</v>
      </c>
      <c r="C422" t="s">
        <v>4041</v>
      </c>
      <c r="D422" t="s">
        <v>4042</v>
      </c>
      <c r="E422" t="s">
        <v>2792</v>
      </c>
      <c r="F422" s="22" t="str">
        <f>"dossierComplet['"&amp;meta_dossier_complet[[#This Row],[COD_VAR]]&amp;"'][code_insee]"</f>
        <v>dossierComplet['P13_POPMEN4054'][code_insee]</v>
      </c>
    </row>
    <row r="423" spans="2:6" hidden="1">
      <c r="B423" t="s">
        <v>4043</v>
      </c>
      <c r="C423" t="s">
        <v>4044</v>
      </c>
      <c r="D423" t="s">
        <v>4045</v>
      </c>
      <c r="E423" t="s">
        <v>2792</v>
      </c>
      <c r="F423" s="22" t="str">
        <f>"dossierComplet['"&amp;meta_dossier_complet[[#This Row],[COD_VAR]]&amp;"'][code_insee]"</f>
        <v>dossierComplet['P13_POPMEN5564'][code_insee]</v>
      </c>
    </row>
    <row r="424" spans="2:6" hidden="1">
      <c r="B424" t="s">
        <v>4046</v>
      </c>
      <c r="C424" t="s">
        <v>4047</v>
      </c>
      <c r="D424" t="s">
        <v>4048</v>
      </c>
      <c r="E424" t="s">
        <v>2792</v>
      </c>
      <c r="F424" s="22" t="str">
        <f>"dossierComplet['"&amp;meta_dossier_complet[[#This Row],[COD_VAR]]&amp;"'][code_insee]"</f>
        <v>dossierComplet['P13_POPMEN6579'][code_insee]</v>
      </c>
    </row>
    <row r="425" spans="2:6" hidden="1">
      <c r="B425" t="s">
        <v>4049</v>
      </c>
      <c r="C425" t="s">
        <v>4050</v>
      </c>
      <c r="D425" t="s">
        <v>4051</v>
      </c>
      <c r="E425" t="s">
        <v>2792</v>
      </c>
      <c r="F425" s="22" t="str">
        <f>"dossierComplet['"&amp;meta_dossier_complet[[#This Row],[COD_VAR]]&amp;"'][code_insee]"</f>
        <v>dossierComplet['P13_POPMEN80P'][code_insee]</v>
      </c>
    </row>
    <row r="426" spans="2:6" hidden="1">
      <c r="B426" t="s">
        <v>4052</v>
      </c>
      <c r="C426" t="s">
        <v>4053</v>
      </c>
      <c r="D426" t="s">
        <v>4054</v>
      </c>
      <c r="E426" t="s">
        <v>2792</v>
      </c>
      <c r="F426" s="22" t="str">
        <f>"dossierComplet['"&amp;meta_dossier_complet[[#This Row],[COD_VAR]]&amp;"'][code_insee]"</f>
        <v>dossierComplet['P13_POP1519_PSEUL'][code_insee]</v>
      </c>
    </row>
    <row r="427" spans="2:6" hidden="1">
      <c r="B427" t="s">
        <v>4055</v>
      </c>
      <c r="C427" t="s">
        <v>4056</v>
      </c>
      <c r="D427" t="s">
        <v>4057</v>
      </c>
      <c r="E427" t="s">
        <v>2792</v>
      </c>
      <c r="F427" s="22" t="str">
        <f>"dossierComplet['"&amp;meta_dossier_complet[[#This Row],[COD_VAR]]&amp;"'][code_insee]"</f>
        <v>dossierComplet['P13_POP2024_PSEUL'][code_insee]</v>
      </c>
    </row>
    <row r="428" spans="2:6" hidden="1">
      <c r="B428" t="s">
        <v>4058</v>
      </c>
      <c r="C428" t="s">
        <v>4059</v>
      </c>
      <c r="D428" t="s">
        <v>4060</v>
      </c>
      <c r="E428" t="s">
        <v>2792</v>
      </c>
      <c r="F428" s="22" t="str">
        <f>"dossierComplet['"&amp;meta_dossier_complet[[#This Row],[COD_VAR]]&amp;"'][code_insee]"</f>
        <v>dossierComplet['P13_POP2539_PSEUL'][code_insee]</v>
      </c>
    </row>
    <row r="429" spans="2:6" hidden="1">
      <c r="B429" t="s">
        <v>4061</v>
      </c>
      <c r="C429" t="s">
        <v>4062</v>
      </c>
      <c r="D429" t="s">
        <v>4063</v>
      </c>
      <c r="E429" t="s">
        <v>2792</v>
      </c>
      <c r="F429" s="22" t="str">
        <f>"dossierComplet['"&amp;meta_dossier_complet[[#This Row],[COD_VAR]]&amp;"'][code_insee]"</f>
        <v>dossierComplet['P13_POP4054_PSEUL'][code_insee]</v>
      </c>
    </row>
    <row r="430" spans="2:6" hidden="1">
      <c r="B430" t="s">
        <v>4064</v>
      </c>
      <c r="C430" t="s">
        <v>4065</v>
      </c>
      <c r="D430" t="s">
        <v>4066</v>
      </c>
      <c r="E430" t="s">
        <v>2792</v>
      </c>
      <c r="F430" s="22" t="str">
        <f>"dossierComplet['"&amp;meta_dossier_complet[[#This Row],[COD_VAR]]&amp;"'][code_insee]"</f>
        <v>dossierComplet['P13_POP5564_PSEUL'][code_insee]</v>
      </c>
    </row>
    <row r="431" spans="2:6" hidden="1">
      <c r="B431" t="s">
        <v>4067</v>
      </c>
      <c r="C431" t="s">
        <v>4068</v>
      </c>
      <c r="D431" t="s">
        <v>4069</v>
      </c>
      <c r="E431" t="s">
        <v>2792</v>
      </c>
      <c r="F431" s="22" t="str">
        <f>"dossierComplet['"&amp;meta_dossier_complet[[#This Row],[COD_VAR]]&amp;"'][code_insee]"</f>
        <v>dossierComplet['P13_POP6579_PSEUL'][code_insee]</v>
      </c>
    </row>
    <row r="432" spans="2:6" hidden="1">
      <c r="B432" t="s">
        <v>4070</v>
      </c>
      <c r="C432" t="s">
        <v>4071</v>
      </c>
      <c r="D432" t="s">
        <v>4072</v>
      </c>
      <c r="E432" t="s">
        <v>2792</v>
      </c>
      <c r="F432" s="22" t="str">
        <f>"dossierComplet['"&amp;meta_dossier_complet[[#This Row],[COD_VAR]]&amp;"'][code_insee]"</f>
        <v>dossierComplet['P13_POP80P_PSEUL'][code_insee]</v>
      </c>
    </row>
    <row r="433" spans="2:6" hidden="1">
      <c r="B433" t="s">
        <v>4073</v>
      </c>
      <c r="C433" t="s">
        <v>4074</v>
      </c>
      <c r="D433" t="s">
        <v>4075</v>
      </c>
      <c r="E433" t="s">
        <v>2792</v>
      </c>
      <c r="F433" s="22" t="str">
        <f>"dossierComplet['"&amp;meta_dossier_complet[[#This Row],[COD_VAR]]&amp;"'][code_insee]"</f>
        <v>dossierComplet['P13_POP1519_COUPLE'][code_insee]</v>
      </c>
    </row>
    <row r="434" spans="2:6" hidden="1">
      <c r="B434" t="s">
        <v>4076</v>
      </c>
      <c r="C434" t="s">
        <v>4077</v>
      </c>
      <c r="D434" t="s">
        <v>4078</v>
      </c>
      <c r="E434" t="s">
        <v>2792</v>
      </c>
      <c r="F434" s="22" t="str">
        <f>"dossierComplet['"&amp;meta_dossier_complet[[#This Row],[COD_VAR]]&amp;"'][code_insee]"</f>
        <v>dossierComplet['P13_POP2024_COUPLE'][code_insee]</v>
      </c>
    </row>
    <row r="435" spans="2:6" hidden="1">
      <c r="B435" t="s">
        <v>4079</v>
      </c>
      <c r="C435" t="s">
        <v>4080</v>
      </c>
      <c r="D435" t="s">
        <v>4081</v>
      </c>
      <c r="E435" t="s">
        <v>2792</v>
      </c>
      <c r="F435" s="22" t="str">
        <f>"dossierComplet['"&amp;meta_dossier_complet[[#This Row],[COD_VAR]]&amp;"'][code_insee]"</f>
        <v>dossierComplet['P13_POP2539_COUPLE'][code_insee]</v>
      </c>
    </row>
    <row r="436" spans="2:6" hidden="1">
      <c r="B436" t="s">
        <v>4082</v>
      </c>
      <c r="C436" t="s">
        <v>4083</v>
      </c>
      <c r="D436" t="s">
        <v>4084</v>
      </c>
      <c r="E436" t="s">
        <v>2792</v>
      </c>
      <c r="F436" s="22" t="str">
        <f>"dossierComplet['"&amp;meta_dossier_complet[[#This Row],[COD_VAR]]&amp;"'][code_insee]"</f>
        <v>dossierComplet['P13_POP4054_COUPLE'][code_insee]</v>
      </c>
    </row>
    <row r="437" spans="2:6" hidden="1">
      <c r="B437" t="s">
        <v>4085</v>
      </c>
      <c r="C437" t="s">
        <v>4086</v>
      </c>
      <c r="D437" t="s">
        <v>4087</v>
      </c>
      <c r="E437" t="s">
        <v>2792</v>
      </c>
      <c r="F437" s="22" t="str">
        <f>"dossierComplet['"&amp;meta_dossier_complet[[#This Row],[COD_VAR]]&amp;"'][code_insee]"</f>
        <v>dossierComplet['P13_POP5564_COUPLE'][code_insee]</v>
      </c>
    </row>
    <row r="438" spans="2:6" hidden="1">
      <c r="B438" t="s">
        <v>4088</v>
      </c>
      <c r="C438" t="s">
        <v>4089</v>
      </c>
      <c r="D438" t="s">
        <v>4090</v>
      </c>
      <c r="E438" t="s">
        <v>2792</v>
      </c>
      <c r="F438" s="22" t="str">
        <f>"dossierComplet['"&amp;meta_dossier_complet[[#This Row],[COD_VAR]]&amp;"'][code_insee]"</f>
        <v>dossierComplet['P13_POP6579_COUPLE'][code_insee]</v>
      </c>
    </row>
    <row r="439" spans="2:6" hidden="1">
      <c r="B439" t="s">
        <v>4091</v>
      </c>
      <c r="C439" t="s">
        <v>4092</v>
      </c>
      <c r="D439" t="s">
        <v>4093</v>
      </c>
      <c r="E439" t="s">
        <v>2792</v>
      </c>
      <c r="F439" s="22" t="str">
        <f>"dossierComplet['"&amp;meta_dossier_complet[[#This Row],[COD_VAR]]&amp;"'][code_insee]"</f>
        <v>dossierComplet['P13_POP80P_COUPLE'][code_insee]</v>
      </c>
    </row>
    <row r="440" spans="2:6" hidden="1">
      <c r="B440" t="s">
        <v>4094</v>
      </c>
      <c r="C440" t="s">
        <v>4095</v>
      </c>
      <c r="D440" t="s">
        <v>4096</v>
      </c>
      <c r="E440" t="s">
        <v>2792</v>
      </c>
      <c r="F440" s="22" t="str">
        <f>"dossierComplet['"&amp;meta_dossier_complet[[#This Row],[COD_VAR]]&amp;"'][code_insee]"</f>
        <v>dossierComplet['P13_POP15P_MARIEE'][code_insee]</v>
      </c>
    </row>
    <row r="441" spans="2:6" hidden="1">
      <c r="B441" t="s">
        <v>4097</v>
      </c>
      <c r="C441" t="s">
        <v>4098</v>
      </c>
      <c r="D441" t="s">
        <v>4099</v>
      </c>
      <c r="E441" t="s">
        <v>2792</v>
      </c>
      <c r="F441" s="22" t="str">
        <f>"dossierComplet['"&amp;meta_dossier_complet[[#This Row],[COD_VAR]]&amp;"'][code_insee]"</f>
        <v>dossierComplet['P13_POP15P_NONMARIEE'][code_insee]</v>
      </c>
    </row>
    <row r="442" spans="2:6" hidden="1">
      <c r="B442" t="s">
        <v>4100</v>
      </c>
      <c r="C442" t="s">
        <v>4101</v>
      </c>
      <c r="D442" t="s">
        <v>4102</v>
      </c>
      <c r="E442" t="s">
        <v>2792</v>
      </c>
      <c r="F442" s="22" t="str">
        <f>"dossierComplet['"&amp;meta_dossier_complet[[#This Row],[COD_VAR]]&amp;"'][code_insee]"</f>
        <v>dossierComplet['C13_MEN_CS1'][code_insee]</v>
      </c>
    </row>
    <row r="443" spans="2:6" hidden="1">
      <c r="B443" t="s">
        <v>4103</v>
      </c>
      <c r="C443" t="s">
        <v>4104</v>
      </c>
      <c r="D443" t="s">
        <v>4105</v>
      </c>
      <c r="E443" t="s">
        <v>2792</v>
      </c>
      <c r="F443" s="22" t="str">
        <f>"dossierComplet['"&amp;meta_dossier_complet[[#This Row],[COD_VAR]]&amp;"'][code_insee]"</f>
        <v>dossierComplet['C13_MEN_CS2'][code_insee]</v>
      </c>
    </row>
    <row r="444" spans="2:6" hidden="1">
      <c r="B444" t="s">
        <v>4106</v>
      </c>
      <c r="C444" t="s">
        <v>4107</v>
      </c>
      <c r="D444" t="s">
        <v>4108</v>
      </c>
      <c r="E444" t="s">
        <v>2792</v>
      </c>
      <c r="F444" s="22" t="str">
        <f>"dossierComplet['"&amp;meta_dossier_complet[[#This Row],[COD_VAR]]&amp;"'][code_insee]"</f>
        <v>dossierComplet['C13_MEN_CS3'][code_insee]</v>
      </c>
    </row>
    <row r="445" spans="2:6" hidden="1">
      <c r="B445" t="s">
        <v>4109</v>
      </c>
      <c r="C445" t="s">
        <v>4110</v>
      </c>
      <c r="D445" t="s">
        <v>4111</v>
      </c>
      <c r="E445" t="s">
        <v>2792</v>
      </c>
      <c r="F445" s="22" t="str">
        <f>"dossierComplet['"&amp;meta_dossier_complet[[#This Row],[COD_VAR]]&amp;"'][code_insee]"</f>
        <v>dossierComplet['C13_MEN_CS4'][code_insee]</v>
      </c>
    </row>
    <row r="446" spans="2:6" hidden="1">
      <c r="B446" t="s">
        <v>4112</v>
      </c>
      <c r="C446" t="s">
        <v>4113</v>
      </c>
      <c r="D446" t="s">
        <v>4114</v>
      </c>
      <c r="E446" t="s">
        <v>2792</v>
      </c>
      <c r="F446" s="22" t="str">
        <f>"dossierComplet['"&amp;meta_dossier_complet[[#This Row],[COD_VAR]]&amp;"'][code_insee]"</f>
        <v>dossierComplet['C13_MEN_CS5'][code_insee]</v>
      </c>
    </row>
    <row r="447" spans="2:6" hidden="1">
      <c r="B447" t="s">
        <v>4115</v>
      </c>
      <c r="C447" t="s">
        <v>4116</v>
      </c>
      <c r="D447" t="s">
        <v>4117</v>
      </c>
      <c r="E447" t="s">
        <v>2792</v>
      </c>
      <c r="F447" s="22" t="str">
        <f>"dossierComplet['"&amp;meta_dossier_complet[[#This Row],[COD_VAR]]&amp;"'][code_insee]"</f>
        <v>dossierComplet['C13_MEN_CS6'][code_insee]</v>
      </c>
    </row>
    <row r="448" spans="2:6" hidden="1">
      <c r="B448" t="s">
        <v>4118</v>
      </c>
      <c r="C448" t="s">
        <v>4119</v>
      </c>
      <c r="D448" t="s">
        <v>4120</v>
      </c>
      <c r="E448" t="s">
        <v>2792</v>
      </c>
      <c r="F448" s="22" t="str">
        <f>"dossierComplet['"&amp;meta_dossier_complet[[#This Row],[COD_VAR]]&amp;"'][code_insee]"</f>
        <v>dossierComplet['C13_MEN_CS7'][code_insee]</v>
      </c>
    </row>
    <row r="449" spans="2:6" hidden="1">
      <c r="B449" t="s">
        <v>4121</v>
      </c>
      <c r="C449" t="s">
        <v>4122</v>
      </c>
      <c r="D449" t="s">
        <v>4123</v>
      </c>
      <c r="E449" t="s">
        <v>2792</v>
      </c>
      <c r="F449" s="22" t="str">
        <f>"dossierComplet['"&amp;meta_dossier_complet[[#This Row],[COD_VAR]]&amp;"'][code_insee]"</f>
        <v>dossierComplet['C13_MEN_CS8'][code_insee]</v>
      </c>
    </row>
    <row r="450" spans="2:6" hidden="1">
      <c r="B450" t="s">
        <v>4124</v>
      </c>
      <c r="C450" t="s">
        <v>4125</v>
      </c>
      <c r="D450" t="s">
        <v>4126</v>
      </c>
      <c r="E450" t="s">
        <v>2792</v>
      </c>
      <c r="F450" s="22" t="str">
        <f>"dossierComplet['"&amp;meta_dossier_complet[[#This Row],[COD_VAR]]&amp;"'][code_insee]"</f>
        <v>dossierComplet['C13_PMEN_CS1'][code_insee]</v>
      </c>
    </row>
    <row r="451" spans="2:6" hidden="1">
      <c r="B451" t="s">
        <v>4127</v>
      </c>
      <c r="C451" t="s">
        <v>4128</v>
      </c>
      <c r="D451" t="s">
        <v>4129</v>
      </c>
      <c r="E451" t="s">
        <v>2792</v>
      </c>
      <c r="F451" s="22" t="str">
        <f>"dossierComplet['"&amp;meta_dossier_complet[[#This Row],[COD_VAR]]&amp;"'][code_insee]"</f>
        <v>dossierComplet['C13_PMEN_CS2'][code_insee]</v>
      </c>
    </row>
    <row r="452" spans="2:6" hidden="1">
      <c r="B452" t="s">
        <v>4130</v>
      </c>
      <c r="C452" t="s">
        <v>4131</v>
      </c>
      <c r="D452" t="s">
        <v>4132</v>
      </c>
      <c r="E452" t="s">
        <v>2792</v>
      </c>
      <c r="F452" s="22" t="str">
        <f>"dossierComplet['"&amp;meta_dossier_complet[[#This Row],[COD_VAR]]&amp;"'][code_insee]"</f>
        <v>dossierComplet['C13_PMEN_CS3'][code_insee]</v>
      </c>
    </row>
    <row r="453" spans="2:6" hidden="1">
      <c r="B453" t="s">
        <v>4133</v>
      </c>
      <c r="C453" t="s">
        <v>4134</v>
      </c>
      <c r="D453" t="s">
        <v>4135</v>
      </c>
      <c r="E453" t="s">
        <v>2792</v>
      </c>
      <c r="F453" s="22" t="str">
        <f>"dossierComplet['"&amp;meta_dossier_complet[[#This Row],[COD_VAR]]&amp;"'][code_insee]"</f>
        <v>dossierComplet['C13_PMEN_CS4'][code_insee]</v>
      </c>
    </row>
    <row r="454" spans="2:6" hidden="1">
      <c r="B454" t="s">
        <v>4136</v>
      </c>
      <c r="C454" t="s">
        <v>4137</v>
      </c>
      <c r="D454" t="s">
        <v>4138</v>
      </c>
      <c r="E454" t="s">
        <v>2792</v>
      </c>
      <c r="F454" s="22" t="str">
        <f>"dossierComplet['"&amp;meta_dossier_complet[[#This Row],[COD_VAR]]&amp;"'][code_insee]"</f>
        <v>dossierComplet['C13_PMEN_CS5'][code_insee]</v>
      </c>
    </row>
    <row r="455" spans="2:6" hidden="1">
      <c r="B455" t="s">
        <v>4139</v>
      </c>
      <c r="C455" t="s">
        <v>4140</v>
      </c>
      <c r="D455" t="s">
        <v>4141</v>
      </c>
      <c r="E455" t="s">
        <v>2792</v>
      </c>
      <c r="F455" s="22" t="str">
        <f>"dossierComplet['"&amp;meta_dossier_complet[[#This Row],[COD_VAR]]&amp;"'][code_insee]"</f>
        <v>dossierComplet['C13_PMEN_CS6'][code_insee]</v>
      </c>
    </row>
    <row r="456" spans="2:6" hidden="1">
      <c r="B456" t="s">
        <v>4142</v>
      </c>
      <c r="C456" t="s">
        <v>4143</v>
      </c>
      <c r="D456" t="s">
        <v>4144</v>
      </c>
      <c r="E456" t="s">
        <v>2792</v>
      </c>
      <c r="F456" s="22" t="str">
        <f>"dossierComplet['"&amp;meta_dossier_complet[[#This Row],[COD_VAR]]&amp;"'][code_insee]"</f>
        <v>dossierComplet['C13_PMEN_CS7'][code_insee]</v>
      </c>
    </row>
    <row r="457" spans="2:6" hidden="1">
      <c r="B457" t="s">
        <v>4145</v>
      </c>
      <c r="C457" t="s">
        <v>4146</v>
      </c>
      <c r="D457" t="s">
        <v>4147</v>
      </c>
      <c r="E457" t="s">
        <v>2792</v>
      </c>
      <c r="F457" s="22" t="str">
        <f>"dossierComplet['"&amp;meta_dossier_complet[[#This Row],[COD_VAR]]&amp;"'][code_insee]"</f>
        <v>dossierComplet['C13_PMEN_CS8'][code_insee]</v>
      </c>
    </row>
    <row r="458" spans="2:6" hidden="1">
      <c r="B458" t="s">
        <v>4148</v>
      </c>
      <c r="C458" t="s">
        <v>4149</v>
      </c>
      <c r="D458" t="s">
        <v>4150</v>
      </c>
      <c r="E458" t="s">
        <v>2792</v>
      </c>
      <c r="F458" s="22" t="str">
        <f>"dossierComplet['"&amp;meta_dossier_complet[[#This Row],[COD_VAR]]&amp;"'][code_insee]"</f>
        <v>dossierComplet['C13_FAM'][code_insee]</v>
      </c>
    </row>
    <row r="459" spans="2:6" hidden="1">
      <c r="B459" t="s">
        <v>4151</v>
      </c>
      <c r="C459" t="s">
        <v>4152</v>
      </c>
      <c r="D459" t="s">
        <v>4153</v>
      </c>
      <c r="E459" t="s">
        <v>2792</v>
      </c>
      <c r="F459" s="22" t="str">
        <f>"dossierComplet['"&amp;meta_dossier_complet[[#This Row],[COD_VAR]]&amp;"'][code_insee]"</f>
        <v>dossierComplet['C13_COUPAENF'][code_insee]</v>
      </c>
    </row>
    <row r="460" spans="2:6" hidden="1">
      <c r="B460" t="s">
        <v>4154</v>
      </c>
      <c r="C460" t="s">
        <v>4155</v>
      </c>
      <c r="D460" t="s">
        <v>4156</v>
      </c>
      <c r="E460" t="s">
        <v>2792</v>
      </c>
      <c r="F460" s="22" t="str">
        <f>"dossierComplet['"&amp;meta_dossier_complet[[#This Row],[COD_VAR]]&amp;"'][code_insee]"</f>
        <v>dossierComplet['C13_FAMMONO'][code_insee]</v>
      </c>
    </row>
    <row r="461" spans="2:6" hidden="1">
      <c r="B461" t="s">
        <v>4157</v>
      </c>
      <c r="C461" t="s">
        <v>4158</v>
      </c>
      <c r="D461" t="s">
        <v>4159</v>
      </c>
      <c r="E461" t="s">
        <v>2792</v>
      </c>
      <c r="F461" s="22" t="str">
        <f>"dossierComplet['"&amp;meta_dossier_complet[[#This Row],[COD_VAR]]&amp;"'][code_insee]"</f>
        <v>dossierComplet['C13_HMONO'][code_insee]</v>
      </c>
    </row>
    <row r="462" spans="2:6" hidden="1">
      <c r="B462" t="s">
        <v>4160</v>
      </c>
      <c r="C462" t="s">
        <v>4161</v>
      </c>
      <c r="D462" t="s">
        <v>4162</v>
      </c>
      <c r="E462" t="s">
        <v>2792</v>
      </c>
      <c r="F462" s="22" t="str">
        <f>"dossierComplet['"&amp;meta_dossier_complet[[#This Row],[COD_VAR]]&amp;"'][code_insee]"</f>
        <v>dossierComplet['C13_FMONO'][code_insee]</v>
      </c>
    </row>
    <row r="463" spans="2:6" hidden="1">
      <c r="B463" t="s">
        <v>4163</v>
      </c>
      <c r="C463" t="s">
        <v>4164</v>
      </c>
      <c r="D463" t="s">
        <v>4165</v>
      </c>
      <c r="E463" t="s">
        <v>2792</v>
      </c>
      <c r="F463" s="22" t="str">
        <f>"dossierComplet['"&amp;meta_dossier_complet[[#This Row],[COD_VAR]]&amp;"'][code_insee]"</f>
        <v>dossierComplet['C13_COUPSENF'][code_insee]</v>
      </c>
    </row>
    <row r="464" spans="2:6" hidden="1">
      <c r="B464" t="s">
        <v>4166</v>
      </c>
      <c r="C464" t="s">
        <v>4167</v>
      </c>
      <c r="D464" t="s">
        <v>4168</v>
      </c>
      <c r="E464" t="s">
        <v>2792</v>
      </c>
      <c r="F464" s="22" t="str">
        <f>"dossierComplet['"&amp;meta_dossier_complet[[#This Row],[COD_VAR]]&amp;"'][code_insee]"</f>
        <v>dossierComplet['C13_NE24F0'][code_insee]</v>
      </c>
    </row>
    <row r="465" spans="1:6" hidden="1">
      <c r="B465" t="s">
        <v>4169</v>
      </c>
      <c r="C465" t="s">
        <v>4170</v>
      </c>
      <c r="D465" t="s">
        <v>4171</v>
      </c>
      <c r="E465" t="s">
        <v>2792</v>
      </c>
      <c r="F465" s="22" t="str">
        <f>"dossierComplet['"&amp;meta_dossier_complet[[#This Row],[COD_VAR]]&amp;"'][code_insee]"</f>
        <v>dossierComplet['C13_NE24F1'][code_insee]</v>
      </c>
    </row>
    <row r="466" spans="1:6" hidden="1">
      <c r="B466" t="s">
        <v>4172</v>
      </c>
      <c r="C466" t="s">
        <v>4173</v>
      </c>
      <c r="D466" t="s">
        <v>4174</v>
      </c>
      <c r="E466" t="s">
        <v>2792</v>
      </c>
      <c r="F466" s="22" t="str">
        <f>"dossierComplet['"&amp;meta_dossier_complet[[#This Row],[COD_VAR]]&amp;"'][code_insee]"</f>
        <v>dossierComplet['C13_NE24F2'][code_insee]</v>
      </c>
    </row>
    <row r="467" spans="1:6" hidden="1">
      <c r="B467" t="s">
        <v>4175</v>
      </c>
      <c r="C467" t="s">
        <v>4176</v>
      </c>
      <c r="D467" t="s">
        <v>4177</v>
      </c>
      <c r="E467" t="s">
        <v>2792</v>
      </c>
      <c r="F467" s="22" t="str">
        <f>"dossierComplet['"&amp;meta_dossier_complet[[#This Row],[COD_VAR]]&amp;"'][code_insee]"</f>
        <v>dossierComplet['C13_NE24F3'][code_insee]</v>
      </c>
    </row>
    <row r="468" spans="1:6" hidden="1">
      <c r="B468" t="s">
        <v>4178</v>
      </c>
      <c r="C468" t="s">
        <v>4179</v>
      </c>
      <c r="D468" t="s">
        <v>4180</v>
      </c>
      <c r="E468" t="s">
        <v>2792</v>
      </c>
      <c r="F468" s="22" t="str">
        <f>"dossierComplet['"&amp;meta_dossier_complet[[#This Row],[COD_VAR]]&amp;"'][code_insee]"</f>
        <v>dossierComplet['C13_NE24F4P'][code_insee]</v>
      </c>
    </row>
    <row r="469" spans="1:6">
      <c r="A469" s="19" t="s">
        <v>2790</v>
      </c>
      <c r="B469" t="s">
        <v>154</v>
      </c>
      <c r="C469" t="s">
        <v>4181</v>
      </c>
      <c r="D469" t="s">
        <v>4182</v>
      </c>
      <c r="E469" t="s">
        <v>2792</v>
      </c>
      <c r="F469" s="22" t="str">
        <f>"dossierComplet['"&amp;meta_dossier_complet[[#This Row],[COD_VAR]]&amp;"'][code_insee]"</f>
        <v>dossierComplet['C08_MEN'][code_insee]</v>
      </c>
    </row>
    <row r="470" spans="1:6" hidden="1">
      <c r="B470" t="s">
        <v>4183</v>
      </c>
      <c r="C470" t="s">
        <v>4184</v>
      </c>
      <c r="D470" t="s">
        <v>4185</v>
      </c>
      <c r="E470" t="s">
        <v>2792</v>
      </c>
      <c r="F470" s="22" t="str">
        <f>"dossierComplet['"&amp;meta_dossier_complet[[#This Row],[COD_VAR]]&amp;"'][code_insee]"</f>
        <v>dossierComplet['C08_MENPSEUL'][code_insee]</v>
      </c>
    </row>
    <row r="471" spans="1:6" hidden="1">
      <c r="B471" t="s">
        <v>4186</v>
      </c>
      <c r="C471" t="s">
        <v>4187</v>
      </c>
      <c r="D471" t="s">
        <v>4188</v>
      </c>
      <c r="E471" t="s">
        <v>2792</v>
      </c>
      <c r="F471" s="22" t="str">
        <f>"dossierComplet['"&amp;meta_dossier_complet[[#This Row],[COD_VAR]]&amp;"'][code_insee]"</f>
        <v>dossierComplet['C08_MENHSEUL'][code_insee]</v>
      </c>
    </row>
    <row r="472" spans="1:6" hidden="1">
      <c r="B472" t="s">
        <v>4189</v>
      </c>
      <c r="C472" t="s">
        <v>4190</v>
      </c>
      <c r="D472" t="s">
        <v>4191</v>
      </c>
      <c r="E472" t="s">
        <v>2792</v>
      </c>
      <c r="F472" s="22" t="str">
        <f>"dossierComplet['"&amp;meta_dossier_complet[[#This Row],[COD_VAR]]&amp;"'][code_insee]"</f>
        <v>dossierComplet['C08_MENFSEUL'][code_insee]</v>
      </c>
    </row>
    <row r="473" spans="1:6" hidden="1">
      <c r="B473" t="s">
        <v>4192</v>
      </c>
      <c r="C473" t="s">
        <v>4193</v>
      </c>
      <c r="D473" t="s">
        <v>4194</v>
      </c>
      <c r="E473" t="s">
        <v>2792</v>
      </c>
      <c r="F473" s="22" t="str">
        <f>"dossierComplet['"&amp;meta_dossier_complet[[#This Row],[COD_VAR]]&amp;"'][code_insee]"</f>
        <v>dossierComplet['C08_MENSFAM'][code_insee]</v>
      </c>
    </row>
    <row r="474" spans="1:6" hidden="1">
      <c r="B474" t="s">
        <v>4195</v>
      </c>
      <c r="C474" t="s">
        <v>4196</v>
      </c>
      <c r="D474" t="s">
        <v>4197</v>
      </c>
      <c r="E474" t="s">
        <v>2792</v>
      </c>
      <c r="F474" s="22" t="str">
        <f>"dossierComplet['"&amp;meta_dossier_complet[[#This Row],[COD_VAR]]&amp;"'][code_insee]"</f>
        <v>dossierComplet['C08_MENFAM'][code_insee]</v>
      </c>
    </row>
    <row r="475" spans="1:6" hidden="1">
      <c r="B475" t="s">
        <v>4198</v>
      </c>
      <c r="C475" t="s">
        <v>4199</v>
      </c>
      <c r="D475" t="s">
        <v>4200</v>
      </c>
      <c r="E475" t="s">
        <v>2792</v>
      </c>
      <c r="F475" s="22" t="str">
        <f>"dossierComplet['"&amp;meta_dossier_complet[[#This Row],[COD_VAR]]&amp;"'][code_insee]"</f>
        <v>dossierComplet['C08_MENCOUPSENF'][code_insee]</v>
      </c>
    </row>
    <row r="476" spans="1:6" hidden="1">
      <c r="B476" t="s">
        <v>4201</v>
      </c>
      <c r="C476" t="s">
        <v>4202</v>
      </c>
      <c r="D476" t="s">
        <v>4203</v>
      </c>
      <c r="E476" t="s">
        <v>2792</v>
      </c>
      <c r="F476" s="22" t="str">
        <f>"dossierComplet['"&amp;meta_dossier_complet[[#This Row],[COD_VAR]]&amp;"'][code_insee]"</f>
        <v>dossierComplet['C08_MENCOUPAENF'][code_insee]</v>
      </c>
    </row>
    <row r="477" spans="1:6" hidden="1">
      <c r="B477" t="s">
        <v>4204</v>
      </c>
      <c r="C477" t="s">
        <v>4205</v>
      </c>
      <c r="D477" t="s">
        <v>4206</v>
      </c>
      <c r="E477" t="s">
        <v>2792</v>
      </c>
      <c r="F477" s="22" t="str">
        <f>"dossierComplet['"&amp;meta_dossier_complet[[#This Row],[COD_VAR]]&amp;"'][code_insee]"</f>
        <v>dossierComplet['C08_MENFAMMONO'][code_insee]</v>
      </c>
    </row>
    <row r="478" spans="1:6">
      <c r="A478" s="19" t="s">
        <v>2790</v>
      </c>
      <c r="B478" t="s">
        <v>157</v>
      </c>
      <c r="C478" t="s">
        <v>4207</v>
      </c>
      <c r="D478" t="s">
        <v>4208</v>
      </c>
      <c r="E478" t="s">
        <v>2792</v>
      </c>
      <c r="F478" s="22" t="str">
        <f>"dossierComplet['"&amp;meta_dossier_complet[[#This Row],[COD_VAR]]&amp;"'][code_insee]"</f>
        <v>dossierComplet['C08_PMEN'][code_insee]</v>
      </c>
    </row>
    <row r="479" spans="1:6" hidden="1">
      <c r="B479" t="s">
        <v>4209</v>
      </c>
      <c r="C479" t="s">
        <v>4210</v>
      </c>
      <c r="D479" t="s">
        <v>4211</v>
      </c>
      <c r="E479" t="s">
        <v>2792</v>
      </c>
      <c r="F479" s="22" t="str">
        <f>"dossierComplet['"&amp;meta_dossier_complet[[#This Row],[COD_VAR]]&amp;"'][code_insee]"</f>
        <v>dossierComplet['C08_PMEN_MENPSEUL'][code_insee]</v>
      </c>
    </row>
    <row r="480" spans="1:6" hidden="1">
      <c r="B480" t="s">
        <v>4212</v>
      </c>
      <c r="C480" t="s">
        <v>4213</v>
      </c>
      <c r="D480" t="s">
        <v>4214</v>
      </c>
      <c r="E480" t="s">
        <v>2792</v>
      </c>
      <c r="F480" s="22" t="str">
        <f>"dossierComplet['"&amp;meta_dossier_complet[[#This Row],[COD_VAR]]&amp;"'][code_insee]"</f>
        <v>dossierComplet['C08_PMEN_MENHSEUL'][code_insee]</v>
      </c>
    </row>
    <row r="481" spans="2:6" hidden="1">
      <c r="B481" t="s">
        <v>4215</v>
      </c>
      <c r="C481" t="s">
        <v>4216</v>
      </c>
      <c r="D481" t="s">
        <v>4217</v>
      </c>
      <c r="E481" t="s">
        <v>2792</v>
      </c>
      <c r="F481" s="22" t="str">
        <f>"dossierComplet['"&amp;meta_dossier_complet[[#This Row],[COD_VAR]]&amp;"'][code_insee]"</f>
        <v>dossierComplet['C08_PMEN_MENFSEUL'][code_insee]</v>
      </c>
    </row>
    <row r="482" spans="2:6" hidden="1">
      <c r="B482" t="s">
        <v>4218</v>
      </c>
      <c r="C482" t="s">
        <v>4219</v>
      </c>
      <c r="D482" t="s">
        <v>4220</v>
      </c>
      <c r="E482" t="s">
        <v>2792</v>
      </c>
      <c r="F482" s="22" t="str">
        <f>"dossierComplet['"&amp;meta_dossier_complet[[#This Row],[COD_VAR]]&amp;"'][code_insee]"</f>
        <v>dossierComplet['C08_PMEN_MENSFAM'][code_insee]</v>
      </c>
    </row>
    <row r="483" spans="2:6" hidden="1">
      <c r="B483" t="s">
        <v>4221</v>
      </c>
      <c r="C483" t="s">
        <v>4222</v>
      </c>
      <c r="D483" t="s">
        <v>4223</v>
      </c>
      <c r="E483" t="s">
        <v>2792</v>
      </c>
      <c r="F483" s="22" t="str">
        <f>"dossierComplet['"&amp;meta_dossier_complet[[#This Row],[COD_VAR]]&amp;"'][code_insee]"</f>
        <v>dossierComplet['C08_PMEN_MENFAM'][code_insee]</v>
      </c>
    </row>
    <row r="484" spans="2:6" hidden="1">
      <c r="B484" t="s">
        <v>4224</v>
      </c>
      <c r="C484" t="s">
        <v>4225</v>
      </c>
      <c r="D484" t="s">
        <v>4226</v>
      </c>
      <c r="E484" t="s">
        <v>2792</v>
      </c>
      <c r="F484" s="22" t="str">
        <f>"dossierComplet['"&amp;meta_dossier_complet[[#This Row],[COD_VAR]]&amp;"'][code_insee]"</f>
        <v>dossierComplet['C08_PMEN_MENCOUPSENF'][code_insee]</v>
      </c>
    </row>
    <row r="485" spans="2:6" hidden="1">
      <c r="B485" t="s">
        <v>4227</v>
      </c>
      <c r="C485" t="s">
        <v>4228</v>
      </c>
      <c r="D485" t="s">
        <v>4229</v>
      </c>
      <c r="E485" t="s">
        <v>2792</v>
      </c>
      <c r="F485" s="22" t="str">
        <f>"dossierComplet['"&amp;meta_dossier_complet[[#This Row],[COD_VAR]]&amp;"'][code_insee]"</f>
        <v>dossierComplet['C08_PMEN_MENCOUPAENF'][code_insee]</v>
      </c>
    </row>
    <row r="486" spans="2:6" hidden="1">
      <c r="B486" t="s">
        <v>4230</v>
      </c>
      <c r="C486" t="s">
        <v>4231</v>
      </c>
      <c r="D486" t="s">
        <v>4232</v>
      </c>
      <c r="E486" t="s">
        <v>2792</v>
      </c>
      <c r="F486" s="22" t="str">
        <f>"dossierComplet['"&amp;meta_dossier_complet[[#This Row],[COD_VAR]]&amp;"'][code_insee]"</f>
        <v>dossierComplet['C08_PMEN_MENFAMMONO'][code_insee]</v>
      </c>
    </row>
    <row r="487" spans="2:6" hidden="1">
      <c r="B487" t="s">
        <v>4233</v>
      </c>
      <c r="C487" t="s">
        <v>4234</v>
      </c>
      <c r="D487" t="s">
        <v>3559</v>
      </c>
      <c r="E487" t="s">
        <v>2792</v>
      </c>
      <c r="F487" s="22" t="str">
        <f>"dossierComplet['"&amp;meta_dossier_complet[[#This Row],[COD_VAR]]&amp;"'][code_insee]"</f>
        <v>dossierComplet['P08_POP15P'][code_insee]</v>
      </c>
    </row>
    <row r="488" spans="2:6" hidden="1">
      <c r="B488" t="s">
        <v>4235</v>
      </c>
      <c r="C488" t="s">
        <v>4236</v>
      </c>
      <c r="D488" t="s">
        <v>4237</v>
      </c>
      <c r="E488" t="s">
        <v>2792</v>
      </c>
      <c r="F488" s="22" t="str">
        <f>"dossierComplet['"&amp;meta_dossier_complet[[#This Row],[COD_VAR]]&amp;"'][code_insee]"</f>
        <v>dossierComplet['P08_POP1519'][code_insee]</v>
      </c>
    </row>
    <row r="489" spans="2:6" hidden="1">
      <c r="B489" t="s">
        <v>4238</v>
      </c>
      <c r="C489" t="s">
        <v>4239</v>
      </c>
      <c r="D489" t="s">
        <v>4240</v>
      </c>
      <c r="E489" t="s">
        <v>2792</v>
      </c>
      <c r="F489" s="22" t="str">
        <f>"dossierComplet['"&amp;meta_dossier_complet[[#This Row],[COD_VAR]]&amp;"'][code_insee]"</f>
        <v>dossierComplet['P08_POP2024'][code_insee]</v>
      </c>
    </row>
    <row r="490" spans="2:6" hidden="1">
      <c r="B490" t="s">
        <v>4241</v>
      </c>
      <c r="C490" t="s">
        <v>4242</v>
      </c>
      <c r="D490" t="s">
        <v>4243</v>
      </c>
      <c r="E490" t="s">
        <v>2792</v>
      </c>
      <c r="F490" s="22" t="str">
        <f>"dossierComplet['"&amp;meta_dossier_complet[[#This Row],[COD_VAR]]&amp;"'][code_insee]"</f>
        <v>dossierComplet['P08_POP2539'][code_insee]</v>
      </c>
    </row>
    <row r="491" spans="2:6" hidden="1">
      <c r="B491" t="s">
        <v>4244</v>
      </c>
      <c r="C491" t="s">
        <v>4245</v>
      </c>
      <c r="D491" t="s">
        <v>4246</v>
      </c>
      <c r="E491" t="s">
        <v>2792</v>
      </c>
      <c r="F491" s="22" t="str">
        <f>"dossierComplet['"&amp;meta_dossier_complet[[#This Row],[COD_VAR]]&amp;"'][code_insee]"</f>
        <v>dossierComplet['P08_POP4054'][code_insee]</v>
      </c>
    </row>
    <row r="492" spans="2:6" hidden="1">
      <c r="B492" t="s">
        <v>4247</v>
      </c>
      <c r="C492" t="s">
        <v>4248</v>
      </c>
      <c r="D492" t="s">
        <v>4249</v>
      </c>
      <c r="E492" t="s">
        <v>2792</v>
      </c>
      <c r="F492" s="22" t="str">
        <f>"dossierComplet['"&amp;meta_dossier_complet[[#This Row],[COD_VAR]]&amp;"'][code_insee]"</f>
        <v>dossierComplet['P08_POP5564'][code_insee]</v>
      </c>
    </row>
    <row r="493" spans="2:6" hidden="1">
      <c r="B493" t="s">
        <v>4250</v>
      </c>
      <c r="C493" t="s">
        <v>4251</v>
      </c>
      <c r="D493" t="s">
        <v>4252</v>
      </c>
      <c r="E493" t="s">
        <v>2792</v>
      </c>
      <c r="F493" s="22" t="str">
        <f>"dossierComplet['"&amp;meta_dossier_complet[[#This Row],[COD_VAR]]&amp;"'][code_insee]"</f>
        <v>dossierComplet['P08_POP6579'][code_insee]</v>
      </c>
    </row>
    <row r="494" spans="2:6" hidden="1">
      <c r="B494" t="s">
        <v>4253</v>
      </c>
      <c r="C494" t="s">
        <v>4254</v>
      </c>
      <c r="D494" t="s">
        <v>4255</v>
      </c>
      <c r="E494" t="s">
        <v>2792</v>
      </c>
      <c r="F494" s="22" t="str">
        <f>"dossierComplet['"&amp;meta_dossier_complet[[#This Row],[COD_VAR]]&amp;"'][code_insee]"</f>
        <v>dossierComplet['P08_POP80P'][code_insee]</v>
      </c>
    </row>
    <row r="495" spans="2:6" hidden="1">
      <c r="B495" t="s">
        <v>4256</v>
      </c>
      <c r="C495" t="s">
        <v>4257</v>
      </c>
      <c r="D495" t="s">
        <v>4258</v>
      </c>
      <c r="E495" t="s">
        <v>2792</v>
      </c>
      <c r="F495" s="22" t="str">
        <f>"dossierComplet['"&amp;meta_dossier_complet[[#This Row],[COD_VAR]]&amp;"'][code_insee]"</f>
        <v>dossierComplet['P08_POPMEN1519'][code_insee]</v>
      </c>
    </row>
    <row r="496" spans="2:6" hidden="1">
      <c r="B496" t="s">
        <v>4259</v>
      </c>
      <c r="C496" t="s">
        <v>4260</v>
      </c>
      <c r="D496" t="s">
        <v>4261</v>
      </c>
      <c r="E496" t="s">
        <v>2792</v>
      </c>
      <c r="F496" s="22" t="str">
        <f>"dossierComplet['"&amp;meta_dossier_complet[[#This Row],[COD_VAR]]&amp;"'][code_insee]"</f>
        <v>dossierComplet['P08_POPMEN2024'][code_insee]</v>
      </c>
    </row>
    <row r="497" spans="2:6" hidden="1">
      <c r="B497" t="s">
        <v>4262</v>
      </c>
      <c r="C497" t="s">
        <v>4263</v>
      </c>
      <c r="D497" t="s">
        <v>4264</v>
      </c>
      <c r="E497" t="s">
        <v>2792</v>
      </c>
      <c r="F497" s="22" t="str">
        <f>"dossierComplet['"&amp;meta_dossier_complet[[#This Row],[COD_VAR]]&amp;"'][code_insee]"</f>
        <v>dossierComplet['P08_POPMEN2539'][code_insee]</v>
      </c>
    </row>
    <row r="498" spans="2:6" hidden="1">
      <c r="B498" t="s">
        <v>4265</v>
      </c>
      <c r="C498" t="s">
        <v>4266</v>
      </c>
      <c r="D498" t="s">
        <v>4267</v>
      </c>
      <c r="E498" t="s">
        <v>2792</v>
      </c>
      <c r="F498" s="22" t="str">
        <f>"dossierComplet['"&amp;meta_dossier_complet[[#This Row],[COD_VAR]]&amp;"'][code_insee]"</f>
        <v>dossierComplet['P08_POPMEN4054'][code_insee]</v>
      </c>
    </row>
    <row r="499" spans="2:6" hidden="1">
      <c r="B499" t="s">
        <v>4268</v>
      </c>
      <c r="C499" t="s">
        <v>4269</v>
      </c>
      <c r="D499" t="s">
        <v>4270</v>
      </c>
      <c r="E499" t="s">
        <v>2792</v>
      </c>
      <c r="F499" s="22" t="str">
        <f>"dossierComplet['"&amp;meta_dossier_complet[[#This Row],[COD_VAR]]&amp;"'][code_insee]"</f>
        <v>dossierComplet['P08_POPMEN5564'][code_insee]</v>
      </c>
    </row>
    <row r="500" spans="2:6" hidden="1">
      <c r="B500" t="s">
        <v>4271</v>
      </c>
      <c r="C500" t="s">
        <v>4272</v>
      </c>
      <c r="D500" t="s">
        <v>4273</v>
      </c>
      <c r="E500" t="s">
        <v>2792</v>
      </c>
      <c r="F500" s="22" t="str">
        <f>"dossierComplet['"&amp;meta_dossier_complet[[#This Row],[COD_VAR]]&amp;"'][code_insee]"</f>
        <v>dossierComplet['P08_POPMEN6579'][code_insee]</v>
      </c>
    </row>
    <row r="501" spans="2:6" hidden="1">
      <c r="B501" t="s">
        <v>4274</v>
      </c>
      <c r="C501" t="s">
        <v>4275</v>
      </c>
      <c r="D501" t="s">
        <v>4276</v>
      </c>
      <c r="E501" t="s">
        <v>2792</v>
      </c>
      <c r="F501" s="22" t="str">
        <f>"dossierComplet['"&amp;meta_dossier_complet[[#This Row],[COD_VAR]]&amp;"'][code_insee]"</f>
        <v>dossierComplet['P08_POPMEN80P'][code_insee]</v>
      </c>
    </row>
    <row r="502" spans="2:6" hidden="1">
      <c r="B502" t="s">
        <v>4277</v>
      </c>
      <c r="C502" t="s">
        <v>4278</v>
      </c>
      <c r="D502" t="s">
        <v>4279</v>
      </c>
      <c r="E502" t="s">
        <v>2792</v>
      </c>
      <c r="F502" s="22" t="str">
        <f>"dossierComplet['"&amp;meta_dossier_complet[[#This Row],[COD_VAR]]&amp;"'][code_insee]"</f>
        <v>dossierComplet['P08_POP1519_PSEUL'][code_insee]</v>
      </c>
    </row>
    <row r="503" spans="2:6" hidden="1">
      <c r="B503" t="s">
        <v>4280</v>
      </c>
      <c r="C503" t="s">
        <v>4281</v>
      </c>
      <c r="D503" t="s">
        <v>4282</v>
      </c>
      <c r="E503" t="s">
        <v>2792</v>
      </c>
      <c r="F503" s="22" t="str">
        <f>"dossierComplet['"&amp;meta_dossier_complet[[#This Row],[COD_VAR]]&amp;"'][code_insee]"</f>
        <v>dossierComplet['P08_POP2024_PSEUL'][code_insee]</v>
      </c>
    </row>
    <row r="504" spans="2:6" hidden="1">
      <c r="B504" t="s">
        <v>4283</v>
      </c>
      <c r="C504" t="s">
        <v>4284</v>
      </c>
      <c r="D504" t="s">
        <v>4285</v>
      </c>
      <c r="E504" t="s">
        <v>2792</v>
      </c>
      <c r="F504" s="22" t="str">
        <f>"dossierComplet['"&amp;meta_dossier_complet[[#This Row],[COD_VAR]]&amp;"'][code_insee]"</f>
        <v>dossierComplet['P08_POP2539_PSEUL'][code_insee]</v>
      </c>
    </row>
    <row r="505" spans="2:6" hidden="1">
      <c r="B505" t="s">
        <v>4286</v>
      </c>
      <c r="C505" t="s">
        <v>4287</v>
      </c>
      <c r="D505" t="s">
        <v>4288</v>
      </c>
      <c r="E505" t="s">
        <v>2792</v>
      </c>
      <c r="F505" s="22" t="str">
        <f>"dossierComplet['"&amp;meta_dossier_complet[[#This Row],[COD_VAR]]&amp;"'][code_insee]"</f>
        <v>dossierComplet['P08_POP4054_PSEUL'][code_insee]</v>
      </c>
    </row>
    <row r="506" spans="2:6" hidden="1">
      <c r="B506" t="s">
        <v>4289</v>
      </c>
      <c r="C506" t="s">
        <v>4290</v>
      </c>
      <c r="D506" t="s">
        <v>4291</v>
      </c>
      <c r="E506" t="s">
        <v>2792</v>
      </c>
      <c r="F506" s="22" t="str">
        <f>"dossierComplet['"&amp;meta_dossier_complet[[#This Row],[COD_VAR]]&amp;"'][code_insee]"</f>
        <v>dossierComplet['P08_POP5564_PSEUL'][code_insee]</v>
      </c>
    </row>
    <row r="507" spans="2:6" hidden="1">
      <c r="B507" t="s">
        <v>4292</v>
      </c>
      <c r="C507" t="s">
        <v>4293</v>
      </c>
      <c r="D507" t="s">
        <v>4294</v>
      </c>
      <c r="E507" t="s">
        <v>2792</v>
      </c>
      <c r="F507" s="22" t="str">
        <f>"dossierComplet['"&amp;meta_dossier_complet[[#This Row],[COD_VAR]]&amp;"'][code_insee]"</f>
        <v>dossierComplet['P08_POP6579_PSEUL'][code_insee]</v>
      </c>
    </row>
    <row r="508" spans="2:6" hidden="1">
      <c r="B508" t="s">
        <v>4295</v>
      </c>
      <c r="C508" t="s">
        <v>4296</v>
      </c>
      <c r="D508" t="s">
        <v>4297</v>
      </c>
      <c r="E508" t="s">
        <v>2792</v>
      </c>
      <c r="F508" s="22" t="str">
        <f>"dossierComplet['"&amp;meta_dossier_complet[[#This Row],[COD_VAR]]&amp;"'][code_insee]"</f>
        <v>dossierComplet['P08_POP80P_PSEUL'][code_insee]</v>
      </c>
    </row>
    <row r="509" spans="2:6" hidden="1">
      <c r="B509" t="s">
        <v>4298</v>
      </c>
      <c r="C509" t="s">
        <v>4299</v>
      </c>
      <c r="D509" t="s">
        <v>4300</v>
      </c>
      <c r="E509" t="s">
        <v>2792</v>
      </c>
      <c r="F509" s="22" t="str">
        <f>"dossierComplet['"&amp;meta_dossier_complet[[#This Row],[COD_VAR]]&amp;"'][code_insee]"</f>
        <v>dossierComplet['P08_POP1519_COUPLE'][code_insee]</v>
      </c>
    </row>
    <row r="510" spans="2:6" hidden="1">
      <c r="B510" t="s">
        <v>4301</v>
      </c>
      <c r="C510" t="s">
        <v>4302</v>
      </c>
      <c r="D510" t="s">
        <v>4303</v>
      </c>
      <c r="E510" t="s">
        <v>2792</v>
      </c>
      <c r="F510" s="22" t="str">
        <f>"dossierComplet['"&amp;meta_dossier_complet[[#This Row],[COD_VAR]]&amp;"'][code_insee]"</f>
        <v>dossierComplet['P08_POP2024_COUPLE'][code_insee]</v>
      </c>
    </row>
    <row r="511" spans="2:6" hidden="1">
      <c r="B511" t="s">
        <v>4304</v>
      </c>
      <c r="C511" t="s">
        <v>4305</v>
      </c>
      <c r="D511" t="s">
        <v>4306</v>
      </c>
      <c r="E511" t="s">
        <v>2792</v>
      </c>
      <c r="F511" s="22" t="str">
        <f>"dossierComplet['"&amp;meta_dossier_complet[[#This Row],[COD_VAR]]&amp;"'][code_insee]"</f>
        <v>dossierComplet['P08_POP2539_COUPLE'][code_insee]</v>
      </c>
    </row>
    <row r="512" spans="2:6" hidden="1">
      <c r="B512" t="s">
        <v>4307</v>
      </c>
      <c r="C512" t="s">
        <v>4308</v>
      </c>
      <c r="D512" t="s">
        <v>4309</v>
      </c>
      <c r="E512" t="s">
        <v>2792</v>
      </c>
      <c r="F512" s="22" t="str">
        <f>"dossierComplet['"&amp;meta_dossier_complet[[#This Row],[COD_VAR]]&amp;"'][code_insee]"</f>
        <v>dossierComplet['P08_POP4054_COUPLE'][code_insee]</v>
      </c>
    </row>
    <row r="513" spans="2:6" hidden="1">
      <c r="B513" t="s">
        <v>4310</v>
      </c>
      <c r="C513" t="s">
        <v>4311</v>
      </c>
      <c r="D513" t="s">
        <v>4312</v>
      </c>
      <c r="E513" t="s">
        <v>2792</v>
      </c>
      <c r="F513" s="22" t="str">
        <f>"dossierComplet['"&amp;meta_dossier_complet[[#This Row],[COD_VAR]]&amp;"'][code_insee]"</f>
        <v>dossierComplet['P08_POP5564_COUPLE'][code_insee]</v>
      </c>
    </row>
    <row r="514" spans="2:6" hidden="1">
      <c r="B514" t="s">
        <v>4313</v>
      </c>
      <c r="C514" t="s">
        <v>4314</v>
      </c>
      <c r="D514" t="s">
        <v>4315</v>
      </c>
      <c r="E514" t="s">
        <v>2792</v>
      </c>
      <c r="F514" s="22" t="str">
        <f>"dossierComplet['"&amp;meta_dossier_complet[[#This Row],[COD_VAR]]&amp;"'][code_insee]"</f>
        <v>dossierComplet['P08_POP6579_COUPLE'][code_insee]</v>
      </c>
    </row>
    <row r="515" spans="2:6" hidden="1">
      <c r="B515" t="s">
        <v>4316</v>
      </c>
      <c r="C515" t="s">
        <v>4317</v>
      </c>
      <c r="D515" t="s">
        <v>4318</v>
      </c>
      <c r="E515" t="s">
        <v>2792</v>
      </c>
      <c r="F515" s="22" t="str">
        <f>"dossierComplet['"&amp;meta_dossier_complet[[#This Row],[COD_VAR]]&amp;"'][code_insee]"</f>
        <v>dossierComplet['P08_POP80P_COUPLE'][code_insee]</v>
      </c>
    </row>
    <row r="516" spans="2:6" hidden="1">
      <c r="B516" t="s">
        <v>4319</v>
      </c>
      <c r="C516" t="s">
        <v>4320</v>
      </c>
      <c r="D516" t="s">
        <v>4321</v>
      </c>
      <c r="E516" t="s">
        <v>2792</v>
      </c>
      <c r="F516" s="22" t="str">
        <f>"dossierComplet['"&amp;meta_dossier_complet[[#This Row],[COD_VAR]]&amp;"'][code_insee]"</f>
        <v>dossierComplet['P08_POP15P_MARIE'][code_insee]</v>
      </c>
    </row>
    <row r="517" spans="2:6" hidden="1">
      <c r="B517" t="s">
        <v>4322</v>
      </c>
      <c r="C517" t="s">
        <v>4323</v>
      </c>
      <c r="D517" t="s">
        <v>4324</v>
      </c>
      <c r="E517" t="s">
        <v>2792</v>
      </c>
      <c r="F517" s="22" t="str">
        <f>"dossierComplet['"&amp;meta_dossier_complet[[#This Row],[COD_VAR]]&amp;"'][code_insee]"</f>
        <v>dossierComplet['P08_POP15P_CELIB'][code_insee]</v>
      </c>
    </row>
    <row r="518" spans="2:6" hidden="1">
      <c r="B518" t="s">
        <v>4325</v>
      </c>
      <c r="C518" t="s">
        <v>4326</v>
      </c>
      <c r="D518" t="s">
        <v>4327</v>
      </c>
      <c r="E518" t="s">
        <v>2792</v>
      </c>
      <c r="F518" s="22" t="str">
        <f>"dossierComplet['"&amp;meta_dossier_complet[[#This Row],[COD_VAR]]&amp;"'][code_insee]"</f>
        <v>dossierComplet['P08_POP15P_VEUF'][code_insee]</v>
      </c>
    </row>
    <row r="519" spans="2:6" hidden="1">
      <c r="B519" t="s">
        <v>4328</v>
      </c>
      <c r="C519" t="s">
        <v>4329</v>
      </c>
      <c r="D519" t="s">
        <v>4330</v>
      </c>
      <c r="E519" t="s">
        <v>2792</v>
      </c>
      <c r="F519" s="22" t="str">
        <f>"dossierComplet['"&amp;meta_dossier_complet[[#This Row],[COD_VAR]]&amp;"'][code_insee]"</f>
        <v>dossierComplet['P08_POP15P_DIVOR'][code_insee]</v>
      </c>
    </row>
    <row r="520" spans="2:6" hidden="1">
      <c r="B520" t="s">
        <v>4331</v>
      </c>
      <c r="C520" t="s">
        <v>4332</v>
      </c>
      <c r="D520" t="s">
        <v>4333</v>
      </c>
      <c r="E520" t="s">
        <v>2792</v>
      </c>
      <c r="F520" s="22" t="str">
        <f>"dossierComplet['"&amp;meta_dossier_complet[[#This Row],[COD_VAR]]&amp;"'][code_insee]"</f>
        <v>dossierComplet['C08_MEN_CS1'][code_insee]</v>
      </c>
    </row>
    <row r="521" spans="2:6" hidden="1">
      <c r="B521" t="s">
        <v>4334</v>
      </c>
      <c r="C521" t="s">
        <v>4335</v>
      </c>
      <c r="D521" t="s">
        <v>4336</v>
      </c>
      <c r="E521" t="s">
        <v>2792</v>
      </c>
      <c r="F521" s="22" t="str">
        <f>"dossierComplet['"&amp;meta_dossier_complet[[#This Row],[COD_VAR]]&amp;"'][code_insee]"</f>
        <v>dossierComplet['C08_MEN_CS2'][code_insee]</v>
      </c>
    </row>
    <row r="522" spans="2:6" hidden="1">
      <c r="B522" t="s">
        <v>4337</v>
      </c>
      <c r="C522" t="s">
        <v>4338</v>
      </c>
      <c r="D522" t="s">
        <v>4339</v>
      </c>
      <c r="E522" t="s">
        <v>2792</v>
      </c>
      <c r="F522" s="22" t="str">
        <f>"dossierComplet['"&amp;meta_dossier_complet[[#This Row],[COD_VAR]]&amp;"'][code_insee]"</f>
        <v>dossierComplet['C08_MEN_CS3'][code_insee]</v>
      </c>
    </row>
    <row r="523" spans="2:6" hidden="1">
      <c r="B523" t="s">
        <v>4340</v>
      </c>
      <c r="C523" t="s">
        <v>4341</v>
      </c>
      <c r="D523" t="s">
        <v>4342</v>
      </c>
      <c r="E523" t="s">
        <v>2792</v>
      </c>
      <c r="F523" s="22" t="str">
        <f>"dossierComplet['"&amp;meta_dossier_complet[[#This Row],[COD_VAR]]&amp;"'][code_insee]"</f>
        <v>dossierComplet['C08_MEN_CS4'][code_insee]</v>
      </c>
    </row>
    <row r="524" spans="2:6" hidden="1">
      <c r="B524" t="s">
        <v>4343</v>
      </c>
      <c r="C524" t="s">
        <v>4344</v>
      </c>
      <c r="D524" t="s">
        <v>4345</v>
      </c>
      <c r="E524" t="s">
        <v>2792</v>
      </c>
      <c r="F524" s="22" t="str">
        <f>"dossierComplet['"&amp;meta_dossier_complet[[#This Row],[COD_VAR]]&amp;"'][code_insee]"</f>
        <v>dossierComplet['C08_MEN_CS5'][code_insee]</v>
      </c>
    </row>
    <row r="525" spans="2:6" hidden="1">
      <c r="B525" t="s">
        <v>4346</v>
      </c>
      <c r="C525" t="s">
        <v>4347</v>
      </c>
      <c r="D525" t="s">
        <v>4348</v>
      </c>
      <c r="E525" t="s">
        <v>2792</v>
      </c>
      <c r="F525" s="22" t="str">
        <f>"dossierComplet['"&amp;meta_dossier_complet[[#This Row],[COD_VAR]]&amp;"'][code_insee]"</f>
        <v>dossierComplet['C08_MEN_CS6'][code_insee]</v>
      </c>
    </row>
    <row r="526" spans="2:6" hidden="1">
      <c r="B526" t="s">
        <v>4349</v>
      </c>
      <c r="C526" t="s">
        <v>4350</v>
      </c>
      <c r="D526" t="s">
        <v>4351</v>
      </c>
      <c r="E526" t="s">
        <v>2792</v>
      </c>
      <c r="F526" s="22" t="str">
        <f>"dossierComplet['"&amp;meta_dossier_complet[[#This Row],[COD_VAR]]&amp;"'][code_insee]"</f>
        <v>dossierComplet['C08_MEN_CS7'][code_insee]</v>
      </c>
    </row>
    <row r="527" spans="2:6" hidden="1">
      <c r="B527" t="s">
        <v>4352</v>
      </c>
      <c r="C527" t="s">
        <v>4353</v>
      </c>
      <c r="D527" t="s">
        <v>4354</v>
      </c>
      <c r="E527" t="s">
        <v>2792</v>
      </c>
      <c r="F527" s="22" t="str">
        <f>"dossierComplet['"&amp;meta_dossier_complet[[#This Row],[COD_VAR]]&amp;"'][code_insee]"</f>
        <v>dossierComplet['C08_MEN_CS8'][code_insee]</v>
      </c>
    </row>
    <row r="528" spans="2:6" hidden="1">
      <c r="B528" t="s">
        <v>4355</v>
      </c>
      <c r="C528" t="s">
        <v>4356</v>
      </c>
      <c r="D528" t="s">
        <v>4357</v>
      </c>
      <c r="E528" t="s">
        <v>2792</v>
      </c>
      <c r="F528" s="22" t="str">
        <f>"dossierComplet['"&amp;meta_dossier_complet[[#This Row],[COD_VAR]]&amp;"'][code_insee]"</f>
        <v>dossierComplet['C08_PMEN_CS1'][code_insee]</v>
      </c>
    </row>
    <row r="529" spans="2:6" hidden="1">
      <c r="B529" t="s">
        <v>4358</v>
      </c>
      <c r="C529" t="s">
        <v>4359</v>
      </c>
      <c r="D529" t="s">
        <v>4360</v>
      </c>
      <c r="E529" t="s">
        <v>2792</v>
      </c>
      <c r="F529" s="22" t="str">
        <f>"dossierComplet['"&amp;meta_dossier_complet[[#This Row],[COD_VAR]]&amp;"'][code_insee]"</f>
        <v>dossierComplet['C08_PMEN_CS2'][code_insee]</v>
      </c>
    </row>
    <row r="530" spans="2:6" hidden="1">
      <c r="B530" t="s">
        <v>4361</v>
      </c>
      <c r="C530" t="s">
        <v>4362</v>
      </c>
      <c r="D530" t="s">
        <v>4363</v>
      </c>
      <c r="E530" t="s">
        <v>2792</v>
      </c>
      <c r="F530" s="22" t="str">
        <f>"dossierComplet['"&amp;meta_dossier_complet[[#This Row],[COD_VAR]]&amp;"'][code_insee]"</f>
        <v>dossierComplet['C08_PMEN_CS3'][code_insee]</v>
      </c>
    </row>
    <row r="531" spans="2:6" hidden="1">
      <c r="B531" t="s">
        <v>4364</v>
      </c>
      <c r="C531" t="s">
        <v>4365</v>
      </c>
      <c r="D531" t="s">
        <v>4366</v>
      </c>
      <c r="E531" t="s">
        <v>2792</v>
      </c>
      <c r="F531" s="22" t="str">
        <f>"dossierComplet['"&amp;meta_dossier_complet[[#This Row],[COD_VAR]]&amp;"'][code_insee]"</f>
        <v>dossierComplet['C08_PMEN_CS4'][code_insee]</v>
      </c>
    </row>
    <row r="532" spans="2:6" hidden="1">
      <c r="B532" t="s">
        <v>4367</v>
      </c>
      <c r="C532" t="s">
        <v>4368</v>
      </c>
      <c r="D532" t="s">
        <v>4369</v>
      </c>
      <c r="E532" t="s">
        <v>2792</v>
      </c>
      <c r="F532" s="22" t="str">
        <f>"dossierComplet['"&amp;meta_dossier_complet[[#This Row],[COD_VAR]]&amp;"'][code_insee]"</f>
        <v>dossierComplet['C08_PMEN_CS5'][code_insee]</v>
      </c>
    </row>
    <row r="533" spans="2:6" hidden="1">
      <c r="B533" t="s">
        <v>4370</v>
      </c>
      <c r="C533" t="s">
        <v>4371</v>
      </c>
      <c r="D533" t="s">
        <v>4372</v>
      </c>
      <c r="E533" t="s">
        <v>2792</v>
      </c>
      <c r="F533" s="22" t="str">
        <f>"dossierComplet['"&amp;meta_dossier_complet[[#This Row],[COD_VAR]]&amp;"'][code_insee]"</f>
        <v>dossierComplet['C08_PMEN_CS6'][code_insee]</v>
      </c>
    </row>
    <row r="534" spans="2:6" hidden="1">
      <c r="B534" t="s">
        <v>4373</v>
      </c>
      <c r="C534" t="s">
        <v>4374</v>
      </c>
      <c r="D534" t="s">
        <v>4375</v>
      </c>
      <c r="E534" t="s">
        <v>2792</v>
      </c>
      <c r="F534" s="22" t="str">
        <f>"dossierComplet['"&amp;meta_dossier_complet[[#This Row],[COD_VAR]]&amp;"'][code_insee]"</f>
        <v>dossierComplet['C08_PMEN_CS7'][code_insee]</v>
      </c>
    </row>
    <row r="535" spans="2:6" hidden="1">
      <c r="B535" t="s">
        <v>4376</v>
      </c>
      <c r="C535" t="s">
        <v>4377</v>
      </c>
      <c r="D535" t="s">
        <v>4378</v>
      </c>
      <c r="E535" t="s">
        <v>2792</v>
      </c>
      <c r="F535" s="22" t="str">
        <f>"dossierComplet['"&amp;meta_dossier_complet[[#This Row],[COD_VAR]]&amp;"'][code_insee]"</f>
        <v>dossierComplet['C08_PMEN_CS8'][code_insee]</v>
      </c>
    </row>
    <row r="536" spans="2:6" hidden="1">
      <c r="B536" t="s">
        <v>4379</v>
      </c>
      <c r="C536" t="s">
        <v>4380</v>
      </c>
      <c r="D536" t="s">
        <v>4381</v>
      </c>
      <c r="E536" t="s">
        <v>2792</v>
      </c>
      <c r="F536" s="22" t="str">
        <f>"dossierComplet['"&amp;meta_dossier_complet[[#This Row],[COD_VAR]]&amp;"'][code_insee]"</f>
        <v>dossierComplet['C08_FAM'][code_insee]</v>
      </c>
    </row>
    <row r="537" spans="2:6" hidden="1">
      <c r="B537" t="s">
        <v>4382</v>
      </c>
      <c r="C537" t="s">
        <v>4383</v>
      </c>
      <c r="D537" t="s">
        <v>4384</v>
      </c>
      <c r="E537" t="s">
        <v>2792</v>
      </c>
      <c r="F537" s="22" t="str">
        <f>"dossierComplet['"&amp;meta_dossier_complet[[#This Row],[COD_VAR]]&amp;"'][code_insee]"</f>
        <v>dossierComplet['C08_COUPAENF'][code_insee]</v>
      </c>
    </row>
    <row r="538" spans="2:6" hidden="1">
      <c r="B538" t="s">
        <v>4385</v>
      </c>
      <c r="C538" t="s">
        <v>4386</v>
      </c>
      <c r="D538" t="s">
        <v>4387</v>
      </c>
      <c r="E538" t="s">
        <v>2792</v>
      </c>
      <c r="F538" s="22" t="str">
        <f>"dossierComplet['"&amp;meta_dossier_complet[[#This Row],[COD_VAR]]&amp;"'][code_insee]"</f>
        <v>dossierComplet['C08_FAMMONO'][code_insee]</v>
      </c>
    </row>
    <row r="539" spans="2:6" hidden="1">
      <c r="B539" t="s">
        <v>4388</v>
      </c>
      <c r="C539" t="s">
        <v>4389</v>
      </c>
      <c r="D539" t="s">
        <v>4390</v>
      </c>
      <c r="E539" t="s">
        <v>2792</v>
      </c>
      <c r="F539" s="22" t="str">
        <f>"dossierComplet['"&amp;meta_dossier_complet[[#This Row],[COD_VAR]]&amp;"'][code_insee]"</f>
        <v>dossierComplet['C08_HMONO'][code_insee]</v>
      </c>
    </row>
    <row r="540" spans="2:6" hidden="1">
      <c r="B540" t="s">
        <v>4391</v>
      </c>
      <c r="C540" t="s">
        <v>4392</v>
      </c>
      <c r="D540" t="s">
        <v>4393</v>
      </c>
      <c r="E540" t="s">
        <v>2792</v>
      </c>
      <c r="F540" s="22" t="str">
        <f>"dossierComplet['"&amp;meta_dossier_complet[[#This Row],[COD_VAR]]&amp;"'][code_insee]"</f>
        <v>dossierComplet['C08_FMONO'][code_insee]</v>
      </c>
    </row>
    <row r="541" spans="2:6" hidden="1">
      <c r="B541" t="s">
        <v>4394</v>
      </c>
      <c r="C541" t="s">
        <v>4395</v>
      </c>
      <c r="D541" t="s">
        <v>4396</v>
      </c>
      <c r="E541" t="s">
        <v>2792</v>
      </c>
      <c r="F541" s="22" t="str">
        <f>"dossierComplet['"&amp;meta_dossier_complet[[#This Row],[COD_VAR]]&amp;"'][code_insee]"</f>
        <v>dossierComplet['C08_COUPSENF'][code_insee]</v>
      </c>
    </row>
    <row r="542" spans="2:6" hidden="1">
      <c r="B542" t="s">
        <v>4397</v>
      </c>
      <c r="C542" t="s">
        <v>4398</v>
      </c>
      <c r="D542" t="s">
        <v>4399</v>
      </c>
      <c r="E542" t="s">
        <v>2792</v>
      </c>
      <c r="F542" s="22" t="str">
        <f>"dossierComplet['"&amp;meta_dossier_complet[[#This Row],[COD_VAR]]&amp;"'][code_insee]"</f>
        <v>dossierComplet['C08_NE24F0'][code_insee]</v>
      </c>
    </row>
    <row r="543" spans="2:6" hidden="1">
      <c r="B543" t="s">
        <v>4400</v>
      </c>
      <c r="C543" t="s">
        <v>4401</v>
      </c>
      <c r="D543" t="s">
        <v>4402</v>
      </c>
      <c r="E543" t="s">
        <v>2792</v>
      </c>
      <c r="F543" s="22" t="str">
        <f>"dossierComplet['"&amp;meta_dossier_complet[[#This Row],[COD_VAR]]&amp;"'][code_insee]"</f>
        <v>dossierComplet['C08_NE24F1'][code_insee]</v>
      </c>
    </row>
    <row r="544" spans="2:6" hidden="1">
      <c r="B544" t="s">
        <v>4403</v>
      </c>
      <c r="C544" t="s">
        <v>4404</v>
      </c>
      <c r="D544" t="s">
        <v>4405</v>
      </c>
      <c r="E544" t="s">
        <v>2792</v>
      </c>
      <c r="F544" s="22" t="str">
        <f>"dossierComplet['"&amp;meta_dossier_complet[[#This Row],[COD_VAR]]&amp;"'][code_insee]"</f>
        <v>dossierComplet['C08_NE24F2'][code_insee]</v>
      </c>
    </row>
    <row r="545" spans="1:6" hidden="1">
      <c r="B545" t="s">
        <v>4406</v>
      </c>
      <c r="C545" t="s">
        <v>4407</v>
      </c>
      <c r="D545" t="s">
        <v>4408</v>
      </c>
      <c r="E545" t="s">
        <v>2792</v>
      </c>
      <c r="F545" s="22" t="str">
        <f>"dossierComplet['"&amp;meta_dossier_complet[[#This Row],[COD_VAR]]&amp;"'][code_insee]"</f>
        <v>dossierComplet['C08_NE24F3'][code_insee]</v>
      </c>
    </row>
    <row r="546" spans="1:6" hidden="1">
      <c r="B546" t="s">
        <v>4409</v>
      </c>
      <c r="C546" t="s">
        <v>4410</v>
      </c>
      <c r="D546" t="s">
        <v>4411</v>
      </c>
      <c r="E546" t="s">
        <v>2792</v>
      </c>
      <c r="F546" s="22" t="str">
        <f>"dossierComplet['"&amp;meta_dossier_complet[[#This Row],[COD_VAR]]&amp;"'][code_insee]"</f>
        <v>dossierComplet['C08_NE24F4P'][code_insee]</v>
      </c>
    </row>
    <row r="547" spans="1:6">
      <c r="A547" s="19" t="s">
        <v>2790</v>
      </c>
      <c r="B547" t="s">
        <v>160</v>
      </c>
      <c r="C547" t="s">
        <v>4412</v>
      </c>
      <c r="D547" t="s">
        <v>161</v>
      </c>
      <c r="E547" t="s">
        <v>2792</v>
      </c>
      <c r="F547" s="22" t="str">
        <f>"dossierComplet['"&amp;meta_dossier_complet[[#This Row],[COD_VAR]]&amp;"'][code_insee]"</f>
        <v>dossierComplet['P18_LOG'][code_insee]</v>
      </c>
    </row>
    <row r="548" spans="1:6">
      <c r="A548" s="19" t="s">
        <v>2790</v>
      </c>
      <c r="B548" t="s">
        <v>162</v>
      </c>
      <c r="C548" t="s">
        <v>4413</v>
      </c>
      <c r="D548" t="s">
        <v>4414</v>
      </c>
      <c r="E548" t="s">
        <v>2792</v>
      </c>
      <c r="F548" s="22" t="str">
        <f>"dossierComplet['"&amp;meta_dossier_complet[[#This Row],[COD_VAR]]&amp;"'][code_insee]"</f>
        <v>dossierComplet['P18_RP'][code_insee]</v>
      </c>
    </row>
    <row r="549" spans="1:6">
      <c r="A549" s="19" t="s">
        <v>2790</v>
      </c>
      <c r="B549" t="s">
        <v>163</v>
      </c>
      <c r="C549" t="s">
        <v>4415</v>
      </c>
      <c r="D549" t="s">
        <v>4416</v>
      </c>
      <c r="E549" t="s">
        <v>2792</v>
      </c>
      <c r="F549" s="22" t="str">
        <f>"dossierComplet['"&amp;meta_dossier_complet[[#This Row],[COD_VAR]]&amp;"'][code_insee]"</f>
        <v>dossierComplet['P18_RSECOCC'][code_insee]</v>
      </c>
    </row>
    <row r="550" spans="1:6">
      <c r="A550" s="19" t="s">
        <v>2790</v>
      </c>
      <c r="B550" t="s">
        <v>164</v>
      </c>
      <c r="C550" t="s">
        <v>4417</v>
      </c>
      <c r="D550" t="s">
        <v>165</v>
      </c>
      <c r="E550" t="s">
        <v>2792</v>
      </c>
      <c r="F550" s="22" t="str">
        <f>"dossierComplet['"&amp;meta_dossier_complet[[#This Row],[COD_VAR]]&amp;"'][code_insee]"</f>
        <v>dossierComplet['P18_LOGVAC'][code_insee]</v>
      </c>
    </row>
    <row r="551" spans="1:6">
      <c r="A551" s="19" t="s">
        <v>2790</v>
      </c>
      <c r="B551" t="s">
        <v>166</v>
      </c>
      <c r="C551" t="s">
        <v>4418</v>
      </c>
      <c r="D551" t="s">
        <v>167</v>
      </c>
      <c r="E551" t="s">
        <v>2792</v>
      </c>
      <c r="F551" s="22" t="str">
        <f>"dossierComplet['"&amp;meta_dossier_complet[[#This Row],[COD_VAR]]&amp;"'][code_insee]"</f>
        <v>dossierComplet['P18_MAISON'][code_insee]</v>
      </c>
    </row>
    <row r="552" spans="1:6">
      <c r="A552" s="19" t="s">
        <v>2790</v>
      </c>
      <c r="B552" t="s">
        <v>168</v>
      </c>
      <c r="C552" t="s">
        <v>4419</v>
      </c>
      <c r="D552" t="s">
        <v>169</v>
      </c>
      <c r="E552" t="s">
        <v>2792</v>
      </c>
      <c r="F552" s="22" t="str">
        <f>"dossierComplet['"&amp;meta_dossier_complet[[#This Row],[COD_VAR]]&amp;"'][code_insee]"</f>
        <v>dossierComplet['P18_APPART'][code_insee]</v>
      </c>
    </row>
    <row r="553" spans="1:6" hidden="1">
      <c r="B553" t="s">
        <v>4420</v>
      </c>
      <c r="C553" t="s">
        <v>4421</v>
      </c>
      <c r="D553" t="s">
        <v>4422</v>
      </c>
      <c r="E553" t="s">
        <v>2792</v>
      </c>
      <c r="F553" s="22" t="str">
        <f>"dossierComplet['"&amp;meta_dossier_complet[[#This Row],[COD_VAR]]&amp;"'][code_insee]"</f>
        <v>dossierComplet['P18_RP_1P'][code_insee]</v>
      </c>
    </row>
    <row r="554" spans="1:6" hidden="1">
      <c r="B554" t="s">
        <v>4423</v>
      </c>
      <c r="C554" t="s">
        <v>4424</v>
      </c>
      <c r="D554" t="s">
        <v>4425</v>
      </c>
      <c r="E554" t="s">
        <v>2792</v>
      </c>
      <c r="F554" s="22" t="str">
        <f>"dossierComplet['"&amp;meta_dossier_complet[[#This Row],[COD_VAR]]&amp;"'][code_insee]"</f>
        <v>dossierComplet['P18_RP_2P'][code_insee]</v>
      </c>
    </row>
    <row r="555" spans="1:6" hidden="1">
      <c r="B555" t="s">
        <v>4426</v>
      </c>
      <c r="C555" t="s">
        <v>4427</v>
      </c>
      <c r="D555" t="s">
        <v>4428</v>
      </c>
      <c r="E555" t="s">
        <v>2792</v>
      </c>
      <c r="F555" s="22" t="str">
        <f>"dossierComplet['"&amp;meta_dossier_complet[[#This Row],[COD_VAR]]&amp;"'][code_insee]"</f>
        <v>dossierComplet['P18_RP_3P'][code_insee]</v>
      </c>
    </row>
    <row r="556" spans="1:6" hidden="1">
      <c r="B556" t="s">
        <v>4429</v>
      </c>
      <c r="C556" t="s">
        <v>4430</v>
      </c>
      <c r="D556" t="s">
        <v>4431</v>
      </c>
      <c r="E556" t="s">
        <v>2792</v>
      </c>
      <c r="F556" s="22" t="str">
        <f>"dossierComplet['"&amp;meta_dossier_complet[[#This Row],[COD_VAR]]&amp;"'][code_insee]"</f>
        <v>dossierComplet['P18_RP_4P'][code_insee]</v>
      </c>
    </row>
    <row r="557" spans="1:6" hidden="1">
      <c r="B557" t="s">
        <v>4432</v>
      </c>
      <c r="C557" t="s">
        <v>4433</v>
      </c>
      <c r="D557" t="s">
        <v>4434</v>
      </c>
      <c r="E557" t="s">
        <v>2792</v>
      </c>
      <c r="F557" s="22" t="str">
        <f>"dossierComplet['"&amp;meta_dossier_complet[[#This Row],[COD_VAR]]&amp;"'][code_insee]"</f>
        <v>dossierComplet['P18_RP_5PP'][code_insee]</v>
      </c>
    </row>
    <row r="558" spans="1:6" hidden="1">
      <c r="B558" t="s">
        <v>4435</v>
      </c>
      <c r="C558" t="s">
        <v>4436</v>
      </c>
      <c r="D558" t="s">
        <v>4437</v>
      </c>
      <c r="E558" t="s">
        <v>2792</v>
      </c>
      <c r="F558" s="22" t="str">
        <f>"dossierComplet['"&amp;meta_dossier_complet[[#This Row],[COD_VAR]]&amp;"'][code_insee]"</f>
        <v>dossierComplet['P18_NBPI_RP'][code_insee]</v>
      </c>
    </row>
    <row r="559" spans="1:6" hidden="1">
      <c r="B559" t="s">
        <v>4438</v>
      </c>
      <c r="C559" t="s">
        <v>4439</v>
      </c>
      <c r="D559" t="s">
        <v>4440</v>
      </c>
      <c r="E559" t="s">
        <v>2792</v>
      </c>
      <c r="F559" s="22" t="str">
        <f>"dossierComplet['"&amp;meta_dossier_complet[[#This Row],[COD_VAR]]&amp;"'][code_insee]"</f>
        <v>dossierComplet['P18_RPMAISON'][code_insee]</v>
      </c>
    </row>
    <row r="560" spans="1:6" hidden="1">
      <c r="B560" t="s">
        <v>4441</v>
      </c>
      <c r="C560" t="s">
        <v>4442</v>
      </c>
      <c r="D560" t="s">
        <v>4443</v>
      </c>
      <c r="E560" t="s">
        <v>2792</v>
      </c>
      <c r="F560" s="22" t="str">
        <f>"dossierComplet['"&amp;meta_dossier_complet[[#This Row],[COD_VAR]]&amp;"'][code_insee]"</f>
        <v>dossierComplet['P18_NBPI_RPMAISON'][code_insee]</v>
      </c>
    </row>
    <row r="561" spans="2:6" hidden="1">
      <c r="B561" t="s">
        <v>4444</v>
      </c>
      <c r="C561" t="s">
        <v>4445</v>
      </c>
      <c r="D561" t="s">
        <v>4446</v>
      </c>
      <c r="E561" t="s">
        <v>2792</v>
      </c>
      <c r="F561" s="22" t="str">
        <f>"dossierComplet['"&amp;meta_dossier_complet[[#This Row],[COD_VAR]]&amp;"'][code_insee]"</f>
        <v>dossierComplet['P18_RPAPPART'][code_insee]</v>
      </c>
    </row>
    <row r="562" spans="2:6" hidden="1">
      <c r="B562" t="s">
        <v>4447</v>
      </c>
      <c r="C562" t="s">
        <v>4448</v>
      </c>
      <c r="D562" t="s">
        <v>4449</v>
      </c>
      <c r="E562" t="s">
        <v>2792</v>
      </c>
      <c r="F562" s="22" t="str">
        <f>"dossierComplet['"&amp;meta_dossier_complet[[#This Row],[COD_VAR]]&amp;"'][code_insee]"</f>
        <v>dossierComplet['P18_NBPI_RPAPPART'][code_insee]</v>
      </c>
    </row>
    <row r="563" spans="2:6" hidden="1">
      <c r="B563" t="s">
        <v>4450</v>
      </c>
      <c r="C563" t="s">
        <v>4451</v>
      </c>
      <c r="D563" t="s">
        <v>4452</v>
      </c>
      <c r="E563" t="s">
        <v>2792</v>
      </c>
      <c r="F563" s="22" t="str">
        <f>"dossierComplet['"&amp;meta_dossier_complet[[#This Row],[COD_VAR]]&amp;"'][code_insee]"</f>
        <v>dossierComplet['C18_RP_HSTU1P'][code_insee]</v>
      </c>
    </row>
    <row r="564" spans="2:6" hidden="1">
      <c r="B564" t="s">
        <v>4453</v>
      </c>
      <c r="C564" t="s">
        <v>4454</v>
      </c>
      <c r="D564" t="s">
        <v>4455</v>
      </c>
      <c r="E564" t="s">
        <v>2792</v>
      </c>
      <c r="F564" s="22" t="str">
        <f>"dossierComplet['"&amp;meta_dossier_complet[[#This Row],[COD_VAR]]&amp;"'][code_insee]"</f>
        <v>dossierComplet['C18_RP_HSTU1P_SUROCC'][code_insee]</v>
      </c>
    </row>
    <row r="565" spans="2:6" hidden="1">
      <c r="B565" t="s">
        <v>4456</v>
      </c>
      <c r="C565" t="s">
        <v>4457</v>
      </c>
      <c r="D565" t="s">
        <v>4458</v>
      </c>
      <c r="E565" t="s">
        <v>2792</v>
      </c>
      <c r="F565" s="22" t="str">
        <f>"dossierComplet['"&amp;meta_dossier_complet[[#This Row],[COD_VAR]]&amp;"'][code_insee]"</f>
        <v>dossierComplet['P18_RP_ACHTOT'][code_insee]</v>
      </c>
    </row>
    <row r="566" spans="2:6" hidden="1">
      <c r="B566" t="s">
        <v>4459</v>
      </c>
      <c r="C566" t="s">
        <v>4460</v>
      </c>
      <c r="D566" t="s">
        <v>4461</v>
      </c>
      <c r="E566" t="s">
        <v>2792</v>
      </c>
      <c r="F566" s="22" t="str">
        <f>"dossierComplet['"&amp;meta_dossier_complet[[#This Row],[COD_VAR]]&amp;"'][code_insee]"</f>
        <v>dossierComplet['P18_RP_ACH19'][code_insee]</v>
      </c>
    </row>
    <row r="567" spans="2:6" hidden="1">
      <c r="B567" t="s">
        <v>4462</v>
      </c>
      <c r="C567" t="s">
        <v>4463</v>
      </c>
      <c r="D567" t="s">
        <v>4464</v>
      </c>
      <c r="E567" t="s">
        <v>2792</v>
      </c>
      <c r="F567" s="22" t="str">
        <f>"dossierComplet['"&amp;meta_dossier_complet[[#This Row],[COD_VAR]]&amp;"'][code_insee]"</f>
        <v>dossierComplet['P18_RP_ACH45'][code_insee]</v>
      </c>
    </row>
    <row r="568" spans="2:6" hidden="1">
      <c r="B568" t="s">
        <v>4465</v>
      </c>
      <c r="C568" t="s">
        <v>4466</v>
      </c>
      <c r="D568" t="s">
        <v>4467</v>
      </c>
      <c r="E568" t="s">
        <v>2792</v>
      </c>
      <c r="F568" s="22" t="str">
        <f>"dossierComplet['"&amp;meta_dossier_complet[[#This Row],[COD_VAR]]&amp;"'][code_insee]"</f>
        <v>dossierComplet['P18_RP_ACH70'][code_insee]</v>
      </c>
    </row>
    <row r="569" spans="2:6" hidden="1">
      <c r="B569" t="s">
        <v>4468</v>
      </c>
      <c r="C569" t="s">
        <v>4469</v>
      </c>
      <c r="D569" t="s">
        <v>4470</v>
      </c>
      <c r="E569" t="s">
        <v>2792</v>
      </c>
      <c r="F569" s="22" t="str">
        <f>"dossierComplet['"&amp;meta_dossier_complet[[#This Row],[COD_VAR]]&amp;"'][code_insee]"</f>
        <v>dossierComplet['P18_RP_ACH90'][code_insee]</v>
      </c>
    </row>
    <row r="570" spans="2:6" hidden="1">
      <c r="B570" t="s">
        <v>4471</v>
      </c>
      <c r="C570" t="s">
        <v>4472</v>
      </c>
      <c r="D570" t="s">
        <v>4473</v>
      </c>
      <c r="E570" t="s">
        <v>2792</v>
      </c>
      <c r="F570" s="22" t="str">
        <f>"dossierComplet['"&amp;meta_dossier_complet[[#This Row],[COD_VAR]]&amp;"'][code_insee]"</f>
        <v>dossierComplet['P18_RP_ACH05'][code_insee]</v>
      </c>
    </row>
    <row r="571" spans="2:6" hidden="1">
      <c r="B571" t="s">
        <v>4474</v>
      </c>
      <c r="C571" t="s">
        <v>4475</v>
      </c>
      <c r="D571" t="s">
        <v>4476</v>
      </c>
      <c r="E571" t="s">
        <v>2792</v>
      </c>
      <c r="F571" s="22" t="str">
        <f>"dossierComplet['"&amp;meta_dossier_complet[[#This Row],[COD_VAR]]&amp;"'][code_insee]"</f>
        <v>dossierComplet['P18_RP_ACH15'][code_insee]</v>
      </c>
    </row>
    <row r="572" spans="2:6" hidden="1">
      <c r="B572" t="s">
        <v>4477</v>
      </c>
      <c r="C572" t="s">
        <v>4478</v>
      </c>
      <c r="D572" t="s">
        <v>4479</v>
      </c>
      <c r="E572" t="s">
        <v>2792</v>
      </c>
      <c r="F572" s="22" t="str">
        <f>"dossierComplet['"&amp;meta_dossier_complet[[#This Row],[COD_VAR]]&amp;"'][code_insee]"</f>
        <v>dossierComplet['P18_RPMAISON_ACH19'][code_insee]</v>
      </c>
    </row>
    <row r="573" spans="2:6" hidden="1">
      <c r="B573" t="s">
        <v>4480</v>
      </c>
      <c r="C573" t="s">
        <v>4481</v>
      </c>
      <c r="D573" t="s">
        <v>4482</v>
      </c>
      <c r="E573" t="s">
        <v>2792</v>
      </c>
      <c r="F573" s="22" t="str">
        <f>"dossierComplet['"&amp;meta_dossier_complet[[#This Row],[COD_VAR]]&amp;"'][code_insee]"</f>
        <v>dossierComplet['P18_RPMAISON_ACH45'][code_insee]</v>
      </c>
    </row>
    <row r="574" spans="2:6" hidden="1">
      <c r="B574" t="s">
        <v>4483</v>
      </c>
      <c r="C574" t="s">
        <v>4484</v>
      </c>
      <c r="D574" t="s">
        <v>4485</v>
      </c>
      <c r="E574" t="s">
        <v>2792</v>
      </c>
      <c r="F574" s="22" t="str">
        <f>"dossierComplet['"&amp;meta_dossier_complet[[#This Row],[COD_VAR]]&amp;"'][code_insee]"</f>
        <v>dossierComplet['P18_RPMAISON_ACH70'][code_insee]</v>
      </c>
    </row>
    <row r="575" spans="2:6" hidden="1">
      <c r="B575" t="s">
        <v>4486</v>
      </c>
      <c r="C575" t="s">
        <v>4487</v>
      </c>
      <c r="D575" t="s">
        <v>4488</v>
      </c>
      <c r="E575" t="s">
        <v>2792</v>
      </c>
      <c r="F575" s="22" t="str">
        <f>"dossierComplet['"&amp;meta_dossier_complet[[#This Row],[COD_VAR]]&amp;"'][code_insee]"</f>
        <v>dossierComplet['P18_RPMAISON_ACH90'][code_insee]</v>
      </c>
    </row>
    <row r="576" spans="2:6" hidden="1">
      <c r="B576" t="s">
        <v>4489</v>
      </c>
      <c r="C576" t="s">
        <v>4490</v>
      </c>
      <c r="D576" t="s">
        <v>4491</v>
      </c>
      <c r="E576" t="s">
        <v>2792</v>
      </c>
      <c r="F576" s="22" t="str">
        <f>"dossierComplet['"&amp;meta_dossier_complet[[#This Row],[COD_VAR]]&amp;"'][code_insee]"</f>
        <v>dossierComplet['P18_RPMAISON_ACH05'][code_insee]</v>
      </c>
    </row>
    <row r="577" spans="2:6" hidden="1">
      <c r="B577" t="s">
        <v>4492</v>
      </c>
      <c r="C577" t="s">
        <v>4493</v>
      </c>
      <c r="D577" t="s">
        <v>4494</v>
      </c>
      <c r="E577" t="s">
        <v>2792</v>
      </c>
      <c r="F577" s="22" t="str">
        <f>"dossierComplet['"&amp;meta_dossier_complet[[#This Row],[COD_VAR]]&amp;"'][code_insee]"</f>
        <v>dossierComplet['P18_RPMAISON_ACH15'][code_insee]</v>
      </c>
    </row>
    <row r="578" spans="2:6" hidden="1">
      <c r="B578" t="s">
        <v>4495</v>
      </c>
      <c r="C578" t="s">
        <v>4496</v>
      </c>
      <c r="D578" t="s">
        <v>4497</v>
      </c>
      <c r="E578" t="s">
        <v>2792</v>
      </c>
      <c r="F578" s="22" t="str">
        <f>"dossierComplet['"&amp;meta_dossier_complet[[#This Row],[COD_VAR]]&amp;"'][code_insee]"</f>
        <v>dossierComplet['P18_RPAPPART_ACH19'][code_insee]</v>
      </c>
    </row>
    <row r="579" spans="2:6" hidden="1">
      <c r="B579" t="s">
        <v>4498</v>
      </c>
      <c r="C579" t="s">
        <v>4499</v>
      </c>
      <c r="D579" t="s">
        <v>4500</v>
      </c>
      <c r="E579" t="s">
        <v>2792</v>
      </c>
      <c r="F579" s="22" t="str">
        <f>"dossierComplet['"&amp;meta_dossier_complet[[#This Row],[COD_VAR]]&amp;"'][code_insee]"</f>
        <v>dossierComplet['P18_RPAPPART_ACH45'][code_insee]</v>
      </c>
    </row>
    <row r="580" spans="2:6" hidden="1">
      <c r="B580" t="s">
        <v>4501</v>
      </c>
      <c r="C580" t="s">
        <v>4502</v>
      </c>
      <c r="D580" t="s">
        <v>4503</v>
      </c>
      <c r="E580" t="s">
        <v>2792</v>
      </c>
      <c r="F580" s="22" t="str">
        <f>"dossierComplet['"&amp;meta_dossier_complet[[#This Row],[COD_VAR]]&amp;"'][code_insee]"</f>
        <v>dossierComplet['P18_RPAPPART_ACH70'][code_insee]</v>
      </c>
    </row>
    <row r="581" spans="2:6" hidden="1">
      <c r="B581" t="s">
        <v>4504</v>
      </c>
      <c r="C581" t="s">
        <v>4505</v>
      </c>
      <c r="D581" t="s">
        <v>4506</v>
      </c>
      <c r="E581" t="s">
        <v>2792</v>
      </c>
      <c r="F581" s="22" t="str">
        <f>"dossierComplet['"&amp;meta_dossier_complet[[#This Row],[COD_VAR]]&amp;"'][code_insee]"</f>
        <v>dossierComplet['P18_RPAPPART_ACH90'][code_insee]</v>
      </c>
    </row>
    <row r="582" spans="2:6" hidden="1">
      <c r="B582" t="s">
        <v>4507</v>
      </c>
      <c r="C582" t="s">
        <v>4508</v>
      </c>
      <c r="D582" t="s">
        <v>4509</v>
      </c>
      <c r="E582" t="s">
        <v>2792</v>
      </c>
      <c r="F582" s="22" t="str">
        <f>"dossierComplet['"&amp;meta_dossier_complet[[#This Row],[COD_VAR]]&amp;"'][code_insee]"</f>
        <v>dossierComplet['P18_RPAPPART_ACH05'][code_insee]</v>
      </c>
    </row>
    <row r="583" spans="2:6" hidden="1">
      <c r="B583" t="s">
        <v>4510</v>
      </c>
      <c r="C583" t="s">
        <v>4511</v>
      </c>
      <c r="D583" t="s">
        <v>4512</v>
      </c>
      <c r="E583" t="s">
        <v>2792</v>
      </c>
      <c r="F583" s="22" t="str">
        <f>"dossierComplet['"&amp;meta_dossier_complet[[#This Row],[COD_VAR]]&amp;"'][code_insee]"</f>
        <v>dossierComplet['P18_RPAPPART_ACH15'][code_insee]</v>
      </c>
    </row>
    <row r="584" spans="2:6" hidden="1">
      <c r="B584" t="s">
        <v>4513</v>
      </c>
      <c r="C584" t="s">
        <v>4514</v>
      </c>
      <c r="D584" t="s">
        <v>3720</v>
      </c>
      <c r="E584" t="s">
        <v>2792</v>
      </c>
      <c r="F584" s="22" t="str">
        <f>"dossierComplet['"&amp;meta_dossier_complet[[#This Row],[COD_VAR]]&amp;"'][code_insee]"</f>
        <v>dossierComplet['P18_MEN'][code_insee]</v>
      </c>
    </row>
    <row r="585" spans="2:6" hidden="1">
      <c r="B585" t="s">
        <v>4515</v>
      </c>
      <c r="C585" t="s">
        <v>4516</v>
      </c>
      <c r="D585" t="s">
        <v>4517</v>
      </c>
      <c r="E585" t="s">
        <v>2792</v>
      </c>
      <c r="F585" s="22" t="str">
        <f>"dossierComplet['"&amp;meta_dossier_complet[[#This Row],[COD_VAR]]&amp;"'][code_insee]"</f>
        <v>dossierComplet['P18_MEN_ANEM0002'][code_insee]</v>
      </c>
    </row>
    <row r="586" spans="2:6" hidden="1">
      <c r="B586" t="s">
        <v>4518</v>
      </c>
      <c r="C586" t="s">
        <v>4519</v>
      </c>
      <c r="D586" t="s">
        <v>4520</v>
      </c>
      <c r="E586" t="s">
        <v>2792</v>
      </c>
      <c r="F586" s="22" t="str">
        <f>"dossierComplet['"&amp;meta_dossier_complet[[#This Row],[COD_VAR]]&amp;"'][code_insee]"</f>
        <v>dossierComplet['P18_MEN_ANEM0204'][code_insee]</v>
      </c>
    </row>
    <row r="587" spans="2:6" hidden="1">
      <c r="B587" t="s">
        <v>4521</v>
      </c>
      <c r="C587" t="s">
        <v>4522</v>
      </c>
      <c r="D587" t="s">
        <v>4523</v>
      </c>
      <c r="E587" t="s">
        <v>2792</v>
      </c>
      <c r="F587" s="22" t="str">
        <f>"dossierComplet['"&amp;meta_dossier_complet[[#This Row],[COD_VAR]]&amp;"'][code_insee]"</f>
        <v>dossierComplet['P18_MEN_ANEM0509'][code_insee]</v>
      </c>
    </row>
    <row r="588" spans="2:6" hidden="1">
      <c r="B588" t="s">
        <v>4524</v>
      </c>
      <c r="C588" t="s">
        <v>4525</v>
      </c>
      <c r="D588" t="s">
        <v>4526</v>
      </c>
      <c r="E588" t="s">
        <v>2792</v>
      </c>
      <c r="F588" s="22" t="str">
        <f>"dossierComplet['"&amp;meta_dossier_complet[[#This Row],[COD_VAR]]&amp;"'][code_insee]"</f>
        <v>dossierComplet['P18_MEN_ANEM10P'][code_insee]</v>
      </c>
    </row>
    <row r="589" spans="2:6" hidden="1">
      <c r="B589" t="s">
        <v>4527</v>
      </c>
      <c r="C589" t="s">
        <v>4528</v>
      </c>
      <c r="D589" t="s">
        <v>4529</v>
      </c>
      <c r="E589" t="s">
        <v>2792</v>
      </c>
      <c r="F589" s="22" t="str">
        <f>"dossierComplet['"&amp;meta_dossier_complet[[#This Row],[COD_VAR]]&amp;"'][code_insee]"</f>
        <v>dossierComplet['P18_MEN_ANEM1019'][code_insee]</v>
      </c>
    </row>
    <row r="590" spans="2:6" hidden="1">
      <c r="B590" t="s">
        <v>4530</v>
      </c>
      <c r="C590" t="s">
        <v>4531</v>
      </c>
      <c r="D590" t="s">
        <v>4532</v>
      </c>
      <c r="E590" t="s">
        <v>2792</v>
      </c>
      <c r="F590" s="22" t="str">
        <f>"dossierComplet['"&amp;meta_dossier_complet[[#This Row],[COD_VAR]]&amp;"'][code_insee]"</f>
        <v>dossierComplet['P18_MEN_ANEM2029'][code_insee]</v>
      </c>
    </row>
    <row r="591" spans="2:6" hidden="1">
      <c r="B591" t="s">
        <v>4533</v>
      </c>
      <c r="C591" t="s">
        <v>4534</v>
      </c>
      <c r="D591" t="s">
        <v>4535</v>
      </c>
      <c r="E591" t="s">
        <v>2792</v>
      </c>
      <c r="F591" s="22" t="str">
        <f>"dossierComplet['"&amp;meta_dossier_complet[[#This Row],[COD_VAR]]&amp;"'][code_insee]"</f>
        <v>dossierComplet['P18_MEN_ANEM30P'][code_insee]</v>
      </c>
    </row>
    <row r="592" spans="2:6" hidden="1">
      <c r="B592" t="s">
        <v>4536</v>
      </c>
      <c r="C592" t="s">
        <v>4537</v>
      </c>
      <c r="D592" t="s">
        <v>4538</v>
      </c>
      <c r="E592" t="s">
        <v>2792</v>
      </c>
      <c r="F592" s="22" t="str">
        <f>"dossierComplet['"&amp;meta_dossier_complet[[#This Row],[COD_VAR]]&amp;"'][code_insee]"</f>
        <v>dossierComplet['P18_PMEN'][code_insee]</v>
      </c>
    </row>
    <row r="593" spans="1:6" hidden="1">
      <c r="B593" t="s">
        <v>4539</v>
      </c>
      <c r="C593" t="s">
        <v>4540</v>
      </c>
      <c r="D593" t="s">
        <v>4541</v>
      </c>
      <c r="E593" t="s">
        <v>2792</v>
      </c>
      <c r="F593" s="22" t="str">
        <f>"dossierComplet['"&amp;meta_dossier_complet[[#This Row],[COD_VAR]]&amp;"'][code_insee]"</f>
        <v>dossierComplet['P18_PMEN_ANEM0002'][code_insee]</v>
      </c>
    </row>
    <row r="594" spans="1:6" hidden="1">
      <c r="B594" t="s">
        <v>4542</v>
      </c>
      <c r="C594" t="s">
        <v>4543</v>
      </c>
      <c r="D594" t="s">
        <v>4544</v>
      </c>
      <c r="E594" t="s">
        <v>2792</v>
      </c>
      <c r="F594" s="22" t="str">
        <f>"dossierComplet['"&amp;meta_dossier_complet[[#This Row],[COD_VAR]]&amp;"'][code_insee]"</f>
        <v>dossierComplet['P18_PMEN_ANEM0204'][code_insee]</v>
      </c>
    </row>
    <row r="595" spans="1:6" hidden="1">
      <c r="B595" t="s">
        <v>4545</v>
      </c>
      <c r="C595" t="s">
        <v>4546</v>
      </c>
      <c r="D595" t="s">
        <v>4547</v>
      </c>
      <c r="E595" t="s">
        <v>2792</v>
      </c>
      <c r="F595" s="22" t="str">
        <f>"dossierComplet['"&amp;meta_dossier_complet[[#This Row],[COD_VAR]]&amp;"'][code_insee]"</f>
        <v>dossierComplet['P18_PMEN_ANEM0509'][code_insee]</v>
      </c>
    </row>
    <row r="596" spans="1:6" hidden="1">
      <c r="B596" t="s">
        <v>4548</v>
      </c>
      <c r="C596" t="s">
        <v>4549</v>
      </c>
      <c r="D596" t="s">
        <v>4550</v>
      </c>
      <c r="E596" t="s">
        <v>2792</v>
      </c>
      <c r="F596" s="22" t="str">
        <f>"dossierComplet['"&amp;meta_dossier_complet[[#This Row],[COD_VAR]]&amp;"'][code_insee]"</f>
        <v>dossierComplet['P18_PMEN_ANEM10P'][code_insee]</v>
      </c>
    </row>
    <row r="597" spans="1:6" hidden="1">
      <c r="B597" t="s">
        <v>4551</v>
      </c>
      <c r="C597" t="s">
        <v>4552</v>
      </c>
      <c r="D597" t="s">
        <v>4553</v>
      </c>
      <c r="E597" t="s">
        <v>2792</v>
      </c>
      <c r="F597" s="22" t="str">
        <f>"dossierComplet['"&amp;meta_dossier_complet[[#This Row],[COD_VAR]]&amp;"'][code_insee]"</f>
        <v>dossierComplet['P18_NBPI_RP_ANEM0002'][code_insee]</v>
      </c>
    </row>
    <row r="598" spans="1:6" hidden="1">
      <c r="B598" t="s">
        <v>4554</v>
      </c>
      <c r="C598" t="s">
        <v>4555</v>
      </c>
      <c r="D598" t="s">
        <v>4556</v>
      </c>
      <c r="E598" t="s">
        <v>2792</v>
      </c>
      <c r="F598" s="22" t="str">
        <f>"dossierComplet['"&amp;meta_dossier_complet[[#This Row],[COD_VAR]]&amp;"'][code_insee]"</f>
        <v>dossierComplet['P18_NBPI_RP_ANEM0204'][code_insee]</v>
      </c>
    </row>
    <row r="599" spans="1:6" hidden="1">
      <c r="B599" t="s">
        <v>4557</v>
      </c>
      <c r="C599" t="s">
        <v>4558</v>
      </c>
      <c r="D599" t="s">
        <v>4559</v>
      </c>
      <c r="E599" t="s">
        <v>2792</v>
      </c>
      <c r="F599" s="22" t="str">
        <f>"dossierComplet['"&amp;meta_dossier_complet[[#This Row],[COD_VAR]]&amp;"'][code_insee]"</f>
        <v>dossierComplet['P18_NBPI_RP_ANEM0509'][code_insee]</v>
      </c>
    </row>
    <row r="600" spans="1:6" hidden="1">
      <c r="B600" t="s">
        <v>4560</v>
      </c>
      <c r="C600" t="s">
        <v>4561</v>
      </c>
      <c r="D600" t="s">
        <v>4562</v>
      </c>
      <c r="E600" t="s">
        <v>2792</v>
      </c>
      <c r="F600" s="22" t="str">
        <f>"dossierComplet['"&amp;meta_dossier_complet[[#This Row],[COD_VAR]]&amp;"'][code_insee]"</f>
        <v>dossierComplet['P18_NBPI_RP_ANEM10P'][code_insee]</v>
      </c>
    </row>
    <row r="601" spans="1:6">
      <c r="A601" s="19" t="s">
        <v>2790</v>
      </c>
      <c r="B601" t="s">
        <v>170</v>
      </c>
      <c r="C601" t="s">
        <v>4563</v>
      </c>
      <c r="D601" t="s">
        <v>4564</v>
      </c>
      <c r="E601" t="s">
        <v>2792</v>
      </c>
      <c r="F601" s="22" t="str">
        <f>"dossierComplet['"&amp;meta_dossier_complet[[#This Row],[COD_VAR]]&amp;"'][code_insee]"</f>
        <v>dossierComplet['P18_RP_PROP'][code_insee]</v>
      </c>
    </row>
    <row r="602" spans="1:6">
      <c r="A602" s="19" t="s">
        <v>2790</v>
      </c>
      <c r="B602" t="s">
        <v>171</v>
      </c>
      <c r="C602" t="s">
        <v>4565</v>
      </c>
      <c r="D602" t="s">
        <v>4566</v>
      </c>
      <c r="E602" t="s">
        <v>2792</v>
      </c>
      <c r="F602" s="22" t="str">
        <f>"dossierComplet['"&amp;meta_dossier_complet[[#This Row],[COD_VAR]]&amp;"'][code_insee]"</f>
        <v>dossierComplet['P18_RP_LOC'][code_insee]</v>
      </c>
    </row>
    <row r="603" spans="1:6">
      <c r="A603" s="19" t="s">
        <v>2790</v>
      </c>
      <c r="B603" t="s">
        <v>172</v>
      </c>
      <c r="C603" t="s">
        <v>4567</v>
      </c>
      <c r="D603" t="s">
        <v>4568</v>
      </c>
      <c r="E603" t="s">
        <v>2792</v>
      </c>
      <c r="F603" s="22" t="str">
        <f>"dossierComplet['"&amp;meta_dossier_complet[[#This Row],[COD_VAR]]&amp;"'][code_insee]"</f>
        <v>dossierComplet['P18_RP_LOCHLMV'][code_insee]</v>
      </c>
    </row>
    <row r="604" spans="1:6" hidden="1">
      <c r="B604" t="s">
        <v>4569</v>
      </c>
      <c r="C604" t="s">
        <v>4570</v>
      </c>
      <c r="D604" t="s">
        <v>4571</v>
      </c>
      <c r="E604" t="s">
        <v>2792</v>
      </c>
      <c r="F604" s="22" t="str">
        <f>"dossierComplet['"&amp;meta_dossier_complet[[#This Row],[COD_VAR]]&amp;"'][code_insee]"</f>
        <v>dossierComplet['P18_RP_GRAT'][code_insee]</v>
      </c>
    </row>
    <row r="605" spans="1:6" hidden="1">
      <c r="B605" t="s">
        <v>4572</v>
      </c>
      <c r="C605" t="s">
        <v>4573</v>
      </c>
      <c r="D605" t="s">
        <v>4574</v>
      </c>
      <c r="E605" t="s">
        <v>2792</v>
      </c>
      <c r="F605" s="22" t="str">
        <f>"dossierComplet['"&amp;meta_dossier_complet[[#This Row],[COD_VAR]]&amp;"'][code_insee]"</f>
        <v>dossierComplet['P18_NPER_RP'][code_insee]</v>
      </c>
    </row>
    <row r="606" spans="1:6" hidden="1">
      <c r="B606" t="s">
        <v>4575</v>
      </c>
      <c r="C606" t="s">
        <v>4576</v>
      </c>
      <c r="D606" t="s">
        <v>4577</v>
      </c>
      <c r="E606" t="s">
        <v>2792</v>
      </c>
      <c r="F606" s="22" t="str">
        <f>"dossierComplet['"&amp;meta_dossier_complet[[#This Row],[COD_VAR]]&amp;"'][code_insee]"</f>
        <v>dossierComplet['P18_NPER_RP_PROP'][code_insee]</v>
      </c>
    </row>
    <row r="607" spans="1:6" hidden="1">
      <c r="B607" t="s">
        <v>4578</v>
      </c>
      <c r="C607" t="s">
        <v>4579</v>
      </c>
      <c r="D607" t="s">
        <v>4580</v>
      </c>
      <c r="E607" t="s">
        <v>2792</v>
      </c>
      <c r="F607" s="22" t="str">
        <f>"dossierComplet['"&amp;meta_dossier_complet[[#This Row],[COD_VAR]]&amp;"'][code_insee]"</f>
        <v>dossierComplet['P18_NPER_RP_LOC'][code_insee]</v>
      </c>
    </row>
    <row r="608" spans="1:6" hidden="1">
      <c r="B608" t="s">
        <v>4581</v>
      </c>
      <c r="C608" t="s">
        <v>4582</v>
      </c>
      <c r="D608" t="s">
        <v>4583</v>
      </c>
      <c r="E608" t="s">
        <v>2792</v>
      </c>
      <c r="F608" s="22" t="str">
        <f>"dossierComplet['"&amp;meta_dossier_complet[[#This Row],[COD_VAR]]&amp;"'][code_insee]"</f>
        <v>dossierComplet['P18_NPER_RP_LOCHLMV'][code_insee]</v>
      </c>
    </row>
    <row r="609" spans="2:6" hidden="1">
      <c r="B609" t="s">
        <v>4584</v>
      </c>
      <c r="C609" t="s">
        <v>4585</v>
      </c>
      <c r="D609" t="s">
        <v>4586</v>
      </c>
      <c r="E609" t="s">
        <v>2792</v>
      </c>
      <c r="F609" s="22" t="str">
        <f>"dossierComplet['"&amp;meta_dossier_complet[[#This Row],[COD_VAR]]&amp;"'][code_insee]"</f>
        <v>dossierComplet['P18_NPER_RP_GRAT'][code_insee]</v>
      </c>
    </row>
    <row r="610" spans="2:6" hidden="1">
      <c r="B610" t="s">
        <v>4587</v>
      </c>
      <c r="C610" t="s">
        <v>4588</v>
      </c>
      <c r="D610" t="s">
        <v>4589</v>
      </c>
      <c r="E610" t="s">
        <v>2792</v>
      </c>
      <c r="F610" s="22" t="str">
        <f>"dossierComplet['"&amp;meta_dossier_complet[[#This Row],[COD_VAR]]&amp;"'][code_insee]"</f>
        <v>dossierComplet['P18_ANEM_RP'][code_insee]</v>
      </c>
    </row>
    <row r="611" spans="2:6" hidden="1">
      <c r="B611" t="s">
        <v>4590</v>
      </c>
      <c r="C611" t="s">
        <v>4591</v>
      </c>
      <c r="D611" t="s">
        <v>4592</v>
      </c>
      <c r="E611" t="s">
        <v>2792</v>
      </c>
      <c r="F611" s="22" t="str">
        <f>"dossierComplet['"&amp;meta_dossier_complet[[#This Row],[COD_VAR]]&amp;"'][code_insee]"</f>
        <v>dossierComplet['P18_ANEM_RP_PROP'][code_insee]</v>
      </c>
    </row>
    <row r="612" spans="2:6" hidden="1">
      <c r="B612" t="s">
        <v>4593</v>
      </c>
      <c r="C612" t="s">
        <v>4594</v>
      </c>
      <c r="D612" t="s">
        <v>4595</v>
      </c>
      <c r="E612" t="s">
        <v>2792</v>
      </c>
      <c r="F612" s="22" t="str">
        <f>"dossierComplet['"&amp;meta_dossier_complet[[#This Row],[COD_VAR]]&amp;"'][code_insee]"</f>
        <v>dossierComplet['P18_ANEM_RP_LOC'][code_insee]</v>
      </c>
    </row>
    <row r="613" spans="2:6" hidden="1">
      <c r="B613" t="s">
        <v>4596</v>
      </c>
      <c r="C613" t="s">
        <v>4597</v>
      </c>
      <c r="D613" t="s">
        <v>4598</v>
      </c>
      <c r="E613" t="s">
        <v>2792</v>
      </c>
      <c r="F613" s="22" t="str">
        <f>"dossierComplet['"&amp;meta_dossier_complet[[#This Row],[COD_VAR]]&amp;"'][code_insee]"</f>
        <v>dossierComplet['P18_ANEM_RP_LOCHLMV'][code_insee]</v>
      </c>
    </row>
    <row r="614" spans="2:6" hidden="1">
      <c r="B614" t="s">
        <v>4599</v>
      </c>
      <c r="C614" t="s">
        <v>4600</v>
      </c>
      <c r="D614" t="s">
        <v>4601</v>
      </c>
      <c r="E614" t="s">
        <v>2792</v>
      </c>
      <c r="F614" s="22" t="str">
        <f>"dossierComplet['"&amp;meta_dossier_complet[[#This Row],[COD_VAR]]&amp;"'][code_insee]"</f>
        <v>dossierComplet['P18_ANEM_RP_GRAT'][code_insee]</v>
      </c>
    </row>
    <row r="615" spans="2:6" hidden="1">
      <c r="B615" t="s">
        <v>4602</v>
      </c>
      <c r="C615" t="s">
        <v>4603</v>
      </c>
      <c r="D615" t="s">
        <v>4604</v>
      </c>
      <c r="E615" t="s">
        <v>2792</v>
      </c>
      <c r="F615" s="22" t="str">
        <f>"dossierComplet['"&amp;meta_dossier_complet[[#This Row],[COD_VAR]]&amp;"'][code_insee]"</f>
        <v>dossierComplet['P18_RP_SDB'][code_insee]</v>
      </c>
    </row>
    <row r="616" spans="2:6" hidden="1">
      <c r="B616" t="s">
        <v>4605</v>
      </c>
      <c r="C616" t="s">
        <v>4606</v>
      </c>
      <c r="D616" t="s">
        <v>4607</v>
      </c>
      <c r="E616" t="s">
        <v>2792</v>
      </c>
      <c r="F616" s="22" t="str">
        <f>"dossierComplet['"&amp;meta_dossier_complet[[#This Row],[COD_VAR]]&amp;"'][code_insee]"</f>
        <v>dossierComplet['P18_RP_CCCOLL'][code_insee]</v>
      </c>
    </row>
    <row r="617" spans="2:6" hidden="1">
      <c r="B617" t="s">
        <v>4608</v>
      </c>
      <c r="C617" t="s">
        <v>4609</v>
      </c>
      <c r="D617" t="s">
        <v>4610</v>
      </c>
      <c r="E617" t="s">
        <v>2792</v>
      </c>
      <c r="F617" s="22" t="str">
        <f>"dossierComplet['"&amp;meta_dossier_complet[[#This Row],[COD_VAR]]&amp;"'][code_insee]"</f>
        <v>dossierComplet['P18_RP_CCIND'][code_insee]</v>
      </c>
    </row>
    <row r="618" spans="2:6" hidden="1">
      <c r="B618" t="s">
        <v>4611</v>
      </c>
      <c r="C618" t="s">
        <v>4612</v>
      </c>
      <c r="D618" t="s">
        <v>4613</v>
      </c>
      <c r="E618" t="s">
        <v>2792</v>
      </c>
      <c r="F618" s="22" t="str">
        <f>"dossierComplet['"&amp;meta_dossier_complet[[#This Row],[COD_VAR]]&amp;"'][code_insee]"</f>
        <v>dossierComplet['P18_RP_CINDELEC'][code_insee]</v>
      </c>
    </row>
    <row r="619" spans="2:6" hidden="1">
      <c r="B619" t="s">
        <v>4614</v>
      </c>
      <c r="C619" t="s">
        <v>4615</v>
      </c>
      <c r="D619" t="s">
        <v>4616</v>
      </c>
      <c r="E619" t="s">
        <v>2792</v>
      </c>
      <c r="F619" s="22" t="str">
        <f>"dossierComplet['"&amp;meta_dossier_complet[[#This Row],[COD_VAR]]&amp;"'][code_insee]"</f>
        <v>dossierComplet['P18_RP_ELEC'][code_insee]</v>
      </c>
    </row>
    <row r="620" spans="2:6" hidden="1">
      <c r="B620" t="s">
        <v>4617</v>
      </c>
      <c r="C620" t="s">
        <v>4618</v>
      </c>
      <c r="D620" t="s">
        <v>4619</v>
      </c>
      <c r="E620" t="s">
        <v>2792</v>
      </c>
      <c r="F620" s="22" t="str">
        <f>"dossierComplet['"&amp;meta_dossier_complet[[#This Row],[COD_VAR]]&amp;"'][code_insee]"</f>
        <v>dossierComplet['P18_RP_EAUCH'][code_insee]</v>
      </c>
    </row>
    <row r="621" spans="2:6" hidden="1">
      <c r="B621" t="s">
        <v>4620</v>
      </c>
      <c r="C621" t="s">
        <v>4621</v>
      </c>
      <c r="D621" t="s">
        <v>4622</v>
      </c>
      <c r="E621" t="s">
        <v>2792</v>
      </c>
      <c r="F621" s="22" t="str">
        <f>"dossierComplet['"&amp;meta_dossier_complet[[#This Row],[COD_VAR]]&amp;"'][code_insee]"</f>
        <v>dossierComplet['P18_RP_BDWC'][code_insee]</v>
      </c>
    </row>
    <row r="622" spans="2:6" hidden="1">
      <c r="B622" t="s">
        <v>4623</v>
      </c>
      <c r="C622" t="s">
        <v>4624</v>
      </c>
      <c r="D622" t="s">
        <v>4625</v>
      </c>
      <c r="E622" t="s">
        <v>2792</v>
      </c>
      <c r="F622" s="22" t="str">
        <f>"dossierComplet['"&amp;meta_dossier_complet[[#This Row],[COD_VAR]]&amp;"'][code_insee]"</f>
        <v>dossierComplet['P18_RP_CHOS'][code_insee]</v>
      </c>
    </row>
    <row r="623" spans="2:6" hidden="1">
      <c r="B623" t="s">
        <v>4626</v>
      </c>
      <c r="C623" t="s">
        <v>4627</v>
      </c>
      <c r="D623" t="s">
        <v>4628</v>
      </c>
      <c r="E623" t="s">
        <v>2792</v>
      </c>
      <c r="F623" s="22" t="str">
        <f>"dossierComplet['"&amp;meta_dossier_complet[[#This Row],[COD_VAR]]&amp;"'][code_insee]"</f>
        <v>dossierComplet['P18_RP_CLIM'][code_insee]</v>
      </c>
    </row>
    <row r="624" spans="2:6" hidden="1">
      <c r="B624" t="s">
        <v>4629</v>
      </c>
      <c r="C624" t="s">
        <v>4630</v>
      </c>
      <c r="D624" t="s">
        <v>4631</v>
      </c>
      <c r="E624" t="s">
        <v>2792</v>
      </c>
      <c r="F624" s="22" t="str">
        <f>"dossierComplet['"&amp;meta_dossier_complet[[#This Row],[COD_VAR]]&amp;"'][code_insee]"</f>
        <v>dossierComplet['P18_RP_TTEGOU'][code_insee]</v>
      </c>
    </row>
    <row r="625" spans="1:6" hidden="1">
      <c r="B625" t="s">
        <v>4632</v>
      </c>
      <c r="C625" t="s">
        <v>4633</v>
      </c>
      <c r="D625" t="s">
        <v>4634</v>
      </c>
      <c r="E625" t="s">
        <v>2792</v>
      </c>
      <c r="F625" s="22" t="str">
        <f>"dossierComplet['"&amp;meta_dossier_complet[[#This Row],[COD_VAR]]&amp;"'][code_insee]"</f>
        <v>dossierComplet['P18_RP_GARL'][code_insee]</v>
      </c>
    </row>
    <row r="626" spans="1:6" hidden="1">
      <c r="B626" t="s">
        <v>4635</v>
      </c>
      <c r="C626" t="s">
        <v>4636</v>
      </c>
      <c r="D626" t="s">
        <v>4637</v>
      </c>
      <c r="E626" t="s">
        <v>2792</v>
      </c>
      <c r="F626" s="22" t="str">
        <f>"dossierComplet['"&amp;meta_dossier_complet[[#This Row],[COD_VAR]]&amp;"'][code_insee]"</f>
        <v>dossierComplet['P18_RP_VOIT1P'][code_insee]</v>
      </c>
    </row>
    <row r="627" spans="1:6" hidden="1">
      <c r="B627" t="s">
        <v>4638</v>
      </c>
      <c r="C627" t="s">
        <v>4639</v>
      </c>
      <c r="D627" t="s">
        <v>4640</v>
      </c>
      <c r="E627" t="s">
        <v>2792</v>
      </c>
      <c r="F627" s="22" t="str">
        <f>"dossierComplet['"&amp;meta_dossier_complet[[#This Row],[COD_VAR]]&amp;"'][code_insee]"</f>
        <v>dossierComplet['P18_RP_VOIT1'][code_insee]</v>
      </c>
    </row>
    <row r="628" spans="1:6" hidden="1">
      <c r="B628" t="s">
        <v>4641</v>
      </c>
      <c r="C628" t="s">
        <v>4642</v>
      </c>
      <c r="D628" t="s">
        <v>4643</v>
      </c>
      <c r="E628" t="s">
        <v>2792</v>
      </c>
      <c r="F628" s="22" t="str">
        <f>"dossierComplet['"&amp;meta_dossier_complet[[#This Row],[COD_VAR]]&amp;"'][code_insee]"</f>
        <v>dossierComplet['P18_RP_VOIT2P'][code_insee]</v>
      </c>
    </row>
    <row r="629" spans="1:6" hidden="1">
      <c r="B629" t="s">
        <v>4644</v>
      </c>
      <c r="C629" t="s">
        <v>4645</v>
      </c>
      <c r="D629" t="s">
        <v>4646</v>
      </c>
      <c r="E629" t="s">
        <v>2792</v>
      </c>
      <c r="F629" s="22" t="str">
        <f>"dossierComplet['"&amp;meta_dossier_complet[[#This Row],[COD_VAR]]&amp;"'][code_insee]"</f>
        <v>dossierComplet['P18_RP_HABFOR'][code_insee]</v>
      </c>
    </row>
    <row r="630" spans="1:6" hidden="1">
      <c r="B630" t="s">
        <v>4647</v>
      </c>
      <c r="C630" t="s">
        <v>4648</v>
      </c>
      <c r="D630" t="s">
        <v>4649</v>
      </c>
      <c r="E630" t="s">
        <v>2792</v>
      </c>
      <c r="F630" s="22" t="str">
        <f>"dossierComplet['"&amp;meta_dossier_complet[[#This Row],[COD_VAR]]&amp;"'][code_insee]"</f>
        <v>dossierComplet['P18_RP_CASE'][code_insee]</v>
      </c>
    </row>
    <row r="631" spans="1:6" hidden="1">
      <c r="B631" t="s">
        <v>4650</v>
      </c>
      <c r="C631" t="s">
        <v>4651</v>
      </c>
      <c r="D631" t="s">
        <v>4652</v>
      </c>
      <c r="E631" t="s">
        <v>2792</v>
      </c>
      <c r="F631" s="22" t="str">
        <f>"dossierComplet['"&amp;meta_dossier_complet[[#This Row],[COD_VAR]]&amp;"'][code_insee]"</f>
        <v>dossierComplet['P18_RP_MIBOIS'][code_insee]</v>
      </c>
    </row>
    <row r="632" spans="1:6" hidden="1">
      <c r="B632" t="s">
        <v>4653</v>
      </c>
      <c r="C632" t="s">
        <v>4654</v>
      </c>
      <c r="D632" t="s">
        <v>4655</v>
      </c>
      <c r="E632" t="s">
        <v>2792</v>
      </c>
      <c r="F632" s="22" t="str">
        <f>"dossierComplet['"&amp;meta_dossier_complet[[#This Row],[COD_VAR]]&amp;"'][code_insee]"</f>
        <v>dossierComplet['P18_RP_MIDUR'][code_insee]</v>
      </c>
    </row>
    <row r="633" spans="1:6">
      <c r="A633" s="19" t="s">
        <v>2790</v>
      </c>
      <c r="B633" t="s">
        <v>173</v>
      </c>
      <c r="C633" t="s">
        <v>4656</v>
      </c>
      <c r="D633" t="s">
        <v>174</v>
      </c>
      <c r="E633" t="s">
        <v>2792</v>
      </c>
      <c r="F633" s="22" t="str">
        <f>"dossierComplet['"&amp;meta_dossier_complet[[#This Row],[COD_VAR]]&amp;"'][code_insee]"</f>
        <v>dossierComplet['P13_LOG'][code_insee]</v>
      </c>
    </row>
    <row r="634" spans="1:6">
      <c r="A634" s="19" t="s">
        <v>2790</v>
      </c>
      <c r="B634" t="s">
        <v>176</v>
      </c>
      <c r="C634" t="s">
        <v>4657</v>
      </c>
      <c r="D634" t="s">
        <v>4658</v>
      </c>
      <c r="E634" t="s">
        <v>2792</v>
      </c>
      <c r="F634" s="22" t="str">
        <f>"dossierComplet['"&amp;meta_dossier_complet[[#This Row],[COD_VAR]]&amp;"'][code_insee]"</f>
        <v>dossierComplet['P13_RP'][code_insee]</v>
      </c>
    </row>
    <row r="635" spans="1:6">
      <c r="A635" s="19" t="s">
        <v>2790</v>
      </c>
      <c r="B635" t="s">
        <v>179</v>
      </c>
      <c r="C635" t="s">
        <v>4659</v>
      </c>
      <c r="D635" t="s">
        <v>4660</v>
      </c>
      <c r="E635" t="s">
        <v>2792</v>
      </c>
      <c r="F635" s="22" t="str">
        <f>"dossierComplet['"&amp;meta_dossier_complet[[#This Row],[COD_VAR]]&amp;"'][code_insee]"</f>
        <v>dossierComplet['P13_RSECOCC'][code_insee]</v>
      </c>
    </row>
    <row r="636" spans="1:6">
      <c r="A636" s="19" t="s">
        <v>2790</v>
      </c>
      <c r="B636" t="s">
        <v>182</v>
      </c>
      <c r="C636" t="s">
        <v>4661</v>
      </c>
      <c r="D636" t="s">
        <v>183</v>
      </c>
      <c r="E636" t="s">
        <v>2792</v>
      </c>
      <c r="F636" s="22" t="str">
        <f>"dossierComplet['"&amp;meta_dossier_complet[[#This Row],[COD_VAR]]&amp;"'][code_insee]"</f>
        <v>dossierComplet['P13_LOGVAC'][code_insee]</v>
      </c>
    </row>
    <row r="637" spans="1:6">
      <c r="A637" s="19" t="s">
        <v>2790</v>
      </c>
      <c r="B637" t="s">
        <v>185</v>
      </c>
      <c r="C637" t="s">
        <v>4662</v>
      </c>
      <c r="D637" t="s">
        <v>186</v>
      </c>
      <c r="E637" t="s">
        <v>2792</v>
      </c>
      <c r="F637" s="22" t="str">
        <f>"dossierComplet['"&amp;meta_dossier_complet[[#This Row],[COD_VAR]]&amp;"'][code_insee]"</f>
        <v>dossierComplet['P13_MAISON'][code_insee]</v>
      </c>
    </row>
    <row r="638" spans="1:6">
      <c r="A638" s="19" t="s">
        <v>2790</v>
      </c>
      <c r="B638" t="s">
        <v>188</v>
      </c>
      <c r="C638" t="s">
        <v>4663</v>
      </c>
      <c r="D638" t="s">
        <v>189</v>
      </c>
      <c r="E638" t="s">
        <v>2792</v>
      </c>
      <c r="F638" s="22" t="str">
        <f>"dossierComplet['"&amp;meta_dossier_complet[[#This Row],[COD_VAR]]&amp;"'][code_insee]"</f>
        <v>dossierComplet['P13_APPART'][code_insee]</v>
      </c>
    </row>
    <row r="639" spans="1:6" hidden="1">
      <c r="B639" t="s">
        <v>4664</v>
      </c>
      <c r="C639" t="s">
        <v>4665</v>
      </c>
      <c r="D639" t="s">
        <v>4666</v>
      </c>
      <c r="E639" t="s">
        <v>2792</v>
      </c>
      <c r="F639" s="22" t="str">
        <f>"dossierComplet['"&amp;meta_dossier_complet[[#This Row],[COD_VAR]]&amp;"'][code_insee]"</f>
        <v>dossierComplet['P13_RP_1P'][code_insee]</v>
      </c>
    </row>
    <row r="640" spans="1:6" hidden="1">
      <c r="B640" t="s">
        <v>4667</v>
      </c>
      <c r="C640" t="s">
        <v>4668</v>
      </c>
      <c r="D640" t="s">
        <v>4669</v>
      </c>
      <c r="E640" t="s">
        <v>2792</v>
      </c>
      <c r="F640" s="22" t="str">
        <f>"dossierComplet['"&amp;meta_dossier_complet[[#This Row],[COD_VAR]]&amp;"'][code_insee]"</f>
        <v>dossierComplet['P13_RP_2P'][code_insee]</v>
      </c>
    </row>
    <row r="641" spans="2:6" hidden="1">
      <c r="B641" t="s">
        <v>4670</v>
      </c>
      <c r="C641" t="s">
        <v>4671</v>
      </c>
      <c r="D641" t="s">
        <v>4672</v>
      </c>
      <c r="E641" t="s">
        <v>2792</v>
      </c>
      <c r="F641" s="22" t="str">
        <f>"dossierComplet['"&amp;meta_dossier_complet[[#This Row],[COD_VAR]]&amp;"'][code_insee]"</f>
        <v>dossierComplet['P13_RP_3P'][code_insee]</v>
      </c>
    </row>
    <row r="642" spans="2:6" hidden="1">
      <c r="B642" t="s">
        <v>4673</v>
      </c>
      <c r="C642" t="s">
        <v>4674</v>
      </c>
      <c r="D642" t="s">
        <v>4675</v>
      </c>
      <c r="E642" t="s">
        <v>2792</v>
      </c>
      <c r="F642" s="22" t="str">
        <f>"dossierComplet['"&amp;meta_dossier_complet[[#This Row],[COD_VAR]]&amp;"'][code_insee]"</f>
        <v>dossierComplet['P13_RP_4P'][code_insee]</v>
      </c>
    </row>
    <row r="643" spans="2:6" hidden="1">
      <c r="B643" t="s">
        <v>4676</v>
      </c>
      <c r="C643" t="s">
        <v>4677</v>
      </c>
      <c r="D643" t="s">
        <v>4678</v>
      </c>
      <c r="E643" t="s">
        <v>2792</v>
      </c>
      <c r="F643" s="22" t="str">
        <f>"dossierComplet['"&amp;meta_dossier_complet[[#This Row],[COD_VAR]]&amp;"'][code_insee]"</f>
        <v>dossierComplet['P13_RP_5PP'][code_insee]</v>
      </c>
    </row>
    <row r="644" spans="2:6" hidden="1">
      <c r="B644" t="s">
        <v>4679</v>
      </c>
      <c r="C644" t="s">
        <v>4680</v>
      </c>
      <c r="D644" t="s">
        <v>4681</v>
      </c>
      <c r="E644" t="s">
        <v>2792</v>
      </c>
      <c r="F644" s="22" t="str">
        <f>"dossierComplet['"&amp;meta_dossier_complet[[#This Row],[COD_VAR]]&amp;"'][code_insee]"</f>
        <v>dossierComplet['P13_NBPI_RP'][code_insee]</v>
      </c>
    </row>
    <row r="645" spans="2:6" hidden="1">
      <c r="B645" t="s">
        <v>4682</v>
      </c>
      <c r="C645" t="s">
        <v>4683</v>
      </c>
      <c r="D645" t="s">
        <v>4684</v>
      </c>
      <c r="E645" t="s">
        <v>2792</v>
      </c>
      <c r="F645" s="22" t="str">
        <f>"dossierComplet['"&amp;meta_dossier_complet[[#This Row],[COD_VAR]]&amp;"'][code_insee]"</f>
        <v>dossierComplet['P13_RPMAISON'][code_insee]</v>
      </c>
    </row>
    <row r="646" spans="2:6" hidden="1">
      <c r="B646" t="s">
        <v>4685</v>
      </c>
      <c r="C646" t="s">
        <v>4686</v>
      </c>
      <c r="D646" t="s">
        <v>4687</v>
      </c>
      <c r="E646" t="s">
        <v>2792</v>
      </c>
      <c r="F646" s="22" t="str">
        <f>"dossierComplet['"&amp;meta_dossier_complet[[#This Row],[COD_VAR]]&amp;"'][code_insee]"</f>
        <v>dossierComplet['P13_NBPI_RPMAISON'][code_insee]</v>
      </c>
    </row>
    <row r="647" spans="2:6" hidden="1">
      <c r="B647" t="s">
        <v>4688</v>
      </c>
      <c r="C647" t="s">
        <v>4689</v>
      </c>
      <c r="D647" t="s">
        <v>4690</v>
      </c>
      <c r="E647" t="s">
        <v>2792</v>
      </c>
      <c r="F647" s="22" t="str">
        <f>"dossierComplet['"&amp;meta_dossier_complet[[#This Row],[COD_VAR]]&amp;"'][code_insee]"</f>
        <v>dossierComplet['P13_RPAPPART'][code_insee]</v>
      </c>
    </row>
    <row r="648" spans="2:6" hidden="1">
      <c r="B648" t="s">
        <v>4691</v>
      </c>
      <c r="C648" t="s">
        <v>4692</v>
      </c>
      <c r="D648" t="s">
        <v>4693</v>
      </c>
      <c r="E648" t="s">
        <v>2792</v>
      </c>
      <c r="F648" s="22" t="str">
        <f>"dossierComplet['"&amp;meta_dossier_complet[[#This Row],[COD_VAR]]&amp;"'][code_insee]"</f>
        <v>dossierComplet['P13_NBPI_RPAPPART'][code_insee]</v>
      </c>
    </row>
    <row r="649" spans="2:6" hidden="1">
      <c r="B649" t="s">
        <v>4694</v>
      </c>
      <c r="C649" t="s">
        <v>4695</v>
      </c>
      <c r="D649" t="s">
        <v>4696</v>
      </c>
      <c r="E649" t="s">
        <v>2792</v>
      </c>
      <c r="F649" s="22" t="str">
        <f>"dossierComplet['"&amp;meta_dossier_complet[[#This Row],[COD_VAR]]&amp;"'][code_insee]"</f>
        <v>dossierComplet['P13_RP_ACHTOT'][code_insee]</v>
      </c>
    </row>
    <row r="650" spans="2:6" hidden="1">
      <c r="B650" t="s">
        <v>4697</v>
      </c>
      <c r="C650" t="s">
        <v>4698</v>
      </c>
      <c r="D650" t="s">
        <v>4699</v>
      </c>
      <c r="E650" t="s">
        <v>2792</v>
      </c>
      <c r="F650" s="22" t="str">
        <f>"dossierComplet['"&amp;meta_dossier_complet[[#This Row],[COD_VAR]]&amp;"'][code_insee]"</f>
        <v>dossierComplet['P13_RP_ACH19'][code_insee]</v>
      </c>
    </row>
    <row r="651" spans="2:6" hidden="1">
      <c r="B651" t="s">
        <v>4700</v>
      </c>
      <c r="C651" t="s">
        <v>4701</v>
      </c>
      <c r="D651" t="s">
        <v>4702</v>
      </c>
      <c r="E651" t="s">
        <v>2792</v>
      </c>
      <c r="F651" s="22" t="str">
        <f>"dossierComplet['"&amp;meta_dossier_complet[[#This Row],[COD_VAR]]&amp;"'][code_insee]"</f>
        <v>dossierComplet['P13_RP_ACH45'][code_insee]</v>
      </c>
    </row>
    <row r="652" spans="2:6" hidden="1">
      <c r="B652" t="s">
        <v>4703</v>
      </c>
      <c r="C652" t="s">
        <v>4704</v>
      </c>
      <c r="D652" t="s">
        <v>4705</v>
      </c>
      <c r="E652" t="s">
        <v>2792</v>
      </c>
      <c r="F652" s="22" t="str">
        <f>"dossierComplet['"&amp;meta_dossier_complet[[#This Row],[COD_VAR]]&amp;"'][code_insee]"</f>
        <v>dossierComplet['P13_RP_ACH70'][code_insee]</v>
      </c>
    </row>
    <row r="653" spans="2:6" hidden="1">
      <c r="B653" t="s">
        <v>4706</v>
      </c>
      <c r="C653" t="s">
        <v>4707</v>
      </c>
      <c r="D653" t="s">
        <v>4708</v>
      </c>
      <c r="E653" t="s">
        <v>2792</v>
      </c>
      <c r="F653" s="22" t="str">
        <f>"dossierComplet['"&amp;meta_dossier_complet[[#This Row],[COD_VAR]]&amp;"'][code_insee]"</f>
        <v>dossierComplet['P13_RP_ACH90'][code_insee]</v>
      </c>
    </row>
    <row r="654" spans="2:6" hidden="1">
      <c r="B654" t="s">
        <v>4709</v>
      </c>
      <c r="C654" t="s">
        <v>4710</v>
      </c>
      <c r="D654" t="s">
        <v>4711</v>
      </c>
      <c r="E654" t="s">
        <v>2792</v>
      </c>
      <c r="F654" s="22" t="str">
        <f>"dossierComplet['"&amp;meta_dossier_complet[[#This Row],[COD_VAR]]&amp;"'][code_insee]"</f>
        <v>dossierComplet['P13_RP_ACH05'][code_insee]</v>
      </c>
    </row>
    <row r="655" spans="2:6" hidden="1">
      <c r="B655" t="s">
        <v>4712</v>
      </c>
      <c r="C655" t="s">
        <v>4713</v>
      </c>
      <c r="D655" t="s">
        <v>4714</v>
      </c>
      <c r="E655" t="s">
        <v>2792</v>
      </c>
      <c r="F655" s="22" t="str">
        <f>"dossierComplet['"&amp;meta_dossier_complet[[#This Row],[COD_VAR]]&amp;"'][code_insee]"</f>
        <v>dossierComplet['P13_RP_ACH10'][code_insee]</v>
      </c>
    </row>
    <row r="656" spans="2:6" hidden="1">
      <c r="B656" t="s">
        <v>4715</v>
      </c>
      <c r="C656" t="s">
        <v>4716</v>
      </c>
      <c r="D656" t="s">
        <v>4717</v>
      </c>
      <c r="E656" t="s">
        <v>2792</v>
      </c>
      <c r="F656" s="22" t="str">
        <f>"dossierComplet['"&amp;meta_dossier_complet[[#This Row],[COD_VAR]]&amp;"'][code_insee]"</f>
        <v>dossierComplet['P13_RPMAISON_ACH19'][code_insee]</v>
      </c>
    </row>
    <row r="657" spans="2:6" hidden="1">
      <c r="B657" t="s">
        <v>4718</v>
      </c>
      <c r="C657" t="s">
        <v>4719</v>
      </c>
      <c r="D657" t="s">
        <v>4720</v>
      </c>
      <c r="E657" t="s">
        <v>2792</v>
      </c>
      <c r="F657" s="22" t="str">
        <f>"dossierComplet['"&amp;meta_dossier_complet[[#This Row],[COD_VAR]]&amp;"'][code_insee]"</f>
        <v>dossierComplet['P13_RPMAISON_ACH45'][code_insee]</v>
      </c>
    </row>
    <row r="658" spans="2:6" hidden="1">
      <c r="B658" t="s">
        <v>4721</v>
      </c>
      <c r="C658" t="s">
        <v>4722</v>
      </c>
      <c r="D658" t="s">
        <v>4723</v>
      </c>
      <c r="E658" t="s">
        <v>2792</v>
      </c>
      <c r="F658" s="22" t="str">
        <f>"dossierComplet['"&amp;meta_dossier_complet[[#This Row],[COD_VAR]]&amp;"'][code_insee]"</f>
        <v>dossierComplet['P13_RPMAISON_ACH70'][code_insee]</v>
      </c>
    </row>
    <row r="659" spans="2:6" hidden="1">
      <c r="B659" t="s">
        <v>4724</v>
      </c>
      <c r="C659" t="s">
        <v>4725</v>
      </c>
      <c r="D659" t="s">
        <v>4726</v>
      </c>
      <c r="E659" t="s">
        <v>2792</v>
      </c>
      <c r="F659" s="22" t="str">
        <f>"dossierComplet['"&amp;meta_dossier_complet[[#This Row],[COD_VAR]]&amp;"'][code_insee]"</f>
        <v>dossierComplet['P13_RPMAISON_ACH90'][code_insee]</v>
      </c>
    </row>
    <row r="660" spans="2:6" hidden="1">
      <c r="B660" t="s">
        <v>4727</v>
      </c>
      <c r="C660" t="s">
        <v>4728</v>
      </c>
      <c r="D660" t="s">
        <v>4729</v>
      </c>
      <c r="E660" t="s">
        <v>2792</v>
      </c>
      <c r="F660" s="22" t="str">
        <f>"dossierComplet['"&amp;meta_dossier_complet[[#This Row],[COD_VAR]]&amp;"'][code_insee]"</f>
        <v>dossierComplet['P13_RPMAISON_ACH05'][code_insee]</v>
      </c>
    </row>
    <row r="661" spans="2:6" hidden="1">
      <c r="B661" t="s">
        <v>4730</v>
      </c>
      <c r="C661" t="s">
        <v>4731</v>
      </c>
      <c r="D661" t="s">
        <v>4732</v>
      </c>
      <c r="E661" t="s">
        <v>2792</v>
      </c>
      <c r="F661" s="22" t="str">
        <f>"dossierComplet['"&amp;meta_dossier_complet[[#This Row],[COD_VAR]]&amp;"'][code_insee]"</f>
        <v>dossierComplet['P13_RPMAISON_ACH10'][code_insee]</v>
      </c>
    </row>
    <row r="662" spans="2:6" hidden="1">
      <c r="B662" t="s">
        <v>4733</v>
      </c>
      <c r="C662" t="s">
        <v>4734</v>
      </c>
      <c r="D662" t="s">
        <v>4735</v>
      </c>
      <c r="E662" t="s">
        <v>2792</v>
      </c>
      <c r="F662" s="22" t="str">
        <f>"dossierComplet['"&amp;meta_dossier_complet[[#This Row],[COD_VAR]]&amp;"'][code_insee]"</f>
        <v>dossierComplet['P13_RPAPPART_ACH19'][code_insee]</v>
      </c>
    </row>
    <row r="663" spans="2:6" hidden="1">
      <c r="B663" t="s">
        <v>4736</v>
      </c>
      <c r="C663" t="s">
        <v>4737</v>
      </c>
      <c r="D663" t="s">
        <v>4738</v>
      </c>
      <c r="E663" t="s">
        <v>2792</v>
      </c>
      <c r="F663" s="22" t="str">
        <f>"dossierComplet['"&amp;meta_dossier_complet[[#This Row],[COD_VAR]]&amp;"'][code_insee]"</f>
        <v>dossierComplet['P13_RPAPPART_ACH45'][code_insee]</v>
      </c>
    </row>
    <row r="664" spans="2:6" hidden="1">
      <c r="B664" t="s">
        <v>4739</v>
      </c>
      <c r="C664" t="s">
        <v>4740</v>
      </c>
      <c r="D664" t="s">
        <v>4741</v>
      </c>
      <c r="E664" t="s">
        <v>2792</v>
      </c>
      <c r="F664" s="22" t="str">
        <f>"dossierComplet['"&amp;meta_dossier_complet[[#This Row],[COD_VAR]]&amp;"'][code_insee]"</f>
        <v>dossierComplet['P13_RPAPPART_ACH70'][code_insee]</v>
      </c>
    </row>
    <row r="665" spans="2:6" hidden="1">
      <c r="B665" t="s">
        <v>4742</v>
      </c>
      <c r="C665" t="s">
        <v>4743</v>
      </c>
      <c r="D665" t="s">
        <v>4744</v>
      </c>
      <c r="E665" t="s">
        <v>2792</v>
      </c>
      <c r="F665" s="22" t="str">
        <f>"dossierComplet['"&amp;meta_dossier_complet[[#This Row],[COD_VAR]]&amp;"'][code_insee]"</f>
        <v>dossierComplet['P13_RPAPPART_ACH90'][code_insee]</v>
      </c>
    </row>
    <row r="666" spans="2:6" hidden="1">
      <c r="B666" t="s">
        <v>4745</v>
      </c>
      <c r="C666" t="s">
        <v>4746</v>
      </c>
      <c r="D666" t="s">
        <v>4747</v>
      </c>
      <c r="E666" t="s">
        <v>2792</v>
      </c>
      <c r="F666" s="22" t="str">
        <f>"dossierComplet['"&amp;meta_dossier_complet[[#This Row],[COD_VAR]]&amp;"'][code_insee]"</f>
        <v>dossierComplet['P13_RPAPPART_ACH05'][code_insee]</v>
      </c>
    </row>
    <row r="667" spans="2:6" hidden="1">
      <c r="B667" t="s">
        <v>4748</v>
      </c>
      <c r="C667" t="s">
        <v>4749</v>
      </c>
      <c r="D667" t="s">
        <v>4750</v>
      </c>
      <c r="E667" t="s">
        <v>2792</v>
      </c>
      <c r="F667" s="22" t="str">
        <f>"dossierComplet['"&amp;meta_dossier_complet[[#This Row],[COD_VAR]]&amp;"'][code_insee]"</f>
        <v>dossierComplet['P13_RPAPPART_ACH10'][code_insee]</v>
      </c>
    </row>
    <row r="668" spans="2:6" hidden="1">
      <c r="B668" t="s">
        <v>4751</v>
      </c>
      <c r="C668" t="s">
        <v>4752</v>
      </c>
      <c r="D668" t="s">
        <v>3957</v>
      </c>
      <c r="E668" t="s">
        <v>2792</v>
      </c>
      <c r="F668" s="22" t="str">
        <f>"dossierComplet['"&amp;meta_dossier_complet[[#This Row],[COD_VAR]]&amp;"'][code_insee]"</f>
        <v>dossierComplet['P13_MEN'][code_insee]</v>
      </c>
    </row>
    <row r="669" spans="2:6" hidden="1">
      <c r="B669" t="s">
        <v>4753</v>
      </c>
      <c r="C669" t="s">
        <v>4754</v>
      </c>
      <c r="D669" t="s">
        <v>4755</v>
      </c>
      <c r="E669" t="s">
        <v>2792</v>
      </c>
      <c r="F669" s="22" t="str">
        <f>"dossierComplet['"&amp;meta_dossier_complet[[#This Row],[COD_VAR]]&amp;"'][code_insee]"</f>
        <v>dossierComplet['P13_MEN_ANEM0002'][code_insee]</v>
      </c>
    </row>
    <row r="670" spans="2:6" hidden="1">
      <c r="B670" t="s">
        <v>4756</v>
      </c>
      <c r="C670" t="s">
        <v>4757</v>
      </c>
      <c r="D670" t="s">
        <v>4758</v>
      </c>
      <c r="E670" t="s">
        <v>2792</v>
      </c>
      <c r="F670" s="22" t="str">
        <f>"dossierComplet['"&amp;meta_dossier_complet[[#This Row],[COD_VAR]]&amp;"'][code_insee]"</f>
        <v>dossierComplet['P13_MEN_ANEM0204'][code_insee]</v>
      </c>
    </row>
    <row r="671" spans="2:6" hidden="1">
      <c r="B671" t="s">
        <v>4759</v>
      </c>
      <c r="C671" t="s">
        <v>4760</v>
      </c>
      <c r="D671" t="s">
        <v>4761</v>
      </c>
      <c r="E671" t="s">
        <v>2792</v>
      </c>
      <c r="F671" s="22" t="str">
        <f>"dossierComplet['"&amp;meta_dossier_complet[[#This Row],[COD_VAR]]&amp;"'][code_insee]"</f>
        <v>dossierComplet['P13_MEN_ANEM0509'][code_insee]</v>
      </c>
    </row>
    <row r="672" spans="2:6" hidden="1">
      <c r="B672" t="s">
        <v>4762</v>
      </c>
      <c r="C672" t="s">
        <v>4763</v>
      </c>
      <c r="D672" t="s">
        <v>4764</v>
      </c>
      <c r="E672" t="s">
        <v>2792</v>
      </c>
      <c r="F672" s="22" t="str">
        <f>"dossierComplet['"&amp;meta_dossier_complet[[#This Row],[COD_VAR]]&amp;"'][code_insee]"</f>
        <v>dossierComplet['P13_MEN_ANEM10P'][code_insee]</v>
      </c>
    </row>
    <row r="673" spans="1:6" hidden="1">
      <c r="B673" t="s">
        <v>4765</v>
      </c>
      <c r="C673" t="s">
        <v>4766</v>
      </c>
      <c r="D673" t="s">
        <v>4767</v>
      </c>
      <c r="E673" t="s">
        <v>2792</v>
      </c>
      <c r="F673" s="22" t="str">
        <f>"dossierComplet['"&amp;meta_dossier_complet[[#This Row],[COD_VAR]]&amp;"'][code_insee]"</f>
        <v>dossierComplet['P13_MEN_ANEM1019'][code_insee]</v>
      </c>
    </row>
    <row r="674" spans="1:6" hidden="1">
      <c r="B674" t="s">
        <v>4768</v>
      </c>
      <c r="C674" t="s">
        <v>4769</v>
      </c>
      <c r="D674" t="s">
        <v>4770</v>
      </c>
      <c r="E674" t="s">
        <v>2792</v>
      </c>
      <c r="F674" s="22" t="str">
        <f>"dossierComplet['"&amp;meta_dossier_complet[[#This Row],[COD_VAR]]&amp;"'][code_insee]"</f>
        <v>dossierComplet['P13_MEN_ANEM2029'][code_insee]</v>
      </c>
    </row>
    <row r="675" spans="1:6" hidden="1">
      <c r="B675" t="s">
        <v>4771</v>
      </c>
      <c r="C675" t="s">
        <v>4772</v>
      </c>
      <c r="D675" t="s">
        <v>4773</v>
      </c>
      <c r="E675" t="s">
        <v>2792</v>
      </c>
      <c r="F675" s="22" t="str">
        <f>"dossierComplet['"&amp;meta_dossier_complet[[#This Row],[COD_VAR]]&amp;"'][code_insee]"</f>
        <v>dossierComplet['P13_MEN_ANEM30P'][code_insee]</v>
      </c>
    </row>
    <row r="676" spans="1:6" hidden="1">
      <c r="B676" t="s">
        <v>4774</v>
      </c>
      <c r="C676" t="s">
        <v>4775</v>
      </c>
      <c r="D676" t="s">
        <v>4776</v>
      </c>
      <c r="E676" t="s">
        <v>2792</v>
      </c>
      <c r="F676" s="22" t="str">
        <f>"dossierComplet['"&amp;meta_dossier_complet[[#This Row],[COD_VAR]]&amp;"'][code_insee]"</f>
        <v>dossierComplet['P13_PMEN'][code_insee]</v>
      </c>
    </row>
    <row r="677" spans="1:6" hidden="1">
      <c r="B677" t="s">
        <v>4777</v>
      </c>
      <c r="C677" t="s">
        <v>4778</v>
      </c>
      <c r="D677" t="s">
        <v>4779</v>
      </c>
      <c r="E677" t="s">
        <v>2792</v>
      </c>
      <c r="F677" s="22" t="str">
        <f>"dossierComplet['"&amp;meta_dossier_complet[[#This Row],[COD_VAR]]&amp;"'][code_insee]"</f>
        <v>dossierComplet['P13_PMEN_ANEM0002'][code_insee]</v>
      </c>
    </row>
    <row r="678" spans="1:6" hidden="1">
      <c r="B678" t="s">
        <v>4780</v>
      </c>
      <c r="C678" t="s">
        <v>4781</v>
      </c>
      <c r="D678" t="s">
        <v>4782</v>
      </c>
      <c r="E678" t="s">
        <v>2792</v>
      </c>
      <c r="F678" s="22" t="str">
        <f>"dossierComplet['"&amp;meta_dossier_complet[[#This Row],[COD_VAR]]&amp;"'][code_insee]"</f>
        <v>dossierComplet['P13_PMEN_ANEM0204'][code_insee]</v>
      </c>
    </row>
    <row r="679" spans="1:6" hidden="1">
      <c r="B679" t="s">
        <v>4783</v>
      </c>
      <c r="C679" t="s">
        <v>4784</v>
      </c>
      <c r="D679" t="s">
        <v>4785</v>
      </c>
      <c r="E679" t="s">
        <v>2792</v>
      </c>
      <c r="F679" s="22" t="str">
        <f>"dossierComplet['"&amp;meta_dossier_complet[[#This Row],[COD_VAR]]&amp;"'][code_insee]"</f>
        <v>dossierComplet['P13_PMEN_ANEM0509'][code_insee]</v>
      </c>
    </row>
    <row r="680" spans="1:6" hidden="1">
      <c r="B680" t="s">
        <v>4786</v>
      </c>
      <c r="C680" t="s">
        <v>4787</v>
      </c>
      <c r="D680" t="s">
        <v>4788</v>
      </c>
      <c r="E680" t="s">
        <v>2792</v>
      </c>
      <c r="F680" s="22" t="str">
        <f>"dossierComplet['"&amp;meta_dossier_complet[[#This Row],[COD_VAR]]&amp;"'][code_insee]"</f>
        <v>dossierComplet['P13_PMEN_ANEM10P'][code_insee]</v>
      </c>
    </row>
    <row r="681" spans="1:6" hidden="1">
      <c r="B681" t="s">
        <v>4789</v>
      </c>
      <c r="C681" t="s">
        <v>4790</v>
      </c>
      <c r="D681" t="s">
        <v>4791</v>
      </c>
      <c r="E681" t="s">
        <v>2792</v>
      </c>
      <c r="F681" s="22" t="str">
        <f>"dossierComplet['"&amp;meta_dossier_complet[[#This Row],[COD_VAR]]&amp;"'][code_insee]"</f>
        <v>dossierComplet['P13_NBPI_RP_ANEM0002'][code_insee]</v>
      </c>
    </row>
    <row r="682" spans="1:6" hidden="1">
      <c r="B682" t="s">
        <v>4792</v>
      </c>
      <c r="C682" t="s">
        <v>4793</v>
      </c>
      <c r="D682" t="s">
        <v>4794</v>
      </c>
      <c r="E682" t="s">
        <v>2792</v>
      </c>
      <c r="F682" s="22" t="str">
        <f>"dossierComplet['"&amp;meta_dossier_complet[[#This Row],[COD_VAR]]&amp;"'][code_insee]"</f>
        <v>dossierComplet['P13_NBPI_RP_ANEM0204'][code_insee]</v>
      </c>
    </row>
    <row r="683" spans="1:6" hidden="1">
      <c r="B683" t="s">
        <v>4795</v>
      </c>
      <c r="C683" t="s">
        <v>4796</v>
      </c>
      <c r="D683" t="s">
        <v>4797</v>
      </c>
      <c r="E683" t="s">
        <v>2792</v>
      </c>
      <c r="F683" s="22" t="str">
        <f>"dossierComplet['"&amp;meta_dossier_complet[[#This Row],[COD_VAR]]&amp;"'][code_insee]"</f>
        <v>dossierComplet['P13_NBPI_RP_ANEM0509'][code_insee]</v>
      </c>
    </row>
    <row r="684" spans="1:6" hidden="1">
      <c r="B684" t="s">
        <v>4798</v>
      </c>
      <c r="C684" t="s">
        <v>4799</v>
      </c>
      <c r="D684" t="s">
        <v>4800</v>
      </c>
      <c r="E684" t="s">
        <v>2792</v>
      </c>
      <c r="F684" s="22" t="str">
        <f>"dossierComplet['"&amp;meta_dossier_complet[[#This Row],[COD_VAR]]&amp;"'][code_insee]"</f>
        <v>dossierComplet['P13_NBPI_RP_ANEM10P'][code_insee]</v>
      </c>
    </row>
    <row r="685" spans="1:6">
      <c r="A685" s="19" t="s">
        <v>2790</v>
      </c>
      <c r="B685" t="s">
        <v>191</v>
      </c>
      <c r="C685" t="s">
        <v>4801</v>
      </c>
      <c r="D685" t="s">
        <v>4802</v>
      </c>
      <c r="E685" t="s">
        <v>2792</v>
      </c>
      <c r="F685" s="22" t="str">
        <f>"dossierComplet['"&amp;meta_dossier_complet[[#This Row],[COD_VAR]]&amp;"'][code_insee]"</f>
        <v>dossierComplet['P13_RP_PROP'][code_insee]</v>
      </c>
    </row>
    <row r="686" spans="1:6">
      <c r="A686" s="19" t="s">
        <v>2790</v>
      </c>
      <c r="B686" t="s">
        <v>194</v>
      </c>
      <c r="C686" t="s">
        <v>4803</v>
      </c>
      <c r="D686" t="s">
        <v>4804</v>
      </c>
      <c r="E686" t="s">
        <v>2792</v>
      </c>
      <c r="F686" s="22" t="str">
        <f>"dossierComplet['"&amp;meta_dossier_complet[[#This Row],[COD_VAR]]&amp;"'][code_insee]"</f>
        <v>dossierComplet['P13_RP_LOC'][code_insee]</v>
      </c>
    </row>
    <row r="687" spans="1:6">
      <c r="A687" s="19" t="s">
        <v>2790</v>
      </c>
      <c r="B687" t="s">
        <v>197</v>
      </c>
      <c r="C687" t="s">
        <v>4805</v>
      </c>
      <c r="D687" t="s">
        <v>4806</v>
      </c>
      <c r="E687" t="s">
        <v>2792</v>
      </c>
      <c r="F687" s="22" t="str">
        <f>"dossierComplet['"&amp;meta_dossier_complet[[#This Row],[COD_VAR]]&amp;"'][code_insee]"</f>
        <v>dossierComplet['P13_RP_LOCHLMV'][code_insee]</v>
      </c>
    </row>
    <row r="688" spans="1:6" hidden="1">
      <c r="B688" t="s">
        <v>4807</v>
      </c>
      <c r="C688" t="s">
        <v>4808</v>
      </c>
      <c r="D688" t="s">
        <v>4809</v>
      </c>
      <c r="E688" t="s">
        <v>2792</v>
      </c>
      <c r="F688" s="22" t="str">
        <f>"dossierComplet['"&amp;meta_dossier_complet[[#This Row],[COD_VAR]]&amp;"'][code_insee]"</f>
        <v>dossierComplet['P13_RP_GRAT'][code_insee]</v>
      </c>
    </row>
    <row r="689" spans="2:6" hidden="1">
      <c r="B689" t="s">
        <v>4810</v>
      </c>
      <c r="C689" t="s">
        <v>4811</v>
      </c>
      <c r="D689" t="s">
        <v>4812</v>
      </c>
      <c r="E689" t="s">
        <v>2792</v>
      </c>
      <c r="F689" s="22" t="str">
        <f>"dossierComplet['"&amp;meta_dossier_complet[[#This Row],[COD_VAR]]&amp;"'][code_insee]"</f>
        <v>dossierComplet['P13_NPER_RP'][code_insee]</v>
      </c>
    </row>
    <row r="690" spans="2:6" hidden="1">
      <c r="B690" t="s">
        <v>4813</v>
      </c>
      <c r="C690" t="s">
        <v>4814</v>
      </c>
      <c r="D690" t="s">
        <v>4815</v>
      </c>
      <c r="E690" t="s">
        <v>2792</v>
      </c>
      <c r="F690" s="22" t="str">
        <f>"dossierComplet['"&amp;meta_dossier_complet[[#This Row],[COD_VAR]]&amp;"'][code_insee]"</f>
        <v>dossierComplet['P13_NPER_RP_PROP'][code_insee]</v>
      </c>
    </row>
    <row r="691" spans="2:6" hidden="1">
      <c r="B691" t="s">
        <v>4816</v>
      </c>
      <c r="C691" t="s">
        <v>4817</v>
      </c>
      <c r="D691" t="s">
        <v>4818</v>
      </c>
      <c r="E691" t="s">
        <v>2792</v>
      </c>
      <c r="F691" s="22" t="str">
        <f>"dossierComplet['"&amp;meta_dossier_complet[[#This Row],[COD_VAR]]&amp;"'][code_insee]"</f>
        <v>dossierComplet['P13_NPER_RP_LOC'][code_insee]</v>
      </c>
    </row>
    <row r="692" spans="2:6" hidden="1">
      <c r="B692" t="s">
        <v>4819</v>
      </c>
      <c r="C692" t="s">
        <v>4820</v>
      </c>
      <c r="D692" t="s">
        <v>4821</v>
      </c>
      <c r="E692" t="s">
        <v>2792</v>
      </c>
      <c r="F692" s="22" t="str">
        <f>"dossierComplet['"&amp;meta_dossier_complet[[#This Row],[COD_VAR]]&amp;"'][code_insee]"</f>
        <v>dossierComplet['P13_NPER_RP_LOCHLMV'][code_insee]</v>
      </c>
    </row>
    <row r="693" spans="2:6" hidden="1">
      <c r="B693" t="s">
        <v>4822</v>
      </c>
      <c r="C693" t="s">
        <v>4823</v>
      </c>
      <c r="D693" t="s">
        <v>4824</v>
      </c>
      <c r="E693" t="s">
        <v>2792</v>
      </c>
      <c r="F693" s="22" t="str">
        <f>"dossierComplet['"&amp;meta_dossier_complet[[#This Row],[COD_VAR]]&amp;"'][code_insee]"</f>
        <v>dossierComplet['P13_NPER_RP_GRAT'][code_insee]</v>
      </c>
    </row>
    <row r="694" spans="2:6" hidden="1">
      <c r="B694" t="s">
        <v>4825</v>
      </c>
      <c r="C694" t="s">
        <v>4826</v>
      </c>
      <c r="D694" t="s">
        <v>4827</v>
      </c>
      <c r="E694" t="s">
        <v>2792</v>
      </c>
      <c r="F694" s="22" t="str">
        <f>"dossierComplet['"&amp;meta_dossier_complet[[#This Row],[COD_VAR]]&amp;"'][code_insee]"</f>
        <v>dossierComplet['P13_ANEM_RP'][code_insee]</v>
      </c>
    </row>
    <row r="695" spans="2:6" hidden="1">
      <c r="B695" t="s">
        <v>4828</v>
      </c>
      <c r="C695" t="s">
        <v>4829</v>
      </c>
      <c r="D695" t="s">
        <v>4830</v>
      </c>
      <c r="E695" t="s">
        <v>2792</v>
      </c>
      <c r="F695" s="22" t="str">
        <f>"dossierComplet['"&amp;meta_dossier_complet[[#This Row],[COD_VAR]]&amp;"'][code_insee]"</f>
        <v>dossierComplet['P13_ANEM_RP_PROP'][code_insee]</v>
      </c>
    </row>
    <row r="696" spans="2:6" hidden="1">
      <c r="B696" t="s">
        <v>4831</v>
      </c>
      <c r="C696" t="s">
        <v>4832</v>
      </c>
      <c r="D696" t="s">
        <v>4833</v>
      </c>
      <c r="E696" t="s">
        <v>2792</v>
      </c>
      <c r="F696" s="22" t="str">
        <f>"dossierComplet['"&amp;meta_dossier_complet[[#This Row],[COD_VAR]]&amp;"'][code_insee]"</f>
        <v>dossierComplet['P13_ANEM_RP_LOC'][code_insee]</v>
      </c>
    </row>
    <row r="697" spans="2:6" hidden="1">
      <c r="B697" t="s">
        <v>4834</v>
      </c>
      <c r="C697" t="s">
        <v>4835</v>
      </c>
      <c r="D697" t="s">
        <v>4836</v>
      </c>
      <c r="E697" t="s">
        <v>2792</v>
      </c>
      <c r="F697" s="22" t="str">
        <f>"dossierComplet['"&amp;meta_dossier_complet[[#This Row],[COD_VAR]]&amp;"'][code_insee]"</f>
        <v>dossierComplet['P13_ANEM_RP_LOCHLMV'][code_insee]</v>
      </c>
    </row>
    <row r="698" spans="2:6" hidden="1">
      <c r="B698" t="s">
        <v>4837</v>
      </c>
      <c r="C698" t="s">
        <v>4838</v>
      </c>
      <c r="D698" t="s">
        <v>4839</v>
      </c>
      <c r="E698" t="s">
        <v>2792</v>
      </c>
      <c r="F698" s="22" t="str">
        <f>"dossierComplet['"&amp;meta_dossier_complet[[#This Row],[COD_VAR]]&amp;"'][code_insee]"</f>
        <v>dossierComplet['P13_ANEM_RP_GRAT'][code_insee]</v>
      </c>
    </row>
    <row r="699" spans="2:6" hidden="1">
      <c r="B699" t="s">
        <v>4840</v>
      </c>
      <c r="C699" t="s">
        <v>4841</v>
      </c>
      <c r="D699" t="s">
        <v>4842</v>
      </c>
      <c r="E699" t="s">
        <v>2792</v>
      </c>
      <c r="F699" s="22" t="str">
        <f>"dossierComplet['"&amp;meta_dossier_complet[[#This Row],[COD_VAR]]&amp;"'][code_insee]"</f>
        <v>dossierComplet['P13_RP_SDB'][code_insee]</v>
      </c>
    </row>
    <row r="700" spans="2:6" hidden="1">
      <c r="B700" t="s">
        <v>4843</v>
      </c>
      <c r="C700" t="s">
        <v>4844</v>
      </c>
      <c r="D700" t="s">
        <v>4845</v>
      </c>
      <c r="E700" t="s">
        <v>2792</v>
      </c>
      <c r="F700" s="22" t="str">
        <f>"dossierComplet['"&amp;meta_dossier_complet[[#This Row],[COD_VAR]]&amp;"'][code_insee]"</f>
        <v>dossierComplet['P13_RP_CCCOLL'][code_insee]</v>
      </c>
    </row>
    <row r="701" spans="2:6" hidden="1">
      <c r="B701" t="s">
        <v>4846</v>
      </c>
      <c r="C701" t="s">
        <v>4847</v>
      </c>
      <c r="D701" t="s">
        <v>4848</v>
      </c>
      <c r="E701" t="s">
        <v>2792</v>
      </c>
      <c r="F701" s="22" t="str">
        <f>"dossierComplet['"&amp;meta_dossier_complet[[#This Row],[COD_VAR]]&amp;"'][code_insee]"</f>
        <v>dossierComplet['P13_RP_CCIND'][code_insee]</v>
      </c>
    </row>
    <row r="702" spans="2:6" hidden="1">
      <c r="B702" t="s">
        <v>4849</v>
      </c>
      <c r="C702" t="s">
        <v>4850</v>
      </c>
      <c r="D702" t="s">
        <v>4851</v>
      </c>
      <c r="E702" t="s">
        <v>2792</v>
      </c>
      <c r="F702" s="22" t="str">
        <f>"dossierComplet['"&amp;meta_dossier_complet[[#This Row],[COD_VAR]]&amp;"'][code_insee]"</f>
        <v>dossierComplet['P13_RP_CINDELEC'][code_insee]</v>
      </c>
    </row>
    <row r="703" spans="2:6" hidden="1">
      <c r="B703" t="s">
        <v>4852</v>
      </c>
      <c r="C703" t="s">
        <v>4853</v>
      </c>
      <c r="D703" t="s">
        <v>4854</v>
      </c>
      <c r="E703" t="s">
        <v>2792</v>
      </c>
      <c r="F703" s="22" t="str">
        <f>"dossierComplet['"&amp;meta_dossier_complet[[#This Row],[COD_VAR]]&amp;"'][code_insee]"</f>
        <v>dossierComplet['P13_RP_ELEC'][code_insee]</v>
      </c>
    </row>
    <row r="704" spans="2:6" hidden="1">
      <c r="B704" t="s">
        <v>4855</v>
      </c>
      <c r="C704" t="s">
        <v>4856</v>
      </c>
      <c r="D704" t="s">
        <v>4857</v>
      </c>
      <c r="E704" t="s">
        <v>2792</v>
      </c>
      <c r="F704" s="22" t="str">
        <f>"dossierComplet['"&amp;meta_dossier_complet[[#This Row],[COD_VAR]]&amp;"'][code_insee]"</f>
        <v>dossierComplet['P13_RP_EAUCH'][code_insee]</v>
      </c>
    </row>
    <row r="705" spans="1:6" hidden="1">
      <c r="B705" t="s">
        <v>4858</v>
      </c>
      <c r="C705" t="s">
        <v>4859</v>
      </c>
      <c r="D705" t="s">
        <v>4860</v>
      </c>
      <c r="E705" t="s">
        <v>2792</v>
      </c>
      <c r="F705" s="22" t="str">
        <f>"dossierComplet['"&amp;meta_dossier_complet[[#This Row],[COD_VAR]]&amp;"'][code_insee]"</f>
        <v>dossierComplet['P13_RP_BDWC'][code_insee]</v>
      </c>
    </row>
    <row r="706" spans="1:6" hidden="1">
      <c r="B706" t="s">
        <v>4861</v>
      </c>
      <c r="C706" t="s">
        <v>4862</v>
      </c>
      <c r="D706" t="s">
        <v>4863</v>
      </c>
      <c r="E706" t="s">
        <v>2792</v>
      </c>
      <c r="F706" s="22" t="str">
        <f>"dossierComplet['"&amp;meta_dossier_complet[[#This Row],[COD_VAR]]&amp;"'][code_insee]"</f>
        <v>dossierComplet['P13_RP_CHOS'][code_insee]</v>
      </c>
    </row>
    <row r="707" spans="1:6" hidden="1">
      <c r="B707" t="s">
        <v>4864</v>
      </c>
      <c r="C707" t="s">
        <v>4865</v>
      </c>
      <c r="D707" t="s">
        <v>4866</v>
      </c>
      <c r="E707" t="s">
        <v>2792</v>
      </c>
      <c r="F707" s="22" t="str">
        <f>"dossierComplet['"&amp;meta_dossier_complet[[#This Row],[COD_VAR]]&amp;"'][code_insee]"</f>
        <v>dossierComplet['P13_RP_CLIM'][code_insee]</v>
      </c>
    </row>
    <row r="708" spans="1:6" hidden="1">
      <c r="B708" t="s">
        <v>4867</v>
      </c>
      <c r="C708" t="s">
        <v>4868</v>
      </c>
      <c r="D708" t="s">
        <v>4869</v>
      </c>
      <c r="E708" t="s">
        <v>2792</v>
      </c>
      <c r="F708" s="22" t="str">
        <f>"dossierComplet['"&amp;meta_dossier_complet[[#This Row],[COD_VAR]]&amp;"'][code_insee]"</f>
        <v>dossierComplet['P13_RP_TTEGOU'][code_insee]</v>
      </c>
    </row>
    <row r="709" spans="1:6" hidden="1">
      <c r="B709" t="s">
        <v>4870</v>
      </c>
      <c r="C709" t="s">
        <v>4871</v>
      </c>
      <c r="D709" t="s">
        <v>4872</v>
      </c>
      <c r="E709" t="s">
        <v>2792</v>
      </c>
      <c r="F709" s="22" t="str">
        <f>"dossierComplet['"&amp;meta_dossier_complet[[#This Row],[COD_VAR]]&amp;"'][code_insee]"</f>
        <v>dossierComplet['P13_RP_GARL'][code_insee]</v>
      </c>
    </row>
    <row r="710" spans="1:6" hidden="1">
      <c r="B710" t="s">
        <v>4873</v>
      </c>
      <c r="C710" t="s">
        <v>4874</v>
      </c>
      <c r="D710" t="s">
        <v>4875</v>
      </c>
      <c r="E710" t="s">
        <v>2792</v>
      </c>
      <c r="F710" s="22" t="str">
        <f>"dossierComplet['"&amp;meta_dossier_complet[[#This Row],[COD_VAR]]&amp;"'][code_insee]"</f>
        <v>dossierComplet['P13_RP_VOIT1P'][code_insee]</v>
      </c>
    </row>
    <row r="711" spans="1:6" hidden="1">
      <c r="B711" t="s">
        <v>4876</v>
      </c>
      <c r="C711" t="s">
        <v>4877</v>
      </c>
      <c r="D711" t="s">
        <v>4878</v>
      </c>
      <c r="E711" t="s">
        <v>2792</v>
      </c>
      <c r="F711" s="22" t="str">
        <f>"dossierComplet['"&amp;meta_dossier_complet[[#This Row],[COD_VAR]]&amp;"'][code_insee]"</f>
        <v>dossierComplet['P13_RP_VOIT1'][code_insee]</v>
      </c>
    </row>
    <row r="712" spans="1:6" hidden="1">
      <c r="B712" t="s">
        <v>4879</v>
      </c>
      <c r="C712" t="s">
        <v>4880</v>
      </c>
      <c r="D712" t="s">
        <v>4881</v>
      </c>
      <c r="E712" t="s">
        <v>2792</v>
      </c>
      <c r="F712" s="22" t="str">
        <f>"dossierComplet['"&amp;meta_dossier_complet[[#This Row],[COD_VAR]]&amp;"'][code_insee]"</f>
        <v>dossierComplet['P13_RP_VOIT2P'][code_insee]</v>
      </c>
    </row>
    <row r="713" spans="1:6" hidden="1">
      <c r="B713" t="s">
        <v>4882</v>
      </c>
      <c r="C713" t="s">
        <v>4883</v>
      </c>
      <c r="D713" t="s">
        <v>4884</v>
      </c>
      <c r="E713" t="s">
        <v>2792</v>
      </c>
      <c r="F713" s="22" t="str">
        <f>"dossierComplet['"&amp;meta_dossier_complet[[#This Row],[COD_VAR]]&amp;"'][code_insee]"</f>
        <v>dossierComplet['P13_RP_HABFOR'][code_insee]</v>
      </c>
    </row>
    <row r="714" spans="1:6" hidden="1">
      <c r="B714" t="s">
        <v>4885</v>
      </c>
      <c r="C714" t="s">
        <v>4886</v>
      </c>
      <c r="D714" t="s">
        <v>4887</v>
      </c>
      <c r="E714" t="s">
        <v>2792</v>
      </c>
      <c r="F714" s="22" t="str">
        <f>"dossierComplet['"&amp;meta_dossier_complet[[#This Row],[COD_VAR]]&amp;"'][code_insee]"</f>
        <v>dossierComplet['P13_RP_CASE'][code_insee]</v>
      </c>
    </row>
    <row r="715" spans="1:6" hidden="1">
      <c r="B715" t="s">
        <v>4888</v>
      </c>
      <c r="C715" t="s">
        <v>4889</v>
      </c>
      <c r="D715" t="s">
        <v>4890</v>
      </c>
      <c r="E715" t="s">
        <v>2792</v>
      </c>
      <c r="F715" s="22" t="str">
        <f>"dossierComplet['"&amp;meta_dossier_complet[[#This Row],[COD_VAR]]&amp;"'][code_insee]"</f>
        <v>dossierComplet['P13_RP_MIBOIS'][code_insee]</v>
      </c>
    </row>
    <row r="716" spans="1:6" hidden="1">
      <c r="B716" t="s">
        <v>4891</v>
      </c>
      <c r="C716" t="s">
        <v>4892</v>
      </c>
      <c r="D716" t="s">
        <v>4893</v>
      </c>
      <c r="E716" t="s">
        <v>2792</v>
      </c>
      <c r="F716" s="22" t="str">
        <f>"dossierComplet['"&amp;meta_dossier_complet[[#This Row],[COD_VAR]]&amp;"'][code_insee]"</f>
        <v>dossierComplet['P13_RP_MIDUR'][code_insee]</v>
      </c>
    </row>
    <row r="717" spans="1:6">
      <c r="A717" s="19" t="s">
        <v>2790</v>
      </c>
      <c r="B717" t="s">
        <v>200</v>
      </c>
      <c r="C717" t="s">
        <v>4894</v>
      </c>
      <c r="D717" t="s">
        <v>201</v>
      </c>
      <c r="E717" t="s">
        <v>2792</v>
      </c>
      <c r="F717" s="22" t="str">
        <f>"dossierComplet['"&amp;meta_dossier_complet[[#This Row],[COD_VAR]]&amp;"'][code_insee]"</f>
        <v>dossierComplet['P08_LOG'][code_insee]</v>
      </c>
    </row>
    <row r="718" spans="1:6">
      <c r="A718" s="19" t="s">
        <v>2790</v>
      </c>
      <c r="B718" t="s">
        <v>203</v>
      </c>
      <c r="C718" t="s">
        <v>4895</v>
      </c>
      <c r="D718" t="s">
        <v>4896</v>
      </c>
      <c r="E718" t="s">
        <v>2792</v>
      </c>
      <c r="F718" s="22" t="str">
        <f>"dossierComplet['"&amp;meta_dossier_complet[[#This Row],[COD_VAR]]&amp;"'][code_insee]"</f>
        <v>dossierComplet['P08_RP'][code_insee]</v>
      </c>
    </row>
    <row r="719" spans="1:6">
      <c r="A719" s="19" t="s">
        <v>2790</v>
      </c>
      <c r="B719" t="s">
        <v>206</v>
      </c>
      <c r="C719" t="s">
        <v>4897</v>
      </c>
      <c r="D719" t="s">
        <v>4898</v>
      </c>
      <c r="E719" t="s">
        <v>2792</v>
      </c>
      <c r="F719" s="22" t="str">
        <f>"dossierComplet['"&amp;meta_dossier_complet[[#This Row],[COD_VAR]]&amp;"'][code_insee]"</f>
        <v>dossierComplet['P08_RSECOCC'][code_insee]</v>
      </c>
    </row>
    <row r="720" spans="1:6">
      <c r="A720" s="19" t="s">
        <v>2790</v>
      </c>
      <c r="B720" t="s">
        <v>209</v>
      </c>
      <c r="C720" t="s">
        <v>4899</v>
      </c>
      <c r="D720" t="s">
        <v>210</v>
      </c>
      <c r="E720" t="s">
        <v>2792</v>
      </c>
      <c r="F720" s="22" t="str">
        <f>"dossierComplet['"&amp;meta_dossier_complet[[#This Row],[COD_VAR]]&amp;"'][code_insee]"</f>
        <v>dossierComplet['P08_LOGVAC'][code_insee]</v>
      </c>
    </row>
    <row r="721" spans="1:6">
      <c r="A721" s="19" t="s">
        <v>2790</v>
      </c>
      <c r="B721" t="s">
        <v>212</v>
      </c>
      <c r="C721" t="s">
        <v>4900</v>
      </c>
      <c r="D721" t="s">
        <v>213</v>
      </c>
      <c r="E721" t="s">
        <v>2792</v>
      </c>
      <c r="F721" s="22" t="str">
        <f>"dossierComplet['"&amp;meta_dossier_complet[[#This Row],[COD_VAR]]&amp;"'][code_insee]"</f>
        <v>dossierComplet['P08_MAISON'][code_insee]</v>
      </c>
    </row>
    <row r="722" spans="1:6">
      <c r="A722" s="19" t="s">
        <v>2790</v>
      </c>
      <c r="B722" t="s">
        <v>215</v>
      </c>
      <c r="C722" t="s">
        <v>4901</v>
      </c>
      <c r="D722" t="s">
        <v>216</v>
      </c>
      <c r="E722" t="s">
        <v>2792</v>
      </c>
      <c r="F722" s="22" t="str">
        <f>"dossierComplet['"&amp;meta_dossier_complet[[#This Row],[COD_VAR]]&amp;"'][code_insee]"</f>
        <v>dossierComplet['P08_APPART'][code_insee]</v>
      </c>
    </row>
    <row r="723" spans="1:6" hidden="1">
      <c r="B723" t="s">
        <v>4902</v>
      </c>
      <c r="C723" t="s">
        <v>4903</v>
      </c>
      <c r="D723" t="s">
        <v>4904</v>
      </c>
      <c r="E723" t="s">
        <v>2792</v>
      </c>
      <c r="F723" s="22" t="str">
        <f>"dossierComplet['"&amp;meta_dossier_complet[[#This Row],[COD_VAR]]&amp;"'][code_insee]"</f>
        <v>dossierComplet['P08_RP_1P'][code_insee]</v>
      </c>
    </row>
    <row r="724" spans="1:6" hidden="1">
      <c r="B724" t="s">
        <v>4905</v>
      </c>
      <c r="C724" t="s">
        <v>4906</v>
      </c>
      <c r="D724" t="s">
        <v>4907</v>
      </c>
      <c r="E724" t="s">
        <v>2792</v>
      </c>
      <c r="F724" s="22" t="str">
        <f>"dossierComplet['"&amp;meta_dossier_complet[[#This Row],[COD_VAR]]&amp;"'][code_insee]"</f>
        <v>dossierComplet['P08_RP_2P'][code_insee]</v>
      </c>
    </row>
    <row r="725" spans="1:6" hidden="1">
      <c r="B725" t="s">
        <v>4908</v>
      </c>
      <c r="C725" t="s">
        <v>4909</v>
      </c>
      <c r="D725" t="s">
        <v>4910</v>
      </c>
      <c r="E725" t="s">
        <v>2792</v>
      </c>
      <c r="F725" s="22" t="str">
        <f>"dossierComplet['"&amp;meta_dossier_complet[[#This Row],[COD_VAR]]&amp;"'][code_insee]"</f>
        <v>dossierComplet['P08_RP_3P'][code_insee]</v>
      </c>
    </row>
    <row r="726" spans="1:6" hidden="1">
      <c r="B726" t="s">
        <v>4911</v>
      </c>
      <c r="C726" t="s">
        <v>4912</v>
      </c>
      <c r="D726" t="s">
        <v>4913</v>
      </c>
      <c r="E726" t="s">
        <v>2792</v>
      </c>
      <c r="F726" s="22" t="str">
        <f>"dossierComplet['"&amp;meta_dossier_complet[[#This Row],[COD_VAR]]&amp;"'][code_insee]"</f>
        <v>dossierComplet['P08_RP_4P'][code_insee]</v>
      </c>
    </row>
    <row r="727" spans="1:6" hidden="1">
      <c r="B727" t="s">
        <v>4914</v>
      </c>
      <c r="C727" t="s">
        <v>4915</v>
      </c>
      <c r="D727" t="s">
        <v>4916</v>
      </c>
      <c r="E727" t="s">
        <v>2792</v>
      </c>
      <c r="F727" s="22" t="str">
        <f>"dossierComplet['"&amp;meta_dossier_complet[[#This Row],[COD_VAR]]&amp;"'][code_insee]"</f>
        <v>dossierComplet['P08_RP_5PP'][code_insee]</v>
      </c>
    </row>
    <row r="728" spans="1:6" hidden="1">
      <c r="B728" t="s">
        <v>4917</v>
      </c>
      <c r="C728" t="s">
        <v>4918</v>
      </c>
      <c r="D728" t="s">
        <v>4919</v>
      </c>
      <c r="E728" t="s">
        <v>2792</v>
      </c>
      <c r="F728" s="22" t="str">
        <f>"dossierComplet['"&amp;meta_dossier_complet[[#This Row],[COD_VAR]]&amp;"'][code_insee]"</f>
        <v>dossierComplet['P08_NBPI_RP'][code_insee]</v>
      </c>
    </row>
    <row r="729" spans="1:6" hidden="1">
      <c r="B729" t="s">
        <v>4920</v>
      </c>
      <c r="C729" t="s">
        <v>4921</v>
      </c>
      <c r="D729" t="s">
        <v>4922</v>
      </c>
      <c r="E729" t="s">
        <v>2792</v>
      </c>
      <c r="F729" s="22" t="str">
        <f>"dossierComplet['"&amp;meta_dossier_complet[[#This Row],[COD_VAR]]&amp;"'][code_insee]"</f>
        <v>dossierComplet['P08_RPMAISON'][code_insee]</v>
      </c>
    </row>
    <row r="730" spans="1:6" hidden="1">
      <c r="B730" t="s">
        <v>4923</v>
      </c>
      <c r="C730" t="s">
        <v>4924</v>
      </c>
      <c r="D730" t="s">
        <v>4925</v>
      </c>
      <c r="E730" t="s">
        <v>2792</v>
      </c>
      <c r="F730" s="22" t="str">
        <f>"dossierComplet['"&amp;meta_dossier_complet[[#This Row],[COD_VAR]]&amp;"'][code_insee]"</f>
        <v>dossierComplet['P08_NBPI_RPMAISON'][code_insee]</v>
      </c>
    </row>
    <row r="731" spans="1:6" hidden="1">
      <c r="B731" t="s">
        <v>4926</v>
      </c>
      <c r="C731" t="s">
        <v>4927</v>
      </c>
      <c r="D731" t="s">
        <v>4928</v>
      </c>
      <c r="E731" t="s">
        <v>2792</v>
      </c>
      <c r="F731" s="22" t="str">
        <f>"dossierComplet['"&amp;meta_dossier_complet[[#This Row],[COD_VAR]]&amp;"'][code_insee]"</f>
        <v>dossierComplet['P08_RPAPPART'][code_insee]</v>
      </c>
    </row>
    <row r="732" spans="1:6" hidden="1">
      <c r="B732" t="s">
        <v>4929</v>
      </c>
      <c r="C732" t="s">
        <v>4930</v>
      </c>
      <c r="D732" t="s">
        <v>4931</v>
      </c>
      <c r="E732" t="s">
        <v>2792</v>
      </c>
      <c r="F732" s="22" t="str">
        <f>"dossierComplet['"&amp;meta_dossier_complet[[#This Row],[COD_VAR]]&amp;"'][code_insee]"</f>
        <v>dossierComplet['P08_NBPI_RPAPPART'][code_insee]</v>
      </c>
    </row>
    <row r="733" spans="1:6" hidden="1">
      <c r="B733" t="s">
        <v>4932</v>
      </c>
      <c r="C733" t="s">
        <v>4933</v>
      </c>
      <c r="D733" t="s">
        <v>4934</v>
      </c>
      <c r="E733" t="s">
        <v>2792</v>
      </c>
      <c r="F733" s="22" t="str">
        <f>"dossierComplet['"&amp;meta_dossier_complet[[#This Row],[COD_VAR]]&amp;"'][code_insee]"</f>
        <v>dossierComplet['P08_RP_ACHTT'][code_insee]</v>
      </c>
    </row>
    <row r="734" spans="1:6" hidden="1">
      <c r="B734" t="s">
        <v>4935</v>
      </c>
      <c r="C734" t="s">
        <v>4936</v>
      </c>
      <c r="D734" t="s">
        <v>4937</v>
      </c>
      <c r="E734" t="s">
        <v>2792</v>
      </c>
      <c r="F734" s="22" t="str">
        <f>"dossierComplet['"&amp;meta_dossier_complet[[#This Row],[COD_VAR]]&amp;"'][code_insee]"</f>
        <v>dossierComplet['P08_RP_ACHT1'][code_insee]</v>
      </c>
    </row>
    <row r="735" spans="1:6" hidden="1">
      <c r="B735" t="s">
        <v>4938</v>
      </c>
      <c r="C735" t="s">
        <v>4939</v>
      </c>
      <c r="D735" t="s">
        <v>4940</v>
      </c>
      <c r="E735" t="s">
        <v>2792</v>
      </c>
      <c r="F735" s="22" t="str">
        <f>"dossierComplet['"&amp;meta_dossier_complet[[#This Row],[COD_VAR]]&amp;"'][code_insee]"</f>
        <v>dossierComplet['P08_RP_ACHT2'][code_insee]</v>
      </c>
    </row>
    <row r="736" spans="1:6" hidden="1">
      <c r="B736" t="s">
        <v>4941</v>
      </c>
      <c r="C736" t="s">
        <v>4942</v>
      </c>
      <c r="D736" t="s">
        <v>4943</v>
      </c>
      <c r="E736" t="s">
        <v>2792</v>
      </c>
      <c r="F736" s="22" t="str">
        <f>"dossierComplet['"&amp;meta_dossier_complet[[#This Row],[COD_VAR]]&amp;"'][code_insee]"</f>
        <v>dossierComplet['P08_RP_ACHT3'][code_insee]</v>
      </c>
    </row>
    <row r="737" spans="2:6" hidden="1">
      <c r="B737" t="s">
        <v>4944</v>
      </c>
      <c r="C737" t="s">
        <v>4945</v>
      </c>
      <c r="D737" t="s">
        <v>4946</v>
      </c>
      <c r="E737" t="s">
        <v>2792</v>
      </c>
      <c r="F737" s="22" t="str">
        <f>"dossierComplet['"&amp;meta_dossier_complet[[#This Row],[COD_VAR]]&amp;"'][code_insee]"</f>
        <v>dossierComplet['P08_RP_ACHT4'][code_insee]</v>
      </c>
    </row>
    <row r="738" spans="2:6" hidden="1">
      <c r="B738" t="s">
        <v>4947</v>
      </c>
      <c r="C738" t="s">
        <v>4948</v>
      </c>
      <c r="D738" t="s">
        <v>4949</v>
      </c>
      <c r="E738" t="s">
        <v>2792</v>
      </c>
      <c r="F738" s="22" t="str">
        <f>"dossierComplet['"&amp;meta_dossier_complet[[#This Row],[COD_VAR]]&amp;"'][code_insee]"</f>
        <v>dossierComplet['P08_RPMAISON_ACHT1'][code_insee]</v>
      </c>
    </row>
    <row r="739" spans="2:6" hidden="1">
      <c r="B739" t="s">
        <v>4950</v>
      </c>
      <c r="C739" t="s">
        <v>4951</v>
      </c>
      <c r="D739" t="s">
        <v>4952</v>
      </c>
      <c r="E739" t="s">
        <v>2792</v>
      </c>
      <c r="F739" s="22" t="str">
        <f>"dossierComplet['"&amp;meta_dossier_complet[[#This Row],[COD_VAR]]&amp;"'][code_insee]"</f>
        <v>dossierComplet['P08_RPMAISON_ACHT2'][code_insee]</v>
      </c>
    </row>
    <row r="740" spans="2:6" hidden="1">
      <c r="B740" t="s">
        <v>4953</v>
      </c>
      <c r="C740" t="s">
        <v>4954</v>
      </c>
      <c r="D740" t="s">
        <v>4955</v>
      </c>
      <c r="E740" t="s">
        <v>2792</v>
      </c>
      <c r="F740" s="22" t="str">
        <f>"dossierComplet['"&amp;meta_dossier_complet[[#This Row],[COD_VAR]]&amp;"'][code_insee]"</f>
        <v>dossierComplet['P08_RPMAISON_ACHT3'][code_insee]</v>
      </c>
    </row>
    <row r="741" spans="2:6" hidden="1">
      <c r="B741" t="s">
        <v>4956</v>
      </c>
      <c r="C741" t="s">
        <v>4957</v>
      </c>
      <c r="D741" t="s">
        <v>4958</v>
      </c>
      <c r="E741" t="s">
        <v>2792</v>
      </c>
      <c r="F741" s="22" t="str">
        <f>"dossierComplet['"&amp;meta_dossier_complet[[#This Row],[COD_VAR]]&amp;"'][code_insee]"</f>
        <v>dossierComplet['P08_RPMAISON_ACHT4'][code_insee]</v>
      </c>
    </row>
    <row r="742" spans="2:6" hidden="1">
      <c r="B742" t="s">
        <v>4959</v>
      </c>
      <c r="C742" t="s">
        <v>4960</v>
      </c>
      <c r="D742" t="s">
        <v>4961</v>
      </c>
      <c r="E742" t="s">
        <v>2792</v>
      </c>
      <c r="F742" s="22" t="str">
        <f>"dossierComplet['"&amp;meta_dossier_complet[[#This Row],[COD_VAR]]&amp;"'][code_insee]"</f>
        <v>dossierComplet['P08_RPAPPART_ACHT1'][code_insee]</v>
      </c>
    </row>
    <row r="743" spans="2:6" hidden="1">
      <c r="B743" t="s">
        <v>4962</v>
      </c>
      <c r="C743" t="s">
        <v>4963</v>
      </c>
      <c r="D743" t="s">
        <v>4964</v>
      </c>
      <c r="E743" t="s">
        <v>2792</v>
      </c>
      <c r="F743" s="22" t="str">
        <f>"dossierComplet['"&amp;meta_dossier_complet[[#This Row],[COD_VAR]]&amp;"'][code_insee]"</f>
        <v>dossierComplet['P08_RPAPPART_ACHT2'][code_insee]</v>
      </c>
    </row>
    <row r="744" spans="2:6" hidden="1">
      <c r="B744" t="s">
        <v>4965</v>
      </c>
      <c r="C744" t="s">
        <v>4966</v>
      </c>
      <c r="D744" t="s">
        <v>4967</v>
      </c>
      <c r="E744" t="s">
        <v>2792</v>
      </c>
      <c r="F744" s="22" t="str">
        <f>"dossierComplet['"&amp;meta_dossier_complet[[#This Row],[COD_VAR]]&amp;"'][code_insee]"</f>
        <v>dossierComplet['P08_RPAPPART_ACHT3'][code_insee]</v>
      </c>
    </row>
    <row r="745" spans="2:6" hidden="1">
      <c r="B745" t="s">
        <v>4968</v>
      </c>
      <c r="C745" t="s">
        <v>4969</v>
      </c>
      <c r="D745" t="s">
        <v>4970</v>
      </c>
      <c r="E745" t="s">
        <v>2792</v>
      </c>
      <c r="F745" s="22" t="str">
        <f>"dossierComplet['"&amp;meta_dossier_complet[[#This Row],[COD_VAR]]&amp;"'][code_insee]"</f>
        <v>dossierComplet['P08_RPAPPART_ACHT4'][code_insee]</v>
      </c>
    </row>
    <row r="746" spans="2:6" hidden="1">
      <c r="B746" t="s">
        <v>4971</v>
      </c>
      <c r="C746" t="s">
        <v>4972</v>
      </c>
      <c r="D746" t="s">
        <v>4182</v>
      </c>
      <c r="E746" t="s">
        <v>2792</v>
      </c>
      <c r="F746" s="22" t="str">
        <f>"dossierComplet['"&amp;meta_dossier_complet[[#This Row],[COD_VAR]]&amp;"'][code_insee]"</f>
        <v>dossierComplet['P08_MEN'][code_insee]</v>
      </c>
    </row>
    <row r="747" spans="2:6" hidden="1">
      <c r="B747" t="s">
        <v>4973</v>
      </c>
      <c r="C747" t="s">
        <v>4974</v>
      </c>
      <c r="D747" t="s">
        <v>4975</v>
      </c>
      <c r="E747" t="s">
        <v>2792</v>
      </c>
      <c r="F747" s="22" t="str">
        <f>"dossierComplet['"&amp;meta_dossier_complet[[#This Row],[COD_VAR]]&amp;"'][code_insee]"</f>
        <v>dossierComplet['P08_MEN_ANEM0002'][code_insee]</v>
      </c>
    </row>
    <row r="748" spans="2:6" hidden="1">
      <c r="B748" t="s">
        <v>4976</v>
      </c>
      <c r="C748" t="s">
        <v>4977</v>
      </c>
      <c r="D748" t="s">
        <v>4978</v>
      </c>
      <c r="E748" t="s">
        <v>2792</v>
      </c>
      <c r="F748" s="22" t="str">
        <f>"dossierComplet['"&amp;meta_dossier_complet[[#This Row],[COD_VAR]]&amp;"'][code_insee]"</f>
        <v>dossierComplet['P08_MEN_ANEM0204'][code_insee]</v>
      </c>
    </row>
    <row r="749" spans="2:6" hidden="1">
      <c r="B749" t="s">
        <v>4979</v>
      </c>
      <c r="C749" t="s">
        <v>4980</v>
      </c>
      <c r="D749" t="s">
        <v>4981</v>
      </c>
      <c r="E749" t="s">
        <v>2792</v>
      </c>
      <c r="F749" s="22" t="str">
        <f>"dossierComplet['"&amp;meta_dossier_complet[[#This Row],[COD_VAR]]&amp;"'][code_insee]"</f>
        <v>dossierComplet['P08_MEN_ANEM0509'][code_insee]</v>
      </c>
    </row>
    <row r="750" spans="2:6" hidden="1">
      <c r="B750" t="s">
        <v>4982</v>
      </c>
      <c r="C750" t="s">
        <v>4983</v>
      </c>
      <c r="D750" t="s">
        <v>4984</v>
      </c>
      <c r="E750" t="s">
        <v>2792</v>
      </c>
      <c r="F750" s="22" t="str">
        <f>"dossierComplet['"&amp;meta_dossier_complet[[#This Row],[COD_VAR]]&amp;"'][code_insee]"</f>
        <v>dossierComplet['P08_MEN_ANEM10P'][code_insee]</v>
      </c>
    </row>
    <row r="751" spans="2:6" hidden="1">
      <c r="B751" t="s">
        <v>4985</v>
      </c>
      <c r="C751" t="s">
        <v>4986</v>
      </c>
      <c r="D751" t="s">
        <v>4987</v>
      </c>
      <c r="E751" t="s">
        <v>2792</v>
      </c>
      <c r="F751" s="22" t="str">
        <f>"dossierComplet['"&amp;meta_dossier_complet[[#This Row],[COD_VAR]]&amp;"'][code_insee]"</f>
        <v>dossierComplet['P08_MEN_ANEM1019'][code_insee]</v>
      </c>
    </row>
    <row r="752" spans="2:6" hidden="1">
      <c r="B752" t="s">
        <v>4988</v>
      </c>
      <c r="C752" t="s">
        <v>4989</v>
      </c>
      <c r="D752" t="s">
        <v>4990</v>
      </c>
      <c r="E752" t="s">
        <v>2792</v>
      </c>
      <c r="F752" s="22" t="str">
        <f>"dossierComplet['"&amp;meta_dossier_complet[[#This Row],[COD_VAR]]&amp;"'][code_insee]"</f>
        <v>dossierComplet['P08_MEN_ANEM2029'][code_insee]</v>
      </c>
    </row>
    <row r="753" spans="1:6" hidden="1">
      <c r="B753" t="s">
        <v>4991</v>
      </c>
      <c r="C753" t="s">
        <v>4992</v>
      </c>
      <c r="D753" t="s">
        <v>4993</v>
      </c>
      <c r="E753" t="s">
        <v>2792</v>
      </c>
      <c r="F753" s="22" t="str">
        <f>"dossierComplet['"&amp;meta_dossier_complet[[#This Row],[COD_VAR]]&amp;"'][code_insee]"</f>
        <v>dossierComplet['P08_MEN_ANEM30P'][code_insee]</v>
      </c>
    </row>
    <row r="754" spans="1:6" hidden="1">
      <c r="B754" t="s">
        <v>4994</v>
      </c>
      <c r="C754" t="s">
        <v>4995</v>
      </c>
      <c r="D754" t="s">
        <v>4996</v>
      </c>
      <c r="E754" t="s">
        <v>2792</v>
      </c>
      <c r="F754" s="22" t="str">
        <f>"dossierComplet['"&amp;meta_dossier_complet[[#This Row],[COD_VAR]]&amp;"'][code_insee]"</f>
        <v>dossierComplet['P08_PMEN'][code_insee]</v>
      </c>
    </row>
    <row r="755" spans="1:6" hidden="1">
      <c r="B755" t="s">
        <v>4997</v>
      </c>
      <c r="C755" t="s">
        <v>4998</v>
      </c>
      <c r="D755" t="s">
        <v>4999</v>
      </c>
      <c r="E755" t="s">
        <v>2792</v>
      </c>
      <c r="F755" s="22" t="str">
        <f>"dossierComplet['"&amp;meta_dossier_complet[[#This Row],[COD_VAR]]&amp;"'][code_insee]"</f>
        <v>dossierComplet['P08_PMEN_ANEM0002'][code_insee]</v>
      </c>
    </row>
    <row r="756" spans="1:6" hidden="1">
      <c r="B756" t="s">
        <v>5000</v>
      </c>
      <c r="C756" t="s">
        <v>5001</v>
      </c>
      <c r="D756" t="s">
        <v>5002</v>
      </c>
      <c r="E756" t="s">
        <v>2792</v>
      </c>
      <c r="F756" s="22" t="str">
        <f>"dossierComplet['"&amp;meta_dossier_complet[[#This Row],[COD_VAR]]&amp;"'][code_insee]"</f>
        <v>dossierComplet['P08_PMEN_ANEM0204'][code_insee]</v>
      </c>
    </row>
    <row r="757" spans="1:6" hidden="1">
      <c r="B757" t="s">
        <v>5003</v>
      </c>
      <c r="C757" t="s">
        <v>5004</v>
      </c>
      <c r="D757" t="s">
        <v>5005</v>
      </c>
      <c r="E757" t="s">
        <v>2792</v>
      </c>
      <c r="F757" s="22" t="str">
        <f>"dossierComplet['"&amp;meta_dossier_complet[[#This Row],[COD_VAR]]&amp;"'][code_insee]"</f>
        <v>dossierComplet['P08_PMEN_ANEM0509'][code_insee]</v>
      </c>
    </row>
    <row r="758" spans="1:6" hidden="1">
      <c r="B758" t="s">
        <v>5006</v>
      </c>
      <c r="C758" t="s">
        <v>5007</v>
      </c>
      <c r="D758" t="s">
        <v>5008</v>
      </c>
      <c r="E758" t="s">
        <v>2792</v>
      </c>
      <c r="F758" s="22" t="str">
        <f>"dossierComplet['"&amp;meta_dossier_complet[[#This Row],[COD_VAR]]&amp;"'][code_insee]"</f>
        <v>dossierComplet['P08_PMEN_ANEM10P'][code_insee]</v>
      </c>
    </row>
    <row r="759" spans="1:6" hidden="1">
      <c r="B759" t="s">
        <v>5009</v>
      </c>
      <c r="C759" t="s">
        <v>5010</v>
      </c>
      <c r="D759" t="s">
        <v>5011</v>
      </c>
      <c r="E759" t="s">
        <v>2792</v>
      </c>
      <c r="F759" s="22" t="str">
        <f>"dossierComplet['"&amp;meta_dossier_complet[[#This Row],[COD_VAR]]&amp;"'][code_insee]"</f>
        <v>dossierComplet['P08_NBPI_RP_ANEM0002'][code_insee]</v>
      </c>
    </row>
    <row r="760" spans="1:6" hidden="1">
      <c r="B760" t="s">
        <v>5012</v>
      </c>
      <c r="C760" t="s">
        <v>5013</v>
      </c>
      <c r="D760" t="s">
        <v>5014</v>
      </c>
      <c r="E760" t="s">
        <v>2792</v>
      </c>
      <c r="F760" s="22" t="str">
        <f>"dossierComplet['"&amp;meta_dossier_complet[[#This Row],[COD_VAR]]&amp;"'][code_insee]"</f>
        <v>dossierComplet['P08_NBPI_RP_ANEM0204'][code_insee]</v>
      </c>
    </row>
    <row r="761" spans="1:6" hidden="1">
      <c r="B761" t="s">
        <v>5015</v>
      </c>
      <c r="C761" t="s">
        <v>5016</v>
      </c>
      <c r="D761" t="s">
        <v>5017</v>
      </c>
      <c r="E761" t="s">
        <v>2792</v>
      </c>
      <c r="F761" s="22" t="str">
        <f>"dossierComplet['"&amp;meta_dossier_complet[[#This Row],[COD_VAR]]&amp;"'][code_insee]"</f>
        <v>dossierComplet['P08_NBPI_RP_ANEM0509'][code_insee]</v>
      </c>
    </row>
    <row r="762" spans="1:6" hidden="1">
      <c r="B762" t="s">
        <v>5018</v>
      </c>
      <c r="C762" t="s">
        <v>5019</v>
      </c>
      <c r="D762" t="s">
        <v>5020</v>
      </c>
      <c r="E762" t="s">
        <v>2792</v>
      </c>
      <c r="F762" s="22" t="str">
        <f>"dossierComplet['"&amp;meta_dossier_complet[[#This Row],[COD_VAR]]&amp;"'][code_insee]"</f>
        <v>dossierComplet['P08_NBPI_RP_ANEM10P'][code_insee]</v>
      </c>
    </row>
    <row r="763" spans="1:6">
      <c r="A763" s="19" t="s">
        <v>2790</v>
      </c>
      <c r="B763" t="s">
        <v>218</v>
      </c>
      <c r="C763" t="s">
        <v>5021</v>
      </c>
      <c r="D763" t="s">
        <v>5022</v>
      </c>
      <c r="E763" t="s">
        <v>2792</v>
      </c>
      <c r="F763" s="22" t="str">
        <f>"dossierComplet['"&amp;meta_dossier_complet[[#This Row],[COD_VAR]]&amp;"'][code_insee]"</f>
        <v>dossierComplet['P08_RP_PROP'][code_insee]</v>
      </c>
    </row>
    <row r="764" spans="1:6">
      <c r="A764" s="19" t="s">
        <v>2790</v>
      </c>
      <c r="B764" t="s">
        <v>221</v>
      </c>
      <c r="C764" t="s">
        <v>5023</v>
      </c>
      <c r="D764" t="s">
        <v>5024</v>
      </c>
      <c r="E764" t="s">
        <v>2792</v>
      </c>
      <c r="F764" s="22" t="str">
        <f>"dossierComplet['"&amp;meta_dossier_complet[[#This Row],[COD_VAR]]&amp;"'][code_insee]"</f>
        <v>dossierComplet['P08_RP_LOC'][code_insee]</v>
      </c>
    </row>
    <row r="765" spans="1:6">
      <c r="A765" s="19" t="s">
        <v>2790</v>
      </c>
      <c r="B765" t="s">
        <v>224</v>
      </c>
      <c r="C765" t="s">
        <v>5025</v>
      </c>
      <c r="D765" t="s">
        <v>5026</v>
      </c>
      <c r="E765" t="s">
        <v>2792</v>
      </c>
      <c r="F765" s="22" t="str">
        <f>"dossierComplet['"&amp;meta_dossier_complet[[#This Row],[COD_VAR]]&amp;"'][code_insee]"</f>
        <v>dossierComplet['P08_RP_LOCHLMV'][code_insee]</v>
      </c>
    </row>
    <row r="766" spans="1:6" hidden="1">
      <c r="B766" t="s">
        <v>5027</v>
      </c>
      <c r="C766" t="s">
        <v>5028</v>
      </c>
      <c r="D766" t="s">
        <v>5029</v>
      </c>
      <c r="E766" t="s">
        <v>2792</v>
      </c>
      <c r="F766" s="22" t="str">
        <f>"dossierComplet['"&amp;meta_dossier_complet[[#This Row],[COD_VAR]]&amp;"'][code_insee]"</f>
        <v>dossierComplet['P08_RP_GRAT'][code_insee]</v>
      </c>
    </row>
    <row r="767" spans="1:6" hidden="1">
      <c r="B767" t="s">
        <v>5030</v>
      </c>
      <c r="C767" t="s">
        <v>5031</v>
      </c>
      <c r="D767" t="s">
        <v>5032</v>
      </c>
      <c r="E767" t="s">
        <v>2792</v>
      </c>
      <c r="F767" s="22" t="str">
        <f>"dossierComplet['"&amp;meta_dossier_complet[[#This Row],[COD_VAR]]&amp;"'][code_insee]"</f>
        <v>dossierComplet['P08_NPER_RP'][code_insee]</v>
      </c>
    </row>
    <row r="768" spans="1:6" hidden="1">
      <c r="B768" t="s">
        <v>5033</v>
      </c>
      <c r="C768" t="s">
        <v>5034</v>
      </c>
      <c r="D768" t="s">
        <v>5035</v>
      </c>
      <c r="E768" t="s">
        <v>2792</v>
      </c>
      <c r="F768" s="22" t="str">
        <f>"dossierComplet['"&amp;meta_dossier_complet[[#This Row],[COD_VAR]]&amp;"'][code_insee]"</f>
        <v>dossierComplet['P08_NPER_RP_PROP'][code_insee]</v>
      </c>
    </row>
    <row r="769" spans="2:6" hidden="1">
      <c r="B769" t="s">
        <v>5036</v>
      </c>
      <c r="C769" t="s">
        <v>5037</v>
      </c>
      <c r="D769" t="s">
        <v>5038</v>
      </c>
      <c r="E769" t="s">
        <v>2792</v>
      </c>
      <c r="F769" s="22" t="str">
        <f>"dossierComplet['"&amp;meta_dossier_complet[[#This Row],[COD_VAR]]&amp;"'][code_insee]"</f>
        <v>dossierComplet['P08_NPER_RP_LOC'][code_insee]</v>
      </c>
    </row>
    <row r="770" spans="2:6" hidden="1">
      <c r="B770" t="s">
        <v>5039</v>
      </c>
      <c r="C770" t="s">
        <v>5040</v>
      </c>
      <c r="D770" t="s">
        <v>5041</v>
      </c>
      <c r="E770" t="s">
        <v>2792</v>
      </c>
      <c r="F770" s="22" t="str">
        <f>"dossierComplet['"&amp;meta_dossier_complet[[#This Row],[COD_VAR]]&amp;"'][code_insee]"</f>
        <v>dossierComplet['P08_NPER_RP_LOCHLMV'][code_insee]</v>
      </c>
    </row>
    <row r="771" spans="2:6" hidden="1">
      <c r="B771" t="s">
        <v>5042</v>
      </c>
      <c r="C771" t="s">
        <v>5043</v>
      </c>
      <c r="D771" t="s">
        <v>5044</v>
      </c>
      <c r="E771" t="s">
        <v>2792</v>
      </c>
      <c r="F771" s="22" t="str">
        <f>"dossierComplet['"&amp;meta_dossier_complet[[#This Row],[COD_VAR]]&amp;"'][code_insee]"</f>
        <v>dossierComplet['P08_NPER_RP_GRAT'][code_insee]</v>
      </c>
    </row>
    <row r="772" spans="2:6" hidden="1">
      <c r="B772" t="s">
        <v>5045</v>
      </c>
      <c r="C772" t="s">
        <v>5046</v>
      </c>
      <c r="D772" t="s">
        <v>5047</v>
      </c>
      <c r="E772" t="s">
        <v>2792</v>
      </c>
      <c r="F772" s="22" t="str">
        <f>"dossierComplet['"&amp;meta_dossier_complet[[#This Row],[COD_VAR]]&amp;"'][code_insee]"</f>
        <v>dossierComplet['P08_ANEM_RP'][code_insee]</v>
      </c>
    </row>
    <row r="773" spans="2:6" hidden="1">
      <c r="B773" t="s">
        <v>5048</v>
      </c>
      <c r="C773" t="s">
        <v>5049</v>
      </c>
      <c r="D773" t="s">
        <v>5050</v>
      </c>
      <c r="E773" t="s">
        <v>2792</v>
      </c>
      <c r="F773" s="22" t="str">
        <f>"dossierComplet['"&amp;meta_dossier_complet[[#This Row],[COD_VAR]]&amp;"'][code_insee]"</f>
        <v>dossierComplet['P08_ANEM_RP_PROP'][code_insee]</v>
      </c>
    </row>
    <row r="774" spans="2:6" hidden="1">
      <c r="B774" t="s">
        <v>5051</v>
      </c>
      <c r="C774" t="s">
        <v>5052</v>
      </c>
      <c r="D774" t="s">
        <v>5053</v>
      </c>
      <c r="E774" t="s">
        <v>2792</v>
      </c>
      <c r="F774" s="22" t="str">
        <f>"dossierComplet['"&amp;meta_dossier_complet[[#This Row],[COD_VAR]]&amp;"'][code_insee]"</f>
        <v>dossierComplet['P08_ANEM_RP_LOC'][code_insee]</v>
      </c>
    </row>
    <row r="775" spans="2:6" hidden="1">
      <c r="B775" t="s">
        <v>5054</v>
      </c>
      <c r="C775" t="s">
        <v>5055</v>
      </c>
      <c r="D775" t="s">
        <v>5056</v>
      </c>
      <c r="E775" t="s">
        <v>2792</v>
      </c>
      <c r="F775" s="22" t="str">
        <f>"dossierComplet['"&amp;meta_dossier_complet[[#This Row],[COD_VAR]]&amp;"'][code_insee]"</f>
        <v>dossierComplet['P08_ANEM_RP_LOCHLMV'][code_insee]</v>
      </c>
    </row>
    <row r="776" spans="2:6" hidden="1">
      <c r="B776" t="s">
        <v>5057</v>
      </c>
      <c r="C776" t="s">
        <v>5058</v>
      </c>
      <c r="D776" t="s">
        <v>5059</v>
      </c>
      <c r="E776" t="s">
        <v>2792</v>
      </c>
      <c r="F776" s="22" t="str">
        <f>"dossierComplet['"&amp;meta_dossier_complet[[#This Row],[COD_VAR]]&amp;"'][code_insee]"</f>
        <v>dossierComplet['P08_ANEM_RP_GRAT'][code_insee]</v>
      </c>
    </row>
    <row r="777" spans="2:6" hidden="1">
      <c r="B777" t="s">
        <v>5060</v>
      </c>
      <c r="C777" t="s">
        <v>5061</v>
      </c>
      <c r="D777" t="s">
        <v>5062</v>
      </c>
      <c r="E777" t="s">
        <v>2792</v>
      </c>
      <c r="F777" s="22" t="str">
        <f>"dossierComplet['"&amp;meta_dossier_complet[[#This Row],[COD_VAR]]&amp;"'][code_insee]"</f>
        <v>dossierComplet['P08_RP_SDB'][code_insee]</v>
      </c>
    </row>
    <row r="778" spans="2:6" hidden="1">
      <c r="B778" t="s">
        <v>5063</v>
      </c>
      <c r="C778" t="s">
        <v>5064</v>
      </c>
      <c r="D778" t="s">
        <v>5065</v>
      </c>
      <c r="E778" t="s">
        <v>2792</v>
      </c>
      <c r="F778" s="22" t="str">
        <f>"dossierComplet['"&amp;meta_dossier_complet[[#This Row],[COD_VAR]]&amp;"'][code_insee]"</f>
        <v>dossierComplet['P08_RP_CCCOLL'][code_insee]</v>
      </c>
    </row>
    <row r="779" spans="2:6" hidden="1">
      <c r="B779" t="s">
        <v>5066</v>
      </c>
      <c r="C779" t="s">
        <v>5067</v>
      </c>
      <c r="D779" t="s">
        <v>5068</v>
      </c>
      <c r="E779" t="s">
        <v>2792</v>
      </c>
      <c r="F779" s="22" t="str">
        <f>"dossierComplet['"&amp;meta_dossier_complet[[#This Row],[COD_VAR]]&amp;"'][code_insee]"</f>
        <v>dossierComplet['P08_RP_CCIND'][code_insee]</v>
      </c>
    </row>
    <row r="780" spans="2:6" hidden="1">
      <c r="B780" t="s">
        <v>5069</v>
      </c>
      <c r="C780" t="s">
        <v>5070</v>
      </c>
      <c r="D780" t="s">
        <v>5071</v>
      </c>
      <c r="E780" t="s">
        <v>2792</v>
      </c>
      <c r="F780" s="22" t="str">
        <f>"dossierComplet['"&amp;meta_dossier_complet[[#This Row],[COD_VAR]]&amp;"'][code_insee]"</f>
        <v>dossierComplet['P08_RP_CINDELEC'][code_insee]</v>
      </c>
    </row>
    <row r="781" spans="2:6" hidden="1">
      <c r="B781" t="s">
        <v>5072</v>
      </c>
      <c r="C781" t="s">
        <v>5073</v>
      </c>
      <c r="D781" t="s">
        <v>5074</v>
      </c>
      <c r="E781" t="s">
        <v>2792</v>
      </c>
      <c r="F781" s="22" t="str">
        <f>"dossierComplet['"&amp;meta_dossier_complet[[#This Row],[COD_VAR]]&amp;"'][code_insee]"</f>
        <v>dossierComplet['P08_RP_ELEC'][code_insee]</v>
      </c>
    </row>
    <row r="782" spans="2:6" hidden="1">
      <c r="B782" t="s">
        <v>5075</v>
      </c>
      <c r="C782" t="s">
        <v>5076</v>
      </c>
      <c r="D782" t="s">
        <v>5077</v>
      </c>
      <c r="E782" t="s">
        <v>2792</v>
      </c>
      <c r="F782" s="22" t="str">
        <f>"dossierComplet['"&amp;meta_dossier_complet[[#This Row],[COD_VAR]]&amp;"'][code_insee]"</f>
        <v>dossierComplet['P08_RP_EAUCH'][code_insee]</v>
      </c>
    </row>
    <row r="783" spans="2:6" hidden="1">
      <c r="B783" t="s">
        <v>5078</v>
      </c>
      <c r="C783" t="s">
        <v>5079</v>
      </c>
      <c r="D783" t="s">
        <v>5080</v>
      </c>
      <c r="E783" t="s">
        <v>2792</v>
      </c>
      <c r="F783" s="22" t="str">
        <f>"dossierComplet['"&amp;meta_dossier_complet[[#This Row],[COD_VAR]]&amp;"'][code_insee]"</f>
        <v>dossierComplet['P08_RP_BDWC'][code_insee]</v>
      </c>
    </row>
    <row r="784" spans="2:6" hidden="1">
      <c r="B784" t="s">
        <v>5081</v>
      </c>
      <c r="C784" t="s">
        <v>5082</v>
      </c>
      <c r="D784" t="s">
        <v>5083</v>
      </c>
      <c r="E784" t="s">
        <v>2792</v>
      </c>
      <c r="F784" s="22" t="str">
        <f>"dossierComplet['"&amp;meta_dossier_complet[[#This Row],[COD_VAR]]&amp;"'][code_insee]"</f>
        <v>dossierComplet['P08_RP_CHOS'][code_insee]</v>
      </c>
    </row>
    <row r="785" spans="2:6" hidden="1">
      <c r="B785" t="s">
        <v>5084</v>
      </c>
      <c r="C785" t="s">
        <v>5085</v>
      </c>
      <c r="D785" t="s">
        <v>5086</v>
      </c>
      <c r="E785" t="s">
        <v>2792</v>
      </c>
      <c r="F785" s="22" t="str">
        <f>"dossierComplet['"&amp;meta_dossier_complet[[#This Row],[COD_VAR]]&amp;"'][code_insee]"</f>
        <v>dossierComplet['P08_RP_CLIM'][code_insee]</v>
      </c>
    </row>
    <row r="786" spans="2:6" hidden="1">
      <c r="B786" t="s">
        <v>5087</v>
      </c>
      <c r="C786" t="s">
        <v>5088</v>
      </c>
      <c r="D786" t="s">
        <v>5089</v>
      </c>
      <c r="E786" t="s">
        <v>2792</v>
      </c>
      <c r="F786" s="22" t="str">
        <f>"dossierComplet['"&amp;meta_dossier_complet[[#This Row],[COD_VAR]]&amp;"'][code_insee]"</f>
        <v>dossierComplet['P08_RP_TTEGOU'][code_insee]</v>
      </c>
    </row>
    <row r="787" spans="2:6" hidden="1">
      <c r="B787" t="s">
        <v>5090</v>
      </c>
      <c r="C787" t="s">
        <v>5091</v>
      </c>
      <c r="D787" t="s">
        <v>5092</v>
      </c>
      <c r="E787" t="s">
        <v>2792</v>
      </c>
      <c r="F787" s="22" t="str">
        <f>"dossierComplet['"&amp;meta_dossier_complet[[#This Row],[COD_VAR]]&amp;"'][code_insee]"</f>
        <v>dossierComplet['P08_RP_GARL'][code_insee]</v>
      </c>
    </row>
    <row r="788" spans="2:6" hidden="1">
      <c r="B788" t="s">
        <v>5093</v>
      </c>
      <c r="C788" t="s">
        <v>5094</v>
      </c>
      <c r="D788" t="s">
        <v>5095</v>
      </c>
      <c r="E788" t="s">
        <v>2792</v>
      </c>
      <c r="F788" s="22" t="str">
        <f>"dossierComplet['"&amp;meta_dossier_complet[[#This Row],[COD_VAR]]&amp;"'][code_insee]"</f>
        <v>dossierComplet['P08_RP_VOIT1P'][code_insee]</v>
      </c>
    </row>
    <row r="789" spans="2:6" hidden="1">
      <c r="B789" t="s">
        <v>5096</v>
      </c>
      <c r="C789" t="s">
        <v>5097</v>
      </c>
      <c r="D789" t="s">
        <v>5098</v>
      </c>
      <c r="E789" t="s">
        <v>2792</v>
      </c>
      <c r="F789" s="22" t="str">
        <f>"dossierComplet['"&amp;meta_dossier_complet[[#This Row],[COD_VAR]]&amp;"'][code_insee]"</f>
        <v>dossierComplet['P08_RP_VOIT1'][code_insee]</v>
      </c>
    </row>
    <row r="790" spans="2:6" hidden="1">
      <c r="B790" t="s">
        <v>5099</v>
      </c>
      <c r="C790" t="s">
        <v>5100</v>
      </c>
      <c r="D790" t="s">
        <v>5101</v>
      </c>
      <c r="E790" t="s">
        <v>2792</v>
      </c>
      <c r="F790" s="22" t="str">
        <f>"dossierComplet['"&amp;meta_dossier_complet[[#This Row],[COD_VAR]]&amp;"'][code_insee]"</f>
        <v>dossierComplet['P08_RP_VOIT2P'][code_insee]</v>
      </c>
    </row>
    <row r="791" spans="2:6" hidden="1">
      <c r="B791" t="s">
        <v>5102</v>
      </c>
      <c r="C791" t="s">
        <v>5103</v>
      </c>
      <c r="D791" t="s">
        <v>5104</v>
      </c>
      <c r="E791" t="s">
        <v>2792</v>
      </c>
      <c r="F791" s="22" t="str">
        <f>"dossierComplet['"&amp;meta_dossier_complet[[#This Row],[COD_VAR]]&amp;"'][code_insee]"</f>
        <v>dossierComplet['P08_RP_HABFOR'][code_insee]</v>
      </c>
    </row>
    <row r="792" spans="2:6" hidden="1">
      <c r="B792" t="s">
        <v>5105</v>
      </c>
      <c r="C792" t="s">
        <v>5106</v>
      </c>
      <c r="D792" t="s">
        <v>5107</v>
      </c>
      <c r="E792" t="s">
        <v>2792</v>
      </c>
      <c r="F792" s="22" t="str">
        <f>"dossierComplet['"&amp;meta_dossier_complet[[#This Row],[COD_VAR]]&amp;"'][code_insee]"</f>
        <v>dossierComplet['P08_RP_CASE'][code_insee]</v>
      </c>
    </row>
    <row r="793" spans="2:6" hidden="1">
      <c r="B793" t="s">
        <v>5108</v>
      </c>
      <c r="C793" t="s">
        <v>5109</v>
      </c>
      <c r="D793" t="s">
        <v>5110</v>
      </c>
      <c r="E793" t="s">
        <v>2792</v>
      </c>
      <c r="F793" s="22" t="str">
        <f>"dossierComplet['"&amp;meta_dossier_complet[[#This Row],[COD_VAR]]&amp;"'][code_insee]"</f>
        <v>dossierComplet['P08_RP_MIBOIS'][code_insee]</v>
      </c>
    </row>
    <row r="794" spans="2:6" hidden="1">
      <c r="B794" t="s">
        <v>5111</v>
      </c>
      <c r="C794" t="s">
        <v>5112</v>
      </c>
      <c r="D794" t="s">
        <v>5113</v>
      </c>
      <c r="E794" t="s">
        <v>2792</v>
      </c>
      <c r="F794" s="22" t="str">
        <f>"dossierComplet['"&amp;meta_dossier_complet[[#This Row],[COD_VAR]]&amp;"'][code_insee]"</f>
        <v>dossierComplet['P08_RP_MIDUR'][code_insee]</v>
      </c>
    </row>
    <row r="795" spans="2:6" hidden="1">
      <c r="B795" t="s">
        <v>5114</v>
      </c>
      <c r="C795" t="s">
        <v>5115</v>
      </c>
      <c r="D795" t="s">
        <v>5116</v>
      </c>
      <c r="E795" t="s">
        <v>2792</v>
      </c>
      <c r="F795" s="22" t="str">
        <f>"dossierComplet['"&amp;meta_dossier_complet[[#This Row],[COD_VAR]]&amp;"'][code_insee]"</f>
        <v>dossierComplet['P18_POP0205'][code_insee]</v>
      </c>
    </row>
    <row r="796" spans="2:6" hidden="1">
      <c r="B796" t="s">
        <v>5117</v>
      </c>
      <c r="C796" t="s">
        <v>5118</v>
      </c>
      <c r="D796" t="s">
        <v>5119</v>
      </c>
      <c r="E796" t="s">
        <v>2792</v>
      </c>
      <c r="F796" s="22" t="str">
        <f>"dossierComplet['"&amp;meta_dossier_complet[[#This Row],[COD_VAR]]&amp;"'][code_insee]"</f>
        <v>dossierComplet['P18_POP0610'][code_insee]</v>
      </c>
    </row>
    <row r="797" spans="2:6" hidden="1">
      <c r="B797" t="s">
        <v>5120</v>
      </c>
      <c r="C797" t="s">
        <v>5121</v>
      </c>
      <c r="D797" t="s">
        <v>5122</v>
      </c>
      <c r="E797" t="s">
        <v>2792</v>
      </c>
      <c r="F797" s="22" t="str">
        <f>"dossierComplet['"&amp;meta_dossier_complet[[#This Row],[COD_VAR]]&amp;"'][code_insee]"</f>
        <v>dossierComplet['P18_POP1114'][code_insee]</v>
      </c>
    </row>
    <row r="798" spans="2:6" hidden="1">
      <c r="B798" t="s">
        <v>5123</v>
      </c>
      <c r="C798" t="s">
        <v>5124</v>
      </c>
      <c r="D798" t="s">
        <v>5125</v>
      </c>
      <c r="E798" t="s">
        <v>2792</v>
      </c>
      <c r="F798" s="22" t="str">
        <f>"dossierComplet['"&amp;meta_dossier_complet[[#This Row],[COD_VAR]]&amp;"'][code_insee]"</f>
        <v>dossierComplet['P18_POP1517'][code_insee]</v>
      </c>
    </row>
    <row r="799" spans="2:6" hidden="1">
      <c r="B799" t="s">
        <v>5126</v>
      </c>
      <c r="C799" t="s">
        <v>5127</v>
      </c>
      <c r="D799" t="s">
        <v>5128</v>
      </c>
      <c r="E799" t="s">
        <v>2792</v>
      </c>
      <c r="F799" s="22" t="str">
        <f>"dossierComplet['"&amp;meta_dossier_complet[[#This Row],[COD_VAR]]&amp;"'][code_insee]"</f>
        <v>dossierComplet['P18_POP1824'][code_insee]</v>
      </c>
    </row>
    <row r="800" spans="2:6" hidden="1">
      <c r="B800" t="s">
        <v>5129</v>
      </c>
      <c r="C800" t="s">
        <v>5130</v>
      </c>
      <c r="D800" t="s">
        <v>5131</v>
      </c>
      <c r="E800" t="s">
        <v>2792</v>
      </c>
      <c r="F800" s="22" t="str">
        <f>"dossierComplet['"&amp;meta_dossier_complet[[#This Row],[COD_VAR]]&amp;"'][code_insee]"</f>
        <v>dossierComplet['P18_POP2529'][code_insee]</v>
      </c>
    </row>
    <row r="801" spans="2:6" hidden="1">
      <c r="B801" t="s">
        <v>5132</v>
      </c>
      <c r="C801" t="s">
        <v>5133</v>
      </c>
      <c r="D801" t="s">
        <v>5134</v>
      </c>
      <c r="E801" t="s">
        <v>2792</v>
      </c>
      <c r="F801" s="22" t="str">
        <f>"dossierComplet['"&amp;meta_dossier_complet[[#This Row],[COD_VAR]]&amp;"'][code_insee]"</f>
        <v>dossierComplet['P18_POP30P'][code_insee]</v>
      </c>
    </row>
    <row r="802" spans="2:6" hidden="1">
      <c r="B802" t="s">
        <v>5135</v>
      </c>
      <c r="C802" t="s">
        <v>5136</v>
      </c>
      <c r="D802" t="s">
        <v>5137</v>
      </c>
      <c r="E802" t="s">
        <v>2792</v>
      </c>
      <c r="F802" s="22" t="str">
        <f>"dossierComplet['"&amp;meta_dossier_complet[[#This Row],[COD_VAR]]&amp;"'][code_insee]"</f>
        <v>dossierComplet['P18_SCOL0205'][code_insee]</v>
      </c>
    </row>
    <row r="803" spans="2:6" hidden="1">
      <c r="B803" t="s">
        <v>5138</v>
      </c>
      <c r="C803" t="s">
        <v>5139</v>
      </c>
      <c r="D803" t="s">
        <v>5140</v>
      </c>
      <c r="E803" t="s">
        <v>2792</v>
      </c>
      <c r="F803" s="22" t="str">
        <f>"dossierComplet['"&amp;meta_dossier_complet[[#This Row],[COD_VAR]]&amp;"'][code_insee]"</f>
        <v>dossierComplet['P18_SCOL0610'][code_insee]</v>
      </c>
    </row>
    <row r="804" spans="2:6" hidden="1">
      <c r="B804" t="s">
        <v>5141</v>
      </c>
      <c r="C804" t="s">
        <v>5142</v>
      </c>
      <c r="D804" t="s">
        <v>5143</v>
      </c>
      <c r="E804" t="s">
        <v>2792</v>
      </c>
      <c r="F804" s="22" t="str">
        <f>"dossierComplet['"&amp;meta_dossier_complet[[#This Row],[COD_VAR]]&amp;"'][code_insee]"</f>
        <v>dossierComplet['P18_SCOL1114'][code_insee]</v>
      </c>
    </row>
    <row r="805" spans="2:6" hidden="1">
      <c r="B805" t="s">
        <v>5144</v>
      </c>
      <c r="C805" t="s">
        <v>5145</v>
      </c>
      <c r="D805" t="s">
        <v>5146</v>
      </c>
      <c r="E805" t="s">
        <v>2792</v>
      </c>
      <c r="F805" s="22" t="str">
        <f>"dossierComplet['"&amp;meta_dossier_complet[[#This Row],[COD_VAR]]&amp;"'][code_insee]"</f>
        <v>dossierComplet['P18_SCOL1517'][code_insee]</v>
      </c>
    </row>
    <row r="806" spans="2:6" hidden="1">
      <c r="B806" t="s">
        <v>5147</v>
      </c>
      <c r="C806" t="s">
        <v>5148</v>
      </c>
      <c r="D806" t="s">
        <v>5149</v>
      </c>
      <c r="E806" t="s">
        <v>2792</v>
      </c>
      <c r="F806" s="22" t="str">
        <f>"dossierComplet['"&amp;meta_dossier_complet[[#This Row],[COD_VAR]]&amp;"'][code_insee]"</f>
        <v>dossierComplet['P18_SCOL1824'][code_insee]</v>
      </c>
    </row>
    <row r="807" spans="2:6" hidden="1">
      <c r="B807" t="s">
        <v>5150</v>
      </c>
      <c r="C807" t="s">
        <v>5151</v>
      </c>
      <c r="D807" t="s">
        <v>5152</v>
      </c>
      <c r="E807" t="s">
        <v>2792</v>
      </c>
      <c r="F807" s="22" t="str">
        <f>"dossierComplet['"&amp;meta_dossier_complet[[#This Row],[COD_VAR]]&amp;"'][code_insee]"</f>
        <v>dossierComplet['P18_SCOL2529'][code_insee]</v>
      </c>
    </row>
    <row r="808" spans="2:6" hidden="1">
      <c r="B808" t="s">
        <v>5153</v>
      </c>
      <c r="C808" t="s">
        <v>5154</v>
      </c>
      <c r="D808" t="s">
        <v>5155</v>
      </c>
      <c r="E808" t="s">
        <v>2792</v>
      </c>
      <c r="F808" s="22" t="str">
        <f>"dossierComplet['"&amp;meta_dossier_complet[[#This Row],[COD_VAR]]&amp;"'][code_insee]"</f>
        <v>dossierComplet['P18_SCOL30P'][code_insee]</v>
      </c>
    </row>
    <row r="809" spans="2:6" hidden="1">
      <c r="B809" t="s">
        <v>5156</v>
      </c>
      <c r="C809" t="s">
        <v>5157</v>
      </c>
      <c r="D809" t="s">
        <v>5158</v>
      </c>
      <c r="E809" t="s">
        <v>2792</v>
      </c>
      <c r="F809" s="22" t="str">
        <f>"dossierComplet['"&amp;meta_dossier_complet[[#This Row],[COD_VAR]]&amp;"'][code_insee]"</f>
        <v>dossierComplet['P18_H0205'][code_insee]</v>
      </c>
    </row>
    <row r="810" spans="2:6" hidden="1">
      <c r="B810" t="s">
        <v>5159</v>
      </c>
      <c r="C810" t="s">
        <v>5160</v>
      </c>
      <c r="D810" t="s">
        <v>5161</v>
      </c>
      <c r="E810" t="s">
        <v>2792</v>
      </c>
      <c r="F810" s="22" t="str">
        <f>"dossierComplet['"&amp;meta_dossier_complet[[#This Row],[COD_VAR]]&amp;"'][code_insee]"</f>
        <v>dossierComplet['P18_H0610'][code_insee]</v>
      </c>
    </row>
    <row r="811" spans="2:6" hidden="1">
      <c r="B811" t="s">
        <v>5162</v>
      </c>
      <c r="C811" t="s">
        <v>5163</v>
      </c>
      <c r="D811" t="s">
        <v>5164</v>
      </c>
      <c r="E811" t="s">
        <v>2792</v>
      </c>
      <c r="F811" s="22" t="str">
        <f>"dossierComplet['"&amp;meta_dossier_complet[[#This Row],[COD_VAR]]&amp;"'][code_insee]"</f>
        <v>dossierComplet['P18_H1114'][code_insee]</v>
      </c>
    </row>
    <row r="812" spans="2:6" hidden="1">
      <c r="B812" t="s">
        <v>5165</v>
      </c>
      <c r="C812" t="s">
        <v>5166</v>
      </c>
      <c r="D812" t="s">
        <v>5167</v>
      </c>
      <c r="E812" t="s">
        <v>2792</v>
      </c>
      <c r="F812" s="22" t="str">
        <f>"dossierComplet['"&amp;meta_dossier_complet[[#This Row],[COD_VAR]]&amp;"'][code_insee]"</f>
        <v>dossierComplet['P18_H1517'][code_insee]</v>
      </c>
    </row>
    <row r="813" spans="2:6" hidden="1">
      <c r="B813" t="s">
        <v>5168</v>
      </c>
      <c r="C813" t="s">
        <v>5169</v>
      </c>
      <c r="D813" t="s">
        <v>5170</v>
      </c>
      <c r="E813" t="s">
        <v>2792</v>
      </c>
      <c r="F813" s="22" t="str">
        <f>"dossierComplet['"&amp;meta_dossier_complet[[#This Row],[COD_VAR]]&amp;"'][code_insee]"</f>
        <v>dossierComplet['P18_H1824'][code_insee]</v>
      </c>
    </row>
    <row r="814" spans="2:6" hidden="1">
      <c r="B814" t="s">
        <v>5171</v>
      </c>
      <c r="C814" t="s">
        <v>5172</v>
      </c>
      <c r="D814" t="s">
        <v>5173</v>
      </c>
      <c r="E814" t="s">
        <v>2792</v>
      </c>
      <c r="F814" s="22" t="str">
        <f>"dossierComplet['"&amp;meta_dossier_complet[[#This Row],[COD_VAR]]&amp;"'][code_insee]"</f>
        <v>dossierComplet['P18_H2529'][code_insee]</v>
      </c>
    </row>
    <row r="815" spans="2:6" hidden="1">
      <c r="B815" t="s">
        <v>5174</v>
      </c>
      <c r="C815" t="s">
        <v>5175</v>
      </c>
      <c r="D815" t="s">
        <v>5176</v>
      </c>
      <c r="E815" t="s">
        <v>2792</v>
      </c>
      <c r="F815" s="22" t="str">
        <f>"dossierComplet['"&amp;meta_dossier_complet[[#This Row],[COD_VAR]]&amp;"'][code_insee]"</f>
        <v>dossierComplet['P18_H30P'][code_insee]</v>
      </c>
    </row>
    <row r="816" spans="2:6" hidden="1">
      <c r="B816" t="s">
        <v>5177</v>
      </c>
      <c r="C816" t="s">
        <v>5178</v>
      </c>
      <c r="D816" t="s">
        <v>5179</v>
      </c>
      <c r="E816" t="s">
        <v>2792</v>
      </c>
      <c r="F816" s="22" t="str">
        <f>"dossierComplet['"&amp;meta_dossier_complet[[#This Row],[COD_VAR]]&amp;"'][code_insee]"</f>
        <v>dossierComplet['P18_HSCOL0205'][code_insee]</v>
      </c>
    </row>
    <row r="817" spans="2:6" hidden="1">
      <c r="B817" t="s">
        <v>5180</v>
      </c>
      <c r="C817" t="s">
        <v>5181</v>
      </c>
      <c r="D817" t="s">
        <v>5182</v>
      </c>
      <c r="E817" t="s">
        <v>2792</v>
      </c>
      <c r="F817" s="22" t="str">
        <f>"dossierComplet['"&amp;meta_dossier_complet[[#This Row],[COD_VAR]]&amp;"'][code_insee]"</f>
        <v>dossierComplet['P18_HSCOL0610'][code_insee]</v>
      </c>
    </row>
    <row r="818" spans="2:6" hidden="1">
      <c r="B818" t="s">
        <v>5183</v>
      </c>
      <c r="C818" t="s">
        <v>5184</v>
      </c>
      <c r="D818" t="s">
        <v>5185</v>
      </c>
      <c r="E818" t="s">
        <v>2792</v>
      </c>
      <c r="F818" s="22" t="str">
        <f>"dossierComplet['"&amp;meta_dossier_complet[[#This Row],[COD_VAR]]&amp;"'][code_insee]"</f>
        <v>dossierComplet['P18_HSCOL1114'][code_insee]</v>
      </c>
    </row>
    <row r="819" spans="2:6" hidden="1">
      <c r="B819" t="s">
        <v>5186</v>
      </c>
      <c r="C819" t="s">
        <v>5187</v>
      </c>
      <c r="D819" t="s">
        <v>5188</v>
      </c>
      <c r="E819" t="s">
        <v>2792</v>
      </c>
      <c r="F819" s="22" t="str">
        <f>"dossierComplet['"&amp;meta_dossier_complet[[#This Row],[COD_VAR]]&amp;"'][code_insee]"</f>
        <v>dossierComplet['P18_HSCOL1517'][code_insee]</v>
      </c>
    </row>
    <row r="820" spans="2:6" hidden="1">
      <c r="B820" t="s">
        <v>5189</v>
      </c>
      <c r="C820" t="s">
        <v>5190</v>
      </c>
      <c r="D820" t="s">
        <v>5191</v>
      </c>
      <c r="E820" t="s">
        <v>2792</v>
      </c>
      <c r="F820" s="22" t="str">
        <f>"dossierComplet['"&amp;meta_dossier_complet[[#This Row],[COD_VAR]]&amp;"'][code_insee]"</f>
        <v>dossierComplet['P18_HSCOL1824'][code_insee]</v>
      </c>
    </row>
    <row r="821" spans="2:6" hidden="1">
      <c r="B821" t="s">
        <v>5192</v>
      </c>
      <c r="C821" t="s">
        <v>5193</v>
      </c>
      <c r="D821" t="s">
        <v>5194</v>
      </c>
      <c r="E821" t="s">
        <v>2792</v>
      </c>
      <c r="F821" s="22" t="str">
        <f>"dossierComplet['"&amp;meta_dossier_complet[[#This Row],[COD_VAR]]&amp;"'][code_insee]"</f>
        <v>dossierComplet['P18_HSCOL2529'][code_insee]</v>
      </c>
    </row>
    <row r="822" spans="2:6" hidden="1">
      <c r="B822" t="s">
        <v>5195</v>
      </c>
      <c r="C822" t="s">
        <v>5196</v>
      </c>
      <c r="D822" t="s">
        <v>5197</v>
      </c>
      <c r="E822" t="s">
        <v>2792</v>
      </c>
      <c r="F822" s="22" t="str">
        <f>"dossierComplet['"&amp;meta_dossier_complet[[#This Row],[COD_VAR]]&amp;"'][code_insee]"</f>
        <v>dossierComplet['P18_HSCOL30P'][code_insee]</v>
      </c>
    </row>
    <row r="823" spans="2:6" hidden="1">
      <c r="B823" t="s">
        <v>5198</v>
      </c>
      <c r="C823" t="s">
        <v>5199</v>
      </c>
      <c r="D823" t="s">
        <v>5200</v>
      </c>
      <c r="E823" t="s">
        <v>2792</v>
      </c>
      <c r="F823" s="22" t="str">
        <f>"dossierComplet['"&amp;meta_dossier_complet[[#This Row],[COD_VAR]]&amp;"'][code_insee]"</f>
        <v>dossierComplet['P18_F0205'][code_insee]</v>
      </c>
    </row>
    <row r="824" spans="2:6" hidden="1">
      <c r="B824" t="s">
        <v>5201</v>
      </c>
      <c r="C824" t="s">
        <v>5202</v>
      </c>
      <c r="D824" t="s">
        <v>5203</v>
      </c>
      <c r="E824" t="s">
        <v>2792</v>
      </c>
      <c r="F824" s="22" t="str">
        <f>"dossierComplet['"&amp;meta_dossier_complet[[#This Row],[COD_VAR]]&amp;"'][code_insee]"</f>
        <v>dossierComplet['P18_F0610'][code_insee]</v>
      </c>
    </row>
    <row r="825" spans="2:6" hidden="1">
      <c r="B825" t="s">
        <v>5204</v>
      </c>
      <c r="C825" t="s">
        <v>5205</v>
      </c>
      <c r="D825" t="s">
        <v>5206</v>
      </c>
      <c r="E825" t="s">
        <v>2792</v>
      </c>
      <c r="F825" s="22" t="str">
        <f>"dossierComplet['"&amp;meta_dossier_complet[[#This Row],[COD_VAR]]&amp;"'][code_insee]"</f>
        <v>dossierComplet['P18_F1114'][code_insee]</v>
      </c>
    </row>
    <row r="826" spans="2:6" hidden="1">
      <c r="B826" t="s">
        <v>5207</v>
      </c>
      <c r="C826" t="s">
        <v>5208</v>
      </c>
      <c r="D826" t="s">
        <v>5209</v>
      </c>
      <c r="E826" t="s">
        <v>2792</v>
      </c>
      <c r="F826" s="22" t="str">
        <f>"dossierComplet['"&amp;meta_dossier_complet[[#This Row],[COD_VAR]]&amp;"'][code_insee]"</f>
        <v>dossierComplet['P18_F1517'][code_insee]</v>
      </c>
    </row>
    <row r="827" spans="2:6" hidden="1">
      <c r="B827" t="s">
        <v>5210</v>
      </c>
      <c r="C827" t="s">
        <v>5211</v>
      </c>
      <c r="D827" t="s">
        <v>5212</v>
      </c>
      <c r="E827" t="s">
        <v>2792</v>
      </c>
      <c r="F827" s="22" t="str">
        <f>"dossierComplet['"&amp;meta_dossier_complet[[#This Row],[COD_VAR]]&amp;"'][code_insee]"</f>
        <v>dossierComplet['P18_F1824'][code_insee]</v>
      </c>
    </row>
    <row r="828" spans="2:6" hidden="1">
      <c r="B828" t="s">
        <v>5213</v>
      </c>
      <c r="C828" t="s">
        <v>5214</v>
      </c>
      <c r="D828" t="s">
        <v>5215</v>
      </c>
      <c r="E828" t="s">
        <v>2792</v>
      </c>
      <c r="F828" s="22" t="str">
        <f>"dossierComplet['"&amp;meta_dossier_complet[[#This Row],[COD_VAR]]&amp;"'][code_insee]"</f>
        <v>dossierComplet['P18_F2529'][code_insee]</v>
      </c>
    </row>
    <row r="829" spans="2:6" hidden="1">
      <c r="B829" t="s">
        <v>5216</v>
      </c>
      <c r="C829" t="s">
        <v>5217</v>
      </c>
      <c r="D829" t="s">
        <v>5218</v>
      </c>
      <c r="E829" t="s">
        <v>2792</v>
      </c>
      <c r="F829" s="22" t="str">
        <f>"dossierComplet['"&amp;meta_dossier_complet[[#This Row],[COD_VAR]]&amp;"'][code_insee]"</f>
        <v>dossierComplet['P18_F30P'][code_insee]</v>
      </c>
    </row>
    <row r="830" spans="2:6" hidden="1">
      <c r="B830" t="s">
        <v>5219</v>
      </c>
      <c r="C830" t="s">
        <v>5220</v>
      </c>
      <c r="D830" t="s">
        <v>5221</v>
      </c>
      <c r="E830" t="s">
        <v>2792</v>
      </c>
      <c r="F830" s="22" t="str">
        <f>"dossierComplet['"&amp;meta_dossier_complet[[#This Row],[COD_VAR]]&amp;"'][code_insee]"</f>
        <v>dossierComplet['P18_FSCOL0205'][code_insee]</v>
      </c>
    </row>
    <row r="831" spans="2:6" hidden="1">
      <c r="B831" t="s">
        <v>5222</v>
      </c>
      <c r="C831" t="s">
        <v>5223</v>
      </c>
      <c r="D831" t="s">
        <v>5224</v>
      </c>
      <c r="E831" t="s">
        <v>2792</v>
      </c>
      <c r="F831" s="22" t="str">
        <f>"dossierComplet['"&amp;meta_dossier_complet[[#This Row],[COD_VAR]]&amp;"'][code_insee]"</f>
        <v>dossierComplet['P18_FSCOL0610'][code_insee]</v>
      </c>
    </row>
    <row r="832" spans="2:6" hidden="1">
      <c r="B832" t="s">
        <v>5225</v>
      </c>
      <c r="C832" t="s">
        <v>5226</v>
      </c>
      <c r="D832" t="s">
        <v>5227</v>
      </c>
      <c r="E832" t="s">
        <v>2792</v>
      </c>
      <c r="F832" s="22" t="str">
        <f>"dossierComplet['"&amp;meta_dossier_complet[[#This Row],[COD_VAR]]&amp;"'][code_insee]"</f>
        <v>dossierComplet['P18_FSCOL1114'][code_insee]</v>
      </c>
    </row>
    <row r="833" spans="2:6" hidden="1">
      <c r="B833" t="s">
        <v>5228</v>
      </c>
      <c r="C833" t="s">
        <v>5229</v>
      </c>
      <c r="D833" t="s">
        <v>5230</v>
      </c>
      <c r="E833" t="s">
        <v>2792</v>
      </c>
      <c r="F833" s="22" t="str">
        <f>"dossierComplet['"&amp;meta_dossier_complet[[#This Row],[COD_VAR]]&amp;"'][code_insee]"</f>
        <v>dossierComplet['P18_FSCOL1517'][code_insee]</v>
      </c>
    </row>
    <row r="834" spans="2:6" hidden="1">
      <c r="B834" t="s">
        <v>5231</v>
      </c>
      <c r="C834" t="s">
        <v>5232</v>
      </c>
      <c r="D834" t="s">
        <v>5233</v>
      </c>
      <c r="E834" t="s">
        <v>2792</v>
      </c>
      <c r="F834" s="22" t="str">
        <f>"dossierComplet['"&amp;meta_dossier_complet[[#This Row],[COD_VAR]]&amp;"'][code_insee]"</f>
        <v>dossierComplet['P18_FSCOL1824'][code_insee]</v>
      </c>
    </row>
    <row r="835" spans="2:6" hidden="1">
      <c r="B835" t="s">
        <v>5234</v>
      </c>
      <c r="C835" t="s">
        <v>5235</v>
      </c>
      <c r="D835" t="s">
        <v>5236</v>
      </c>
      <c r="E835" t="s">
        <v>2792</v>
      </c>
      <c r="F835" s="22" t="str">
        <f>"dossierComplet['"&amp;meta_dossier_complet[[#This Row],[COD_VAR]]&amp;"'][code_insee]"</f>
        <v>dossierComplet['P18_FSCOL2529'][code_insee]</v>
      </c>
    </row>
    <row r="836" spans="2:6" hidden="1">
      <c r="B836" t="s">
        <v>5237</v>
      </c>
      <c r="C836" t="s">
        <v>5238</v>
      </c>
      <c r="D836" t="s">
        <v>5239</v>
      </c>
      <c r="E836" t="s">
        <v>2792</v>
      </c>
      <c r="F836" s="22" t="str">
        <f>"dossierComplet['"&amp;meta_dossier_complet[[#This Row],[COD_VAR]]&amp;"'][code_insee]"</f>
        <v>dossierComplet['P18_FSCOL30P'][code_insee]</v>
      </c>
    </row>
    <row r="837" spans="2:6" hidden="1">
      <c r="B837" t="s">
        <v>5240</v>
      </c>
      <c r="C837" t="s">
        <v>5241</v>
      </c>
      <c r="D837" t="s">
        <v>5242</v>
      </c>
      <c r="E837" t="s">
        <v>2792</v>
      </c>
      <c r="F837" s="22" t="str">
        <f>"dossierComplet['"&amp;meta_dossier_complet[[#This Row],[COD_VAR]]&amp;"'][code_insee]"</f>
        <v>dossierComplet['P18_NSCOL15P'][code_insee]</v>
      </c>
    </row>
    <row r="838" spans="2:6" hidden="1">
      <c r="B838" t="s">
        <v>5243</v>
      </c>
      <c r="C838" t="s">
        <v>5244</v>
      </c>
      <c r="D838" t="s">
        <v>5245</v>
      </c>
      <c r="E838" t="s">
        <v>2792</v>
      </c>
      <c r="F838" s="22" t="str">
        <f>"dossierComplet['"&amp;meta_dossier_complet[[#This Row],[COD_VAR]]&amp;"'][code_insee]"</f>
        <v>dossierComplet['P18_NSCOL15P_DIPLMIN'][code_insee]</v>
      </c>
    </row>
    <row r="839" spans="2:6" hidden="1">
      <c r="B839" t="s">
        <v>5246</v>
      </c>
      <c r="C839" t="s">
        <v>5247</v>
      </c>
      <c r="D839" t="s">
        <v>5248</v>
      </c>
      <c r="E839" t="s">
        <v>2792</v>
      </c>
      <c r="F839" s="22" t="str">
        <f>"dossierComplet['"&amp;meta_dossier_complet[[#This Row],[COD_VAR]]&amp;"'][code_insee]"</f>
        <v>dossierComplet['P18_NSCOL15P_BEPC'][code_insee]</v>
      </c>
    </row>
    <row r="840" spans="2:6" hidden="1">
      <c r="B840" t="s">
        <v>5249</v>
      </c>
      <c r="C840" t="s">
        <v>5250</v>
      </c>
      <c r="D840" t="s">
        <v>5251</v>
      </c>
      <c r="E840" t="s">
        <v>2792</v>
      </c>
      <c r="F840" s="22" t="str">
        <f>"dossierComplet['"&amp;meta_dossier_complet[[#This Row],[COD_VAR]]&amp;"'][code_insee]"</f>
        <v>dossierComplet['P18_NSCOL15P_CAPBEP'][code_insee]</v>
      </c>
    </row>
    <row r="841" spans="2:6" hidden="1">
      <c r="B841" t="s">
        <v>5252</v>
      </c>
      <c r="C841" t="s">
        <v>5253</v>
      </c>
      <c r="D841" t="s">
        <v>5254</v>
      </c>
      <c r="E841" t="s">
        <v>2792</v>
      </c>
      <c r="F841" s="22" t="str">
        <f>"dossierComplet['"&amp;meta_dossier_complet[[#This Row],[COD_VAR]]&amp;"'][code_insee]"</f>
        <v>dossierComplet['P18_NSCOL15P_BAC'][code_insee]</v>
      </c>
    </row>
    <row r="842" spans="2:6" hidden="1">
      <c r="B842" t="s">
        <v>5255</v>
      </c>
      <c r="C842" t="s">
        <v>5256</v>
      </c>
      <c r="D842" t="s">
        <v>5257</v>
      </c>
      <c r="E842" t="s">
        <v>2792</v>
      </c>
      <c r="F842" s="22" t="str">
        <f>"dossierComplet['"&amp;meta_dossier_complet[[#This Row],[COD_VAR]]&amp;"'][code_insee]"</f>
        <v>dossierComplet['P18_NSCOL15P_SUP2'][code_insee]</v>
      </c>
    </row>
    <row r="843" spans="2:6" hidden="1">
      <c r="B843" t="s">
        <v>5258</v>
      </c>
      <c r="C843" t="s">
        <v>5259</v>
      </c>
      <c r="D843" t="s">
        <v>5260</v>
      </c>
      <c r="E843" t="s">
        <v>2792</v>
      </c>
      <c r="F843" s="22" t="str">
        <f>"dossierComplet['"&amp;meta_dossier_complet[[#This Row],[COD_VAR]]&amp;"'][code_insee]"</f>
        <v>dossierComplet['P18_NSCOL15P_SUP34'][code_insee]</v>
      </c>
    </row>
    <row r="844" spans="2:6" hidden="1">
      <c r="B844" t="s">
        <v>5261</v>
      </c>
      <c r="C844" t="s">
        <v>5262</v>
      </c>
      <c r="D844" t="s">
        <v>5263</v>
      </c>
      <c r="E844" t="s">
        <v>2792</v>
      </c>
      <c r="F844" s="22" t="str">
        <f>"dossierComplet['"&amp;meta_dossier_complet[[#This Row],[COD_VAR]]&amp;"'][code_insee]"</f>
        <v>dossierComplet['P18_NSCOL15P_SUP5'][code_insee]</v>
      </c>
    </row>
    <row r="845" spans="2:6" hidden="1">
      <c r="B845" t="s">
        <v>5264</v>
      </c>
      <c r="C845" t="s">
        <v>5265</v>
      </c>
      <c r="D845" t="s">
        <v>5266</v>
      </c>
      <c r="E845" t="s">
        <v>2792</v>
      </c>
      <c r="F845" s="22" t="str">
        <f>"dossierComplet['"&amp;meta_dossier_complet[[#This Row],[COD_VAR]]&amp;"'][code_insee]"</f>
        <v>dossierComplet['P18_HNSCOL15P'][code_insee]</v>
      </c>
    </row>
    <row r="846" spans="2:6" hidden="1">
      <c r="B846" t="s">
        <v>5267</v>
      </c>
      <c r="C846" t="s">
        <v>5268</v>
      </c>
      <c r="D846" t="s">
        <v>5269</v>
      </c>
      <c r="E846" t="s">
        <v>2792</v>
      </c>
      <c r="F846" s="22" t="str">
        <f>"dossierComplet['"&amp;meta_dossier_complet[[#This Row],[COD_VAR]]&amp;"'][code_insee]"</f>
        <v>dossierComplet['P18_HNSCOL15P_DIPLMIN'][code_insee]</v>
      </c>
    </row>
    <row r="847" spans="2:6" hidden="1">
      <c r="B847" t="s">
        <v>5270</v>
      </c>
      <c r="C847" t="s">
        <v>5271</v>
      </c>
      <c r="D847" t="s">
        <v>5272</v>
      </c>
      <c r="E847" t="s">
        <v>2792</v>
      </c>
      <c r="F847" s="22" t="str">
        <f>"dossierComplet['"&amp;meta_dossier_complet[[#This Row],[COD_VAR]]&amp;"'][code_insee]"</f>
        <v>dossierComplet['P18_HNSCOL15P_BEPC'][code_insee]</v>
      </c>
    </row>
    <row r="848" spans="2:6" hidden="1">
      <c r="B848" t="s">
        <v>5273</v>
      </c>
      <c r="C848" t="s">
        <v>5274</v>
      </c>
      <c r="D848" t="s">
        <v>5275</v>
      </c>
      <c r="E848" t="s">
        <v>2792</v>
      </c>
      <c r="F848" s="22" t="str">
        <f>"dossierComplet['"&amp;meta_dossier_complet[[#This Row],[COD_VAR]]&amp;"'][code_insee]"</f>
        <v>dossierComplet['P18_HNSCOL15P_CAPBEP'][code_insee]</v>
      </c>
    </row>
    <row r="849" spans="2:6" hidden="1">
      <c r="B849" t="s">
        <v>5276</v>
      </c>
      <c r="C849" t="s">
        <v>5277</v>
      </c>
      <c r="D849" t="s">
        <v>5278</v>
      </c>
      <c r="E849" t="s">
        <v>2792</v>
      </c>
      <c r="F849" s="22" t="str">
        <f>"dossierComplet['"&amp;meta_dossier_complet[[#This Row],[COD_VAR]]&amp;"'][code_insee]"</f>
        <v>dossierComplet['P18_HNSCOL15P_BAC'][code_insee]</v>
      </c>
    </row>
    <row r="850" spans="2:6" hidden="1">
      <c r="B850" t="s">
        <v>5279</v>
      </c>
      <c r="C850" t="s">
        <v>5280</v>
      </c>
      <c r="D850" t="s">
        <v>5281</v>
      </c>
      <c r="E850" t="s">
        <v>2792</v>
      </c>
      <c r="F850" s="22" t="str">
        <f>"dossierComplet['"&amp;meta_dossier_complet[[#This Row],[COD_VAR]]&amp;"'][code_insee]"</f>
        <v>dossierComplet['P18_HNSCOL15P_SUP2'][code_insee]</v>
      </c>
    </row>
    <row r="851" spans="2:6" hidden="1">
      <c r="B851" t="s">
        <v>5282</v>
      </c>
      <c r="C851" t="s">
        <v>5283</v>
      </c>
      <c r="D851" t="s">
        <v>5284</v>
      </c>
      <c r="E851" t="s">
        <v>2792</v>
      </c>
      <c r="F851" s="22" t="str">
        <f>"dossierComplet['"&amp;meta_dossier_complet[[#This Row],[COD_VAR]]&amp;"'][code_insee]"</f>
        <v>dossierComplet['P18_HNSCOL15P_SUP34'][code_insee]</v>
      </c>
    </row>
    <row r="852" spans="2:6" hidden="1">
      <c r="B852" t="s">
        <v>5285</v>
      </c>
      <c r="C852" t="s">
        <v>5286</v>
      </c>
      <c r="D852" t="s">
        <v>5287</v>
      </c>
      <c r="E852" t="s">
        <v>2792</v>
      </c>
      <c r="F852" s="22" t="str">
        <f>"dossierComplet['"&amp;meta_dossier_complet[[#This Row],[COD_VAR]]&amp;"'][code_insee]"</f>
        <v>dossierComplet['P18_HNSCOL15P_SUP5'][code_insee]</v>
      </c>
    </row>
    <row r="853" spans="2:6" hidden="1">
      <c r="B853" t="s">
        <v>5288</v>
      </c>
      <c r="C853" t="s">
        <v>5289</v>
      </c>
      <c r="D853" t="s">
        <v>5290</v>
      </c>
      <c r="E853" t="s">
        <v>2792</v>
      </c>
      <c r="F853" s="22" t="str">
        <f>"dossierComplet['"&amp;meta_dossier_complet[[#This Row],[COD_VAR]]&amp;"'][code_insee]"</f>
        <v>dossierComplet['P18_FNSCOL15P'][code_insee]</v>
      </c>
    </row>
    <row r="854" spans="2:6" hidden="1">
      <c r="B854" t="s">
        <v>5291</v>
      </c>
      <c r="C854" t="s">
        <v>5292</v>
      </c>
      <c r="D854" t="s">
        <v>5293</v>
      </c>
      <c r="E854" t="s">
        <v>2792</v>
      </c>
      <c r="F854" s="22" t="str">
        <f>"dossierComplet['"&amp;meta_dossier_complet[[#This Row],[COD_VAR]]&amp;"'][code_insee]"</f>
        <v>dossierComplet['P18_FNSCOL15P_DIPLMIN'][code_insee]</v>
      </c>
    </row>
    <row r="855" spans="2:6" hidden="1">
      <c r="B855" t="s">
        <v>5294</v>
      </c>
      <c r="C855" t="s">
        <v>5295</v>
      </c>
      <c r="D855" t="s">
        <v>5296</v>
      </c>
      <c r="E855" t="s">
        <v>2792</v>
      </c>
      <c r="F855" s="22" t="str">
        <f>"dossierComplet['"&amp;meta_dossier_complet[[#This Row],[COD_VAR]]&amp;"'][code_insee]"</f>
        <v>dossierComplet['P18_FNSCOL15P_BEPC'][code_insee]</v>
      </c>
    </row>
    <row r="856" spans="2:6" hidden="1">
      <c r="B856" t="s">
        <v>5297</v>
      </c>
      <c r="C856" t="s">
        <v>5298</v>
      </c>
      <c r="D856" t="s">
        <v>5299</v>
      </c>
      <c r="E856" t="s">
        <v>2792</v>
      </c>
      <c r="F856" s="22" t="str">
        <f>"dossierComplet['"&amp;meta_dossier_complet[[#This Row],[COD_VAR]]&amp;"'][code_insee]"</f>
        <v>dossierComplet['P18_FNSCOL15P_CAPBEP'][code_insee]</v>
      </c>
    </row>
    <row r="857" spans="2:6" hidden="1">
      <c r="B857" t="s">
        <v>5300</v>
      </c>
      <c r="C857" t="s">
        <v>5301</v>
      </c>
      <c r="D857" t="s">
        <v>5302</v>
      </c>
      <c r="E857" t="s">
        <v>2792</v>
      </c>
      <c r="F857" s="22" t="str">
        <f>"dossierComplet['"&amp;meta_dossier_complet[[#This Row],[COD_VAR]]&amp;"'][code_insee]"</f>
        <v>dossierComplet['P18_FNSCOL15P_BAC'][code_insee]</v>
      </c>
    </row>
    <row r="858" spans="2:6" hidden="1">
      <c r="B858" t="s">
        <v>5303</v>
      </c>
      <c r="C858" t="s">
        <v>5304</v>
      </c>
      <c r="D858" t="s">
        <v>5305</v>
      </c>
      <c r="E858" t="s">
        <v>2792</v>
      </c>
      <c r="F858" s="22" t="str">
        <f>"dossierComplet['"&amp;meta_dossier_complet[[#This Row],[COD_VAR]]&amp;"'][code_insee]"</f>
        <v>dossierComplet['P18_FNSCOL15P_SUP2'][code_insee]</v>
      </c>
    </row>
    <row r="859" spans="2:6" hidden="1">
      <c r="B859" t="s">
        <v>5306</v>
      </c>
      <c r="C859" t="s">
        <v>5307</v>
      </c>
      <c r="D859" t="s">
        <v>5308</v>
      </c>
      <c r="E859" t="s">
        <v>2792</v>
      </c>
      <c r="F859" s="22" t="str">
        <f>"dossierComplet['"&amp;meta_dossier_complet[[#This Row],[COD_VAR]]&amp;"'][code_insee]"</f>
        <v>dossierComplet['P18_FNSCOL15P_SUP34'][code_insee]</v>
      </c>
    </row>
    <row r="860" spans="2:6" hidden="1">
      <c r="B860" t="s">
        <v>5309</v>
      </c>
      <c r="C860" t="s">
        <v>5310</v>
      </c>
      <c r="D860" t="s">
        <v>5311</v>
      </c>
      <c r="E860" t="s">
        <v>2792</v>
      </c>
      <c r="F860" s="22" t="str">
        <f>"dossierComplet['"&amp;meta_dossier_complet[[#This Row],[COD_VAR]]&amp;"'][code_insee]"</f>
        <v>dossierComplet['P18_FNSCOL15P_SUP5'][code_insee]</v>
      </c>
    </row>
    <row r="861" spans="2:6" hidden="1">
      <c r="B861" t="s">
        <v>5312</v>
      </c>
      <c r="C861" t="s">
        <v>5313</v>
      </c>
      <c r="D861" t="s">
        <v>5314</v>
      </c>
      <c r="E861" t="s">
        <v>2792</v>
      </c>
      <c r="F861" s="22" t="str">
        <f>"dossierComplet['"&amp;meta_dossier_complet[[#This Row],[COD_VAR]]&amp;"'][code_insee]"</f>
        <v>dossierComplet['P13_POP0205'][code_insee]</v>
      </c>
    </row>
    <row r="862" spans="2:6" hidden="1">
      <c r="B862" t="s">
        <v>5315</v>
      </c>
      <c r="C862" t="s">
        <v>5316</v>
      </c>
      <c r="D862" t="s">
        <v>5317</v>
      </c>
      <c r="E862" t="s">
        <v>2792</v>
      </c>
      <c r="F862" s="22" t="str">
        <f>"dossierComplet['"&amp;meta_dossier_complet[[#This Row],[COD_VAR]]&amp;"'][code_insee]"</f>
        <v>dossierComplet['P13_POP0610'][code_insee]</v>
      </c>
    </row>
    <row r="863" spans="2:6" hidden="1">
      <c r="B863" t="s">
        <v>5318</v>
      </c>
      <c r="C863" t="s">
        <v>5319</v>
      </c>
      <c r="D863" t="s">
        <v>5320</v>
      </c>
      <c r="E863" t="s">
        <v>2792</v>
      </c>
      <c r="F863" s="22" t="str">
        <f>"dossierComplet['"&amp;meta_dossier_complet[[#This Row],[COD_VAR]]&amp;"'][code_insee]"</f>
        <v>dossierComplet['P13_POP1114'][code_insee]</v>
      </c>
    </row>
    <row r="864" spans="2:6" hidden="1">
      <c r="B864" t="s">
        <v>5321</v>
      </c>
      <c r="C864" t="s">
        <v>5322</v>
      </c>
      <c r="D864" t="s">
        <v>5323</v>
      </c>
      <c r="E864" t="s">
        <v>2792</v>
      </c>
      <c r="F864" s="22" t="str">
        <f>"dossierComplet['"&amp;meta_dossier_complet[[#This Row],[COD_VAR]]&amp;"'][code_insee]"</f>
        <v>dossierComplet['P13_POP1517'][code_insee]</v>
      </c>
    </row>
    <row r="865" spans="2:6" hidden="1">
      <c r="B865" t="s">
        <v>5324</v>
      </c>
      <c r="C865" t="s">
        <v>5325</v>
      </c>
      <c r="D865" t="s">
        <v>5326</v>
      </c>
      <c r="E865" t="s">
        <v>2792</v>
      </c>
      <c r="F865" s="22" t="str">
        <f>"dossierComplet['"&amp;meta_dossier_complet[[#This Row],[COD_VAR]]&amp;"'][code_insee]"</f>
        <v>dossierComplet['P13_POP1824'][code_insee]</v>
      </c>
    </row>
    <row r="866" spans="2:6" hidden="1">
      <c r="B866" t="s">
        <v>5327</v>
      </c>
      <c r="C866" t="s">
        <v>5328</v>
      </c>
      <c r="D866" t="s">
        <v>5329</v>
      </c>
      <c r="E866" t="s">
        <v>2792</v>
      </c>
      <c r="F866" s="22" t="str">
        <f>"dossierComplet['"&amp;meta_dossier_complet[[#This Row],[COD_VAR]]&amp;"'][code_insee]"</f>
        <v>dossierComplet['P13_POP2529'][code_insee]</v>
      </c>
    </row>
    <row r="867" spans="2:6" hidden="1">
      <c r="B867" t="s">
        <v>5330</v>
      </c>
      <c r="C867" t="s">
        <v>5331</v>
      </c>
      <c r="D867" t="s">
        <v>5332</v>
      </c>
      <c r="E867" t="s">
        <v>2792</v>
      </c>
      <c r="F867" s="22" t="str">
        <f>"dossierComplet['"&amp;meta_dossier_complet[[#This Row],[COD_VAR]]&amp;"'][code_insee]"</f>
        <v>dossierComplet['P13_POP30P'][code_insee]</v>
      </c>
    </row>
    <row r="868" spans="2:6" hidden="1">
      <c r="B868" t="s">
        <v>5333</v>
      </c>
      <c r="C868" t="s">
        <v>5334</v>
      </c>
      <c r="D868" t="s">
        <v>5335</v>
      </c>
      <c r="E868" t="s">
        <v>2792</v>
      </c>
      <c r="F868" s="22" t="str">
        <f>"dossierComplet['"&amp;meta_dossier_complet[[#This Row],[COD_VAR]]&amp;"'][code_insee]"</f>
        <v>dossierComplet['P13_SCOL0205'][code_insee]</v>
      </c>
    </row>
    <row r="869" spans="2:6" hidden="1">
      <c r="B869" t="s">
        <v>5336</v>
      </c>
      <c r="C869" t="s">
        <v>5337</v>
      </c>
      <c r="D869" t="s">
        <v>5338</v>
      </c>
      <c r="E869" t="s">
        <v>2792</v>
      </c>
      <c r="F869" s="22" t="str">
        <f>"dossierComplet['"&amp;meta_dossier_complet[[#This Row],[COD_VAR]]&amp;"'][code_insee]"</f>
        <v>dossierComplet['P13_SCOL0610'][code_insee]</v>
      </c>
    </row>
    <row r="870" spans="2:6" hidden="1">
      <c r="B870" t="s">
        <v>5339</v>
      </c>
      <c r="C870" t="s">
        <v>5340</v>
      </c>
      <c r="D870" t="s">
        <v>5341</v>
      </c>
      <c r="E870" t="s">
        <v>2792</v>
      </c>
      <c r="F870" s="22" t="str">
        <f>"dossierComplet['"&amp;meta_dossier_complet[[#This Row],[COD_VAR]]&amp;"'][code_insee]"</f>
        <v>dossierComplet['P13_SCOL1114'][code_insee]</v>
      </c>
    </row>
    <row r="871" spans="2:6" hidden="1">
      <c r="B871" t="s">
        <v>5342</v>
      </c>
      <c r="C871" t="s">
        <v>5343</v>
      </c>
      <c r="D871" t="s">
        <v>5344</v>
      </c>
      <c r="E871" t="s">
        <v>2792</v>
      </c>
      <c r="F871" s="22" t="str">
        <f>"dossierComplet['"&amp;meta_dossier_complet[[#This Row],[COD_VAR]]&amp;"'][code_insee]"</f>
        <v>dossierComplet['P13_SCOL1517'][code_insee]</v>
      </c>
    </row>
    <row r="872" spans="2:6" hidden="1">
      <c r="B872" t="s">
        <v>5345</v>
      </c>
      <c r="C872" t="s">
        <v>5346</v>
      </c>
      <c r="D872" t="s">
        <v>5347</v>
      </c>
      <c r="E872" t="s">
        <v>2792</v>
      </c>
      <c r="F872" s="22" t="str">
        <f>"dossierComplet['"&amp;meta_dossier_complet[[#This Row],[COD_VAR]]&amp;"'][code_insee]"</f>
        <v>dossierComplet['P13_SCOL1824'][code_insee]</v>
      </c>
    </row>
    <row r="873" spans="2:6" hidden="1">
      <c r="B873" t="s">
        <v>5348</v>
      </c>
      <c r="C873" t="s">
        <v>5349</v>
      </c>
      <c r="D873" t="s">
        <v>5350</v>
      </c>
      <c r="E873" t="s">
        <v>2792</v>
      </c>
      <c r="F873" s="22" t="str">
        <f>"dossierComplet['"&amp;meta_dossier_complet[[#This Row],[COD_VAR]]&amp;"'][code_insee]"</f>
        <v>dossierComplet['P13_SCOL2529'][code_insee]</v>
      </c>
    </row>
    <row r="874" spans="2:6" hidden="1">
      <c r="B874" t="s">
        <v>5351</v>
      </c>
      <c r="C874" t="s">
        <v>5352</v>
      </c>
      <c r="D874" t="s">
        <v>5353</v>
      </c>
      <c r="E874" t="s">
        <v>2792</v>
      </c>
      <c r="F874" s="22" t="str">
        <f>"dossierComplet['"&amp;meta_dossier_complet[[#This Row],[COD_VAR]]&amp;"'][code_insee]"</f>
        <v>dossierComplet['P13_SCOL30P'][code_insee]</v>
      </c>
    </row>
    <row r="875" spans="2:6" hidden="1">
      <c r="B875" t="s">
        <v>5354</v>
      </c>
      <c r="C875" t="s">
        <v>5355</v>
      </c>
      <c r="D875" t="s">
        <v>5356</v>
      </c>
      <c r="E875" t="s">
        <v>2792</v>
      </c>
      <c r="F875" s="22" t="str">
        <f>"dossierComplet['"&amp;meta_dossier_complet[[#This Row],[COD_VAR]]&amp;"'][code_insee]"</f>
        <v>dossierComplet['P13_H0205'][code_insee]</v>
      </c>
    </row>
    <row r="876" spans="2:6" hidden="1">
      <c r="B876" t="s">
        <v>5357</v>
      </c>
      <c r="C876" t="s">
        <v>5358</v>
      </c>
      <c r="D876" t="s">
        <v>5359</v>
      </c>
      <c r="E876" t="s">
        <v>2792</v>
      </c>
      <c r="F876" s="22" t="str">
        <f>"dossierComplet['"&amp;meta_dossier_complet[[#This Row],[COD_VAR]]&amp;"'][code_insee]"</f>
        <v>dossierComplet['P13_H0610'][code_insee]</v>
      </c>
    </row>
    <row r="877" spans="2:6" hidden="1">
      <c r="B877" t="s">
        <v>5360</v>
      </c>
      <c r="C877" t="s">
        <v>5361</v>
      </c>
      <c r="D877" t="s">
        <v>5362</v>
      </c>
      <c r="E877" t="s">
        <v>2792</v>
      </c>
      <c r="F877" s="22" t="str">
        <f>"dossierComplet['"&amp;meta_dossier_complet[[#This Row],[COD_VAR]]&amp;"'][code_insee]"</f>
        <v>dossierComplet['P13_H1114'][code_insee]</v>
      </c>
    </row>
    <row r="878" spans="2:6" hidden="1">
      <c r="B878" t="s">
        <v>5363</v>
      </c>
      <c r="C878" t="s">
        <v>5364</v>
      </c>
      <c r="D878" t="s">
        <v>5365</v>
      </c>
      <c r="E878" t="s">
        <v>2792</v>
      </c>
      <c r="F878" s="22" t="str">
        <f>"dossierComplet['"&amp;meta_dossier_complet[[#This Row],[COD_VAR]]&amp;"'][code_insee]"</f>
        <v>dossierComplet['P13_H1517'][code_insee]</v>
      </c>
    </row>
    <row r="879" spans="2:6" hidden="1">
      <c r="B879" t="s">
        <v>5366</v>
      </c>
      <c r="C879" t="s">
        <v>5367</v>
      </c>
      <c r="D879" t="s">
        <v>5368</v>
      </c>
      <c r="E879" t="s">
        <v>2792</v>
      </c>
      <c r="F879" s="22" t="str">
        <f>"dossierComplet['"&amp;meta_dossier_complet[[#This Row],[COD_VAR]]&amp;"'][code_insee]"</f>
        <v>dossierComplet['P13_H1824'][code_insee]</v>
      </c>
    </row>
    <row r="880" spans="2:6" hidden="1">
      <c r="B880" t="s">
        <v>5369</v>
      </c>
      <c r="C880" t="s">
        <v>5370</v>
      </c>
      <c r="D880" t="s">
        <v>5371</v>
      </c>
      <c r="E880" t="s">
        <v>2792</v>
      </c>
      <c r="F880" s="22" t="str">
        <f>"dossierComplet['"&amp;meta_dossier_complet[[#This Row],[COD_VAR]]&amp;"'][code_insee]"</f>
        <v>dossierComplet['P13_H2529'][code_insee]</v>
      </c>
    </row>
    <row r="881" spans="2:6" hidden="1">
      <c r="B881" t="s">
        <v>5372</v>
      </c>
      <c r="C881" t="s">
        <v>5373</v>
      </c>
      <c r="D881" t="s">
        <v>5374</v>
      </c>
      <c r="E881" t="s">
        <v>2792</v>
      </c>
      <c r="F881" s="22" t="str">
        <f>"dossierComplet['"&amp;meta_dossier_complet[[#This Row],[COD_VAR]]&amp;"'][code_insee]"</f>
        <v>dossierComplet['P13_H30P'][code_insee]</v>
      </c>
    </row>
    <row r="882" spans="2:6" hidden="1">
      <c r="B882" t="s">
        <v>5375</v>
      </c>
      <c r="C882" t="s">
        <v>5376</v>
      </c>
      <c r="D882" t="s">
        <v>5377</v>
      </c>
      <c r="E882" t="s">
        <v>2792</v>
      </c>
      <c r="F882" s="22" t="str">
        <f>"dossierComplet['"&amp;meta_dossier_complet[[#This Row],[COD_VAR]]&amp;"'][code_insee]"</f>
        <v>dossierComplet['P13_HSCOL0205'][code_insee]</v>
      </c>
    </row>
    <row r="883" spans="2:6" hidden="1">
      <c r="B883" t="s">
        <v>5378</v>
      </c>
      <c r="C883" t="s">
        <v>5379</v>
      </c>
      <c r="D883" t="s">
        <v>5380</v>
      </c>
      <c r="E883" t="s">
        <v>2792</v>
      </c>
      <c r="F883" s="22" t="str">
        <f>"dossierComplet['"&amp;meta_dossier_complet[[#This Row],[COD_VAR]]&amp;"'][code_insee]"</f>
        <v>dossierComplet['P13_HSCOL0610'][code_insee]</v>
      </c>
    </row>
    <row r="884" spans="2:6" hidden="1">
      <c r="B884" t="s">
        <v>5381</v>
      </c>
      <c r="C884" t="s">
        <v>5382</v>
      </c>
      <c r="D884" t="s">
        <v>5383</v>
      </c>
      <c r="E884" t="s">
        <v>2792</v>
      </c>
      <c r="F884" s="22" t="str">
        <f>"dossierComplet['"&amp;meta_dossier_complet[[#This Row],[COD_VAR]]&amp;"'][code_insee]"</f>
        <v>dossierComplet['P13_HSCOL1114'][code_insee]</v>
      </c>
    </row>
    <row r="885" spans="2:6" hidden="1">
      <c r="B885" t="s">
        <v>5384</v>
      </c>
      <c r="C885" t="s">
        <v>5385</v>
      </c>
      <c r="D885" t="s">
        <v>5386</v>
      </c>
      <c r="E885" t="s">
        <v>2792</v>
      </c>
      <c r="F885" s="22" t="str">
        <f>"dossierComplet['"&amp;meta_dossier_complet[[#This Row],[COD_VAR]]&amp;"'][code_insee]"</f>
        <v>dossierComplet['P13_HSCOL1517'][code_insee]</v>
      </c>
    </row>
    <row r="886" spans="2:6" hidden="1">
      <c r="B886" t="s">
        <v>5387</v>
      </c>
      <c r="C886" t="s">
        <v>5388</v>
      </c>
      <c r="D886" t="s">
        <v>5389</v>
      </c>
      <c r="E886" t="s">
        <v>2792</v>
      </c>
      <c r="F886" s="22" t="str">
        <f>"dossierComplet['"&amp;meta_dossier_complet[[#This Row],[COD_VAR]]&amp;"'][code_insee]"</f>
        <v>dossierComplet['P13_HSCOL1824'][code_insee]</v>
      </c>
    </row>
    <row r="887" spans="2:6" hidden="1">
      <c r="B887" t="s">
        <v>5390</v>
      </c>
      <c r="C887" t="s">
        <v>5391</v>
      </c>
      <c r="D887" t="s">
        <v>5392</v>
      </c>
      <c r="E887" t="s">
        <v>2792</v>
      </c>
      <c r="F887" s="22" t="str">
        <f>"dossierComplet['"&amp;meta_dossier_complet[[#This Row],[COD_VAR]]&amp;"'][code_insee]"</f>
        <v>dossierComplet['P13_HSCOL2529'][code_insee]</v>
      </c>
    </row>
    <row r="888" spans="2:6" hidden="1">
      <c r="B888" t="s">
        <v>5393</v>
      </c>
      <c r="C888" t="s">
        <v>5394</v>
      </c>
      <c r="D888" t="s">
        <v>5395</v>
      </c>
      <c r="E888" t="s">
        <v>2792</v>
      </c>
      <c r="F888" s="22" t="str">
        <f>"dossierComplet['"&amp;meta_dossier_complet[[#This Row],[COD_VAR]]&amp;"'][code_insee]"</f>
        <v>dossierComplet['P13_HSCOL30P'][code_insee]</v>
      </c>
    </row>
    <row r="889" spans="2:6" hidden="1">
      <c r="B889" t="s">
        <v>5396</v>
      </c>
      <c r="C889" t="s">
        <v>5397</v>
      </c>
      <c r="D889" t="s">
        <v>5398</v>
      </c>
      <c r="E889" t="s">
        <v>2792</v>
      </c>
      <c r="F889" s="22" t="str">
        <f>"dossierComplet['"&amp;meta_dossier_complet[[#This Row],[COD_VAR]]&amp;"'][code_insee]"</f>
        <v>dossierComplet['P13_F0205'][code_insee]</v>
      </c>
    </row>
    <row r="890" spans="2:6" hidden="1">
      <c r="B890" t="s">
        <v>5399</v>
      </c>
      <c r="C890" t="s">
        <v>5400</v>
      </c>
      <c r="D890" t="s">
        <v>5401</v>
      </c>
      <c r="E890" t="s">
        <v>2792</v>
      </c>
      <c r="F890" s="22" t="str">
        <f>"dossierComplet['"&amp;meta_dossier_complet[[#This Row],[COD_VAR]]&amp;"'][code_insee]"</f>
        <v>dossierComplet['P13_F0610'][code_insee]</v>
      </c>
    </row>
    <row r="891" spans="2:6" hidden="1">
      <c r="B891" t="s">
        <v>5402</v>
      </c>
      <c r="C891" t="s">
        <v>5403</v>
      </c>
      <c r="D891" t="s">
        <v>5404</v>
      </c>
      <c r="E891" t="s">
        <v>2792</v>
      </c>
      <c r="F891" s="22" t="str">
        <f>"dossierComplet['"&amp;meta_dossier_complet[[#This Row],[COD_VAR]]&amp;"'][code_insee]"</f>
        <v>dossierComplet['P13_F1114'][code_insee]</v>
      </c>
    </row>
    <row r="892" spans="2:6" hidden="1">
      <c r="B892" t="s">
        <v>5405</v>
      </c>
      <c r="C892" t="s">
        <v>5406</v>
      </c>
      <c r="D892" t="s">
        <v>5407</v>
      </c>
      <c r="E892" t="s">
        <v>2792</v>
      </c>
      <c r="F892" s="22" t="str">
        <f>"dossierComplet['"&amp;meta_dossier_complet[[#This Row],[COD_VAR]]&amp;"'][code_insee]"</f>
        <v>dossierComplet['P13_F1517'][code_insee]</v>
      </c>
    </row>
    <row r="893" spans="2:6" hidden="1">
      <c r="B893" t="s">
        <v>5408</v>
      </c>
      <c r="C893" t="s">
        <v>5409</v>
      </c>
      <c r="D893" t="s">
        <v>5410</v>
      </c>
      <c r="E893" t="s">
        <v>2792</v>
      </c>
      <c r="F893" s="22" t="str">
        <f>"dossierComplet['"&amp;meta_dossier_complet[[#This Row],[COD_VAR]]&amp;"'][code_insee]"</f>
        <v>dossierComplet['P13_F1824'][code_insee]</v>
      </c>
    </row>
    <row r="894" spans="2:6" hidden="1">
      <c r="B894" t="s">
        <v>5411</v>
      </c>
      <c r="C894" t="s">
        <v>5412</v>
      </c>
      <c r="D894" t="s">
        <v>5413</v>
      </c>
      <c r="E894" t="s">
        <v>2792</v>
      </c>
      <c r="F894" s="22" t="str">
        <f>"dossierComplet['"&amp;meta_dossier_complet[[#This Row],[COD_VAR]]&amp;"'][code_insee]"</f>
        <v>dossierComplet['P13_F2529'][code_insee]</v>
      </c>
    </row>
    <row r="895" spans="2:6" hidden="1">
      <c r="B895" t="s">
        <v>5414</v>
      </c>
      <c r="C895" t="s">
        <v>5415</v>
      </c>
      <c r="D895" t="s">
        <v>5416</v>
      </c>
      <c r="E895" t="s">
        <v>2792</v>
      </c>
      <c r="F895" s="22" t="str">
        <f>"dossierComplet['"&amp;meta_dossier_complet[[#This Row],[COD_VAR]]&amp;"'][code_insee]"</f>
        <v>dossierComplet['P13_F30P'][code_insee]</v>
      </c>
    </row>
    <row r="896" spans="2:6" hidden="1">
      <c r="B896" t="s">
        <v>5417</v>
      </c>
      <c r="C896" t="s">
        <v>5418</v>
      </c>
      <c r="D896" t="s">
        <v>5419</v>
      </c>
      <c r="E896" t="s">
        <v>2792</v>
      </c>
      <c r="F896" s="22" t="str">
        <f>"dossierComplet['"&amp;meta_dossier_complet[[#This Row],[COD_VAR]]&amp;"'][code_insee]"</f>
        <v>dossierComplet['P13_FSCOL0205'][code_insee]</v>
      </c>
    </row>
    <row r="897" spans="2:6" hidden="1">
      <c r="B897" t="s">
        <v>5420</v>
      </c>
      <c r="C897" t="s">
        <v>5421</v>
      </c>
      <c r="D897" t="s">
        <v>5422</v>
      </c>
      <c r="E897" t="s">
        <v>2792</v>
      </c>
      <c r="F897" s="22" t="str">
        <f>"dossierComplet['"&amp;meta_dossier_complet[[#This Row],[COD_VAR]]&amp;"'][code_insee]"</f>
        <v>dossierComplet['P13_FSCOL0610'][code_insee]</v>
      </c>
    </row>
    <row r="898" spans="2:6" hidden="1">
      <c r="B898" t="s">
        <v>5423</v>
      </c>
      <c r="C898" t="s">
        <v>5424</v>
      </c>
      <c r="D898" t="s">
        <v>5425</v>
      </c>
      <c r="E898" t="s">
        <v>2792</v>
      </c>
      <c r="F898" s="22" t="str">
        <f>"dossierComplet['"&amp;meta_dossier_complet[[#This Row],[COD_VAR]]&amp;"'][code_insee]"</f>
        <v>dossierComplet['P13_FSCOL1114'][code_insee]</v>
      </c>
    </row>
    <row r="899" spans="2:6" hidden="1">
      <c r="B899" t="s">
        <v>5426</v>
      </c>
      <c r="C899" t="s">
        <v>5427</v>
      </c>
      <c r="D899" t="s">
        <v>5428</v>
      </c>
      <c r="E899" t="s">
        <v>2792</v>
      </c>
      <c r="F899" s="22" t="str">
        <f>"dossierComplet['"&amp;meta_dossier_complet[[#This Row],[COD_VAR]]&amp;"'][code_insee]"</f>
        <v>dossierComplet['P13_FSCOL1517'][code_insee]</v>
      </c>
    </row>
    <row r="900" spans="2:6" hidden="1">
      <c r="B900" t="s">
        <v>5429</v>
      </c>
      <c r="C900" t="s">
        <v>5430</v>
      </c>
      <c r="D900" t="s">
        <v>5431</v>
      </c>
      <c r="E900" t="s">
        <v>2792</v>
      </c>
      <c r="F900" s="22" t="str">
        <f>"dossierComplet['"&amp;meta_dossier_complet[[#This Row],[COD_VAR]]&amp;"'][code_insee]"</f>
        <v>dossierComplet['P13_FSCOL1824'][code_insee]</v>
      </c>
    </row>
    <row r="901" spans="2:6" hidden="1">
      <c r="B901" t="s">
        <v>5432</v>
      </c>
      <c r="C901" t="s">
        <v>5433</v>
      </c>
      <c r="D901" t="s">
        <v>5434</v>
      </c>
      <c r="E901" t="s">
        <v>2792</v>
      </c>
      <c r="F901" s="22" t="str">
        <f>"dossierComplet['"&amp;meta_dossier_complet[[#This Row],[COD_VAR]]&amp;"'][code_insee]"</f>
        <v>dossierComplet['P13_FSCOL2529'][code_insee]</v>
      </c>
    </row>
    <row r="902" spans="2:6" hidden="1">
      <c r="B902" t="s">
        <v>5435</v>
      </c>
      <c r="C902" t="s">
        <v>5436</v>
      </c>
      <c r="D902" t="s">
        <v>5437</v>
      </c>
      <c r="E902" t="s">
        <v>2792</v>
      </c>
      <c r="F902" s="22" t="str">
        <f>"dossierComplet['"&amp;meta_dossier_complet[[#This Row],[COD_VAR]]&amp;"'][code_insee]"</f>
        <v>dossierComplet['P13_FSCOL30P'][code_insee]</v>
      </c>
    </row>
    <row r="903" spans="2:6" hidden="1">
      <c r="B903" t="s">
        <v>5438</v>
      </c>
      <c r="C903" t="s">
        <v>5439</v>
      </c>
      <c r="D903" t="s">
        <v>5440</v>
      </c>
      <c r="E903" t="s">
        <v>2792</v>
      </c>
      <c r="F903" s="22" t="str">
        <f>"dossierComplet['"&amp;meta_dossier_complet[[#This Row],[COD_VAR]]&amp;"'][code_insee]"</f>
        <v>dossierComplet['P13_NSCOL15P'][code_insee]</v>
      </c>
    </row>
    <row r="904" spans="2:6" hidden="1">
      <c r="B904" t="s">
        <v>5441</v>
      </c>
      <c r="C904" t="s">
        <v>5442</v>
      </c>
      <c r="D904" t="s">
        <v>5443</v>
      </c>
      <c r="E904" t="s">
        <v>2792</v>
      </c>
      <c r="F904" s="22" t="str">
        <f>"dossierComplet['"&amp;meta_dossier_complet[[#This Row],[COD_VAR]]&amp;"'][code_insee]"</f>
        <v>dossierComplet['P13_NSCOL15P_DIPLMIN'][code_insee]</v>
      </c>
    </row>
    <row r="905" spans="2:6" hidden="1">
      <c r="B905" t="s">
        <v>5444</v>
      </c>
      <c r="C905" t="s">
        <v>5445</v>
      </c>
      <c r="D905" t="s">
        <v>5446</v>
      </c>
      <c r="E905" t="s">
        <v>2792</v>
      </c>
      <c r="F905" s="22" t="str">
        <f>"dossierComplet['"&amp;meta_dossier_complet[[#This Row],[COD_VAR]]&amp;"'][code_insee]"</f>
        <v>dossierComplet['P13_NSCOL15P_CAPBEP'][code_insee]</v>
      </c>
    </row>
    <row r="906" spans="2:6" hidden="1">
      <c r="B906" t="s">
        <v>5447</v>
      </c>
      <c r="C906" t="s">
        <v>5448</v>
      </c>
      <c r="D906" t="s">
        <v>5449</v>
      </c>
      <c r="E906" t="s">
        <v>2792</v>
      </c>
      <c r="F906" s="22" t="str">
        <f>"dossierComplet['"&amp;meta_dossier_complet[[#This Row],[COD_VAR]]&amp;"'][code_insee]"</f>
        <v>dossierComplet['P13_NSCOL15P_BAC'][code_insee]</v>
      </c>
    </row>
    <row r="907" spans="2:6" hidden="1">
      <c r="B907" t="s">
        <v>5450</v>
      </c>
      <c r="C907" t="s">
        <v>5451</v>
      </c>
      <c r="D907" t="s">
        <v>5452</v>
      </c>
      <c r="E907" t="s">
        <v>2792</v>
      </c>
      <c r="F907" s="22" t="str">
        <f>"dossierComplet['"&amp;meta_dossier_complet[[#This Row],[COD_VAR]]&amp;"'][code_insee]"</f>
        <v>dossierComplet['P13_NSCOL15P_SUP'][code_insee]</v>
      </c>
    </row>
    <row r="908" spans="2:6" hidden="1">
      <c r="B908" t="s">
        <v>5453</v>
      </c>
      <c r="C908" t="s">
        <v>5454</v>
      </c>
      <c r="D908" t="s">
        <v>5455</v>
      </c>
      <c r="E908" t="s">
        <v>2792</v>
      </c>
      <c r="F908" s="22" t="str">
        <f>"dossierComplet['"&amp;meta_dossier_complet[[#This Row],[COD_VAR]]&amp;"'][code_insee]"</f>
        <v>dossierComplet['P13_HNSCOL15P'][code_insee]</v>
      </c>
    </row>
    <row r="909" spans="2:6" hidden="1">
      <c r="B909" t="s">
        <v>5456</v>
      </c>
      <c r="C909" t="s">
        <v>5457</v>
      </c>
      <c r="D909" t="s">
        <v>5458</v>
      </c>
      <c r="E909" t="s">
        <v>2792</v>
      </c>
      <c r="F909" s="22" t="str">
        <f>"dossierComplet['"&amp;meta_dossier_complet[[#This Row],[COD_VAR]]&amp;"'][code_insee]"</f>
        <v>dossierComplet['P13_HNSCOL15P_DIPLMIN'][code_insee]</v>
      </c>
    </row>
    <row r="910" spans="2:6" hidden="1">
      <c r="B910" t="s">
        <v>5459</v>
      </c>
      <c r="C910" t="s">
        <v>5460</v>
      </c>
      <c r="D910" t="s">
        <v>5461</v>
      </c>
      <c r="E910" t="s">
        <v>2792</v>
      </c>
      <c r="F910" s="22" t="str">
        <f>"dossierComplet['"&amp;meta_dossier_complet[[#This Row],[COD_VAR]]&amp;"'][code_insee]"</f>
        <v>dossierComplet['P13_HNSCOL15P_CAPBEP'][code_insee]</v>
      </c>
    </row>
    <row r="911" spans="2:6" hidden="1">
      <c r="B911" t="s">
        <v>5462</v>
      </c>
      <c r="C911" t="s">
        <v>5463</v>
      </c>
      <c r="D911" t="s">
        <v>5464</v>
      </c>
      <c r="E911" t="s">
        <v>2792</v>
      </c>
      <c r="F911" s="22" t="str">
        <f>"dossierComplet['"&amp;meta_dossier_complet[[#This Row],[COD_VAR]]&amp;"'][code_insee]"</f>
        <v>dossierComplet['P13_HNSCOL15P_BAC'][code_insee]</v>
      </c>
    </row>
    <row r="912" spans="2:6" hidden="1">
      <c r="B912" t="s">
        <v>5465</v>
      </c>
      <c r="C912" t="s">
        <v>5466</v>
      </c>
      <c r="D912" t="s">
        <v>5467</v>
      </c>
      <c r="E912" t="s">
        <v>2792</v>
      </c>
      <c r="F912" s="22" t="str">
        <f>"dossierComplet['"&amp;meta_dossier_complet[[#This Row],[COD_VAR]]&amp;"'][code_insee]"</f>
        <v>dossierComplet['P13_HNSCOL15P_SUP'][code_insee]</v>
      </c>
    </row>
    <row r="913" spans="2:6" hidden="1">
      <c r="B913" t="s">
        <v>5468</v>
      </c>
      <c r="C913" t="s">
        <v>5469</v>
      </c>
      <c r="D913" t="s">
        <v>5470</v>
      </c>
      <c r="E913" t="s">
        <v>2792</v>
      </c>
      <c r="F913" s="22" t="str">
        <f>"dossierComplet['"&amp;meta_dossier_complet[[#This Row],[COD_VAR]]&amp;"'][code_insee]"</f>
        <v>dossierComplet['P13_FNSCOL15P'][code_insee]</v>
      </c>
    </row>
    <row r="914" spans="2:6" hidden="1">
      <c r="B914" t="s">
        <v>5471</v>
      </c>
      <c r="C914" t="s">
        <v>5472</v>
      </c>
      <c r="D914" t="s">
        <v>5473</v>
      </c>
      <c r="E914" t="s">
        <v>2792</v>
      </c>
      <c r="F914" s="22" t="str">
        <f>"dossierComplet['"&amp;meta_dossier_complet[[#This Row],[COD_VAR]]&amp;"'][code_insee]"</f>
        <v>dossierComplet['P13_FNSCOL15P_DIPLMIN'][code_insee]</v>
      </c>
    </row>
    <row r="915" spans="2:6" hidden="1">
      <c r="B915" t="s">
        <v>5474</v>
      </c>
      <c r="C915" t="s">
        <v>5475</v>
      </c>
      <c r="D915" t="s">
        <v>5476</v>
      </c>
      <c r="E915" t="s">
        <v>2792</v>
      </c>
      <c r="F915" s="22" t="str">
        <f>"dossierComplet['"&amp;meta_dossier_complet[[#This Row],[COD_VAR]]&amp;"'][code_insee]"</f>
        <v>dossierComplet['P13_FNSCOL15P_CAPBEP'][code_insee]</v>
      </c>
    </row>
    <row r="916" spans="2:6" hidden="1">
      <c r="B916" t="s">
        <v>5477</v>
      </c>
      <c r="C916" t="s">
        <v>5478</v>
      </c>
      <c r="D916" t="s">
        <v>5479</v>
      </c>
      <c r="E916" t="s">
        <v>2792</v>
      </c>
      <c r="F916" s="22" t="str">
        <f>"dossierComplet['"&amp;meta_dossier_complet[[#This Row],[COD_VAR]]&amp;"'][code_insee]"</f>
        <v>dossierComplet['P13_FNSCOL15P_BAC'][code_insee]</v>
      </c>
    </row>
    <row r="917" spans="2:6" hidden="1">
      <c r="B917" t="s">
        <v>5480</v>
      </c>
      <c r="C917" t="s">
        <v>5481</v>
      </c>
      <c r="D917" t="s">
        <v>5482</v>
      </c>
      <c r="E917" t="s">
        <v>2792</v>
      </c>
      <c r="F917" s="22" t="str">
        <f>"dossierComplet['"&amp;meta_dossier_complet[[#This Row],[COD_VAR]]&amp;"'][code_insee]"</f>
        <v>dossierComplet['P13_FNSCOL15P_SUP'][code_insee]</v>
      </c>
    </row>
    <row r="918" spans="2:6" hidden="1">
      <c r="B918" t="s">
        <v>5483</v>
      </c>
      <c r="C918" t="s">
        <v>5484</v>
      </c>
      <c r="D918" t="s">
        <v>5485</v>
      </c>
      <c r="E918" t="s">
        <v>2792</v>
      </c>
      <c r="F918" s="22" t="str">
        <f>"dossierComplet['"&amp;meta_dossier_complet[[#This Row],[COD_VAR]]&amp;"'][code_insee]"</f>
        <v>dossierComplet['P08_POP0205'][code_insee]</v>
      </c>
    </row>
    <row r="919" spans="2:6" hidden="1">
      <c r="B919" t="s">
        <v>5486</v>
      </c>
      <c r="C919" t="s">
        <v>5487</v>
      </c>
      <c r="D919" t="s">
        <v>5488</v>
      </c>
      <c r="E919" t="s">
        <v>2792</v>
      </c>
      <c r="F919" s="22" t="str">
        <f>"dossierComplet['"&amp;meta_dossier_complet[[#This Row],[COD_VAR]]&amp;"'][code_insee]"</f>
        <v>dossierComplet['P08_POP0610'][code_insee]</v>
      </c>
    </row>
    <row r="920" spans="2:6" hidden="1">
      <c r="B920" t="s">
        <v>5489</v>
      </c>
      <c r="C920" t="s">
        <v>5490</v>
      </c>
      <c r="D920" t="s">
        <v>5491</v>
      </c>
      <c r="E920" t="s">
        <v>2792</v>
      </c>
      <c r="F920" s="22" t="str">
        <f>"dossierComplet['"&amp;meta_dossier_complet[[#This Row],[COD_VAR]]&amp;"'][code_insee]"</f>
        <v>dossierComplet['P08_POP1114'][code_insee]</v>
      </c>
    </row>
    <row r="921" spans="2:6" hidden="1">
      <c r="B921" t="s">
        <v>5492</v>
      </c>
      <c r="C921" t="s">
        <v>5493</v>
      </c>
      <c r="D921" t="s">
        <v>5494</v>
      </c>
      <c r="E921" t="s">
        <v>2792</v>
      </c>
      <c r="F921" s="22" t="str">
        <f>"dossierComplet['"&amp;meta_dossier_complet[[#This Row],[COD_VAR]]&amp;"'][code_insee]"</f>
        <v>dossierComplet['P08_POP1517'][code_insee]</v>
      </c>
    </row>
    <row r="922" spans="2:6" hidden="1">
      <c r="B922" t="s">
        <v>5495</v>
      </c>
      <c r="C922" t="s">
        <v>5496</v>
      </c>
      <c r="D922" t="s">
        <v>5497</v>
      </c>
      <c r="E922" t="s">
        <v>2792</v>
      </c>
      <c r="F922" s="22" t="str">
        <f>"dossierComplet['"&amp;meta_dossier_complet[[#This Row],[COD_VAR]]&amp;"'][code_insee]"</f>
        <v>dossierComplet['P08_POP1824'][code_insee]</v>
      </c>
    </row>
    <row r="923" spans="2:6" hidden="1">
      <c r="B923" t="s">
        <v>5498</v>
      </c>
      <c r="C923" t="s">
        <v>5499</v>
      </c>
      <c r="D923" t="s">
        <v>5500</v>
      </c>
      <c r="E923" t="s">
        <v>2792</v>
      </c>
      <c r="F923" s="22" t="str">
        <f>"dossierComplet['"&amp;meta_dossier_complet[[#This Row],[COD_VAR]]&amp;"'][code_insee]"</f>
        <v>dossierComplet['P08_POP2529'][code_insee]</v>
      </c>
    </row>
    <row r="924" spans="2:6" hidden="1">
      <c r="B924" t="s">
        <v>5501</v>
      </c>
      <c r="C924" t="s">
        <v>5502</v>
      </c>
      <c r="D924" t="s">
        <v>5503</v>
      </c>
      <c r="E924" t="s">
        <v>2792</v>
      </c>
      <c r="F924" s="22" t="str">
        <f>"dossierComplet['"&amp;meta_dossier_complet[[#This Row],[COD_VAR]]&amp;"'][code_insee]"</f>
        <v>dossierComplet['P08_POP30P'][code_insee]</v>
      </c>
    </row>
    <row r="925" spans="2:6" hidden="1">
      <c r="B925" t="s">
        <v>5504</v>
      </c>
      <c r="C925" t="s">
        <v>5505</v>
      </c>
      <c r="D925" t="s">
        <v>5506</v>
      </c>
      <c r="E925" t="s">
        <v>2792</v>
      </c>
      <c r="F925" s="22" t="str">
        <f>"dossierComplet['"&amp;meta_dossier_complet[[#This Row],[COD_VAR]]&amp;"'][code_insee]"</f>
        <v>dossierComplet['P08_SCOL0205'][code_insee]</v>
      </c>
    </row>
    <row r="926" spans="2:6" hidden="1">
      <c r="B926" t="s">
        <v>5507</v>
      </c>
      <c r="C926" t="s">
        <v>5508</v>
      </c>
      <c r="D926" t="s">
        <v>5509</v>
      </c>
      <c r="E926" t="s">
        <v>2792</v>
      </c>
      <c r="F926" s="22" t="str">
        <f>"dossierComplet['"&amp;meta_dossier_complet[[#This Row],[COD_VAR]]&amp;"'][code_insee]"</f>
        <v>dossierComplet['P08_SCOL0610'][code_insee]</v>
      </c>
    </row>
    <row r="927" spans="2:6" hidden="1">
      <c r="B927" t="s">
        <v>5510</v>
      </c>
      <c r="C927" t="s">
        <v>5511</v>
      </c>
      <c r="D927" t="s">
        <v>5512</v>
      </c>
      <c r="E927" t="s">
        <v>2792</v>
      </c>
      <c r="F927" s="22" t="str">
        <f>"dossierComplet['"&amp;meta_dossier_complet[[#This Row],[COD_VAR]]&amp;"'][code_insee]"</f>
        <v>dossierComplet['P08_SCOL1114'][code_insee]</v>
      </c>
    </row>
    <row r="928" spans="2:6" hidden="1">
      <c r="B928" t="s">
        <v>5513</v>
      </c>
      <c r="C928" t="s">
        <v>5514</v>
      </c>
      <c r="D928" t="s">
        <v>5515</v>
      </c>
      <c r="E928" t="s">
        <v>2792</v>
      </c>
      <c r="F928" s="22" t="str">
        <f>"dossierComplet['"&amp;meta_dossier_complet[[#This Row],[COD_VAR]]&amp;"'][code_insee]"</f>
        <v>dossierComplet['P08_SCOL1517'][code_insee]</v>
      </c>
    </row>
    <row r="929" spans="2:6" hidden="1">
      <c r="B929" t="s">
        <v>5516</v>
      </c>
      <c r="C929" t="s">
        <v>5517</v>
      </c>
      <c r="D929" t="s">
        <v>5518</v>
      </c>
      <c r="E929" t="s">
        <v>2792</v>
      </c>
      <c r="F929" s="22" t="str">
        <f>"dossierComplet['"&amp;meta_dossier_complet[[#This Row],[COD_VAR]]&amp;"'][code_insee]"</f>
        <v>dossierComplet['P08_SCOL1824'][code_insee]</v>
      </c>
    </row>
    <row r="930" spans="2:6" hidden="1">
      <c r="B930" t="s">
        <v>5519</v>
      </c>
      <c r="C930" t="s">
        <v>5520</v>
      </c>
      <c r="D930" t="s">
        <v>5521</v>
      </c>
      <c r="E930" t="s">
        <v>2792</v>
      </c>
      <c r="F930" s="22" t="str">
        <f>"dossierComplet['"&amp;meta_dossier_complet[[#This Row],[COD_VAR]]&amp;"'][code_insee]"</f>
        <v>dossierComplet['P08_SCOL2529'][code_insee]</v>
      </c>
    </row>
    <row r="931" spans="2:6" hidden="1">
      <c r="B931" t="s">
        <v>5522</v>
      </c>
      <c r="C931" t="s">
        <v>5523</v>
      </c>
      <c r="D931" t="s">
        <v>5524</v>
      </c>
      <c r="E931" t="s">
        <v>2792</v>
      </c>
      <c r="F931" s="22" t="str">
        <f>"dossierComplet['"&amp;meta_dossier_complet[[#This Row],[COD_VAR]]&amp;"'][code_insee]"</f>
        <v>dossierComplet['P08_SCOL30P'][code_insee]</v>
      </c>
    </row>
    <row r="932" spans="2:6" hidden="1">
      <c r="B932" t="s">
        <v>5525</v>
      </c>
      <c r="C932" t="s">
        <v>5526</v>
      </c>
      <c r="D932" t="s">
        <v>5527</v>
      </c>
      <c r="E932" t="s">
        <v>2792</v>
      </c>
      <c r="F932" s="22" t="str">
        <f>"dossierComplet['"&amp;meta_dossier_complet[[#This Row],[COD_VAR]]&amp;"'][code_insee]"</f>
        <v>dossierComplet['P08_H0205'][code_insee]</v>
      </c>
    </row>
    <row r="933" spans="2:6" hidden="1">
      <c r="B933" t="s">
        <v>5528</v>
      </c>
      <c r="C933" t="s">
        <v>5529</v>
      </c>
      <c r="D933" t="s">
        <v>5530</v>
      </c>
      <c r="E933" t="s">
        <v>2792</v>
      </c>
      <c r="F933" s="22" t="str">
        <f>"dossierComplet['"&amp;meta_dossier_complet[[#This Row],[COD_VAR]]&amp;"'][code_insee]"</f>
        <v>dossierComplet['P08_H0610'][code_insee]</v>
      </c>
    </row>
    <row r="934" spans="2:6" hidden="1">
      <c r="B934" t="s">
        <v>5531</v>
      </c>
      <c r="C934" t="s">
        <v>5532</v>
      </c>
      <c r="D934" t="s">
        <v>5533</v>
      </c>
      <c r="E934" t="s">
        <v>2792</v>
      </c>
      <c r="F934" s="22" t="str">
        <f>"dossierComplet['"&amp;meta_dossier_complet[[#This Row],[COD_VAR]]&amp;"'][code_insee]"</f>
        <v>dossierComplet['P08_H1114'][code_insee]</v>
      </c>
    </row>
    <row r="935" spans="2:6" hidden="1">
      <c r="B935" t="s">
        <v>5534</v>
      </c>
      <c r="C935" t="s">
        <v>5535</v>
      </c>
      <c r="D935" t="s">
        <v>5536</v>
      </c>
      <c r="E935" t="s">
        <v>2792</v>
      </c>
      <c r="F935" s="22" t="str">
        <f>"dossierComplet['"&amp;meta_dossier_complet[[#This Row],[COD_VAR]]&amp;"'][code_insee]"</f>
        <v>dossierComplet['P08_H1517'][code_insee]</v>
      </c>
    </row>
    <row r="936" spans="2:6" hidden="1">
      <c r="B936" t="s">
        <v>5537</v>
      </c>
      <c r="C936" t="s">
        <v>5538</v>
      </c>
      <c r="D936" t="s">
        <v>5539</v>
      </c>
      <c r="E936" t="s">
        <v>2792</v>
      </c>
      <c r="F936" s="22" t="str">
        <f>"dossierComplet['"&amp;meta_dossier_complet[[#This Row],[COD_VAR]]&amp;"'][code_insee]"</f>
        <v>dossierComplet['P08_H1824'][code_insee]</v>
      </c>
    </row>
    <row r="937" spans="2:6" hidden="1">
      <c r="B937" t="s">
        <v>5540</v>
      </c>
      <c r="C937" t="s">
        <v>5541</v>
      </c>
      <c r="D937" t="s">
        <v>5542</v>
      </c>
      <c r="E937" t="s">
        <v>2792</v>
      </c>
      <c r="F937" s="22" t="str">
        <f>"dossierComplet['"&amp;meta_dossier_complet[[#This Row],[COD_VAR]]&amp;"'][code_insee]"</f>
        <v>dossierComplet['P08_H2529'][code_insee]</v>
      </c>
    </row>
    <row r="938" spans="2:6" hidden="1">
      <c r="B938" t="s">
        <v>5543</v>
      </c>
      <c r="C938" t="s">
        <v>5544</v>
      </c>
      <c r="D938" t="s">
        <v>5545</v>
      </c>
      <c r="E938" t="s">
        <v>2792</v>
      </c>
      <c r="F938" s="22" t="str">
        <f>"dossierComplet['"&amp;meta_dossier_complet[[#This Row],[COD_VAR]]&amp;"'][code_insee]"</f>
        <v>dossierComplet['P08_H30P'][code_insee]</v>
      </c>
    </row>
    <row r="939" spans="2:6" hidden="1">
      <c r="B939" t="s">
        <v>5546</v>
      </c>
      <c r="C939" t="s">
        <v>5547</v>
      </c>
      <c r="D939" t="s">
        <v>5548</v>
      </c>
      <c r="E939" t="s">
        <v>2792</v>
      </c>
      <c r="F939" s="22" t="str">
        <f>"dossierComplet['"&amp;meta_dossier_complet[[#This Row],[COD_VAR]]&amp;"'][code_insee]"</f>
        <v>dossierComplet['P08_HSCOL0205'][code_insee]</v>
      </c>
    </row>
    <row r="940" spans="2:6" hidden="1">
      <c r="B940" t="s">
        <v>5549</v>
      </c>
      <c r="C940" t="s">
        <v>5550</v>
      </c>
      <c r="D940" t="s">
        <v>5551</v>
      </c>
      <c r="E940" t="s">
        <v>2792</v>
      </c>
      <c r="F940" s="22" t="str">
        <f>"dossierComplet['"&amp;meta_dossier_complet[[#This Row],[COD_VAR]]&amp;"'][code_insee]"</f>
        <v>dossierComplet['P08_HSCOL0610'][code_insee]</v>
      </c>
    </row>
    <row r="941" spans="2:6" hidden="1">
      <c r="B941" t="s">
        <v>5552</v>
      </c>
      <c r="C941" t="s">
        <v>5553</v>
      </c>
      <c r="D941" t="s">
        <v>5554</v>
      </c>
      <c r="E941" t="s">
        <v>2792</v>
      </c>
      <c r="F941" s="22" t="str">
        <f>"dossierComplet['"&amp;meta_dossier_complet[[#This Row],[COD_VAR]]&amp;"'][code_insee]"</f>
        <v>dossierComplet['P08_HSCOL1114'][code_insee]</v>
      </c>
    </row>
    <row r="942" spans="2:6" hidden="1">
      <c r="B942" t="s">
        <v>5555</v>
      </c>
      <c r="C942" t="s">
        <v>5556</v>
      </c>
      <c r="D942" t="s">
        <v>5557</v>
      </c>
      <c r="E942" t="s">
        <v>2792</v>
      </c>
      <c r="F942" s="22" t="str">
        <f>"dossierComplet['"&amp;meta_dossier_complet[[#This Row],[COD_VAR]]&amp;"'][code_insee]"</f>
        <v>dossierComplet['P08_HSCOL1517'][code_insee]</v>
      </c>
    </row>
    <row r="943" spans="2:6" hidden="1">
      <c r="B943" t="s">
        <v>5558</v>
      </c>
      <c r="C943" t="s">
        <v>5559</v>
      </c>
      <c r="D943" t="s">
        <v>5560</v>
      </c>
      <c r="E943" t="s">
        <v>2792</v>
      </c>
      <c r="F943" s="22" t="str">
        <f>"dossierComplet['"&amp;meta_dossier_complet[[#This Row],[COD_VAR]]&amp;"'][code_insee]"</f>
        <v>dossierComplet['P08_HSCOL1824'][code_insee]</v>
      </c>
    </row>
    <row r="944" spans="2:6" hidden="1">
      <c r="B944" t="s">
        <v>5561</v>
      </c>
      <c r="C944" t="s">
        <v>5562</v>
      </c>
      <c r="D944" t="s">
        <v>5563</v>
      </c>
      <c r="E944" t="s">
        <v>2792</v>
      </c>
      <c r="F944" s="22" t="str">
        <f>"dossierComplet['"&amp;meta_dossier_complet[[#This Row],[COD_VAR]]&amp;"'][code_insee]"</f>
        <v>dossierComplet['P08_HSCOL2529'][code_insee]</v>
      </c>
    </row>
    <row r="945" spans="2:6" hidden="1">
      <c r="B945" t="s">
        <v>5564</v>
      </c>
      <c r="C945" t="s">
        <v>5565</v>
      </c>
      <c r="D945" t="s">
        <v>5566</v>
      </c>
      <c r="E945" t="s">
        <v>2792</v>
      </c>
      <c r="F945" s="22" t="str">
        <f>"dossierComplet['"&amp;meta_dossier_complet[[#This Row],[COD_VAR]]&amp;"'][code_insee]"</f>
        <v>dossierComplet['P08_HSCOL30P'][code_insee]</v>
      </c>
    </row>
    <row r="946" spans="2:6" hidden="1">
      <c r="B946" t="s">
        <v>5567</v>
      </c>
      <c r="C946" t="s">
        <v>5568</v>
      </c>
      <c r="D946" t="s">
        <v>5569</v>
      </c>
      <c r="E946" t="s">
        <v>2792</v>
      </c>
      <c r="F946" s="22" t="str">
        <f>"dossierComplet['"&amp;meta_dossier_complet[[#This Row],[COD_VAR]]&amp;"'][code_insee]"</f>
        <v>dossierComplet['P08_F0205'][code_insee]</v>
      </c>
    </row>
    <row r="947" spans="2:6" hidden="1">
      <c r="B947" t="s">
        <v>5570</v>
      </c>
      <c r="C947" t="s">
        <v>5571</v>
      </c>
      <c r="D947" t="s">
        <v>5572</v>
      </c>
      <c r="E947" t="s">
        <v>2792</v>
      </c>
      <c r="F947" s="22" t="str">
        <f>"dossierComplet['"&amp;meta_dossier_complet[[#This Row],[COD_VAR]]&amp;"'][code_insee]"</f>
        <v>dossierComplet['P08_F0610'][code_insee]</v>
      </c>
    </row>
    <row r="948" spans="2:6" hidden="1">
      <c r="B948" t="s">
        <v>5573</v>
      </c>
      <c r="C948" t="s">
        <v>5574</v>
      </c>
      <c r="D948" t="s">
        <v>5575</v>
      </c>
      <c r="E948" t="s">
        <v>2792</v>
      </c>
      <c r="F948" s="22" t="str">
        <f>"dossierComplet['"&amp;meta_dossier_complet[[#This Row],[COD_VAR]]&amp;"'][code_insee]"</f>
        <v>dossierComplet['P08_F1114'][code_insee]</v>
      </c>
    </row>
    <row r="949" spans="2:6" hidden="1">
      <c r="B949" t="s">
        <v>5576</v>
      </c>
      <c r="C949" t="s">
        <v>5577</v>
      </c>
      <c r="D949" t="s">
        <v>5578</v>
      </c>
      <c r="E949" t="s">
        <v>2792</v>
      </c>
      <c r="F949" s="22" t="str">
        <f>"dossierComplet['"&amp;meta_dossier_complet[[#This Row],[COD_VAR]]&amp;"'][code_insee]"</f>
        <v>dossierComplet['P08_F1517'][code_insee]</v>
      </c>
    </row>
    <row r="950" spans="2:6" hidden="1">
      <c r="B950" t="s">
        <v>5579</v>
      </c>
      <c r="C950" t="s">
        <v>5580</v>
      </c>
      <c r="D950" t="s">
        <v>5581</v>
      </c>
      <c r="E950" t="s">
        <v>2792</v>
      </c>
      <c r="F950" s="22" t="str">
        <f>"dossierComplet['"&amp;meta_dossier_complet[[#This Row],[COD_VAR]]&amp;"'][code_insee]"</f>
        <v>dossierComplet['P08_F1824'][code_insee]</v>
      </c>
    </row>
    <row r="951" spans="2:6" hidden="1">
      <c r="B951" t="s">
        <v>5582</v>
      </c>
      <c r="C951" t="s">
        <v>5583</v>
      </c>
      <c r="D951" t="s">
        <v>5584</v>
      </c>
      <c r="E951" t="s">
        <v>2792</v>
      </c>
      <c r="F951" s="22" t="str">
        <f>"dossierComplet['"&amp;meta_dossier_complet[[#This Row],[COD_VAR]]&amp;"'][code_insee]"</f>
        <v>dossierComplet['P08_F2529'][code_insee]</v>
      </c>
    </row>
    <row r="952" spans="2:6" hidden="1">
      <c r="B952" t="s">
        <v>5585</v>
      </c>
      <c r="C952" t="s">
        <v>5586</v>
      </c>
      <c r="D952" t="s">
        <v>5587</v>
      </c>
      <c r="E952" t="s">
        <v>2792</v>
      </c>
      <c r="F952" s="22" t="str">
        <f>"dossierComplet['"&amp;meta_dossier_complet[[#This Row],[COD_VAR]]&amp;"'][code_insee]"</f>
        <v>dossierComplet['P08_F30P'][code_insee]</v>
      </c>
    </row>
    <row r="953" spans="2:6" hidden="1">
      <c r="B953" t="s">
        <v>5588</v>
      </c>
      <c r="C953" t="s">
        <v>5589</v>
      </c>
      <c r="D953" t="s">
        <v>5590</v>
      </c>
      <c r="E953" t="s">
        <v>2792</v>
      </c>
      <c r="F953" s="22" t="str">
        <f>"dossierComplet['"&amp;meta_dossier_complet[[#This Row],[COD_VAR]]&amp;"'][code_insee]"</f>
        <v>dossierComplet['P08_FSCOL0205'][code_insee]</v>
      </c>
    </row>
    <row r="954" spans="2:6" hidden="1">
      <c r="B954" t="s">
        <v>5591</v>
      </c>
      <c r="C954" t="s">
        <v>5592</v>
      </c>
      <c r="D954" t="s">
        <v>5593</v>
      </c>
      <c r="E954" t="s">
        <v>2792</v>
      </c>
      <c r="F954" s="22" t="str">
        <f>"dossierComplet['"&amp;meta_dossier_complet[[#This Row],[COD_VAR]]&amp;"'][code_insee]"</f>
        <v>dossierComplet['P08_FSCOL0610'][code_insee]</v>
      </c>
    </row>
    <row r="955" spans="2:6" hidden="1">
      <c r="B955" t="s">
        <v>5594</v>
      </c>
      <c r="C955" t="s">
        <v>5595</v>
      </c>
      <c r="D955" t="s">
        <v>5596</v>
      </c>
      <c r="E955" t="s">
        <v>2792</v>
      </c>
      <c r="F955" s="22" t="str">
        <f>"dossierComplet['"&amp;meta_dossier_complet[[#This Row],[COD_VAR]]&amp;"'][code_insee]"</f>
        <v>dossierComplet['P08_FSCOL1114'][code_insee]</v>
      </c>
    </row>
    <row r="956" spans="2:6" hidden="1">
      <c r="B956" t="s">
        <v>5597</v>
      </c>
      <c r="C956" t="s">
        <v>5598</v>
      </c>
      <c r="D956" t="s">
        <v>5599</v>
      </c>
      <c r="E956" t="s">
        <v>2792</v>
      </c>
      <c r="F956" s="22" t="str">
        <f>"dossierComplet['"&amp;meta_dossier_complet[[#This Row],[COD_VAR]]&amp;"'][code_insee]"</f>
        <v>dossierComplet['P08_FSCOL1517'][code_insee]</v>
      </c>
    </row>
    <row r="957" spans="2:6" hidden="1">
      <c r="B957" t="s">
        <v>5600</v>
      </c>
      <c r="C957" t="s">
        <v>5601</v>
      </c>
      <c r="D957" t="s">
        <v>5602</v>
      </c>
      <c r="E957" t="s">
        <v>2792</v>
      </c>
      <c r="F957" s="22" t="str">
        <f>"dossierComplet['"&amp;meta_dossier_complet[[#This Row],[COD_VAR]]&amp;"'][code_insee]"</f>
        <v>dossierComplet['P08_FSCOL1824'][code_insee]</v>
      </c>
    </row>
    <row r="958" spans="2:6" hidden="1">
      <c r="B958" t="s">
        <v>5603</v>
      </c>
      <c r="C958" t="s">
        <v>5604</v>
      </c>
      <c r="D958" t="s">
        <v>5605</v>
      </c>
      <c r="E958" t="s">
        <v>2792</v>
      </c>
      <c r="F958" s="22" t="str">
        <f>"dossierComplet['"&amp;meta_dossier_complet[[#This Row],[COD_VAR]]&amp;"'][code_insee]"</f>
        <v>dossierComplet['P08_FSCOL2529'][code_insee]</v>
      </c>
    </row>
    <row r="959" spans="2:6" hidden="1">
      <c r="B959" t="s">
        <v>5606</v>
      </c>
      <c r="C959" t="s">
        <v>5607</v>
      </c>
      <c r="D959" t="s">
        <v>5608</v>
      </c>
      <c r="E959" t="s">
        <v>2792</v>
      </c>
      <c r="F959" s="22" t="str">
        <f>"dossierComplet['"&amp;meta_dossier_complet[[#This Row],[COD_VAR]]&amp;"'][code_insee]"</f>
        <v>dossierComplet['P08_FSCOL30P'][code_insee]</v>
      </c>
    </row>
    <row r="960" spans="2:6" hidden="1">
      <c r="B960" t="s">
        <v>5609</v>
      </c>
      <c r="C960" t="s">
        <v>5610</v>
      </c>
      <c r="D960" t="s">
        <v>5611</v>
      </c>
      <c r="E960" t="s">
        <v>2792</v>
      </c>
      <c r="F960" s="22" t="str">
        <f>"dossierComplet['"&amp;meta_dossier_complet[[#This Row],[COD_VAR]]&amp;"'][code_insee]"</f>
        <v>dossierComplet['P08_NSCOL15P'][code_insee]</v>
      </c>
    </row>
    <row r="961" spans="2:6" hidden="1">
      <c r="B961" t="s">
        <v>5612</v>
      </c>
      <c r="C961" t="s">
        <v>5613</v>
      </c>
      <c r="D961" t="s">
        <v>5614</v>
      </c>
      <c r="E961" t="s">
        <v>2792</v>
      </c>
      <c r="F961" s="22" t="str">
        <f>"dossierComplet['"&amp;meta_dossier_complet[[#This Row],[COD_VAR]]&amp;"'][code_insee]"</f>
        <v>dossierComplet['P08_NSCOL15P_DIPL0'][code_insee]</v>
      </c>
    </row>
    <row r="962" spans="2:6" hidden="1">
      <c r="B962" t="s">
        <v>5615</v>
      </c>
      <c r="C962" t="s">
        <v>5616</v>
      </c>
      <c r="D962" t="s">
        <v>5617</v>
      </c>
      <c r="E962" t="s">
        <v>2792</v>
      </c>
      <c r="F962" s="22" t="str">
        <f>"dossierComplet['"&amp;meta_dossier_complet[[#This Row],[COD_VAR]]&amp;"'][code_insee]"</f>
        <v>dossierComplet['P08_NSCOL15P_CEP'][code_insee]</v>
      </c>
    </row>
    <row r="963" spans="2:6" hidden="1">
      <c r="B963" t="s">
        <v>5618</v>
      </c>
      <c r="C963" t="s">
        <v>5619</v>
      </c>
      <c r="D963" t="s">
        <v>5620</v>
      </c>
      <c r="E963" t="s">
        <v>2792</v>
      </c>
      <c r="F963" s="22" t="str">
        <f>"dossierComplet['"&amp;meta_dossier_complet[[#This Row],[COD_VAR]]&amp;"'][code_insee]"</f>
        <v>dossierComplet['P08_NSCOL15P_BEPC'][code_insee]</v>
      </c>
    </row>
    <row r="964" spans="2:6" hidden="1">
      <c r="B964" t="s">
        <v>5621</v>
      </c>
      <c r="C964" t="s">
        <v>5622</v>
      </c>
      <c r="D964" t="s">
        <v>5623</v>
      </c>
      <c r="E964" t="s">
        <v>2792</v>
      </c>
      <c r="F964" s="22" t="str">
        <f>"dossierComplet['"&amp;meta_dossier_complet[[#This Row],[COD_VAR]]&amp;"'][code_insee]"</f>
        <v>dossierComplet['P08_NSCOL15P_CAPBEP'][code_insee]</v>
      </c>
    </row>
    <row r="965" spans="2:6" hidden="1">
      <c r="B965" t="s">
        <v>5624</v>
      </c>
      <c r="C965" t="s">
        <v>5625</v>
      </c>
      <c r="D965" t="s">
        <v>5626</v>
      </c>
      <c r="E965" t="s">
        <v>2792</v>
      </c>
      <c r="F965" s="22" t="str">
        <f>"dossierComplet['"&amp;meta_dossier_complet[[#This Row],[COD_VAR]]&amp;"'][code_insee]"</f>
        <v>dossierComplet['P08_NSCOL15P_BAC'][code_insee]</v>
      </c>
    </row>
    <row r="966" spans="2:6" hidden="1">
      <c r="B966" t="s">
        <v>5627</v>
      </c>
      <c r="C966" t="s">
        <v>5628</v>
      </c>
      <c r="D966" t="s">
        <v>5629</v>
      </c>
      <c r="E966" t="s">
        <v>2792</v>
      </c>
      <c r="F966" s="22" t="str">
        <f>"dossierComplet['"&amp;meta_dossier_complet[[#This Row],[COD_VAR]]&amp;"'][code_insee]"</f>
        <v>dossierComplet['P08_NSCOL15P_BACP2'][code_insee]</v>
      </c>
    </row>
    <row r="967" spans="2:6" hidden="1">
      <c r="B967" t="s">
        <v>5630</v>
      </c>
      <c r="C967" t="s">
        <v>5631</v>
      </c>
      <c r="D967" t="s">
        <v>5632</v>
      </c>
      <c r="E967" t="s">
        <v>2792</v>
      </c>
      <c r="F967" s="22" t="str">
        <f>"dossierComplet['"&amp;meta_dossier_complet[[#This Row],[COD_VAR]]&amp;"'][code_insee]"</f>
        <v>dossierComplet['P08_NSCOL15P_SUP'][code_insee]</v>
      </c>
    </row>
    <row r="968" spans="2:6" hidden="1">
      <c r="B968" t="s">
        <v>5633</v>
      </c>
      <c r="C968" t="s">
        <v>5634</v>
      </c>
      <c r="D968" t="s">
        <v>5635</v>
      </c>
      <c r="E968" t="s">
        <v>2792</v>
      </c>
      <c r="F968" s="22" t="str">
        <f>"dossierComplet['"&amp;meta_dossier_complet[[#This Row],[COD_VAR]]&amp;"'][code_insee]"</f>
        <v>dossierComplet['P08_HNSCOL15P'][code_insee]</v>
      </c>
    </row>
    <row r="969" spans="2:6" hidden="1">
      <c r="B969" t="s">
        <v>5636</v>
      </c>
      <c r="C969" t="s">
        <v>5637</v>
      </c>
      <c r="D969" t="s">
        <v>5638</v>
      </c>
      <c r="E969" t="s">
        <v>2792</v>
      </c>
      <c r="F969" s="22" t="str">
        <f>"dossierComplet['"&amp;meta_dossier_complet[[#This Row],[COD_VAR]]&amp;"'][code_insee]"</f>
        <v>dossierComplet['P08_HNSCOL15P_DIPL0'][code_insee]</v>
      </c>
    </row>
    <row r="970" spans="2:6" hidden="1">
      <c r="B970" t="s">
        <v>5639</v>
      </c>
      <c r="C970" t="s">
        <v>5640</v>
      </c>
      <c r="D970" t="s">
        <v>5641</v>
      </c>
      <c r="E970" t="s">
        <v>2792</v>
      </c>
      <c r="F970" s="22" t="str">
        <f>"dossierComplet['"&amp;meta_dossier_complet[[#This Row],[COD_VAR]]&amp;"'][code_insee]"</f>
        <v>dossierComplet['P08_HNSCOL15P_CEP'][code_insee]</v>
      </c>
    </row>
    <row r="971" spans="2:6" hidden="1">
      <c r="B971" t="s">
        <v>5642</v>
      </c>
      <c r="C971" t="s">
        <v>5643</v>
      </c>
      <c r="D971" t="s">
        <v>5644</v>
      </c>
      <c r="E971" t="s">
        <v>2792</v>
      </c>
      <c r="F971" s="22" t="str">
        <f>"dossierComplet['"&amp;meta_dossier_complet[[#This Row],[COD_VAR]]&amp;"'][code_insee]"</f>
        <v>dossierComplet['P08_HNSCOL15P_BEPC'][code_insee]</v>
      </c>
    </row>
    <row r="972" spans="2:6" hidden="1">
      <c r="B972" t="s">
        <v>5645</v>
      </c>
      <c r="C972" t="s">
        <v>5646</v>
      </c>
      <c r="D972" t="s">
        <v>5647</v>
      </c>
      <c r="E972" t="s">
        <v>2792</v>
      </c>
      <c r="F972" s="22" t="str">
        <f>"dossierComplet['"&amp;meta_dossier_complet[[#This Row],[COD_VAR]]&amp;"'][code_insee]"</f>
        <v>dossierComplet['P08_HNSCOL15P_CAPBEP'][code_insee]</v>
      </c>
    </row>
    <row r="973" spans="2:6" hidden="1">
      <c r="B973" t="s">
        <v>5648</v>
      </c>
      <c r="C973" t="s">
        <v>5649</v>
      </c>
      <c r="D973" t="s">
        <v>5650</v>
      </c>
      <c r="E973" t="s">
        <v>2792</v>
      </c>
      <c r="F973" s="22" t="str">
        <f>"dossierComplet['"&amp;meta_dossier_complet[[#This Row],[COD_VAR]]&amp;"'][code_insee]"</f>
        <v>dossierComplet['P08_HNSCOL15P_BAC'][code_insee]</v>
      </c>
    </row>
    <row r="974" spans="2:6" hidden="1">
      <c r="B974" t="s">
        <v>5651</v>
      </c>
      <c r="C974" t="s">
        <v>5652</v>
      </c>
      <c r="D974" t="s">
        <v>5653</v>
      </c>
      <c r="E974" t="s">
        <v>2792</v>
      </c>
      <c r="F974" s="22" t="str">
        <f>"dossierComplet['"&amp;meta_dossier_complet[[#This Row],[COD_VAR]]&amp;"'][code_insee]"</f>
        <v>dossierComplet['P08_HNSCOL15P_BACP2'][code_insee]</v>
      </c>
    </row>
    <row r="975" spans="2:6" hidden="1">
      <c r="B975" t="s">
        <v>5654</v>
      </c>
      <c r="C975" t="s">
        <v>5655</v>
      </c>
      <c r="D975" t="s">
        <v>5656</v>
      </c>
      <c r="E975" t="s">
        <v>2792</v>
      </c>
      <c r="F975" s="22" t="str">
        <f>"dossierComplet['"&amp;meta_dossier_complet[[#This Row],[COD_VAR]]&amp;"'][code_insee]"</f>
        <v>dossierComplet['P08_HNSCOL15P_SUP'][code_insee]</v>
      </c>
    </row>
    <row r="976" spans="2:6" hidden="1">
      <c r="B976" t="s">
        <v>5657</v>
      </c>
      <c r="C976" t="s">
        <v>5658</v>
      </c>
      <c r="D976" t="s">
        <v>5659</v>
      </c>
      <c r="E976" t="s">
        <v>2792</v>
      </c>
      <c r="F976" s="22" t="str">
        <f>"dossierComplet['"&amp;meta_dossier_complet[[#This Row],[COD_VAR]]&amp;"'][code_insee]"</f>
        <v>dossierComplet['P08_FNSCOL15P'][code_insee]</v>
      </c>
    </row>
    <row r="977" spans="2:6" hidden="1">
      <c r="B977" t="s">
        <v>5660</v>
      </c>
      <c r="C977" t="s">
        <v>5661</v>
      </c>
      <c r="D977" t="s">
        <v>5662</v>
      </c>
      <c r="E977" t="s">
        <v>2792</v>
      </c>
      <c r="F977" s="22" t="str">
        <f>"dossierComplet['"&amp;meta_dossier_complet[[#This Row],[COD_VAR]]&amp;"'][code_insee]"</f>
        <v>dossierComplet['P08_FNSCOL15P_DIPL0'][code_insee]</v>
      </c>
    </row>
    <row r="978" spans="2:6" hidden="1">
      <c r="B978" t="s">
        <v>5663</v>
      </c>
      <c r="C978" t="s">
        <v>5664</v>
      </c>
      <c r="D978" t="s">
        <v>5665</v>
      </c>
      <c r="E978" t="s">
        <v>2792</v>
      </c>
      <c r="F978" s="22" t="str">
        <f>"dossierComplet['"&amp;meta_dossier_complet[[#This Row],[COD_VAR]]&amp;"'][code_insee]"</f>
        <v>dossierComplet['P08_FNSCOL15P_CEP'][code_insee]</v>
      </c>
    </row>
    <row r="979" spans="2:6" hidden="1">
      <c r="B979" t="s">
        <v>5666</v>
      </c>
      <c r="C979" t="s">
        <v>5667</v>
      </c>
      <c r="D979" t="s">
        <v>5668</v>
      </c>
      <c r="E979" t="s">
        <v>2792</v>
      </c>
      <c r="F979" s="22" t="str">
        <f>"dossierComplet['"&amp;meta_dossier_complet[[#This Row],[COD_VAR]]&amp;"'][code_insee]"</f>
        <v>dossierComplet['P08_FNSCOL15P_BEPC'][code_insee]</v>
      </c>
    </row>
    <row r="980" spans="2:6" hidden="1">
      <c r="B980" t="s">
        <v>5669</v>
      </c>
      <c r="C980" t="s">
        <v>5670</v>
      </c>
      <c r="D980" t="s">
        <v>5671</v>
      </c>
      <c r="E980" t="s">
        <v>2792</v>
      </c>
      <c r="F980" s="22" t="str">
        <f>"dossierComplet['"&amp;meta_dossier_complet[[#This Row],[COD_VAR]]&amp;"'][code_insee]"</f>
        <v>dossierComplet['P08_FNSCOL15P_CAPBEP'][code_insee]</v>
      </c>
    </row>
    <row r="981" spans="2:6" hidden="1">
      <c r="B981" t="s">
        <v>5672</v>
      </c>
      <c r="C981" t="s">
        <v>5673</v>
      </c>
      <c r="D981" t="s">
        <v>5674</v>
      </c>
      <c r="E981" t="s">
        <v>2792</v>
      </c>
      <c r="F981" s="22" t="str">
        <f>"dossierComplet['"&amp;meta_dossier_complet[[#This Row],[COD_VAR]]&amp;"'][code_insee]"</f>
        <v>dossierComplet['P08_FNSCOL15P_BAC'][code_insee]</v>
      </c>
    </row>
    <row r="982" spans="2:6" hidden="1">
      <c r="B982" t="s">
        <v>5675</v>
      </c>
      <c r="C982" t="s">
        <v>5676</v>
      </c>
      <c r="D982" t="s">
        <v>5677</v>
      </c>
      <c r="E982" t="s">
        <v>2792</v>
      </c>
      <c r="F982" s="22" t="str">
        <f>"dossierComplet['"&amp;meta_dossier_complet[[#This Row],[COD_VAR]]&amp;"'][code_insee]"</f>
        <v>dossierComplet['P08_FNSCOL15P_BACP2'][code_insee]</v>
      </c>
    </row>
    <row r="983" spans="2:6" hidden="1">
      <c r="B983" t="s">
        <v>5678</v>
      </c>
      <c r="C983" t="s">
        <v>5679</v>
      </c>
      <c r="D983" t="s">
        <v>5680</v>
      </c>
      <c r="E983" t="s">
        <v>2792</v>
      </c>
      <c r="F983" s="22" t="str">
        <f>"dossierComplet['"&amp;meta_dossier_complet[[#This Row],[COD_VAR]]&amp;"'][code_insee]"</f>
        <v>dossierComplet['P08_FNSCOL15P_SUP'][code_insee]</v>
      </c>
    </row>
    <row r="984" spans="2:6" hidden="1">
      <c r="B984" t="s">
        <v>5681</v>
      </c>
      <c r="C984" t="s">
        <v>5682</v>
      </c>
      <c r="D984" t="s">
        <v>5683</v>
      </c>
      <c r="E984" t="s">
        <v>2792</v>
      </c>
      <c r="F984" s="22" t="str">
        <f>"dossierComplet['"&amp;meta_dossier_complet[[#This Row],[COD_VAR]]&amp;"'][code_insee]"</f>
        <v>dossierComplet['P18_ACTOCC15P'][code_insee]</v>
      </c>
    </row>
    <row r="985" spans="2:6" hidden="1">
      <c r="B985" t="s">
        <v>5684</v>
      </c>
      <c r="C985" t="s">
        <v>5685</v>
      </c>
      <c r="D985" t="s">
        <v>5686</v>
      </c>
      <c r="E985" t="s">
        <v>2792</v>
      </c>
      <c r="F985" s="22" t="str">
        <f>"dossierComplet['"&amp;meta_dossier_complet[[#This Row],[COD_VAR]]&amp;"'][code_insee]"</f>
        <v>dossierComplet['P18_SAL15P'][code_insee]</v>
      </c>
    </row>
    <row r="986" spans="2:6" hidden="1">
      <c r="B986" t="s">
        <v>5687</v>
      </c>
      <c r="C986" t="s">
        <v>5688</v>
      </c>
      <c r="D986" t="s">
        <v>5689</v>
      </c>
      <c r="E986" t="s">
        <v>2792</v>
      </c>
      <c r="F986" s="22" t="str">
        <f>"dossierComplet['"&amp;meta_dossier_complet[[#This Row],[COD_VAR]]&amp;"'][code_insee]"</f>
        <v>dossierComplet['P18_NSAL15P'][code_insee]</v>
      </c>
    </row>
    <row r="987" spans="2:6" hidden="1">
      <c r="B987" t="s">
        <v>5690</v>
      </c>
      <c r="C987" t="s">
        <v>5691</v>
      </c>
      <c r="D987" t="s">
        <v>5692</v>
      </c>
      <c r="E987" t="s">
        <v>2792</v>
      </c>
      <c r="F987" s="22" t="str">
        <f>"dossierComplet['"&amp;meta_dossier_complet[[#This Row],[COD_VAR]]&amp;"'][code_insee]"</f>
        <v>dossierComplet['P18_ACTOCC15P_TP'][code_insee]</v>
      </c>
    </row>
    <row r="988" spans="2:6" hidden="1">
      <c r="B988" t="s">
        <v>5693</v>
      </c>
      <c r="C988" t="s">
        <v>5694</v>
      </c>
      <c r="D988" t="s">
        <v>5695</v>
      </c>
      <c r="E988" t="s">
        <v>2792</v>
      </c>
      <c r="F988" s="22" t="str">
        <f>"dossierComplet['"&amp;meta_dossier_complet[[#This Row],[COD_VAR]]&amp;"'][code_insee]"</f>
        <v>dossierComplet['P18_SAL15P_TP'][code_insee]</v>
      </c>
    </row>
    <row r="989" spans="2:6" hidden="1">
      <c r="B989" t="s">
        <v>5696</v>
      </c>
      <c r="C989" t="s">
        <v>5697</v>
      </c>
      <c r="D989" t="s">
        <v>5698</v>
      </c>
      <c r="E989" t="s">
        <v>2792</v>
      </c>
      <c r="F989" s="22" t="str">
        <f>"dossierComplet['"&amp;meta_dossier_complet[[#This Row],[COD_VAR]]&amp;"'][code_insee]"</f>
        <v>dossierComplet['P18_HSAL15P_TP'][code_insee]</v>
      </c>
    </row>
    <row r="990" spans="2:6" hidden="1">
      <c r="B990" t="s">
        <v>5699</v>
      </c>
      <c r="C990" t="s">
        <v>5700</v>
      </c>
      <c r="D990" t="s">
        <v>5701</v>
      </c>
      <c r="E990" t="s">
        <v>2792</v>
      </c>
      <c r="F990" s="22" t="str">
        <f>"dossierComplet['"&amp;meta_dossier_complet[[#This Row],[COD_VAR]]&amp;"'][code_insee]"</f>
        <v>dossierComplet['P18_FSAL15P_TP'][code_insee]</v>
      </c>
    </row>
    <row r="991" spans="2:6" hidden="1">
      <c r="B991" t="s">
        <v>5702</v>
      </c>
      <c r="C991" t="s">
        <v>5703</v>
      </c>
      <c r="D991" t="s">
        <v>5704</v>
      </c>
      <c r="E991" t="s">
        <v>2792</v>
      </c>
      <c r="F991" s="22" t="str">
        <f>"dossierComplet['"&amp;meta_dossier_complet[[#This Row],[COD_VAR]]&amp;"'][code_insee]"</f>
        <v>dossierComplet['P18_NSAL15P_TP'][code_insee]</v>
      </c>
    </row>
    <row r="992" spans="2:6" hidden="1">
      <c r="B992" t="s">
        <v>5705</v>
      </c>
      <c r="C992" t="s">
        <v>5706</v>
      </c>
      <c r="D992" t="s">
        <v>5707</v>
      </c>
      <c r="E992" t="s">
        <v>2792</v>
      </c>
      <c r="F992" s="22" t="str">
        <f>"dossierComplet['"&amp;meta_dossier_complet[[#This Row],[COD_VAR]]&amp;"'][code_insee]"</f>
        <v>dossierComplet['P18_HACTOCC15P'][code_insee]</v>
      </c>
    </row>
    <row r="993" spans="2:6" hidden="1">
      <c r="B993" t="s">
        <v>5708</v>
      </c>
      <c r="C993" t="s">
        <v>5709</v>
      </c>
      <c r="D993" t="s">
        <v>5710</v>
      </c>
      <c r="E993" t="s">
        <v>2792</v>
      </c>
      <c r="F993" s="22" t="str">
        <f>"dossierComplet['"&amp;meta_dossier_complet[[#This Row],[COD_VAR]]&amp;"'][code_insee]"</f>
        <v>dossierComplet['P18_HSAL15P'][code_insee]</v>
      </c>
    </row>
    <row r="994" spans="2:6" hidden="1">
      <c r="B994" t="s">
        <v>5711</v>
      </c>
      <c r="C994" t="s">
        <v>5712</v>
      </c>
      <c r="D994" t="s">
        <v>5713</v>
      </c>
      <c r="E994" t="s">
        <v>2792</v>
      </c>
      <c r="F994" s="22" t="str">
        <f>"dossierComplet['"&amp;meta_dossier_complet[[#This Row],[COD_VAR]]&amp;"'][code_insee]"</f>
        <v>dossierComplet['P18_HSAL15P_CDI'][code_insee]</v>
      </c>
    </row>
    <row r="995" spans="2:6" hidden="1">
      <c r="B995" t="s">
        <v>5714</v>
      </c>
      <c r="C995" t="s">
        <v>5715</v>
      </c>
      <c r="D995" t="s">
        <v>5716</v>
      </c>
      <c r="E995" t="s">
        <v>2792</v>
      </c>
      <c r="F995" s="22" t="str">
        <f>"dossierComplet['"&amp;meta_dossier_complet[[#This Row],[COD_VAR]]&amp;"'][code_insee]"</f>
        <v>dossierComplet['P18_HSAL15P_CDD'][code_insee]</v>
      </c>
    </row>
    <row r="996" spans="2:6" hidden="1">
      <c r="B996" t="s">
        <v>5717</v>
      </c>
      <c r="C996" t="s">
        <v>5718</v>
      </c>
      <c r="D996" t="s">
        <v>5719</v>
      </c>
      <c r="E996" t="s">
        <v>2792</v>
      </c>
      <c r="F996" s="22" t="str">
        <f>"dossierComplet['"&amp;meta_dossier_complet[[#This Row],[COD_VAR]]&amp;"'][code_insee]"</f>
        <v>dossierComplet['P18_HSAL15P_INTERIM'][code_insee]</v>
      </c>
    </row>
    <row r="997" spans="2:6" hidden="1">
      <c r="B997" t="s">
        <v>5720</v>
      </c>
      <c r="C997" t="s">
        <v>5721</v>
      </c>
      <c r="D997" t="s">
        <v>5722</v>
      </c>
      <c r="E997" t="s">
        <v>2792</v>
      </c>
      <c r="F997" s="22" t="str">
        <f>"dossierComplet['"&amp;meta_dossier_complet[[#This Row],[COD_VAR]]&amp;"'][code_insee]"</f>
        <v>dossierComplet['P18_HSAL15P_EMPAID'][code_insee]</v>
      </c>
    </row>
    <row r="998" spans="2:6" hidden="1">
      <c r="B998" t="s">
        <v>5723</v>
      </c>
      <c r="C998" t="s">
        <v>5724</v>
      </c>
      <c r="D998" t="s">
        <v>5725</v>
      </c>
      <c r="E998" t="s">
        <v>2792</v>
      </c>
      <c r="F998" s="22" t="str">
        <f>"dossierComplet['"&amp;meta_dossier_complet[[#This Row],[COD_VAR]]&amp;"'][code_insee]"</f>
        <v>dossierComplet['P18_HSAL15P_APPR'][code_insee]</v>
      </c>
    </row>
    <row r="999" spans="2:6" hidden="1">
      <c r="B999" t="s">
        <v>5726</v>
      </c>
      <c r="C999" t="s">
        <v>5727</v>
      </c>
      <c r="D999" t="s">
        <v>5728</v>
      </c>
      <c r="E999" t="s">
        <v>2792</v>
      </c>
      <c r="F999" s="22" t="str">
        <f>"dossierComplet['"&amp;meta_dossier_complet[[#This Row],[COD_VAR]]&amp;"'][code_insee]"</f>
        <v>dossierComplet['P18_HNSAL15P'][code_insee]</v>
      </c>
    </row>
    <row r="1000" spans="2:6" hidden="1">
      <c r="B1000" t="s">
        <v>5729</v>
      </c>
      <c r="C1000" t="s">
        <v>5730</v>
      </c>
      <c r="D1000" t="s">
        <v>5731</v>
      </c>
      <c r="E1000" t="s">
        <v>2792</v>
      </c>
      <c r="F1000" s="22" t="str">
        <f>"dossierComplet['"&amp;meta_dossier_complet[[#This Row],[COD_VAR]]&amp;"'][code_insee]"</f>
        <v>dossierComplet['P18_HNSAL15P_INDEP'][code_insee]</v>
      </c>
    </row>
    <row r="1001" spans="2:6" hidden="1">
      <c r="B1001" t="s">
        <v>5732</v>
      </c>
      <c r="C1001" t="s">
        <v>5733</v>
      </c>
      <c r="D1001" t="s">
        <v>5734</v>
      </c>
      <c r="E1001" t="s">
        <v>2792</v>
      </c>
      <c r="F1001" s="22" t="str">
        <f>"dossierComplet['"&amp;meta_dossier_complet[[#This Row],[COD_VAR]]&amp;"'][code_insee]"</f>
        <v>dossierComplet['P18_HNSAL15P_EMPLOY'][code_insee]</v>
      </c>
    </row>
    <row r="1002" spans="2:6" hidden="1">
      <c r="B1002" t="s">
        <v>5735</v>
      </c>
      <c r="C1002" t="s">
        <v>5736</v>
      </c>
      <c r="D1002" t="s">
        <v>5737</v>
      </c>
      <c r="E1002" t="s">
        <v>2792</v>
      </c>
      <c r="F1002" s="22" t="str">
        <f>"dossierComplet['"&amp;meta_dossier_complet[[#This Row],[COD_VAR]]&amp;"'][code_insee]"</f>
        <v>dossierComplet['P18_HNSAL15P_AIDFAM'][code_insee]</v>
      </c>
    </row>
    <row r="1003" spans="2:6" hidden="1">
      <c r="B1003" t="s">
        <v>5738</v>
      </c>
      <c r="C1003" t="s">
        <v>5739</v>
      </c>
      <c r="D1003" t="s">
        <v>5740</v>
      </c>
      <c r="E1003" t="s">
        <v>2792</v>
      </c>
      <c r="F1003" s="22" t="str">
        <f>"dossierComplet['"&amp;meta_dossier_complet[[#This Row],[COD_VAR]]&amp;"'][code_insee]"</f>
        <v>dossierComplet['P18_FACTOCC15P'][code_insee]</v>
      </c>
    </row>
    <row r="1004" spans="2:6" hidden="1">
      <c r="B1004" t="s">
        <v>5741</v>
      </c>
      <c r="C1004" t="s">
        <v>5742</v>
      </c>
      <c r="D1004" t="s">
        <v>5743</v>
      </c>
      <c r="E1004" t="s">
        <v>2792</v>
      </c>
      <c r="F1004" s="22" t="str">
        <f>"dossierComplet['"&amp;meta_dossier_complet[[#This Row],[COD_VAR]]&amp;"'][code_insee]"</f>
        <v>dossierComplet['P18_FSAL15P'][code_insee]</v>
      </c>
    </row>
    <row r="1005" spans="2:6" hidden="1">
      <c r="B1005" t="s">
        <v>5744</v>
      </c>
      <c r="C1005" t="s">
        <v>5745</v>
      </c>
      <c r="D1005" t="s">
        <v>5746</v>
      </c>
      <c r="E1005" t="s">
        <v>2792</v>
      </c>
      <c r="F1005" s="22" t="str">
        <f>"dossierComplet['"&amp;meta_dossier_complet[[#This Row],[COD_VAR]]&amp;"'][code_insee]"</f>
        <v>dossierComplet['P18_FSAL15P_CDI'][code_insee]</v>
      </c>
    </row>
    <row r="1006" spans="2:6" hidden="1">
      <c r="B1006" t="s">
        <v>5747</v>
      </c>
      <c r="C1006" t="s">
        <v>5748</v>
      </c>
      <c r="D1006" t="s">
        <v>5749</v>
      </c>
      <c r="E1006" t="s">
        <v>2792</v>
      </c>
      <c r="F1006" s="22" t="str">
        <f>"dossierComplet['"&amp;meta_dossier_complet[[#This Row],[COD_VAR]]&amp;"'][code_insee]"</f>
        <v>dossierComplet['P18_FSAL15P_CDD'][code_insee]</v>
      </c>
    </row>
    <row r="1007" spans="2:6" hidden="1">
      <c r="B1007" t="s">
        <v>5750</v>
      </c>
      <c r="C1007" t="s">
        <v>5751</v>
      </c>
      <c r="D1007" t="s">
        <v>5752</v>
      </c>
      <c r="E1007" t="s">
        <v>2792</v>
      </c>
      <c r="F1007" s="22" t="str">
        <f>"dossierComplet['"&amp;meta_dossier_complet[[#This Row],[COD_VAR]]&amp;"'][code_insee]"</f>
        <v>dossierComplet['P18_FSAL15P_INTERIM'][code_insee]</v>
      </c>
    </row>
    <row r="1008" spans="2:6" hidden="1">
      <c r="B1008" t="s">
        <v>5753</v>
      </c>
      <c r="C1008" t="s">
        <v>5754</v>
      </c>
      <c r="D1008" t="s">
        <v>5755</v>
      </c>
      <c r="E1008" t="s">
        <v>2792</v>
      </c>
      <c r="F1008" s="22" t="str">
        <f>"dossierComplet['"&amp;meta_dossier_complet[[#This Row],[COD_VAR]]&amp;"'][code_insee]"</f>
        <v>dossierComplet['P18_FSAL15P_EMPAID'][code_insee]</v>
      </c>
    </row>
    <row r="1009" spans="2:6" hidden="1">
      <c r="B1009" t="s">
        <v>5756</v>
      </c>
      <c r="C1009" t="s">
        <v>5757</v>
      </c>
      <c r="D1009" t="s">
        <v>5758</v>
      </c>
      <c r="E1009" t="s">
        <v>2792</v>
      </c>
      <c r="F1009" s="22" t="str">
        <f>"dossierComplet['"&amp;meta_dossier_complet[[#This Row],[COD_VAR]]&amp;"'][code_insee]"</f>
        <v>dossierComplet['P18_FSAL15P_APPR'][code_insee]</v>
      </c>
    </row>
    <row r="1010" spans="2:6" hidden="1">
      <c r="B1010" t="s">
        <v>5759</v>
      </c>
      <c r="C1010" t="s">
        <v>5760</v>
      </c>
      <c r="D1010" t="s">
        <v>5761</v>
      </c>
      <c r="E1010" t="s">
        <v>2792</v>
      </c>
      <c r="F1010" s="22" t="str">
        <f>"dossierComplet['"&amp;meta_dossier_complet[[#This Row],[COD_VAR]]&amp;"'][code_insee]"</f>
        <v>dossierComplet['P18_FNSAL15P'][code_insee]</v>
      </c>
    </row>
    <row r="1011" spans="2:6" hidden="1">
      <c r="B1011" t="s">
        <v>5762</v>
      </c>
      <c r="C1011" t="s">
        <v>5763</v>
      </c>
      <c r="D1011" t="s">
        <v>5764</v>
      </c>
      <c r="E1011" t="s">
        <v>2792</v>
      </c>
      <c r="F1011" s="22" t="str">
        <f>"dossierComplet['"&amp;meta_dossier_complet[[#This Row],[COD_VAR]]&amp;"'][code_insee]"</f>
        <v>dossierComplet['P18_FNSAL15P_INDEP'][code_insee]</v>
      </c>
    </row>
    <row r="1012" spans="2:6" hidden="1">
      <c r="B1012" t="s">
        <v>5765</v>
      </c>
      <c r="C1012" t="s">
        <v>5766</v>
      </c>
      <c r="D1012" t="s">
        <v>5767</v>
      </c>
      <c r="E1012" t="s">
        <v>2792</v>
      </c>
      <c r="F1012" s="22" t="str">
        <f>"dossierComplet['"&amp;meta_dossier_complet[[#This Row],[COD_VAR]]&amp;"'][code_insee]"</f>
        <v>dossierComplet['P18_FNSAL15P_EMPLOY'][code_insee]</v>
      </c>
    </row>
    <row r="1013" spans="2:6" hidden="1">
      <c r="B1013" t="s">
        <v>5768</v>
      </c>
      <c r="C1013" t="s">
        <v>5769</v>
      </c>
      <c r="D1013" t="s">
        <v>5770</v>
      </c>
      <c r="E1013" t="s">
        <v>2792</v>
      </c>
      <c r="F1013" s="22" t="str">
        <f>"dossierComplet['"&amp;meta_dossier_complet[[#This Row],[COD_VAR]]&amp;"'][code_insee]"</f>
        <v>dossierComplet['P18_FNSAL15P_AIDFAM'][code_insee]</v>
      </c>
    </row>
    <row r="1014" spans="2:6" hidden="1">
      <c r="B1014" t="s">
        <v>5771</v>
      </c>
      <c r="C1014" t="s">
        <v>5772</v>
      </c>
      <c r="D1014" t="s">
        <v>5773</v>
      </c>
      <c r="E1014" t="s">
        <v>2792</v>
      </c>
      <c r="F1014" s="22" t="str">
        <f>"dossierComplet['"&amp;meta_dossier_complet[[#This Row],[COD_VAR]]&amp;"'][code_insee]"</f>
        <v>dossierComplet['P18_HSAL1564'][code_insee]</v>
      </c>
    </row>
    <row r="1015" spans="2:6" hidden="1">
      <c r="B1015" t="s">
        <v>5774</v>
      </c>
      <c r="C1015" t="s">
        <v>5775</v>
      </c>
      <c r="D1015" t="s">
        <v>5776</v>
      </c>
      <c r="E1015" t="s">
        <v>2792</v>
      </c>
      <c r="F1015" s="22" t="str">
        <f>"dossierComplet['"&amp;meta_dossier_complet[[#This Row],[COD_VAR]]&amp;"'][code_insee]"</f>
        <v>dossierComplet['P18_HSAL1524'][code_insee]</v>
      </c>
    </row>
    <row r="1016" spans="2:6" hidden="1">
      <c r="B1016" t="s">
        <v>5777</v>
      </c>
      <c r="C1016" t="s">
        <v>5778</v>
      </c>
      <c r="D1016" t="s">
        <v>5779</v>
      </c>
      <c r="E1016" t="s">
        <v>2792</v>
      </c>
      <c r="F1016" s="22" t="str">
        <f>"dossierComplet['"&amp;meta_dossier_complet[[#This Row],[COD_VAR]]&amp;"'][code_insee]"</f>
        <v>dossierComplet['P18_HSAL2554'][code_insee]</v>
      </c>
    </row>
    <row r="1017" spans="2:6" hidden="1">
      <c r="B1017" t="s">
        <v>5780</v>
      </c>
      <c r="C1017" t="s">
        <v>5781</v>
      </c>
      <c r="D1017" t="s">
        <v>5782</v>
      </c>
      <c r="E1017" t="s">
        <v>2792</v>
      </c>
      <c r="F1017" s="22" t="str">
        <f>"dossierComplet['"&amp;meta_dossier_complet[[#This Row],[COD_VAR]]&amp;"'][code_insee]"</f>
        <v>dossierComplet['P18_HSAL5564'][code_insee]</v>
      </c>
    </row>
    <row r="1018" spans="2:6" hidden="1">
      <c r="B1018" t="s">
        <v>5783</v>
      </c>
      <c r="C1018" t="s">
        <v>5784</v>
      </c>
      <c r="D1018" t="s">
        <v>5785</v>
      </c>
      <c r="E1018" t="s">
        <v>2792</v>
      </c>
      <c r="F1018" s="22" t="str">
        <f>"dossierComplet['"&amp;meta_dossier_complet[[#This Row],[COD_VAR]]&amp;"'][code_insee]"</f>
        <v>dossierComplet['P18_HSAL1564_TP'][code_insee]</v>
      </c>
    </row>
    <row r="1019" spans="2:6" hidden="1">
      <c r="B1019" t="s">
        <v>5786</v>
      </c>
      <c r="C1019" t="s">
        <v>5787</v>
      </c>
      <c r="D1019" t="s">
        <v>5788</v>
      </c>
      <c r="E1019" t="s">
        <v>2792</v>
      </c>
      <c r="F1019" s="22" t="str">
        <f>"dossierComplet['"&amp;meta_dossier_complet[[#This Row],[COD_VAR]]&amp;"'][code_insee]"</f>
        <v>dossierComplet['P18_HSAL1524_TP'][code_insee]</v>
      </c>
    </row>
    <row r="1020" spans="2:6" hidden="1">
      <c r="B1020" t="s">
        <v>5789</v>
      </c>
      <c r="C1020" t="s">
        <v>5790</v>
      </c>
      <c r="D1020" t="s">
        <v>5791</v>
      </c>
      <c r="E1020" t="s">
        <v>2792</v>
      </c>
      <c r="F1020" s="22" t="str">
        <f>"dossierComplet['"&amp;meta_dossier_complet[[#This Row],[COD_VAR]]&amp;"'][code_insee]"</f>
        <v>dossierComplet['P18_HSAL2554_TP'][code_insee]</v>
      </c>
    </row>
    <row r="1021" spans="2:6" hidden="1">
      <c r="B1021" t="s">
        <v>5792</v>
      </c>
      <c r="C1021" t="s">
        <v>5793</v>
      </c>
      <c r="D1021" t="s">
        <v>5794</v>
      </c>
      <c r="E1021" t="s">
        <v>2792</v>
      </c>
      <c r="F1021" s="22" t="str">
        <f>"dossierComplet['"&amp;meta_dossier_complet[[#This Row],[COD_VAR]]&amp;"'][code_insee]"</f>
        <v>dossierComplet['P18_HSAL5564_TP'][code_insee]</v>
      </c>
    </row>
    <row r="1022" spans="2:6" hidden="1">
      <c r="B1022" t="s">
        <v>5795</v>
      </c>
      <c r="C1022" t="s">
        <v>5796</v>
      </c>
      <c r="D1022" t="s">
        <v>5797</v>
      </c>
      <c r="E1022" t="s">
        <v>2792</v>
      </c>
      <c r="F1022" s="22" t="str">
        <f>"dossierComplet['"&amp;meta_dossier_complet[[#This Row],[COD_VAR]]&amp;"'][code_insee]"</f>
        <v>dossierComplet['P18_FSAL1564'][code_insee]</v>
      </c>
    </row>
    <row r="1023" spans="2:6" hidden="1">
      <c r="B1023" t="s">
        <v>5798</v>
      </c>
      <c r="C1023" t="s">
        <v>5799</v>
      </c>
      <c r="D1023" t="s">
        <v>5800</v>
      </c>
      <c r="E1023" t="s">
        <v>2792</v>
      </c>
      <c r="F1023" s="22" t="str">
        <f>"dossierComplet['"&amp;meta_dossier_complet[[#This Row],[COD_VAR]]&amp;"'][code_insee]"</f>
        <v>dossierComplet['P18_FSAL1524'][code_insee]</v>
      </c>
    </row>
    <row r="1024" spans="2:6" hidden="1">
      <c r="B1024" t="s">
        <v>5801</v>
      </c>
      <c r="C1024" t="s">
        <v>5802</v>
      </c>
      <c r="D1024" t="s">
        <v>5803</v>
      </c>
      <c r="E1024" t="s">
        <v>2792</v>
      </c>
      <c r="F1024" s="22" t="str">
        <f>"dossierComplet['"&amp;meta_dossier_complet[[#This Row],[COD_VAR]]&amp;"'][code_insee]"</f>
        <v>dossierComplet['P18_FSAL2554'][code_insee]</v>
      </c>
    </row>
    <row r="1025" spans="2:6" hidden="1">
      <c r="B1025" t="s">
        <v>5804</v>
      </c>
      <c r="C1025" t="s">
        <v>5805</v>
      </c>
      <c r="D1025" t="s">
        <v>5806</v>
      </c>
      <c r="E1025" t="s">
        <v>2792</v>
      </c>
      <c r="F1025" s="22" t="str">
        <f>"dossierComplet['"&amp;meta_dossier_complet[[#This Row],[COD_VAR]]&amp;"'][code_insee]"</f>
        <v>dossierComplet['P18_FSAL5564'][code_insee]</v>
      </c>
    </row>
    <row r="1026" spans="2:6" hidden="1">
      <c r="B1026" t="s">
        <v>5807</v>
      </c>
      <c r="C1026" t="s">
        <v>5808</v>
      </c>
      <c r="D1026" t="s">
        <v>5809</v>
      </c>
      <c r="E1026" t="s">
        <v>2792</v>
      </c>
      <c r="F1026" s="22" t="str">
        <f>"dossierComplet['"&amp;meta_dossier_complet[[#This Row],[COD_VAR]]&amp;"'][code_insee]"</f>
        <v>dossierComplet['P18_FSAL1564_TP'][code_insee]</v>
      </c>
    </row>
    <row r="1027" spans="2:6" hidden="1">
      <c r="B1027" t="s">
        <v>5810</v>
      </c>
      <c r="C1027" t="s">
        <v>5811</v>
      </c>
      <c r="D1027" t="s">
        <v>5812</v>
      </c>
      <c r="E1027" t="s">
        <v>2792</v>
      </c>
      <c r="F1027" s="22" t="str">
        <f>"dossierComplet['"&amp;meta_dossier_complet[[#This Row],[COD_VAR]]&amp;"'][code_insee]"</f>
        <v>dossierComplet['P18_FSAL1524_TP'][code_insee]</v>
      </c>
    </row>
    <row r="1028" spans="2:6" hidden="1">
      <c r="B1028" t="s">
        <v>5813</v>
      </c>
      <c r="C1028" t="s">
        <v>5814</v>
      </c>
      <c r="D1028" t="s">
        <v>5815</v>
      </c>
      <c r="E1028" t="s">
        <v>2792</v>
      </c>
      <c r="F1028" s="22" t="str">
        <f>"dossierComplet['"&amp;meta_dossier_complet[[#This Row],[COD_VAR]]&amp;"'][code_insee]"</f>
        <v>dossierComplet['P18_FSAL2554_TP'][code_insee]</v>
      </c>
    </row>
    <row r="1029" spans="2:6" hidden="1">
      <c r="B1029" t="s">
        <v>5816</v>
      </c>
      <c r="C1029" t="s">
        <v>5817</v>
      </c>
      <c r="D1029" t="s">
        <v>5818</v>
      </c>
      <c r="E1029" t="s">
        <v>2792</v>
      </c>
      <c r="F1029" s="22" t="str">
        <f>"dossierComplet['"&amp;meta_dossier_complet[[#This Row],[COD_VAR]]&amp;"'][code_insee]"</f>
        <v>dossierComplet['P18_FSAL5564_TP'][code_insee]</v>
      </c>
    </row>
    <row r="1030" spans="2:6" hidden="1">
      <c r="B1030" t="s">
        <v>5819</v>
      </c>
      <c r="C1030" t="s">
        <v>5820</v>
      </c>
      <c r="D1030" t="s">
        <v>5821</v>
      </c>
      <c r="E1030" t="s">
        <v>2792</v>
      </c>
      <c r="F1030" s="22" t="str">
        <f>"dossierComplet['"&amp;meta_dossier_complet[[#This Row],[COD_VAR]]&amp;"'][code_insee]"</f>
        <v>dossierComplet['P18_ACTOCC15P_ILT1'][code_insee]</v>
      </c>
    </row>
    <row r="1031" spans="2:6" hidden="1">
      <c r="B1031" t="s">
        <v>5822</v>
      </c>
      <c r="C1031" t="s">
        <v>5823</v>
      </c>
      <c r="D1031" t="s">
        <v>5824</v>
      </c>
      <c r="E1031" t="s">
        <v>2792</v>
      </c>
      <c r="F1031" s="22" t="str">
        <f>"dossierComplet['"&amp;meta_dossier_complet[[#This Row],[COD_VAR]]&amp;"'][code_insee]"</f>
        <v>dossierComplet['P18_ACTOCC15P_ILT2P'][code_insee]</v>
      </c>
    </row>
    <row r="1032" spans="2:6" hidden="1">
      <c r="B1032" t="s">
        <v>5825</v>
      </c>
      <c r="C1032" t="s">
        <v>5826</v>
      </c>
      <c r="D1032" t="s">
        <v>5827</v>
      </c>
      <c r="E1032" t="s">
        <v>2792</v>
      </c>
      <c r="F1032" s="22" t="str">
        <f>"dossierComplet['"&amp;meta_dossier_complet[[#This Row],[COD_VAR]]&amp;"'][code_insee]"</f>
        <v>dossierComplet['P18_ACTOCC15P_ILT2'][code_insee]</v>
      </c>
    </row>
    <row r="1033" spans="2:6" hidden="1">
      <c r="B1033" t="s">
        <v>5828</v>
      </c>
      <c r="C1033" t="s">
        <v>5829</v>
      </c>
      <c r="D1033" t="s">
        <v>5830</v>
      </c>
      <c r="E1033" t="s">
        <v>2792</v>
      </c>
      <c r="F1033" s="22" t="str">
        <f>"dossierComplet['"&amp;meta_dossier_complet[[#This Row],[COD_VAR]]&amp;"'][code_insee]"</f>
        <v>dossierComplet['P18_ACTOCC15P_ILT3'][code_insee]</v>
      </c>
    </row>
    <row r="1034" spans="2:6" hidden="1">
      <c r="B1034" t="s">
        <v>5831</v>
      </c>
      <c r="C1034" t="s">
        <v>5832</v>
      </c>
      <c r="D1034" t="s">
        <v>5833</v>
      </c>
      <c r="E1034" t="s">
        <v>2792</v>
      </c>
      <c r="F1034" s="22" t="str">
        <f>"dossierComplet['"&amp;meta_dossier_complet[[#This Row],[COD_VAR]]&amp;"'][code_insee]"</f>
        <v>dossierComplet['P18_ACTOCC15P_ILT4'][code_insee]</v>
      </c>
    </row>
    <row r="1035" spans="2:6" hidden="1">
      <c r="B1035" t="s">
        <v>5834</v>
      </c>
      <c r="C1035" t="s">
        <v>5835</v>
      </c>
      <c r="D1035" t="s">
        <v>5836</v>
      </c>
      <c r="E1035" t="s">
        <v>2792</v>
      </c>
      <c r="F1035" s="22" t="str">
        <f>"dossierComplet['"&amp;meta_dossier_complet[[#This Row],[COD_VAR]]&amp;"'][code_insee]"</f>
        <v>dossierComplet['P18_ACTOCC15P_ILT5'][code_insee]</v>
      </c>
    </row>
    <row r="1036" spans="2:6" hidden="1">
      <c r="B1036" t="s">
        <v>5837</v>
      </c>
      <c r="C1036" t="s">
        <v>5838</v>
      </c>
      <c r="D1036" t="s">
        <v>5839</v>
      </c>
      <c r="E1036" t="s">
        <v>2792</v>
      </c>
      <c r="F1036" s="22" t="str">
        <f>"dossierComplet['"&amp;meta_dossier_complet[[#This Row],[COD_VAR]]&amp;"'][code_insee]"</f>
        <v>dossierComplet['P18_ACTOCC15P_PASTRANS'][code_insee]</v>
      </c>
    </row>
    <row r="1037" spans="2:6" hidden="1">
      <c r="B1037" t="s">
        <v>5840</v>
      </c>
      <c r="C1037" t="s">
        <v>5841</v>
      </c>
      <c r="D1037" t="s">
        <v>5842</v>
      </c>
      <c r="E1037" t="s">
        <v>2792</v>
      </c>
      <c r="F1037" s="22" t="str">
        <f>"dossierComplet['"&amp;meta_dossier_complet[[#This Row],[COD_VAR]]&amp;"'][code_insee]"</f>
        <v>dossierComplet['P18_ACTOCC15P_MARCHE'][code_insee]</v>
      </c>
    </row>
    <row r="1038" spans="2:6" hidden="1">
      <c r="B1038" t="s">
        <v>5843</v>
      </c>
      <c r="C1038" t="s">
        <v>5844</v>
      </c>
      <c r="D1038" t="s">
        <v>5845</v>
      </c>
      <c r="E1038" t="s">
        <v>2792</v>
      </c>
      <c r="F1038" s="22" t="str">
        <f>"dossierComplet['"&amp;meta_dossier_complet[[#This Row],[COD_VAR]]&amp;"'][code_insee]"</f>
        <v>dossierComplet['P18_ACTOCC15P_VELO'][code_insee]</v>
      </c>
    </row>
    <row r="1039" spans="2:6" hidden="1">
      <c r="B1039" t="s">
        <v>5846</v>
      </c>
      <c r="C1039" t="s">
        <v>5847</v>
      </c>
      <c r="D1039" t="s">
        <v>5848</v>
      </c>
      <c r="E1039" t="s">
        <v>2792</v>
      </c>
      <c r="F1039" s="22" t="str">
        <f>"dossierComplet['"&amp;meta_dossier_complet[[#This Row],[COD_VAR]]&amp;"'][code_insee]"</f>
        <v>dossierComplet['P18_ACTOCC15P_2ROUESMOT'][code_insee]</v>
      </c>
    </row>
    <row r="1040" spans="2:6" hidden="1">
      <c r="B1040" t="s">
        <v>5849</v>
      </c>
      <c r="C1040" t="s">
        <v>5850</v>
      </c>
      <c r="D1040" t="s">
        <v>5851</v>
      </c>
      <c r="E1040" t="s">
        <v>2792</v>
      </c>
      <c r="F1040" s="22" t="str">
        <f>"dossierComplet['"&amp;meta_dossier_complet[[#This Row],[COD_VAR]]&amp;"'][code_insee]"</f>
        <v>dossierComplet['P18_ACTOCC15P_VOITURE'][code_insee]</v>
      </c>
    </row>
    <row r="1041" spans="2:6" hidden="1">
      <c r="B1041" t="s">
        <v>5852</v>
      </c>
      <c r="C1041" t="s">
        <v>5853</v>
      </c>
      <c r="D1041" t="s">
        <v>5854</v>
      </c>
      <c r="E1041" t="s">
        <v>2792</v>
      </c>
      <c r="F1041" s="22" t="str">
        <f>"dossierComplet['"&amp;meta_dossier_complet[[#This Row],[COD_VAR]]&amp;"'][code_insee]"</f>
        <v>dossierComplet['P18_ACTOCC15P_COMMUN'][code_insee]</v>
      </c>
    </row>
    <row r="1042" spans="2:6" hidden="1">
      <c r="B1042" t="s">
        <v>5855</v>
      </c>
      <c r="C1042" t="s">
        <v>5856</v>
      </c>
      <c r="D1042" t="s">
        <v>5857</v>
      </c>
      <c r="E1042" t="s">
        <v>2792</v>
      </c>
      <c r="F1042" s="22" t="str">
        <f>"dossierComplet['"&amp;meta_dossier_complet[[#This Row],[COD_VAR]]&amp;"'][code_insee]"</f>
        <v>dossierComplet['P13_ACTOCC15P'][code_insee]</v>
      </c>
    </row>
    <row r="1043" spans="2:6" hidden="1">
      <c r="B1043" t="s">
        <v>5858</v>
      </c>
      <c r="C1043" t="s">
        <v>5859</v>
      </c>
      <c r="D1043" t="s">
        <v>5860</v>
      </c>
      <c r="E1043" t="s">
        <v>2792</v>
      </c>
      <c r="F1043" s="22" t="str">
        <f>"dossierComplet['"&amp;meta_dossier_complet[[#This Row],[COD_VAR]]&amp;"'][code_insee]"</f>
        <v>dossierComplet['P13_SAL15P'][code_insee]</v>
      </c>
    </row>
    <row r="1044" spans="2:6" hidden="1">
      <c r="B1044" t="s">
        <v>5861</v>
      </c>
      <c r="C1044" t="s">
        <v>5862</v>
      </c>
      <c r="D1044" t="s">
        <v>5863</v>
      </c>
      <c r="E1044" t="s">
        <v>2792</v>
      </c>
      <c r="F1044" s="22" t="str">
        <f>"dossierComplet['"&amp;meta_dossier_complet[[#This Row],[COD_VAR]]&amp;"'][code_insee]"</f>
        <v>dossierComplet['P13_NSAL15P'][code_insee]</v>
      </c>
    </row>
    <row r="1045" spans="2:6" hidden="1">
      <c r="B1045" t="s">
        <v>5864</v>
      </c>
      <c r="C1045" t="s">
        <v>5865</v>
      </c>
      <c r="D1045" t="s">
        <v>5866</v>
      </c>
      <c r="E1045" t="s">
        <v>2792</v>
      </c>
      <c r="F1045" s="22" t="str">
        <f>"dossierComplet['"&amp;meta_dossier_complet[[#This Row],[COD_VAR]]&amp;"'][code_insee]"</f>
        <v>dossierComplet['P13_ACTOCC15P_TP'][code_insee]</v>
      </c>
    </row>
    <row r="1046" spans="2:6" hidden="1">
      <c r="B1046" t="s">
        <v>5867</v>
      </c>
      <c r="C1046" t="s">
        <v>5868</v>
      </c>
      <c r="D1046" t="s">
        <v>5869</v>
      </c>
      <c r="E1046" t="s">
        <v>2792</v>
      </c>
      <c r="F1046" s="22" t="str">
        <f>"dossierComplet['"&amp;meta_dossier_complet[[#This Row],[COD_VAR]]&amp;"'][code_insee]"</f>
        <v>dossierComplet['P13_SAL15P_TP'][code_insee]</v>
      </c>
    </row>
    <row r="1047" spans="2:6" hidden="1">
      <c r="B1047" t="s">
        <v>5870</v>
      </c>
      <c r="C1047" t="s">
        <v>5871</v>
      </c>
      <c r="D1047" t="s">
        <v>5872</v>
      </c>
      <c r="E1047" t="s">
        <v>2792</v>
      </c>
      <c r="F1047" s="22" t="str">
        <f>"dossierComplet['"&amp;meta_dossier_complet[[#This Row],[COD_VAR]]&amp;"'][code_insee]"</f>
        <v>dossierComplet['P13_HSAL15P_TP'][code_insee]</v>
      </c>
    </row>
    <row r="1048" spans="2:6" hidden="1">
      <c r="B1048" t="s">
        <v>5873</v>
      </c>
      <c r="C1048" t="s">
        <v>5874</v>
      </c>
      <c r="D1048" t="s">
        <v>5875</v>
      </c>
      <c r="E1048" t="s">
        <v>2792</v>
      </c>
      <c r="F1048" s="22" t="str">
        <f>"dossierComplet['"&amp;meta_dossier_complet[[#This Row],[COD_VAR]]&amp;"'][code_insee]"</f>
        <v>dossierComplet['P13_FSAL15P_TP'][code_insee]</v>
      </c>
    </row>
    <row r="1049" spans="2:6" hidden="1">
      <c r="B1049" t="s">
        <v>5876</v>
      </c>
      <c r="C1049" t="s">
        <v>5877</v>
      </c>
      <c r="D1049" t="s">
        <v>5878</v>
      </c>
      <c r="E1049" t="s">
        <v>2792</v>
      </c>
      <c r="F1049" s="22" t="str">
        <f>"dossierComplet['"&amp;meta_dossier_complet[[#This Row],[COD_VAR]]&amp;"'][code_insee]"</f>
        <v>dossierComplet['P13_NSAL15P_TP'][code_insee]</v>
      </c>
    </row>
    <row r="1050" spans="2:6" hidden="1">
      <c r="B1050" t="s">
        <v>5879</v>
      </c>
      <c r="C1050" t="s">
        <v>5880</v>
      </c>
      <c r="D1050" t="s">
        <v>5881</v>
      </c>
      <c r="E1050" t="s">
        <v>2792</v>
      </c>
      <c r="F1050" s="22" t="str">
        <f>"dossierComplet['"&amp;meta_dossier_complet[[#This Row],[COD_VAR]]&amp;"'][code_insee]"</f>
        <v>dossierComplet['P13_HACTOCC15P'][code_insee]</v>
      </c>
    </row>
    <row r="1051" spans="2:6" hidden="1">
      <c r="B1051" t="s">
        <v>5882</v>
      </c>
      <c r="C1051" t="s">
        <v>5883</v>
      </c>
      <c r="D1051" t="s">
        <v>5884</v>
      </c>
      <c r="E1051" t="s">
        <v>2792</v>
      </c>
      <c r="F1051" s="22" t="str">
        <f>"dossierComplet['"&amp;meta_dossier_complet[[#This Row],[COD_VAR]]&amp;"'][code_insee]"</f>
        <v>dossierComplet['P13_HSAL15P'][code_insee]</v>
      </c>
    </row>
    <row r="1052" spans="2:6" hidden="1">
      <c r="B1052" t="s">
        <v>5885</v>
      </c>
      <c r="C1052" t="s">
        <v>5886</v>
      </c>
      <c r="D1052" t="s">
        <v>5887</v>
      </c>
      <c r="E1052" t="s">
        <v>2792</v>
      </c>
      <c r="F1052" s="22" t="str">
        <f>"dossierComplet['"&amp;meta_dossier_complet[[#This Row],[COD_VAR]]&amp;"'][code_insee]"</f>
        <v>dossierComplet['P13_HSAL15P_CDI'][code_insee]</v>
      </c>
    </row>
    <row r="1053" spans="2:6" hidden="1">
      <c r="B1053" t="s">
        <v>5888</v>
      </c>
      <c r="C1053" t="s">
        <v>5889</v>
      </c>
      <c r="D1053" t="s">
        <v>5890</v>
      </c>
      <c r="E1053" t="s">
        <v>2792</v>
      </c>
      <c r="F1053" s="22" t="str">
        <f>"dossierComplet['"&amp;meta_dossier_complet[[#This Row],[COD_VAR]]&amp;"'][code_insee]"</f>
        <v>dossierComplet['P13_HSAL15P_CDD'][code_insee]</v>
      </c>
    </row>
    <row r="1054" spans="2:6" hidden="1">
      <c r="B1054" t="s">
        <v>5891</v>
      </c>
      <c r="C1054" t="s">
        <v>5892</v>
      </c>
      <c r="D1054" t="s">
        <v>5893</v>
      </c>
      <c r="E1054" t="s">
        <v>2792</v>
      </c>
      <c r="F1054" s="22" t="str">
        <f>"dossierComplet['"&amp;meta_dossier_complet[[#This Row],[COD_VAR]]&amp;"'][code_insee]"</f>
        <v>dossierComplet['P13_HSAL15P_INTERIM'][code_insee]</v>
      </c>
    </row>
    <row r="1055" spans="2:6" hidden="1">
      <c r="B1055" t="s">
        <v>5894</v>
      </c>
      <c r="C1055" t="s">
        <v>5895</v>
      </c>
      <c r="D1055" t="s">
        <v>5896</v>
      </c>
      <c r="E1055" t="s">
        <v>2792</v>
      </c>
      <c r="F1055" s="22" t="str">
        <f>"dossierComplet['"&amp;meta_dossier_complet[[#This Row],[COD_VAR]]&amp;"'][code_insee]"</f>
        <v>dossierComplet['P13_HSAL15P_EMPAID'][code_insee]</v>
      </c>
    </row>
    <row r="1056" spans="2:6" hidden="1">
      <c r="B1056" t="s">
        <v>5897</v>
      </c>
      <c r="C1056" t="s">
        <v>5898</v>
      </c>
      <c r="D1056" t="s">
        <v>5899</v>
      </c>
      <c r="E1056" t="s">
        <v>2792</v>
      </c>
      <c r="F1056" s="22" t="str">
        <f>"dossierComplet['"&amp;meta_dossier_complet[[#This Row],[COD_VAR]]&amp;"'][code_insee]"</f>
        <v>dossierComplet['P13_HSAL15P_APPR'][code_insee]</v>
      </c>
    </row>
    <row r="1057" spans="2:6" hidden="1">
      <c r="B1057" t="s">
        <v>5900</v>
      </c>
      <c r="C1057" t="s">
        <v>5901</v>
      </c>
      <c r="D1057" t="s">
        <v>5902</v>
      </c>
      <c r="E1057" t="s">
        <v>2792</v>
      </c>
      <c r="F1057" s="22" t="str">
        <f>"dossierComplet['"&amp;meta_dossier_complet[[#This Row],[COD_VAR]]&amp;"'][code_insee]"</f>
        <v>dossierComplet['P13_HNSAL15P'][code_insee]</v>
      </c>
    </row>
    <row r="1058" spans="2:6" hidden="1">
      <c r="B1058" t="s">
        <v>5903</v>
      </c>
      <c r="C1058" t="s">
        <v>5904</v>
      </c>
      <c r="D1058" t="s">
        <v>5905</v>
      </c>
      <c r="E1058" t="s">
        <v>2792</v>
      </c>
      <c r="F1058" s="22" t="str">
        <f>"dossierComplet['"&amp;meta_dossier_complet[[#This Row],[COD_VAR]]&amp;"'][code_insee]"</f>
        <v>dossierComplet['P13_HNSAL15P_INDEP'][code_insee]</v>
      </c>
    </row>
    <row r="1059" spans="2:6" hidden="1">
      <c r="B1059" t="s">
        <v>5906</v>
      </c>
      <c r="C1059" t="s">
        <v>5907</v>
      </c>
      <c r="D1059" t="s">
        <v>5908</v>
      </c>
      <c r="E1059" t="s">
        <v>2792</v>
      </c>
      <c r="F1059" s="22" t="str">
        <f>"dossierComplet['"&amp;meta_dossier_complet[[#This Row],[COD_VAR]]&amp;"'][code_insee]"</f>
        <v>dossierComplet['P13_HNSAL15P_EMPLOY'][code_insee]</v>
      </c>
    </row>
    <row r="1060" spans="2:6" hidden="1">
      <c r="B1060" t="s">
        <v>5909</v>
      </c>
      <c r="C1060" t="s">
        <v>5910</v>
      </c>
      <c r="D1060" t="s">
        <v>5911</v>
      </c>
      <c r="E1060" t="s">
        <v>2792</v>
      </c>
      <c r="F1060" s="22" t="str">
        <f>"dossierComplet['"&amp;meta_dossier_complet[[#This Row],[COD_VAR]]&amp;"'][code_insee]"</f>
        <v>dossierComplet['P13_HNSAL15P_AIDFAM'][code_insee]</v>
      </c>
    </row>
    <row r="1061" spans="2:6" hidden="1">
      <c r="B1061" t="s">
        <v>5912</v>
      </c>
      <c r="C1061" t="s">
        <v>5913</v>
      </c>
      <c r="D1061" t="s">
        <v>5914</v>
      </c>
      <c r="E1061" t="s">
        <v>2792</v>
      </c>
      <c r="F1061" s="22" t="str">
        <f>"dossierComplet['"&amp;meta_dossier_complet[[#This Row],[COD_VAR]]&amp;"'][code_insee]"</f>
        <v>dossierComplet['P13_FACTOCC15P'][code_insee]</v>
      </c>
    </row>
    <row r="1062" spans="2:6" hidden="1">
      <c r="B1062" t="s">
        <v>5915</v>
      </c>
      <c r="C1062" t="s">
        <v>5916</v>
      </c>
      <c r="D1062" t="s">
        <v>5917</v>
      </c>
      <c r="E1062" t="s">
        <v>2792</v>
      </c>
      <c r="F1062" s="22" t="str">
        <f>"dossierComplet['"&amp;meta_dossier_complet[[#This Row],[COD_VAR]]&amp;"'][code_insee]"</f>
        <v>dossierComplet['P13_FSAL15P'][code_insee]</v>
      </c>
    </row>
    <row r="1063" spans="2:6" hidden="1">
      <c r="B1063" t="s">
        <v>5918</v>
      </c>
      <c r="C1063" t="s">
        <v>5919</v>
      </c>
      <c r="D1063" t="s">
        <v>5920</v>
      </c>
      <c r="E1063" t="s">
        <v>2792</v>
      </c>
      <c r="F1063" s="22" t="str">
        <f>"dossierComplet['"&amp;meta_dossier_complet[[#This Row],[COD_VAR]]&amp;"'][code_insee]"</f>
        <v>dossierComplet['P13_FSAL15P_CDI'][code_insee]</v>
      </c>
    </row>
    <row r="1064" spans="2:6" hidden="1">
      <c r="B1064" t="s">
        <v>5921</v>
      </c>
      <c r="C1064" t="s">
        <v>5922</v>
      </c>
      <c r="D1064" t="s">
        <v>5923</v>
      </c>
      <c r="E1064" t="s">
        <v>2792</v>
      </c>
      <c r="F1064" s="22" t="str">
        <f>"dossierComplet['"&amp;meta_dossier_complet[[#This Row],[COD_VAR]]&amp;"'][code_insee]"</f>
        <v>dossierComplet['P13_FSAL15P_CDD'][code_insee]</v>
      </c>
    </row>
    <row r="1065" spans="2:6" hidden="1">
      <c r="B1065" t="s">
        <v>5924</v>
      </c>
      <c r="C1065" t="s">
        <v>5925</v>
      </c>
      <c r="D1065" t="s">
        <v>5926</v>
      </c>
      <c r="E1065" t="s">
        <v>2792</v>
      </c>
      <c r="F1065" s="22" t="str">
        <f>"dossierComplet['"&amp;meta_dossier_complet[[#This Row],[COD_VAR]]&amp;"'][code_insee]"</f>
        <v>dossierComplet['P13_FSAL15P_INTERIM'][code_insee]</v>
      </c>
    </row>
    <row r="1066" spans="2:6" hidden="1">
      <c r="B1066" t="s">
        <v>5927</v>
      </c>
      <c r="C1066" t="s">
        <v>5928</v>
      </c>
      <c r="D1066" t="s">
        <v>5929</v>
      </c>
      <c r="E1066" t="s">
        <v>2792</v>
      </c>
      <c r="F1066" s="22" t="str">
        <f>"dossierComplet['"&amp;meta_dossier_complet[[#This Row],[COD_VAR]]&amp;"'][code_insee]"</f>
        <v>dossierComplet['P13_FSAL15P_EMPAID'][code_insee]</v>
      </c>
    </row>
    <row r="1067" spans="2:6" hidden="1">
      <c r="B1067" t="s">
        <v>5930</v>
      </c>
      <c r="C1067" t="s">
        <v>5931</v>
      </c>
      <c r="D1067" t="s">
        <v>5932</v>
      </c>
      <c r="E1067" t="s">
        <v>2792</v>
      </c>
      <c r="F1067" s="22" t="str">
        <f>"dossierComplet['"&amp;meta_dossier_complet[[#This Row],[COD_VAR]]&amp;"'][code_insee]"</f>
        <v>dossierComplet['P13_FSAL15P_APPR'][code_insee]</v>
      </c>
    </row>
    <row r="1068" spans="2:6" hidden="1">
      <c r="B1068" t="s">
        <v>5933</v>
      </c>
      <c r="C1068" t="s">
        <v>5934</v>
      </c>
      <c r="D1068" t="s">
        <v>5935</v>
      </c>
      <c r="E1068" t="s">
        <v>2792</v>
      </c>
      <c r="F1068" s="22" t="str">
        <f>"dossierComplet['"&amp;meta_dossier_complet[[#This Row],[COD_VAR]]&amp;"'][code_insee]"</f>
        <v>dossierComplet['P13_FNSAL15P'][code_insee]</v>
      </c>
    </row>
    <row r="1069" spans="2:6" hidden="1">
      <c r="B1069" t="s">
        <v>5936</v>
      </c>
      <c r="C1069" t="s">
        <v>5937</v>
      </c>
      <c r="D1069" t="s">
        <v>5938</v>
      </c>
      <c r="E1069" t="s">
        <v>2792</v>
      </c>
      <c r="F1069" s="22" t="str">
        <f>"dossierComplet['"&amp;meta_dossier_complet[[#This Row],[COD_VAR]]&amp;"'][code_insee]"</f>
        <v>dossierComplet['P13_FNSAL15P_INDEP'][code_insee]</v>
      </c>
    </row>
    <row r="1070" spans="2:6" hidden="1">
      <c r="B1070" t="s">
        <v>5939</v>
      </c>
      <c r="C1070" t="s">
        <v>5940</v>
      </c>
      <c r="D1070" t="s">
        <v>5941</v>
      </c>
      <c r="E1070" t="s">
        <v>2792</v>
      </c>
      <c r="F1070" s="22" t="str">
        <f>"dossierComplet['"&amp;meta_dossier_complet[[#This Row],[COD_VAR]]&amp;"'][code_insee]"</f>
        <v>dossierComplet['P13_FNSAL15P_EMPLOY'][code_insee]</v>
      </c>
    </row>
    <row r="1071" spans="2:6" hidden="1">
      <c r="B1071" t="s">
        <v>5942</v>
      </c>
      <c r="C1071" t="s">
        <v>5943</v>
      </c>
      <c r="D1071" t="s">
        <v>5944</v>
      </c>
      <c r="E1071" t="s">
        <v>2792</v>
      </c>
      <c r="F1071" s="22" t="str">
        <f>"dossierComplet['"&amp;meta_dossier_complet[[#This Row],[COD_VAR]]&amp;"'][code_insee]"</f>
        <v>dossierComplet['P13_FNSAL15P_AIDFAM'][code_insee]</v>
      </c>
    </row>
    <row r="1072" spans="2:6" hidden="1">
      <c r="B1072" t="s">
        <v>5945</v>
      </c>
      <c r="C1072" t="s">
        <v>5946</v>
      </c>
      <c r="D1072" t="s">
        <v>5947</v>
      </c>
      <c r="E1072" t="s">
        <v>2792</v>
      </c>
      <c r="F1072" s="22" t="str">
        <f>"dossierComplet['"&amp;meta_dossier_complet[[#This Row],[COD_VAR]]&amp;"'][code_insee]"</f>
        <v>dossierComplet['P13_HSAL1564'][code_insee]</v>
      </c>
    </row>
    <row r="1073" spans="2:6" hidden="1">
      <c r="B1073" t="s">
        <v>5948</v>
      </c>
      <c r="C1073" t="s">
        <v>5949</v>
      </c>
      <c r="D1073" t="s">
        <v>5950</v>
      </c>
      <c r="E1073" t="s">
        <v>2792</v>
      </c>
      <c r="F1073" s="22" t="str">
        <f>"dossierComplet['"&amp;meta_dossier_complet[[#This Row],[COD_VAR]]&amp;"'][code_insee]"</f>
        <v>dossierComplet['P13_HSAL1524'][code_insee]</v>
      </c>
    </row>
    <row r="1074" spans="2:6" hidden="1">
      <c r="B1074" t="s">
        <v>5951</v>
      </c>
      <c r="C1074" t="s">
        <v>5952</v>
      </c>
      <c r="D1074" t="s">
        <v>5953</v>
      </c>
      <c r="E1074" t="s">
        <v>2792</v>
      </c>
      <c r="F1074" s="22" t="str">
        <f>"dossierComplet['"&amp;meta_dossier_complet[[#This Row],[COD_VAR]]&amp;"'][code_insee]"</f>
        <v>dossierComplet['P13_HSAL2554'][code_insee]</v>
      </c>
    </row>
    <row r="1075" spans="2:6" hidden="1">
      <c r="B1075" t="s">
        <v>5954</v>
      </c>
      <c r="C1075" t="s">
        <v>5955</v>
      </c>
      <c r="D1075" t="s">
        <v>5956</v>
      </c>
      <c r="E1075" t="s">
        <v>2792</v>
      </c>
      <c r="F1075" s="22" t="str">
        <f>"dossierComplet['"&amp;meta_dossier_complet[[#This Row],[COD_VAR]]&amp;"'][code_insee]"</f>
        <v>dossierComplet['P13_HSAL5564'][code_insee]</v>
      </c>
    </row>
    <row r="1076" spans="2:6" hidden="1">
      <c r="B1076" t="s">
        <v>5957</v>
      </c>
      <c r="C1076" t="s">
        <v>5958</v>
      </c>
      <c r="D1076" t="s">
        <v>5959</v>
      </c>
      <c r="E1076" t="s">
        <v>2792</v>
      </c>
      <c r="F1076" s="22" t="str">
        <f>"dossierComplet['"&amp;meta_dossier_complet[[#This Row],[COD_VAR]]&amp;"'][code_insee]"</f>
        <v>dossierComplet['P13_HSAL1564_TP'][code_insee]</v>
      </c>
    </row>
    <row r="1077" spans="2:6" hidden="1">
      <c r="B1077" t="s">
        <v>5960</v>
      </c>
      <c r="C1077" t="s">
        <v>5961</v>
      </c>
      <c r="D1077" t="s">
        <v>5962</v>
      </c>
      <c r="E1077" t="s">
        <v>2792</v>
      </c>
      <c r="F1077" s="22" t="str">
        <f>"dossierComplet['"&amp;meta_dossier_complet[[#This Row],[COD_VAR]]&amp;"'][code_insee]"</f>
        <v>dossierComplet['P13_HSAL1524_TP'][code_insee]</v>
      </c>
    </row>
    <row r="1078" spans="2:6" hidden="1">
      <c r="B1078" t="s">
        <v>5963</v>
      </c>
      <c r="C1078" t="s">
        <v>5964</v>
      </c>
      <c r="D1078" t="s">
        <v>5965</v>
      </c>
      <c r="E1078" t="s">
        <v>2792</v>
      </c>
      <c r="F1078" s="22" t="str">
        <f>"dossierComplet['"&amp;meta_dossier_complet[[#This Row],[COD_VAR]]&amp;"'][code_insee]"</f>
        <v>dossierComplet['P13_HSAL2554_TP'][code_insee]</v>
      </c>
    </row>
    <row r="1079" spans="2:6" hidden="1">
      <c r="B1079" t="s">
        <v>5966</v>
      </c>
      <c r="C1079" t="s">
        <v>5967</v>
      </c>
      <c r="D1079" t="s">
        <v>5968</v>
      </c>
      <c r="E1079" t="s">
        <v>2792</v>
      </c>
      <c r="F1079" s="22" t="str">
        <f>"dossierComplet['"&amp;meta_dossier_complet[[#This Row],[COD_VAR]]&amp;"'][code_insee]"</f>
        <v>dossierComplet['P13_HSAL5564_TP'][code_insee]</v>
      </c>
    </row>
    <row r="1080" spans="2:6" hidden="1">
      <c r="B1080" t="s">
        <v>5969</v>
      </c>
      <c r="C1080" t="s">
        <v>5970</v>
      </c>
      <c r="D1080" t="s">
        <v>5971</v>
      </c>
      <c r="E1080" t="s">
        <v>2792</v>
      </c>
      <c r="F1080" s="22" t="str">
        <f>"dossierComplet['"&amp;meta_dossier_complet[[#This Row],[COD_VAR]]&amp;"'][code_insee]"</f>
        <v>dossierComplet['P13_FSAL1564'][code_insee]</v>
      </c>
    </row>
    <row r="1081" spans="2:6" hidden="1">
      <c r="B1081" t="s">
        <v>5972</v>
      </c>
      <c r="C1081" t="s">
        <v>5973</v>
      </c>
      <c r="D1081" t="s">
        <v>5974</v>
      </c>
      <c r="E1081" t="s">
        <v>2792</v>
      </c>
      <c r="F1081" s="22" t="str">
        <f>"dossierComplet['"&amp;meta_dossier_complet[[#This Row],[COD_VAR]]&amp;"'][code_insee]"</f>
        <v>dossierComplet['P13_FSAL1524'][code_insee]</v>
      </c>
    </row>
    <row r="1082" spans="2:6" hidden="1">
      <c r="B1082" t="s">
        <v>5975</v>
      </c>
      <c r="C1082" t="s">
        <v>5976</v>
      </c>
      <c r="D1082" t="s">
        <v>5977</v>
      </c>
      <c r="E1082" t="s">
        <v>2792</v>
      </c>
      <c r="F1082" s="22" t="str">
        <f>"dossierComplet['"&amp;meta_dossier_complet[[#This Row],[COD_VAR]]&amp;"'][code_insee]"</f>
        <v>dossierComplet['P13_FSAL2554'][code_insee]</v>
      </c>
    </row>
    <row r="1083" spans="2:6" hidden="1">
      <c r="B1083" t="s">
        <v>5978</v>
      </c>
      <c r="C1083" t="s">
        <v>5979</v>
      </c>
      <c r="D1083" t="s">
        <v>5980</v>
      </c>
      <c r="E1083" t="s">
        <v>2792</v>
      </c>
      <c r="F1083" s="22" t="str">
        <f>"dossierComplet['"&amp;meta_dossier_complet[[#This Row],[COD_VAR]]&amp;"'][code_insee]"</f>
        <v>dossierComplet['P13_FSAL5564'][code_insee]</v>
      </c>
    </row>
    <row r="1084" spans="2:6" hidden="1">
      <c r="B1084" t="s">
        <v>5981</v>
      </c>
      <c r="C1084" t="s">
        <v>5982</v>
      </c>
      <c r="D1084" t="s">
        <v>5983</v>
      </c>
      <c r="E1084" t="s">
        <v>2792</v>
      </c>
      <c r="F1084" s="22" t="str">
        <f>"dossierComplet['"&amp;meta_dossier_complet[[#This Row],[COD_VAR]]&amp;"'][code_insee]"</f>
        <v>dossierComplet['P13_FSAL1564_TP'][code_insee]</v>
      </c>
    </row>
    <row r="1085" spans="2:6" hidden="1">
      <c r="B1085" t="s">
        <v>5984</v>
      </c>
      <c r="C1085" t="s">
        <v>5985</v>
      </c>
      <c r="D1085" t="s">
        <v>5986</v>
      </c>
      <c r="E1085" t="s">
        <v>2792</v>
      </c>
      <c r="F1085" s="22" t="str">
        <f>"dossierComplet['"&amp;meta_dossier_complet[[#This Row],[COD_VAR]]&amp;"'][code_insee]"</f>
        <v>dossierComplet['P13_FSAL1524_TP'][code_insee]</v>
      </c>
    </row>
    <row r="1086" spans="2:6" hidden="1">
      <c r="B1086" t="s">
        <v>5987</v>
      </c>
      <c r="C1086" t="s">
        <v>5988</v>
      </c>
      <c r="D1086" t="s">
        <v>5989</v>
      </c>
      <c r="E1086" t="s">
        <v>2792</v>
      </c>
      <c r="F1086" s="22" t="str">
        <f>"dossierComplet['"&amp;meta_dossier_complet[[#This Row],[COD_VAR]]&amp;"'][code_insee]"</f>
        <v>dossierComplet['P13_FSAL2554_TP'][code_insee]</v>
      </c>
    </row>
    <row r="1087" spans="2:6" hidden="1">
      <c r="B1087" t="s">
        <v>5990</v>
      </c>
      <c r="C1087" t="s">
        <v>5991</v>
      </c>
      <c r="D1087" t="s">
        <v>5992</v>
      </c>
      <c r="E1087" t="s">
        <v>2792</v>
      </c>
      <c r="F1087" s="22" t="str">
        <f>"dossierComplet['"&amp;meta_dossier_complet[[#This Row],[COD_VAR]]&amp;"'][code_insee]"</f>
        <v>dossierComplet['P13_FSAL5564_TP'][code_insee]</v>
      </c>
    </row>
    <row r="1088" spans="2:6" hidden="1">
      <c r="B1088" t="s">
        <v>5993</v>
      </c>
      <c r="C1088" t="s">
        <v>5994</v>
      </c>
      <c r="D1088" t="s">
        <v>5995</v>
      </c>
      <c r="E1088" t="s">
        <v>2792</v>
      </c>
      <c r="F1088" s="22" t="str">
        <f>"dossierComplet['"&amp;meta_dossier_complet[[#This Row],[COD_VAR]]&amp;"'][code_insee]"</f>
        <v>dossierComplet['P13_ACTOCC15P_ILT1'][code_insee]</v>
      </c>
    </row>
    <row r="1089" spans="2:6" hidden="1">
      <c r="B1089" t="s">
        <v>5996</v>
      </c>
      <c r="C1089" t="s">
        <v>5997</v>
      </c>
      <c r="D1089" t="s">
        <v>5998</v>
      </c>
      <c r="E1089" t="s">
        <v>2792</v>
      </c>
      <c r="F1089" s="22" t="str">
        <f>"dossierComplet['"&amp;meta_dossier_complet[[#This Row],[COD_VAR]]&amp;"'][code_insee]"</f>
        <v>dossierComplet['P13_ACTOCC15P_ILT2P'][code_insee]</v>
      </c>
    </row>
    <row r="1090" spans="2:6" hidden="1">
      <c r="B1090" t="s">
        <v>5999</v>
      </c>
      <c r="C1090" t="s">
        <v>6000</v>
      </c>
      <c r="D1090" t="s">
        <v>6001</v>
      </c>
      <c r="E1090" t="s">
        <v>2792</v>
      </c>
      <c r="F1090" s="22" t="str">
        <f>"dossierComplet['"&amp;meta_dossier_complet[[#This Row],[COD_VAR]]&amp;"'][code_insee]"</f>
        <v>dossierComplet['P13_ACTOCC15P_ILT2'][code_insee]</v>
      </c>
    </row>
    <row r="1091" spans="2:6" hidden="1">
      <c r="B1091" t="s">
        <v>6002</v>
      </c>
      <c r="C1091" t="s">
        <v>6003</v>
      </c>
      <c r="D1091" t="s">
        <v>6004</v>
      </c>
      <c r="E1091" t="s">
        <v>2792</v>
      </c>
      <c r="F1091" s="22" t="str">
        <f>"dossierComplet['"&amp;meta_dossier_complet[[#This Row],[COD_VAR]]&amp;"'][code_insee]"</f>
        <v>dossierComplet['P13_ACTOCC15P_ILT3'][code_insee]</v>
      </c>
    </row>
    <row r="1092" spans="2:6" hidden="1">
      <c r="B1092" t="s">
        <v>6005</v>
      </c>
      <c r="C1092" t="s">
        <v>6006</v>
      </c>
      <c r="D1092" t="s">
        <v>6007</v>
      </c>
      <c r="E1092" t="s">
        <v>2792</v>
      </c>
      <c r="F1092" s="22" t="str">
        <f>"dossierComplet['"&amp;meta_dossier_complet[[#This Row],[COD_VAR]]&amp;"'][code_insee]"</f>
        <v>dossierComplet['P13_ACTOCC15P_ILT4'][code_insee]</v>
      </c>
    </row>
    <row r="1093" spans="2:6" hidden="1">
      <c r="B1093" t="s">
        <v>6008</v>
      </c>
      <c r="C1093" t="s">
        <v>6009</v>
      </c>
      <c r="D1093" t="s">
        <v>6010</v>
      </c>
      <c r="E1093" t="s">
        <v>2792</v>
      </c>
      <c r="F1093" s="22" t="str">
        <f>"dossierComplet['"&amp;meta_dossier_complet[[#This Row],[COD_VAR]]&amp;"'][code_insee]"</f>
        <v>dossierComplet['P13_ACTOCC15P_ILT5'][code_insee]</v>
      </c>
    </row>
    <row r="1094" spans="2:6" hidden="1">
      <c r="B1094" t="s">
        <v>6011</v>
      </c>
      <c r="C1094" t="s">
        <v>6012</v>
      </c>
      <c r="D1094" t="s">
        <v>6013</v>
      </c>
      <c r="E1094" t="s">
        <v>2792</v>
      </c>
      <c r="F1094" s="22" t="str">
        <f>"dossierComplet['"&amp;meta_dossier_complet[[#This Row],[COD_VAR]]&amp;"'][code_insee]"</f>
        <v>dossierComplet['P13_ACTOCC15P_PASTRANS'][code_insee]</v>
      </c>
    </row>
    <row r="1095" spans="2:6" hidden="1">
      <c r="B1095" t="s">
        <v>6014</v>
      </c>
      <c r="C1095" t="s">
        <v>6015</v>
      </c>
      <c r="D1095" t="s">
        <v>6016</v>
      </c>
      <c r="E1095" t="s">
        <v>2792</v>
      </c>
      <c r="F1095" s="22" t="str">
        <f>"dossierComplet['"&amp;meta_dossier_complet[[#This Row],[COD_VAR]]&amp;"'][code_insee]"</f>
        <v>dossierComplet['P13_ACTOCC15P_MARCHE'][code_insee]</v>
      </c>
    </row>
    <row r="1096" spans="2:6" hidden="1">
      <c r="B1096" t="s">
        <v>6017</v>
      </c>
      <c r="C1096" t="s">
        <v>6018</v>
      </c>
      <c r="D1096" t="s">
        <v>6019</v>
      </c>
      <c r="E1096" t="s">
        <v>2792</v>
      </c>
      <c r="F1096" s="22" t="str">
        <f>"dossierComplet['"&amp;meta_dossier_complet[[#This Row],[COD_VAR]]&amp;"'][code_insee]"</f>
        <v>dossierComplet['P13_ACTOCC15P_2ROUES'][code_insee]</v>
      </c>
    </row>
    <row r="1097" spans="2:6" hidden="1">
      <c r="B1097" t="s">
        <v>6020</v>
      </c>
      <c r="C1097" t="s">
        <v>6021</v>
      </c>
      <c r="D1097" t="s">
        <v>6022</v>
      </c>
      <c r="E1097" t="s">
        <v>2792</v>
      </c>
      <c r="F1097" s="22" t="str">
        <f>"dossierComplet['"&amp;meta_dossier_complet[[#This Row],[COD_VAR]]&amp;"'][code_insee]"</f>
        <v>dossierComplet['P13_ACTOCC15P_VOITURE'][code_insee]</v>
      </c>
    </row>
    <row r="1098" spans="2:6" hidden="1">
      <c r="B1098" t="s">
        <v>6023</v>
      </c>
      <c r="C1098" t="s">
        <v>6024</v>
      </c>
      <c r="D1098" t="s">
        <v>6025</v>
      </c>
      <c r="E1098" t="s">
        <v>2792</v>
      </c>
      <c r="F1098" s="22" t="str">
        <f>"dossierComplet['"&amp;meta_dossier_complet[[#This Row],[COD_VAR]]&amp;"'][code_insee]"</f>
        <v>dossierComplet['P13_ACTOCC15P_COMMUN'][code_insee]</v>
      </c>
    </row>
    <row r="1099" spans="2:6" hidden="1">
      <c r="B1099" t="s">
        <v>6026</v>
      </c>
      <c r="C1099" t="s">
        <v>6027</v>
      </c>
      <c r="D1099" t="s">
        <v>6028</v>
      </c>
      <c r="E1099" t="s">
        <v>2792</v>
      </c>
      <c r="F1099" s="22" t="str">
        <f>"dossierComplet['"&amp;meta_dossier_complet[[#This Row],[COD_VAR]]&amp;"'][code_insee]"</f>
        <v>dossierComplet['P08_ACTOCC15P'][code_insee]</v>
      </c>
    </row>
    <row r="1100" spans="2:6" hidden="1">
      <c r="B1100" t="s">
        <v>6029</v>
      </c>
      <c r="C1100" t="s">
        <v>6030</v>
      </c>
      <c r="D1100" t="s">
        <v>6031</v>
      </c>
      <c r="E1100" t="s">
        <v>2792</v>
      </c>
      <c r="F1100" s="22" t="str">
        <f>"dossierComplet['"&amp;meta_dossier_complet[[#This Row],[COD_VAR]]&amp;"'][code_insee]"</f>
        <v>dossierComplet['P08_SAL15P'][code_insee]</v>
      </c>
    </row>
    <row r="1101" spans="2:6" hidden="1">
      <c r="B1101" t="s">
        <v>6032</v>
      </c>
      <c r="C1101" t="s">
        <v>6033</v>
      </c>
      <c r="D1101" t="s">
        <v>6034</v>
      </c>
      <c r="E1101" t="s">
        <v>2792</v>
      </c>
      <c r="F1101" s="22" t="str">
        <f>"dossierComplet['"&amp;meta_dossier_complet[[#This Row],[COD_VAR]]&amp;"'][code_insee]"</f>
        <v>dossierComplet['P08_NSAL15P'][code_insee]</v>
      </c>
    </row>
    <row r="1102" spans="2:6" hidden="1">
      <c r="B1102" t="s">
        <v>6035</v>
      </c>
      <c r="C1102" t="s">
        <v>6036</v>
      </c>
      <c r="D1102" t="s">
        <v>6037</v>
      </c>
      <c r="E1102" t="s">
        <v>2792</v>
      </c>
      <c r="F1102" s="22" t="str">
        <f>"dossierComplet['"&amp;meta_dossier_complet[[#This Row],[COD_VAR]]&amp;"'][code_insee]"</f>
        <v>dossierComplet['P08_ACTOCC15P_TP'][code_insee]</v>
      </c>
    </row>
    <row r="1103" spans="2:6" hidden="1">
      <c r="B1103" t="s">
        <v>6038</v>
      </c>
      <c r="C1103" t="s">
        <v>6039</v>
      </c>
      <c r="D1103" t="s">
        <v>6040</v>
      </c>
      <c r="E1103" t="s">
        <v>2792</v>
      </c>
      <c r="F1103" s="22" t="str">
        <f>"dossierComplet['"&amp;meta_dossier_complet[[#This Row],[COD_VAR]]&amp;"'][code_insee]"</f>
        <v>dossierComplet['P08_SAL15P_TP'][code_insee]</v>
      </c>
    </row>
    <row r="1104" spans="2:6" hidden="1">
      <c r="B1104" t="s">
        <v>6041</v>
      </c>
      <c r="C1104" t="s">
        <v>6042</v>
      </c>
      <c r="D1104" t="s">
        <v>6043</v>
      </c>
      <c r="E1104" t="s">
        <v>2792</v>
      </c>
      <c r="F1104" s="22" t="str">
        <f>"dossierComplet['"&amp;meta_dossier_complet[[#This Row],[COD_VAR]]&amp;"'][code_insee]"</f>
        <v>dossierComplet['P08_HSAL15P_TP'][code_insee]</v>
      </c>
    </row>
    <row r="1105" spans="2:6" hidden="1">
      <c r="B1105" t="s">
        <v>6044</v>
      </c>
      <c r="C1105" t="s">
        <v>6045</v>
      </c>
      <c r="D1105" t="s">
        <v>6046</v>
      </c>
      <c r="E1105" t="s">
        <v>2792</v>
      </c>
      <c r="F1105" s="22" t="str">
        <f>"dossierComplet['"&amp;meta_dossier_complet[[#This Row],[COD_VAR]]&amp;"'][code_insee]"</f>
        <v>dossierComplet['P08_FSAL15P_TP'][code_insee]</v>
      </c>
    </row>
    <row r="1106" spans="2:6" hidden="1">
      <c r="B1106" t="s">
        <v>6047</v>
      </c>
      <c r="C1106" t="s">
        <v>6048</v>
      </c>
      <c r="D1106" t="s">
        <v>6049</v>
      </c>
      <c r="E1106" t="s">
        <v>2792</v>
      </c>
      <c r="F1106" s="22" t="str">
        <f>"dossierComplet['"&amp;meta_dossier_complet[[#This Row],[COD_VAR]]&amp;"'][code_insee]"</f>
        <v>dossierComplet['P08_NSAL15P_TP'][code_insee]</v>
      </c>
    </row>
    <row r="1107" spans="2:6" hidden="1">
      <c r="B1107" t="s">
        <v>6050</v>
      </c>
      <c r="C1107" t="s">
        <v>6051</v>
      </c>
      <c r="D1107" t="s">
        <v>6052</v>
      </c>
      <c r="E1107" t="s">
        <v>2792</v>
      </c>
      <c r="F1107" s="22" t="str">
        <f>"dossierComplet['"&amp;meta_dossier_complet[[#This Row],[COD_VAR]]&amp;"'][code_insee]"</f>
        <v>dossierComplet['P08_HACTOCC15P'][code_insee]</v>
      </c>
    </row>
    <row r="1108" spans="2:6" hidden="1">
      <c r="B1108" t="s">
        <v>6053</v>
      </c>
      <c r="C1108" t="s">
        <v>6054</v>
      </c>
      <c r="D1108" t="s">
        <v>6055</v>
      </c>
      <c r="E1108" t="s">
        <v>2792</v>
      </c>
      <c r="F1108" s="22" t="str">
        <f>"dossierComplet['"&amp;meta_dossier_complet[[#This Row],[COD_VAR]]&amp;"'][code_insee]"</f>
        <v>dossierComplet['P08_HSAL15P'][code_insee]</v>
      </c>
    </row>
    <row r="1109" spans="2:6" hidden="1">
      <c r="B1109" t="s">
        <v>6056</v>
      </c>
      <c r="C1109" t="s">
        <v>6057</v>
      </c>
      <c r="D1109" t="s">
        <v>6058</v>
      </c>
      <c r="E1109" t="s">
        <v>2792</v>
      </c>
      <c r="F1109" s="22" t="str">
        <f>"dossierComplet['"&amp;meta_dossier_complet[[#This Row],[COD_VAR]]&amp;"'][code_insee]"</f>
        <v>dossierComplet['P08_HSAL15P_CDI'][code_insee]</v>
      </c>
    </row>
    <row r="1110" spans="2:6" hidden="1">
      <c r="B1110" t="s">
        <v>6059</v>
      </c>
      <c r="C1110" t="s">
        <v>6060</v>
      </c>
      <c r="D1110" t="s">
        <v>6061</v>
      </c>
      <c r="E1110" t="s">
        <v>2792</v>
      </c>
      <c r="F1110" s="22" t="str">
        <f>"dossierComplet['"&amp;meta_dossier_complet[[#This Row],[COD_VAR]]&amp;"'][code_insee]"</f>
        <v>dossierComplet['P08_HSAL15P_CDD'][code_insee]</v>
      </c>
    </row>
    <row r="1111" spans="2:6" hidden="1">
      <c r="B1111" t="s">
        <v>6062</v>
      </c>
      <c r="C1111" t="s">
        <v>6063</v>
      </c>
      <c r="D1111" t="s">
        <v>6064</v>
      </c>
      <c r="E1111" t="s">
        <v>2792</v>
      </c>
      <c r="F1111" s="22" t="str">
        <f>"dossierComplet['"&amp;meta_dossier_complet[[#This Row],[COD_VAR]]&amp;"'][code_insee]"</f>
        <v>dossierComplet['P08_HSAL15P_INTERIM'][code_insee]</v>
      </c>
    </row>
    <row r="1112" spans="2:6" hidden="1">
      <c r="B1112" t="s">
        <v>6065</v>
      </c>
      <c r="C1112" t="s">
        <v>6066</v>
      </c>
      <c r="D1112" t="s">
        <v>6067</v>
      </c>
      <c r="E1112" t="s">
        <v>2792</v>
      </c>
      <c r="F1112" s="22" t="str">
        <f>"dossierComplet['"&amp;meta_dossier_complet[[#This Row],[COD_VAR]]&amp;"'][code_insee]"</f>
        <v>dossierComplet['P08_HSAL15P_EMPAID'][code_insee]</v>
      </c>
    </row>
    <row r="1113" spans="2:6" hidden="1">
      <c r="B1113" t="s">
        <v>6068</v>
      </c>
      <c r="C1113" t="s">
        <v>6069</v>
      </c>
      <c r="D1113" t="s">
        <v>6070</v>
      </c>
      <c r="E1113" t="s">
        <v>2792</v>
      </c>
      <c r="F1113" s="22" t="str">
        <f>"dossierComplet['"&amp;meta_dossier_complet[[#This Row],[COD_VAR]]&amp;"'][code_insee]"</f>
        <v>dossierComplet['P08_HSAL15P_APPR'][code_insee]</v>
      </c>
    </row>
    <row r="1114" spans="2:6" hidden="1">
      <c r="B1114" t="s">
        <v>6071</v>
      </c>
      <c r="C1114" t="s">
        <v>6072</v>
      </c>
      <c r="D1114" t="s">
        <v>6073</v>
      </c>
      <c r="E1114" t="s">
        <v>2792</v>
      </c>
      <c r="F1114" s="22" t="str">
        <f>"dossierComplet['"&amp;meta_dossier_complet[[#This Row],[COD_VAR]]&amp;"'][code_insee]"</f>
        <v>dossierComplet['P08_HNSAL15P'][code_insee]</v>
      </c>
    </row>
    <row r="1115" spans="2:6" hidden="1">
      <c r="B1115" t="s">
        <v>6074</v>
      </c>
      <c r="C1115" t="s">
        <v>6075</v>
      </c>
      <c r="D1115" t="s">
        <v>6076</v>
      </c>
      <c r="E1115" t="s">
        <v>2792</v>
      </c>
      <c r="F1115" s="22" t="str">
        <f>"dossierComplet['"&amp;meta_dossier_complet[[#This Row],[COD_VAR]]&amp;"'][code_insee]"</f>
        <v>dossierComplet['P08_HNSAL15P_INDEP'][code_insee]</v>
      </c>
    </row>
    <row r="1116" spans="2:6" hidden="1">
      <c r="B1116" t="s">
        <v>6077</v>
      </c>
      <c r="C1116" t="s">
        <v>6078</v>
      </c>
      <c r="D1116" t="s">
        <v>6079</v>
      </c>
      <c r="E1116" t="s">
        <v>2792</v>
      </c>
      <c r="F1116" s="22" t="str">
        <f>"dossierComplet['"&amp;meta_dossier_complet[[#This Row],[COD_VAR]]&amp;"'][code_insee]"</f>
        <v>dossierComplet['P08_HNSAL15P_EMPLOY'][code_insee]</v>
      </c>
    </row>
    <row r="1117" spans="2:6" hidden="1">
      <c r="B1117" t="s">
        <v>6080</v>
      </c>
      <c r="C1117" t="s">
        <v>6081</v>
      </c>
      <c r="D1117" t="s">
        <v>6082</v>
      </c>
      <c r="E1117" t="s">
        <v>2792</v>
      </c>
      <c r="F1117" s="22" t="str">
        <f>"dossierComplet['"&amp;meta_dossier_complet[[#This Row],[COD_VAR]]&amp;"'][code_insee]"</f>
        <v>dossierComplet['P08_HNSAL15P_AIDFAM'][code_insee]</v>
      </c>
    </row>
    <row r="1118" spans="2:6" hidden="1">
      <c r="B1118" t="s">
        <v>6083</v>
      </c>
      <c r="C1118" t="s">
        <v>6084</v>
      </c>
      <c r="D1118" t="s">
        <v>6085</v>
      </c>
      <c r="E1118" t="s">
        <v>2792</v>
      </c>
      <c r="F1118" s="22" t="str">
        <f>"dossierComplet['"&amp;meta_dossier_complet[[#This Row],[COD_VAR]]&amp;"'][code_insee]"</f>
        <v>dossierComplet['P08_FACTOCC15P'][code_insee]</v>
      </c>
    </row>
    <row r="1119" spans="2:6" hidden="1">
      <c r="B1119" t="s">
        <v>6086</v>
      </c>
      <c r="C1119" t="s">
        <v>6087</v>
      </c>
      <c r="D1119" t="s">
        <v>6088</v>
      </c>
      <c r="E1119" t="s">
        <v>2792</v>
      </c>
      <c r="F1119" s="22" t="str">
        <f>"dossierComplet['"&amp;meta_dossier_complet[[#This Row],[COD_VAR]]&amp;"'][code_insee]"</f>
        <v>dossierComplet['P08_FSAL15P'][code_insee]</v>
      </c>
    </row>
    <row r="1120" spans="2:6" hidden="1">
      <c r="B1120" t="s">
        <v>6089</v>
      </c>
      <c r="C1120" t="s">
        <v>6090</v>
      </c>
      <c r="D1120" t="s">
        <v>6091</v>
      </c>
      <c r="E1120" t="s">
        <v>2792</v>
      </c>
      <c r="F1120" s="22" t="str">
        <f>"dossierComplet['"&amp;meta_dossier_complet[[#This Row],[COD_VAR]]&amp;"'][code_insee]"</f>
        <v>dossierComplet['P08_FSAL15P_CDI'][code_insee]</v>
      </c>
    </row>
    <row r="1121" spans="2:6" hidden="1">
      <c r="B1121" t="s">
        <v>6092</v>
      </c>
      <c r="C1121" t="s">
        <v>6093</v>
      </c>
      <c r="D1121" t="s">
        <v>6094</v>
      </c>
      <c r="E1121" t="s">
        <v>2792</v>
      </c>
      <c r="F1121" s="22" t="str">
        <f>"dossierComplet['"&amp;meta_dossier_complet[[#This Row],[COD_VAR]]&amp;"'][code_insee]"</f>
        <v>dossierComplet['P08_FSAL15P_CDD'][code_insee]</v>
      </c>
    </row>
    <row r="1122" spans="2:6" hidden="1">
      <c r="B1122" t="s">
        <v>6095</v>
      </c>
      <c r="C1122" t="s">
        <v>6096</v>
      </c>
      <c r="D1122" t="s">
        <v>6097</v>
      </c>
      <c r="E1122" t="s">
        <v>2792</v>
      </c>
      <c r="F1122" s="22" t="str">
        <f>"dossierComplet['"&amp;meta_dossier_complet[[#This Row],[COD_VAR]]&amp;"'][code_insee]"</f>
        <v>dossierComplet['P08_FSAL15P_INTERIM'][code_insee]</v>
      </c>
    </row>
    <row r="1123" spans="2:6" hidden="1">
      <c r="B1123" t="s">
        <v>6098</v>
      </c>
      <c r="C1123" t="s">
        <v>6099</v>
      </c>
      <c r="D1123" t="s">
        <v>6100</v>
      </c>
      <c r="E1123" t="s">
        <v>2792</v>
      </c>
      <c r="F1123" s="22" t="str">
        <f>"dossierComplet['"&amp;meta_dossier_complet[[#This Row],[COD_VAR]]&amp;"'][code_insee]"</f>
        <v>dossierComplet['P08_FSAL15P_EMPAID'][code_insee]</v>
      </c>
    </row>
    <row r="1124" spans="2:6" hidden="1">
      <c r="B1124" t="s">
        <v>6101</v>
      </c>
      <c r="C1124" t="s">
        <v>6102</v>
      </c>
      <c r="D1124" t="s">
        <v>6103</v>
      </c>
      <c r="E1124" t="s">
        <v>2792</v>
      </c>
      <c r="F1124" s="22" t="str">
        <f>"dossierComplet['"&amp;meta_dossier_complet[[#This Row],[COD_VAR]]&amp;"'][code_insee]"</f>
        <v>dossierComplet['P08_FSAL15P_APPR'][code_insee]</v>
      </c>
    </row>
    <row r="1125" spans="2:6" hidden="1">
      <c r="B1125" t="s">
        <v>6104</v>
      </c>
      <c r="C1125" t="s">
        <v>6105</v>
      </c>
      <c r="D1125" t="s">
        <v>6106</v>
      </c>
      <c r="E1125" t="s">
        <v>2792</v>
      </c>
      <c r="F1125" s="22" t="str">
        <f>"dossierComplet['"&amp;meta_dossier_complet[[#This Row],[COD_VAR]]&amp;"'][code_insee]"</f>
        <v>dossierComplet['P08_FNSAL15P'][code_insee]</v>
      </c>
    </row>
    <row r="1126" spans="2:6" hidden="1">
      <c r="B1126" t="s">
        <v>6107</v>
      </c>
      <c r="C1126" t="s">
        <v>6108</v>
      </c>
      <c r="D1126" t="s">
        <v>6109</v>
      </c>
      <c r="E1126" t="s">
        <v>2792</v>
      </c>
      <c r="F1126" s="22" t="str">
        <f>"dossierComplet['"&amp;meta_dossier_complet[[#This Row],[COD_VAR]]&amp;"'][code_insee]"</f>
        <v>dossierComplet['P08_FNSAL15P_INDEP'][code_insee]</v>
      </c>
    </row>
    <row r="1127" spans="2:6" hidden="1">
      <c r="B1127" t="s">
        <v>6110</v>
      </c>
      <c r="C1127" t="s">
        <v>6111</v>
      </c>
      <c r="D1127" t="s">
        <v>6112</v>
      </c>
      <c r="E1127" t="s">
        <v>2792</v>
      </c>
      <c r="F1127" s="22" t="str">
        <f>"dossierComplet['"&amp;meta_dossier_complet[[#This Row],[COD_VAR]]&amp;"'][code_insee]"</f>
        <v>dossierComplet['P08_FNSAL15P_EMPLOY'][code_insee]</v>
      </c>
    </row>
    <row r="1128" spans="2:6" hidden="1">
      <c r="B1128" t="s">
        <v>6113</v>
      </c>
      <c r="C1128" t="s">
        <v>6114</v>
      </c>
      <c r="D1128" t="s">
        <v>6115</v>
      </c>
      <c r="E1128" t="s">
        <v>2792</v>
      </c>
      <c r="F1128" s="22" t="str">
        <f>"dossierComplet['"&amp;meta_dossier_complet[[#This Row],[COD_VAR]]&amp;"'][code_insee]"</f>
        <v>dossierComplet['P08_FNSAL15P_AIDFAM'][code_insee]</v>
      </c>
    </row>
    <row r="1129" spans="2:6" hidden="1">
      <c r="B1129" t="s">
        <v>6116</v>
      </c>
      <c r="C1129" t="s">
        <v>6117</v>
      </c>
      <c r="D1129" t="s">
        <v>6118</v>
      </c>
      <c r="E1129" t="s">
        <v>2792</v>
      </c>
      <c r="F1129" s="22" t="str">
        <f>"dossierComplet['"&amp;meta_dossier_complet[[#This Row],[COD_VAR]]&amp;"'][code_insee]"</f>
        <v>dossierComplet['P08_HSAL1564'][code_insee]</v>
      </c>
    </row>
    <row r="1130" spans="2:6" hidden="1">
      <c r="B1130" t="s">
        <v>6119</v>
      </c>
      <c r="C1130" t="s">
        <v>6120</v>
      </c>
      <c r="D1130" t="s">
        <v>6121</v>
      </c>
      <c r="E1130" t="s">
        <v>2792</v>
      </c>
      <c r="F1130" s="22" t="str">
        <f>"dossierComplet['"&amp;meta_dossier_complet[[#This Row],[COD_VAR]]&amp;"'][code_insee]"</f>
        <v>dossierComplet['P08_HSAL1524'][code_insee]</v>
      </c>
    </row>
    <row r="1131" spans="2:6" hidden="1">
      <c r="B1131" t="s">
        <v>6122</v>
      </c>
      <c r="C1131" t="s">
        <v>6123</v>
      </c>
      <c r="D1131" t="s">
        <v>6124</v>
      </c>
      <c r="E1131" t="s">
        <v>2792</v>
      </c>
      <c r="F1131" s="22" t="str">
        <f>"dossierComplet['"&amp;meta_dossier_complet[[#This Row],[COD_VAR]]&amp;"'][code_insee]"</f>
        <v>dossierComplet['P08_HSAL2554'][code_insee]</v>
      </c>
    </row>
    <row r="1132" spans="2:6" hidden="1">
      <c r="B1132" t="s">
        <v>6125</v>
      </c>
      <c r="C1132" t="s">
        <v>6126</v>
      </c>
      <c r="D1132" t="s">
        <v>6127</v>
      </c>
      <c r="E1132" t="s">
        <v>2792</v>
      </c>
      <c r="F1132" s="22" t="str">
        <f>"dossierComplet['"&amp;meta_dossier_complet[[#This Row],[COD_VAR]]&amp;"'][code_insee]"</f>
        <v>dossierComplet['P08_HSAL5564'][code_insee]</v>
      </c>
    </row>
    <row r="1133" spans="2:6" hidden="1">
      <c r="B1133" t="s">
        <v>6128</v>
      </c>
      <c r="C1133" t="s">
        <v>6129</v>
      </c>
      <c r="D1133" t="s">
        <v>6130</v>
      </c>
      <c r="E1133" t="s">
        <v>2792</v>
      </c>
      <c r="F1133" s="22" t="str">
        <f>"dossierComplet['"&amp;meta_dossier_complet[[#This Row],[COD_VAR]]&amp;"'][code_insee]"</f>
        <v>dossierComplet['P08_HSAL1564_TP'][code_insee]</v>
      </c>
    </row>
    <row r="1134" spans="2:6" hidden="1">
      <c r="B1134" t="s">
        <v>6131</v>
      </c>
      <c r="C1134" t="s">
        <v>6132</v>
      </c>
      <c r="D1134" t="s">
        <v>6133</v>
      </c>
      <c r="E1134" t="s">
        <v>2792</v>
      </c>
      <c r="F1134" s="22" t="str">
        <f>"dossierComplet['"&amp;meta_dossier_complet[[#This Row],[COD_VAR]]&amp;"'][code_insee]"</f>
        <v>dossierComplet['P08_HSAL1524_TP'][code_insee]</v>
      </c>
    </row>
    <row r="1135" spans="2:6" hidden="1">
      <c r="B1135" t="s">
        <v>6134</v>
      </c>
      <c r="C1135" t="s">
        <v>6135</v>
      </c>
      <c r="D1135" t="s">
        <v>6136</v>
      </c>
      <c r="E1135" t="s">
        <v>2792</v>
      </c>
      <c r="F1135" s="22" t="str">
        <f>"dossierComplet['"&amp;meta_dossier_complet[[#This Row],[COD_VAR]]&amp;"'][code_insee]"</f>
        <v>dossierComplet['P08_HSAL2554_TP'][code_insee]</v>
      </c>
    </row>
    <row r="1136" spans="2:6" hidden="1">
      <c r="B1136" t="s">
        <v>6137</v>
      </c>
      <c r="C1136" t="s">
        <v>6138</v>
      </c>
      <c r="D1136" t="s">
        <v>6139</v>
      </c>
      <c r="E1136" t="s">
        <v>2792</v>
      </c>
      <c r="F1136" s="22" t="str">
        <f>"dossierComplet['"&amp;meta_dossier_complet[[#This Row],[COD_VAR]]&amp;"'][code_insee]"</f>
        <v>dossierComplet['P08_HSAL5564_TP'][code_insee]</v>
      </c>
    </row>
    <row r="1137" spans="2:6" hidden="1">
      <c r="B1137" t="s">
        <v>6140</v>
      </c>
      <c r="C1137" t="s">
        <v>6141</v>
      </c>
      <c r="D1137" t="s">
        <v>6142</v>
      </c>
      <c r="E1137" t="s">
        <v>2792</v>
      </c>
      <c r="F1137" s="22" t="str">
        <f>"dossierComplet['"&amp;meta_dossier_complet[[#This Row],[COD_VAR]]&amp;"'][code_insee]"</f>
        <v>dossierComplet['P08_FSAL1564'][code_insee]</v>
      </c>
    </row>
    <row r="1138" spans="2:6" hidden="1">
      <c r="B1138" t="s">
        <v>6143</v>
      </c>
      <c r="C1138" t="s">
        <v>6144</v>
      </c>
      <c r="D1138" t="s">
        <v>6145</v>
      </c>
      <c r="E1138" t="s">
        <v>2792</v>
      </c>
      <c r="F1138" s="22" t="str">
        <f>"dossierComplet['"&amp;meta_dossier_complet[[#This Row],[COD_VAR]]&amp;"'][code_insee]"</f>
        <v>dossierComplet['P08_FSAL1524'][code_insee]</v>
      </c>
    </row>
    <row r="1139" spans="2:6" hidden="1">
      <c r="B1139" t="s">
        <v>6146</v>
      </c>
      <c r="C1139" t="s">
        <v>6147</v>
      </c>
      <c r="D1139" t="s">
        <v>6148</v>
      </c>
      <c r="E1139" t="s">
        <v>2792</v>
      </c>
      <c r="F1139" s="22" t="str">
        <f>"dossierComplet['"&amp;meta_dossier_complet[[#This Row],[COD_VAR]]&amp;"'][code_insee]"</f>
        <v>dossierComplet['P08_FSAL2554'][code_insee]</v>
      </c>
    </row>
    <row r="1140" spans="2:6" hidden="1">
      <c r="B1140" t="s">
        <v>6149</v>
      </c>
      <c r="C1140" t="s">
        <v>6150</v>
      </c>
      <c r="D1140" t="s">
        <v>6151</v>
      </c>
      <c r="E1140" t="s">
        <v>2792</v>
      </c>
      <c r="F1140" s="22" t="str">
        <f>"dossierComplet['"&amp;meta_dossier_complet[[#This Row],[COD_VAR]]&amp;"'][code_insee]"</f>
        <v>dossierComplet['P08_FSAL5564'][code_insee]</v>
      </c>
    </row>
    <row r="1141" spans="2:6" hidden="1">
      <c r="B1141" t="s">
        <v>6152</v>
      </c>
      <c r="C1141" t="s">
        <v>6153</v>
      </c>
      <c r="D1141" t="s">
        <v>6154</v>
      </c>
      <c r="E1141" t="s">
        <v>2792</v>
      </c>
      <c r="F1141" s="22" t="str">
        <f>"dossierComplet['"&amp;meta_dossier_complet[[#This Row],[COD_VAR]]&amp;"'][code_insee]"</f>
        <v>dossierComplet['P08_FSAL1564_TP'][code_insee]</v>
      </c>
    </row>
    <row r="1142" spans="2:6" hidden="1">
      <c r="B1142" t="s">
        <v>6155</v>
      </c>
      <c r="C1142" t="s">
        <v>6156</v>
      </c>
      <c r="D1142" t="s">
        <v>6157</v>
      </c>
      <c r="E1142" t="s">
        <v>2792</v>
      </c>
      <c r="F1142" s="22" t="str">
        <f>"dossierComplet['"&amp;meta_dossier_complet[[#This Row],[COD_VAR]]&amp;"'][code_insee]"</f>
        <v>dossierComplet['P08_FSAL1524_TP'][code_insee]</v>
      </c>
    </row>
    <row r="1143" spans="2:6" hidden="1">
      <c r="B1143" t="s">
        <v>6158</v>
      </c>
      <c r="C1143" t="s">
        <v>6159</v>
      </c>
      <c r="D1143" t="s">
        <v>6160</v>
      </c>
      <c r="E1143" t="s">
        <v>2792</v>
      </c>
      <c r="F1143" s="22" t="str">
        <f>"dossierComplet['"&amp;meta_dossier_complet[[#This Row],[COD_VAR]]&amp;"'][code_insee]"</f>
        <v>dossierComplet['P08_FSAL2554_TP'][code_insee]</v>
      </c>
    </row>
    <row r="1144" spans="2:6" hidden="1">
      <c r="B1144" t="s">
        <v>6161</v>
      </c>
      <c r="C1144" t="s">
        <v>6162</v>
      </c>
      <c r="D1144" t="s">
        <v>6163</v>
      </c>
      <c r="E1144" t="s">
        <v>2792</v>
      </c>
      <c r="F1144" s="22" t="str">
        <f>"dossierComplet['"&amp;meta_dossier_complet[[#This Row],[COD_VAR]]&amp;"'][code_insee]"</f>
        <v>dossierComplet['P08_FSAL5564_TP'][code_insee]</v>
      </c>
    </row>
    <row r="1145" spans="2:6" hidden="1">
      <c r="B1145" t="s">
        <v>6164</v>
      </c>
      <c r="C1145" t="s">
        <v>6165</v>
      </c>
      <c r="D1145" t="s">
        <v>6166</v>
      </c>
      <c r="E1145" t="s">
        <v>2792</v>
      </c>
      <c r="F1145" s="22" t="str">
        <f>"dossierComplet['"&amp;meta_dossier_complet[[#This Row],[COD_VAR]]&amp;"'][code_insee]"</f>
        <v>dossierComplet['P08_ACTOCC15P_ILT1'][code_insee]</v>
      </c>
    </row>
    <row r="1146" spans="2:6" hidden="1">
      <c r="B1146" t="s">
        <v>6167</v>
      </c>
      <c r="C1146" t="s">
        <v>6168</v>
      </c>
      <c r="D1146" t="s">
        <v>6169</v>
      </c>
      <c r="E1146" t="s">
        <v>2792</v>
      </c>
      <c r="F1146" s="22" t="str">
        <f>"dossierComplet['"&amp;meta_dossier_complet[[#This Row],[COD_VAR]]&amp;"'][code_insee]"</f>
        <v>dossierComplet['P08_ACTOCC15P_ILT2P'][code_insee]</v>
      </c>
    </row>
    <row r="1147" spans="2:6" hidden="1">
      <c r="B1147" t="s">
        <v>6170</v>
      </c>
      <c r="C1147" t="s">
        <v>6171</v>
      </c>
      <c r="D1147" t="s">
        <v>6172</v>
      </c>
      <c r="E1147" t="s">
        <v>2792</v>
      </c>
      <c r="F1147" s="22" t="str">
        <f>"dossierComplet['"&amp;meta_dossier_complet[[#This Row],[COD_VAR]]&amp;"'][code_insee]"</f>
        <v>dossierComplet['P08_ACTOCC15P_ILT2'][code_insee]</v>
      </c>
    </row>
    <row r="1148" spans="2:6" hidden="1">
      <c r="B1148" t="s">
        <v>6173</v>
      </c>
      <c r="C1148" t="s">
        <v>6174</v>
      </c>
      <c r="D1148" t="s">
        <v>6175</v>
      </c>
      <c r="E1148" t="s">
        <v>2792</v>
      </c>
      <c r="F1148" s="22" t="str">
        <f>"dossierComplet['"&amp;meta_dossier_complet[[#This Row],[COD_VAR]]&amp;"'][code_insee]"</f>
        <v>dossierComplet['P08_ACTOCC15P_ILT3'][code_insee]</v>
      </c>
    </row>
    <row r="1149" spans="2:6" hidden="1">
      <c r="B1149" t="s">
        <v>6176</v>
      </c>
      <c r="C1149" t="s">
        <v>6177</v>
      </c>
      <c r="D1149" t="s">
        <v>6178</v>
      </c>
      <c r="E1149" t="s">
        <v>2792</v>
      </c>
      <c r="F1149" s="22" t="str">
        <f>"dossierComplet['"&amp;meta_dossier_complet[[#This Row],[COD_VAR]]&amp;"'][code_insee]"</f>
        <v>dossierComplet['P08_ACTOCC15P_ILT4'][code_insee]</v>
      </c>
    </row>
    <row r="1150" spans="2:6" hidden="1">
      <c r="B1150" t="s">
        <v>6179</v>
      </c>
      <c r="C1150" t="s">
        <v>6180</v>
      </c>
      <c r="D1150" t="s">
        <v>6181</v>
      </c>
      <c r="E1150" t="s">
        <v>2792</v>
      </c>
      <c r="F1150" s="22" t="str">
        <f>"dossierComplet['"&amp;meta_dossier_complet[[#This Row],[COD_VAR]]&amp;"'][code_insee]"</f>
        <v>dossierComplet['P08_ACTOCC15P_ILT5'][code_insee]</v>
      </c>
    </row>
    <row r="1151" spans="2:6" hidden="1">
      <c r="B1151" t="s">
        <v>6182</v>
      </c>
      <c r="C1151" t="s">
        <v>6183</v>
      </c>
      <c r="D1151" t="s">
        <v>6184</v>
      </c>
      <c r="E1151" t="s">
        <v>2792</v>
      </c>
      <c r="F1151" s="22" t="str">
        <f>"dossierComplet['"&amp;meta_dossier_complet[[#This Row],[COD_VAR]]&amp;"'][code_insee]"</f>
        <v>dossierComplet['P18_POP1564'][code_insee]</v>
      </c>
    </row>
    <row r="1152" spans="2:6" hidden="1">
      <c r="B1152" t="s">
        <v>6185</v>
      </c>
      <c r="C1152" t="s">
        <v>6186</v>
      </c>
      <c r="D1152" t="s">
        <v>3023</v>
      </c>
      <c r="E1152" t="s">
        <v>2792</v>
      </c>
      <c r="F1152" s="22" t="str">
        <f>"dossierComplet['"&amp;meta_dossier_complet[[#This Row],[COD_VAR]]&amp;"'][code_insee]"</f>
        <v>dossierComplet['P18_POP1524'][code_insee]</v>
      </c>
    </row>
    <row r="1153" spans="2:6" hidden="1">
      <c r="B1153" t="s">
        <v>6187</v>
      </c>
      <c r="C1153" t="s">
        <v>6188</v>
      </c>
      <c r="D1153" t="s">
        <v>3050</v>
      </c>
      <c r="E1153" t="s">
        <v>2792</v>
      </c>
      <c r="F1153" s="22" t="str">
        <f>"dossierComplet['"&amp;meta_dossier_complet[[#This Row],[COD_VAR]]&amp;"'][code_insee]"</f>
        <v>dossierComplet['P18_POP2554'][code_insee]</v>
      </c>
    </row>
    <row r="1154" spans="2:6" hidden="1">
      <c r="B1154" t="s">
        <v>6189</v>
      </c>
      <c r="C1154" t="s">
        <v>6190</v>
      </c>
      <c r="D1154" t="s">
        <v>6191</v>
      </c>
      <c r="E1154" t="s">
        <v>2792</v>
      </c>
      <c r="F1154" s="22" t="str">
        <f>"dossierComplet['"&amp;meta_dossier_complet[[#This Row],[COD_VAR]]&amp;"'][code_insee]"</f>
        <v>dossierComplet['P18_H1564'][code_insee]</v>
      </c>
    </row>
    <row r="1155" spans="2:6" hidden="1">
      <c r="B1155" t="s">
        <v>6192</v>
      </c>
      <c r="C1155" t="s">
        <v>6193</v>
      </c>
      <c r="D1155" t="s">
        <v>6194</v>
      </c>
      <c r="E1155" t="s">
        <v>2792</v>
      </c>
      <c r="F1155" s="22" t="str">
        <f>"dossierComplet['"&amp;meta_dossier_complet[[#This Row],[COD_VAR]]&amp;"'][code_insee]"</f>
        <v>dossierComplet['P18_H1524'][code_insee]</v>
      </c>
    </row>
    <row r="1156" spans="2:6" hidden="1">
      <c r="B1156" t="s">
        <v>6195</v>
      </c>
      <c r="C1156" t="s">
        <v>6196</v>
      </c>
      <c r="D1156" t="s">
        <v>6197</v>
      </c>
      <c r="E1156" t="s">
        <v>2792</v>
      </c>
      <c r="F1156" s="22" t="str">
        <f>"dossierComplet['"&amp;meta_dossier_complet[[#This Row],[COD_VAR]]&amp;"'][code_insee]"</f>
        <v>dossierComplet['P18_H2554'][code_insee]</v>
      </c>
    </row>
    <row r="1157" spans="2:6" hidden="1">
      <c r="B1157" t="s">
        <v>6198</v>
      </c>
      <c r="C1157" t="s">
        <v>6199</v>
      </c>
      <c r="D1157" t="s">
        <v>6200</v>
      </c>
      <c r="E1157" t="s">
        <v>2792</v>
      </c>
      <c r="F1157" s="22" t="str">
        <f>"dossierComplet['"&amp;meta_dossier_complet[[#This Row],[COD_VAR]]&amp;"'][code_insee]"</f>
        <v>dossierComplet['P18_H5564'][code_insee]</v>
      </c>
    </row>
    <row r="1158" spans="2:6" hidden="1">
      <c r="B1158" t="s">
        <v>6201</v>
      </c>
      <c r="C1158" t="s">
        <v>6202</v>
      </c>
      <c r="D1158" t="s">
        <v>6203</v>
      </c>
      <c r="E1158" t="s">
        <v>2792</v>
      </c>
      <c r="F1158" s="22" t="str">
        <f>"dossierComplet['"&amp;meta_dossier_complet[[#This Row],[COD_VAR]]&amp;"'][code_insee]"</f>
        <v>dossierComplet['P18_F1564'][code_insee]</v>
      </c>
    </row>
    <row r="1159" spans="2:6" hidden="1">
      <c r="B1159" t="s">
        <v>6204</v>
      </c>
      <c r="C1159" t="s">
        <v>6205</v>
      </c>
      <c r="D1159" t="s">
        <v>6206</v>
      </c>
      <c r="E1159" t="s">
        <v>2792</v>
      </c>
      <c r="F1159" s="22" t="str">
        <f>"dossierComplet['"&amp;meta_dossier_complet[[#This Row],[COD_VAR]]&amp;"'][code_insee]"</f>
        <v>dossierComplet['P18_F1524'][code_insee]</v>
      </c>
    </row>
    <row r="1160" spans="2:6" hidden="1">
      <c r="B1160" t="s">
        <v>6207</v>
      </c>
      <c r="C1160" t="s">
        <v>6208</v>
      </c>
      <c r="D1160" t="s">
        <v>6209</v>
      </c>
      <c r="E1160" t="s">
        <v>2792</v>
      </c>
      <c r="F1160" s="22" t="str">
        <f>"dossierComplet['"&amp;meta_dossier_complet[[#This Row],[COD_VAR]]&amp;"'][code_insee]"</f>
        <v>dossierComplet['P18_F2554'][code_insee]</v>
      </c>
    </row>
    <row r="1161" spans="2:6" hidden="1">
      <c r="B1161" t="s">
        <v>6210</v>
      </c>
      <c r="C1161" t="s">
        <v>6211</v>
      </c>
      <c r="D1161" t="s">
        <v>6212</v>
      </c>
      <c r="E1161" t="s">
        <v>2792</v>
      </c>
      <c r="F1161" s="22" t="str">
        <f>"dossierComplet['"&amp;meta_dossier_complet[[#This Row],[COD_VAR]]&amp;"'][code_insee]"</f>
        <v>dossierComplet['P18_F5564'][code_insee]</v>
      </c>
    </row>
    <row r="1162" spans="2:6" hidden="1">
      <c r="B1162" t="s">
        <v>6213</v>
      </c>
      <c r="C1162" t="s">
        <v>6214</v>
      </c>
      <c r="D1162" t="s">
        <v>6215</v>
      </c>
      <c r="E1162" t="s">
        <v>2792</v>
      </c>
      <c r="F1162" s="22" t="str">
        <f>"dossierComplet['"&amp;meta_dossier_complet[[#This Row],[COD_VAR]]&amp;"'][code_insee]"</f>
        <v>dossierComplet['P18_ACT1564'][code_insee]</v>
      </c>
    </row>
    <row r="1163" spans="2:6" hidden="1">
      <c r="B1163" t="s">
        <v>6216</v>
      </c>
      <c r="C1163" t="s">
        <v>6217</v>
      </c>
      <c r="D1163" t="s">
        <v>6218</v>
      </c>
      <c r="E1163" t="s">
        <v>2792</v>
      </c>
      <c r="F1163" s="22" t="str">
        <f>"dossierComplet['"&amp;meta_dossier_complet[[#This Row],[COD_VAR]]&amp;"'][code_insee]"</f>
        <v>dossierComplet['P18_ACT1524'][code_insee]</v>
      </c>
    </row>
    <row r="1164" spans="2:6" hidden="1">
      <c r="B1164" t="s">
        <v>6219</v>
      </c>
      <c r="C1164" t="s">
        <v>6220</v>
      </c>
      <c r="D1164" t="s">
        <v>6221</v>
      </c>
      <c r="E1164" t="s">
        <v>2792</v>
      </c>
      <c r="F1164" s="22" t="str">
        <f>"dossierComplet['"&amp;meta_dossier_complet[[#This Row],[COD_VAR]]&amp;"'][code_insee]"</f>
        <v>dossierComplet['P18_ACT2554'][code_insee]</v>
      </c>
    </row>
    <row r="1165" spans="2:6" hidden="1">
      <c r="B1165" t="s">
        <v>6222</v>
      </c>
      <c r="C1165" t="s">
        <v>6223</v>
      </c>
      <c r="D1165" t="s">
        <v>6224</v>
      </c>
      <c r="E1165" t="s">
        <v>2792</v>
      </c>
      <c r="F1165" s="22" t="str">
        <f>"dossierComplet['"&amp;meta_dossier_complet[[#This Row],[COD_VAR]]&amp;"'][code_insee]"</f>
        <v>dossierComplet['P18_ACT5564'][code_insee]</v>
      </c>
    </row>
    <row r="1166" spans="2:6" hidden="1">
      <c r="B1166" t="s">
        <v>6225</v>
      </c>
      <c r="C1166" t="s">
        <v>6226</v>
      </c>
      <c r="D1166" t="s">
        <v>6227</v>
      </c>
      <c r="E1166" t="s">
        <v>2792</v>
      </c>
      <c r="F1166" s="22" t="str">
        <f>"dossierComplet['"&amp;meta_dossier_complet[[#This Row],[COD_VAR]]&amp;"'][code_insee]"</f>
        <v>dossierComplet['P18_HACT1564'][code_insee]</v>
      </c>
    </row>
    <row r="1167" spans="2:6" hidden="1">
      <c r="B1167" t="s">
        <v>6228</v>
      </c>
      <c r="C1167" t="s">
        <v>6229</v>
      </c>
      <c r="D1167" t="s">
        <v>6230</v>
      </c>
      <c r="E1167" t="s">
        <v>2792</v>
      </c>
      <c r="F1167" s="22" t="str">
        <f>"dossierComplet['"&amp;meta_dossier_complet[[#This Row],[COD_VAR]]&amp;"'][code_insee]"</f>
        <v>dossierComplet['P18_HACT1524'][code_insee]</v>
      </c>
    </row>
    <row r="1168" spans="2:6" hidden="1">
      <c r="B1168" t="s">
        <v>6231</v>
      </c>
      <c r="C1168" t="s">
        <v>6232</v>
      </c>
      <c r="D1168" t="s">
        <v>6233</v>
      </c>
      <c r="E1168" t="s">
        <v>2792</v>
      </c>
      <c r="F1168" s="22" t="str">
        <f>"dossierComplet['"&amp;meta_dossier_complet[[#This Row],[COD_VAR]]&amp;"'][code_insee]"</f>
        <v>dossierComplet['P18_HACT2554'][code_insee]</v>
      </c>
    </row>
    <row r="1169" spans="2:6" hidden="1">
      <c r="B1169" t="s">
        <v>6234</v>
      </c>
      <c r="C1169" t="s">
        <v>6235</v>
      </c>
      <c r="D1169" t="s">
        <v>6236</v>
      </c>
      <c r="E1169" t="s">
        <v>2792</v>
      </c>
      <c r="F1169" s="22" t="str">
        <f>"dossierComplet['"&amp;meta_dossier_complet[[#This Row],[COD_VAR]]&amp;"'][code_insee]"</f>
        <v>dossierComplet['P18_HACT5564'][code_insee]</v>
      </c>
    </row>
    <row r="1170" spans="2:6" hidden="1">
      <c r="B1170" t="s">
        <v>6237</v>
      </c>
      <c r="C1170" t="s">
        <v>6238</v>
      </c>
      <c r="D1170" t="s">
        <v>6239</v>
      </c>
      <c r="E1170" t="s">
        <v>2792</v>
      </c>
      <c r="F1170" s="22" t="str">
        <f>"dossierComplet['"&amp;meta_dossier_complet[[#This Row],[COD_VAR]]&amp;"'][code_insee]"</f>
        <v>dossierComplet['P18_FACT1564'][code_insee]</v>
      </c>
    </row>
    <row r="1171" spans="2:6" hidden="1">
      <c r="B1171" t="s">
        <v>6240</v>
      </c>
      <c r="C1171" t="s">
        <v>6241</v>
      </c>
      <c r="D1171" t="s">
        <v>6242</v>
      </c>
      <c r="E1171" t="s">
        <v>2792</v>
      </c>
      <c r="F1171" s="22" t="str">
        <f>"dossierComplet['"&amp;meta_dossier_complet[[#This Row],[COD_VAR]]&amp;"'][code_insee]"</f>
        <v>dossierComplet['P18_FACT1524'][code_insee]</v>
      </c>
    </row>
    <row r="1172" spans="2:6" hidden="1">
      <c r="B1172" t="s">
        <v>6243</v>
      </c>
      <c r="C1172" t="s">
        <v>6244</v>
      </c>
      <c r="D1172" t="s">
        <v>6245</v>
      </c>
      <c r="E1172" t="s">
        <v>2792</v>
      </c>
      <c r="F1172" s="22" t="str">
        <f>"dossierComplet['"&amp;meta_dossier_complet[[#This Row],[COD_VAR]]&amp;"'][code_insee]"</f>
        <v>dossierComplet['P18_FACT2554'][code_insee]</v>
      </c>
    </row>
    <row r="1173" spans="2:6" hidden="1">
      <c r="B1173" t="s">
        <v>6246</v>
      </c>
      <c r="C1173" t="s">
        <v>6247</v>
      </c>
      <c r="D1173" t="s">
        <v>6248</v>
      </c>
      <c r="E1173" t="s">
        <v>2792</v>
      </c>
      <c r="F1173" s="22" t="str">
        <f>"dossierComplet['"&amp;meta_dossier_complet[[#This Row],[COD_VAR]]&amp;"'][code_insee]"</f>
        <v>dossierComplet['P18_FACT5564'][code_insee]</v>
      </c>
    </row>
    <row r="1174" spans="2:6" hidden="1">
      <c r="B1174" t="s">
        <v>6249</v>
      </c>
      <c r="C1174" t="s">
        <v>6250</v>
      </c>
      <c r="D1174" t="s">
        <v>6251</v>
      </c>
      <c r="E1174" t="s">
        <v>2792</v>
      </c>
      <c r="F1174" s="22" t="str">
        <f>"dossierComplet['"&amp;meta_dossier_complet[[#This Row],[COD_VAR]]&amp;"'][code_insee]"</f>
        <v>dossierComplet['P18_ACTOCC1564'][code_insee]</v>
      </c>
    </row>
    <row r="1175" spans="2:6" hidden="1">
      <c r="B1175" t="s">
        <v>6252</v>
      </c>
      <c r="C1175" t="s">
        <v>6253</v>
      </c>
      <c r="D1175" t="s">
        <v>6254</v>
      </c>
      <c r="E1175" t="s">
        <v>2792</v>
      </c>
      <c r="F1175" s="22" t="str">
        <f>"dossierComplet['"&amp;meta_dossier_complet[[#This Row],[COD_VAR]]&amp;"'][code_insee]"</f>
        <v>dossierComplet['P18_ACTOCC1524'][code_insee]</v>
      </c>
    </row>
    <row r="1176" spans="2:6" hidden="1">
      <c r="B1176" t="s">
        <v>6255</v>
      </c>
      <c r="C1176" t="s">
        <v>6256</v>
      </c>
      <c r="D1176" t="s">
        <v>6257</v>
      </c>
      <c r="E1176" t="s">
        <v>2792</v>
      </c>
      <c r="F1176" s="22" t="str">
        <f>"dossierComplet['"&amp;meta_dossier_complet[[#This Row],[COD_VAR]]&amp;"'][code_insee]"</f>
        <v>dossierComplet['P18_ACTOCC2554'][code_insee]</v>
      </c>
    </row>
    <row r="1177" spans="2:6" hidden="1">
      <c r="B1177" t="s">
        <v>6258</v>
      </c>
      <c r="C1177" t="s">
        <v>6259</v>
      </c>
      <c r="D1177" t="s">
        <v>6260</v>
      </c>
      <c r="E1177" t="s">
        <v>2792</v>
      </c>
      <c r="F1177" s="22" t="str">
        <f>"dossierComplet['"&amp;meta_dossier_complet[[#This Row],[COD_VAR]]&amp;"'][code_insee]"</f>
        <v>dossierComplet['P18_ACTOCC5564'][code_insee]</v>
      </c>
    </row>
    <row r="1178" spans="2:6" hidden="1">
      <c r="B1178" t="s">
        <v>6261</v>
      </c>
      <c r="C1178" t="s">
        <v>6262</v>
      </c>
      <c r="D1178" t="s">
        <v>6263</v>
      </c>
      <c r="E1178" t="s">
        <v>2792</v>
      </c>
      <c r="F1178" s="22" t="str">
        <f>"dossierComplet['"&amp;meta_dossier_complet[[#This Row],[COD_VAR]]&amp;"'][code_insee]"</f>
        <v>dossierComplet['P18_HACTOCC1564'][code_insee]</v>
      </c>
    </row>
    <row r="1179" spans="2:6" hidden="1">
      <c r="B1179" t="s">
        <v>6264</v>
      </c>
      <c r="C1179" t="s">
        <v>6265</v>
      </c>
      <c r="D1179" t="s">
        <v>6266</v>
      </c>
      <c r="E1179" t="s">
        <v>2792</v>
      </c>
      <c r="F1179" s="22" t="str">
        <f>"dossierComplet['"&amp;meta_dossier_complet[[#This Row],[COD_VAR]]&amp;"'][code_insee]"</f>
        <v>dossierComplet['P18_HACTOCC1524'][code_insee]</v>
      </c>
    </row>
    <row r="1180" spans="2:6" hidden="1">
      <c r="B1180" t="s">
        <v>6267</v>
      </c>
      <c r="C1180" t="s">
        <v>6268</v>
      </c>
      <c r="D1180" t="s">
        <v>6269</v>
      </c>
      <c r="E1180" t="s">
        <v>2792</v>
      </c>
      <c r="F1180" s="22" t="str">
        <f>"dossierComplet['"&amp;meta_dossier_complet[[#This Row],[COD_VAR]]&amp;"'][code_insee]"</f>
        <v>dossierComplet['P18_HACTOCC2554'][code_insee]</v>
      </c>
    </row>
    <row r="1181" spans="2:6" hidden="1">
      <c r="B1181" t="s">
        <v>6270</v>
      </c>
      <c r="C1181" t="s">
        <v>6271</v>
      </c>
      <c r="D1181" t="s">
        <v>6272</v>
      </c>
      <c r="E1181" t="s">
        <v>2792</v>
      </c>
      <c r="F1181" s="22" t="str">
        <f>"dossierComplet['"&amp;meta_dossier_complet[[#This Row],[COD_VAR]]&amp;"'][code_insee]"</f>
        <v>dossierComplet['P18_HACTOCC5564'][code_insee]</v>
      </c>
    </row>
    <row r="1182" spans="2:6" hidden="1">
      <c r="B1182" t="s">
        <v>6273</v>
      </c>
      <c r="C1182" t="s">
        <v>6274</v>
      </c>
      <c r="D1182" t="s">
        <v>6275</v>
      </c>
      <c r="E1182" t="s">
        <v>2792</v>
      </c>
      <c r="F1182" s="22" t="str">
        <f>"dossierComplet['"&amp;meta_dossier_complet[[#This Row],[COD_VAR]]&amp;"'][code_insee]"</f>
        <v>dossierComplet['P18_FACTOCC1564'][code_insee]</v>
      </c>
    </row>
    <row r="1183" spans="2:6" hidden="1">
      <c r="B1183" t="s">
        <v>6276</v>
      </c>
      <c r="C1183" t="s">
        <v>6277</v>
      </c>
      <c r="D1183" t="s">
        <v>6278</v>
      </c>
      <c r="E1183" t="s">
        <v>2792</v>
      </c>
      <c r="F1183" s="22" t="str">
        <f>"dossierComplet['"&amp;meta_dossier_complet[[#This Row],[COD_VAR]]&amp;"'][code_insee]"</f>
        <v>dossierComplet['P18_FACTOCC1524'][code_insee]</v>
      </c>
    </row>
    <row r="1184" spans="2:6" hidden="1">
      <c r="B1184" t="s">
        <v>6279</v>
      </c>
      <c r="C1184" t="s">
        <v>6280</v>
      </c>
      <c r="D1184" t="s">
        <v>6281</v>
      </c>
      <c r="E1184" t="s">
        <v>2792</v>
      </c>
      <c r="F1184" s="22" t="str">
        <f>"dossierComplet['"&amp;meta_dossier_complet[[#This Row],[COD_VAR]]&amp;"'][code_insee]"</f>
        <v>dossierComplet['P18_FACTOCC2554'][code_insee]</v>
      </c>
    </row>
    <row r="1185" spans="2:6" hidden="1">
      <c r="B1185" t="s">
        <v>6282</v>
      </c>
      <c r="C1185" t="s">
        <v>6283</v>
      </c>
      <c r="D1185" t="s">
        <v>6284</v>
      </c>
      <c r="E1185" t="s">
        <v>2792</v>
      </c>
      <c r="F1185" s="22" t="str">
        <f>"dossierComplet['"&amp;meta_dossier_complet[[#This Row],[COD_VAR]]&amp;"'][code_insee]"</f>
        <v>dossierComplet['P18_FACTOCC5564'][code_insee]</v>
      </c>
    </row>
    <row r="1186" spans="2:6" hidden="1">
      <c r="B1186" t="s">
        <v>6285</v>
      </c>
      <c r="C1186" t="s">
        <v>6286</v>
      </c>
      <c r="D1186" t="s">
        <v>6287</v>
      </c>
      <c r="E1186" t="s">
        <v>2792</v>
      </c>
      <c r="F1186" s="22" t="str">
        <f>"dossierComplet['"&amp;meta_dossier_complet[[#This Row],[COD_VAR]]&amp;"'][code_insee]"</f>
        <v>dossierComplet['P18_CHOM1564'][code_insee]</v>
      </c>
    </row>
    <row r="1187" spans="2:6" hidden="1">
      <c r="B1187" t="s">
        <v>6288</v>
      </c>
      <c r="C1187" t="s">
        <v>6289</v>
      </c>
      <c r="D1187" t="s">
        <v>6290</v>
      </c>
      <c r="E1187" t="s">
        <v>2792</v>
      </c>
      <c r="F1187" s="22" t="str">
        <f>"dossierComplet['"&amp;meta_dossier_complet[[#This Row],[COD_VAR]]&amp;"'][code_insee]"</f>
        <v>dossierComplet['P18_HCHOM1564'][code_insee]</v>
      </c>
    </row>
    <row r="1188" spans="2:6" hidden="1">
      <c r="B1188" t="s">
        <v>6291</v>
      </c>
      <c r="C1188" t="s">
        <v>6292</v>
      </c>
      <c r="D1188" t="s">
        <v>6293</v>
      </c>
      <c r="E1188" t="s">
        <v>2792</v>
      </c>
      <c r="F1188" s="22" t="str">
        <f>"dossierComplet['"&amp;meta_dossier_complet[[#This Row],[COD_VAR]]&amp;"'][code_insee]"</f>
        <v>dossierComplet['P18_HCHOM1524'][code_insee]</v>
      </c>
    </row>
    <row r="1189" spans="2:6" hidden="1">
      <c r="B1189" t="s">
        <v>6294</v>
      </c>
      <c r="C1189" t="s">
        <v>6295</v>
      </c>
      <c r="D1189" t="s">
        <v>6296</v>
      </c>
      <c r="E1189" t="s">
        <v>2792</v>
      </c>
      <c r="F1189" s="22" t="str">
        <f>"dossierComplet['"&amp;meta_dossier_complet[[#This Row],[COD_VAR]]&amp;"'][code_insee]"</f>
        <v>dossierComplet['P18_HCHOM2554'][code_insee]</v>
      </c>
    </row>
    <row r="1190" spans="2:6" hidden="1">
      <c r="B1190" t="s">
        <v>6297</v>
      </c>
      <c r="C1190" t="s">
        <v>6298</v>
      </c>
      <c r="D1190" t="s">
        <v>6299</v>
      </c>
      <c r="E1190" t="s">
        <v>2792</v>
      </c>
      <c r="F1190" s="22" t="str">
        <f>"dossierComplet['"&amp;meta_dossier_complet[[#This Row],[COD_VAR]]&amp;"'][code_insee]"</f>
        <v>dossierComplet['P18_HCHOM5564'][code_insee]</v>
      </c>
    </row>
    <row r="1191" spans="2:6" hidden="1">
      <c r="B1191" t="s">
        <v>6300</v>
      </c>
      <c r="C1191" t="s">
        <v>6301</v>
      </c>
      <c r="D1191" t="s">
        <v>6302</v>
      </c>
      <c r="E1191" t="s">
        <v>2792</v>
      </c>
      <c r="F1191" s="22" t="str">
        <f>"dossierComplet['"&amp;meta_dossier_complet[[#This Row],[COD_VAR]]&amp;"'][code_insee]"</f>
        <v>dossierComplet['P18_FCHOM1564'][code_insee]</v>
      </c>
    </row>
    <row r="1192" spans="2:6" hidden="1">
      <c r="B1192" t="s">
        <v>6303</v>
      </c>
      <c r="C1192" t="s">
        <v>6304</v>
      </c>
      <c r="D1192" t="s">
        <v>6305</v>
      </c>
      <c r="E1192" t="s">
        <v>2792</v>
      </c>
      <c r="F1192" s="22" t="str">
        <f>"dossierComplet['"&amp;meta_dossier_complet[[#This Row],[COD_VAR]]&amp;"'][code_insee]"</f>
        <v>dossierComplet['P18_FCHOM1524'][code_insee]</v>
      </c>
    </row>
    <row r="1193" spans="2:6" hidden="1">
      <c r="B1193" t="s">
        <v>6306</v>
      </c>
      <c r="C1193" t="s">
        <v>6307</v>
      </c>
      <c r="D1193" t="s">
        <v>6308</v>
      </c>
      <c r="E1193" t="s">
        <v>2792</v>
      </c>
      <c r="F1193" s="22" t="str">
        <f>"dossierComplet['"&amp;meta_dossier_complet[[#This Row],[COD_VAR]]&amp;"'][code_insee]"</f>
        <v>dossierComplet['P18_FCHOM2554'][code_insee]</v>
      </c>
    </row>
    <row r="1194" spans="2:6" hidden="1">
      <c r="B1194" t="s">
        <v>6309</v>
      </c>
      <c r="C1194" t="s">
        <v>6310</v>
      </c>
      <c r="D1194" t="s">
        <v>6311</v>
      </c>
      <c r="E1194" t="s">
        <v>2792</v>
      </c>
      <c r="F1194" s="22" t="str">
        <f>"dossierComplet['"&amp;meta_dossier_complet[[#This Row],[COD_VAR]]&amp;"'][code_insee]"</f>
        <v>dossierComplet['P18_FCHOM5564'][code_insee]</v>
      </c>
    </row>
    <row r="1195" spans="2:6" hidden="1">
      <c r="B1195" t="s">
        <v>6312</v>
      </c>
      <c r="C1195" t="s">
        <v>6313</v>
      </c>
      <c r="D1195" t="s">
        <v>6314</v>
      </c>
      <c r="E1195" t="s">
        <v>2792</v>
      </c>
      <c r="F1195" s="22" t="str">
        <f>"dossierComplet['"&amp;meta_dossier_complet[[#This Row],[COD_VAR]]&amp;"'][code_insee]"</f>
        <v>dossierComplet['P18_INACT1564'][code_insee]</v>
      </c>
    </row>
    <row r="1196" spans="2:6" hidden="1">
      <c r="B1196" t="s">
        <v>6315</v>
      </c>
      <c r="C1196" t="s">
        <v>6316</v>
      </c>
      <c r="D1196" t="s">
        <v>6317</v>
      </c>
      <c r="E1196" t="s">
        <v>2792</v>
      </c>
      <c r="F1196" s="22" t="str">
        <f>"dossierComplet['"&amp;meta_dossier_complet[[#This Row],[COD_VAR]]&amp;"'][code_insee]"</f>
        <v>dossierComplet['P18_ETUD1564'][code_insee]</v>
      </c>
    </row>
    <row r="1197" spans="2:6" hidden="1">
      <c r="B1197" t="s">
        <v>6318</v>
      </c>
      <c r="C1197" t="s">
        <v>6319</v>
      </c>
      <c r="D1197" t="s">
        <v>6320</v>
      </c>
      <c r="E1197" t="s">
        <v>2792</v>
      </c>
      <c r="F1197" s="22" t="str">
        <f>"dossierComplet['"&amp;meta_dossier_complet[[#This Row],[COD_VAR]]&amp;"'][code_insee]"</f>
        <v>dossierComplet['P18_RETR1564'][code_insee]</v>
      </c>
    </row>
    <row r="1198" spans="2:6" hidden="1">
      <c r="B1198" t="s">
        <v>6321</v>
      </c>
      <c r="C1198" t="s">
        <v>6322</v>
      </c>
      <c r="D1198" t="s">
        <v>6323</v>
      </c>
      <c r="E1198" t="s">
        <v>2792</v>
      </c>
      <c r="F1198" s="22" t="str">
        <f>"dossierComplet['"&amp;meta_dossier_complet[[#This Row],[COD_VAR]]&amp;"'][code_insee]"</f>
        <v>dossierComplet['P18_AINACT1564'][code_insee]</v>
      </c>
    </row>
    <row r="1199" spans="2:6" hidden="1">
      <c r="B1199" t="s">
        <v>6324</v>
      </c>
      <c r="C1199" t="s">
        <v>6325</v>
      </c>
      <c r="D1199" t="s">
        <v>6215</v>
      </c>
      <c r="E1199" t="s">
        <v>2792</v>
      </c>
      <c r="F1199" s="22" t="str">
        <f>"dossierComplet['"&amp;meta_dossier_complet[[#This Row],[COD_VAR]]&amp;"'][code_insee]"</f>
        <v>dossierComplet['C18_ACT1564'][code_insee]</v>
      </c>
    </row>
    <row r="1200" spans="2:6" hidden="1">
      <c r="B1200" t="s">
        <v>6326</v>
      </c>
      <c r="C1200" t="s">
        <v>6327</v>
      </c>
      <c r="D1200" t="s">
        <v>6328</v>
      </c>
      <c r="E1200" t="s">
        <v>2792</v>
      </c>
      <c r="F1200" s="22" t="str">
        <f>"dossierComplet['"&amp;meta_dossier_complet[[#This Row],[COD_VAR]]&amp;"'][code_insee]"</f>
        <v>dossierComplet['C18_ACT1564_CS1'][code_insee]</v>
      </c>
    </row>
    <row r="1201" spans="2:6" hidden="1">
      <c r="B1201" t="s">
        <v>6329</v>
      </c>
      <c r="C1201" t="s">
        <v>6330</v>
      </c>
      <c r="D1201" t="s">
        <v>6331</v>
      </c>
      <c r="E1201" t="s">
        <v>2792</v>
      </c>
      <c r="F1201" s="22" t="str">
        <f>"dossierComplet['"&amp;meta_dossier_complet[[#This Row],[COD_VAR]]&amp;"'][code_insee]"</f>
        <v>dossierComplet['C18_ACT1564_CS2'][code_insee]</v>
      </c>
    </row>
    <row r="1202" spans="2:6" hidden="1">
      <c r="B1202" t="s">
        <v>6332</v>
      </c>
      <c r="C1202" t="s">
        <v>6333</v>
      </c>
      <c r="D1202" t="s">
        <v>6334</v>
      </c>
      <c r="E1202" t="s">
        <v>2792</v>
      </c>
      <c r="F1202" s="22" t="str">
        <f>"dossierComplet['"&amp;meta_dossier_complet[[#This Row],[COD_VAR]]&amp;"'][code_insee]"</f>
        <v>dossierComplet['C18_ACT1564_CS3'][code_insee]</v>
      </c>
    </row>
    <row r="1203" spans="2:6" hidden="1">
      <c r="B1203" t="s">
        <v>6335</v>
      </c>
      <c r="C1203" t="s">
        <v>6336</v>
      </c>
      <c r="D1203" t="s">
        <v>6337</v>
      </c>
      <c r="E1203" t="s">
        <v>2792</v>
      </c>
      <c r="F1203" s="22" t="str">
        <f>"dossierComplet['"&amp;meta_dossier_complet[[#This Row],[COD_VAR]]&amp;"'][code_insee]"</f>
        <v>dossierComplet['C18_ACT1564_CS4'][code_insee]</v>
      </c>
    </row>
    <row r="1204" spans="2:6" hidden="1">
      <c r="B1204" t="s">
        <v>6338</v>
      </c>
      <c r="C1204" t="s">
        <v>6339</v>
      </c>
      <c r="D1204" t="s">
        <v>6340</v>
      </c>
      <c r="E1204" t="s">
        <v>2792</v>
      </c>
      <c r="F1204" s="22" t="str">
        <f>"dossierComplet['"&amp;meta_dossier_complet[[#This Row],[COD_VAR]]&amp;"'][code_insee]"</f>
        <v>dossierComplet['C18_ACT1564_CS5'][code_insee]</v>
      </c>
    </row>
    <row r="1205" spans="2:6" hidden="1">
      <c r="B1205" t="s">
        <v>6341</v>
      </c>
      <c r="C1205" t="s">
        <v>6342</v>
      </c>
      <c r="D1205" t="s">
        <v>6343</v>
      </c>
      <c r="E1205" t="s">
        <v>2792</v>
      </c>
      <c r="F1205" s="22" t="str">
        <f>"dossierComplet['"&amp;meta_dossier_complet[[#This Row],[COD_VAR]]&amp;"'][code_insee]"</f>
        <v>dossierComplet['C18_ACT1564_CS6'][code_insee]</v>
      </c>
    </row>
    <row r="1206" spans="2:6" hidden="1">
      <c r="B1206" t="s">
        <v>6344</v>
      </c>
      <c r="C1206" t="s">
        <v>6345</v>
      </c>
      <c r="D1206" t="s">
        <v>6251</v>
      </c>
      <c r="E1206" t="s">
        <v>2792</v>
      </c>
      <c r="F1206" s="22" t="str">
        <f>"dossierComplet['"&amp;meta_dossier_complet[[#This Row],[COD_VAR]]&amp;"'][code_insee]"</f>
        <v>dossierComplet['C18_ACTOCC1564'][code_insee]</v>
      </c>
    </row>
    <row r="1207" spans="2:6" hidden="1">
      <c r="B1207" t="s">
        <v>6346</v>
      </c>
      <c r="C1207" t="s">
        <v>6347</v>
      </c>
      <c r="D1207" t="s">
        <v>6348</v>
      </c>
      <c r="E1207" t="s">
        <v>2792</v>
      </c>
      <c r="F1207" s="22" t="str">
        <f>"dossierComplet['"&amp;meta_dossier_complet[[#This Row],[COD_VAR]]&amp;"'][code_insee]"</f>
        <v>dossierComplet['C18_ACTOCC1564_CS1'][code_insee]</v>
      </c>
    </row>
    <row r="1208" spans="2:6" hidden="1">
      <c r="B1208" t="s">
        <v>6349</v>
      </c>
      <c r="C1208" t="s">
        <v>6350</v>
      </c>
      <c r="D1208" t="s">
        <v>6351</v>
      </c>
      <c r="E1208" t="s">
        <v>2792</v>
      </c>
      <c r="F1208" s="22" t="str">
        <f>"dossierComplet['"&amp;meta_dossier_complet[[#This Row],[COD_VAR]]&amp;"'][code_insee]"</f>
        <v>dossierComplet['C18_ACTOCC1564_CS2'][code_insee]</v>
      </c>
    </row>
    <row r="1209" spans="2:6" hidden="1">
      <c r="B1209" t="s">
        <v>6352</v>
      </c>
      <c r="C1209" t="s">
        <v>6353</v>
      </c>
      <c r="D1209" t="s">
        <v>6354</v>
      </c>
      <c r="E1209" t="s">
        <v>2792</v>
      </c>
      <c r="F1209" s="22" t="str">
        <f>"dossierComplet['"&amp;meta_dossier_complet[[#This Row],[COD_VAR]]&amp;"'][code_insee]"</f>
        <v>dossierComplet['C18_ACTOCC1564_CS3'][code_insee]</v>
      </c>
    </row>
    <row r="1210" spans="2:6" hidden="1">
      <c r="B1210" t="s">
        <v>6355</v>
      </c>
      <c r="C1210" t="s">
        <v>6356</v>
      </c>
      <c r="D1210" t="s">
        <v>6357</v>
      </c>
      <c r="E1210" t="s">
        <v>2792</v>
      </c>
      <c r="F1210" s="22" t="str">
        <f>"dossierComplet['"&amp;meta_dossier_complet[[#This Row],[COD_VAR]]&amp;"'][code_insee]"</f>
        <v>dossierComplet['C18_ACTOCC1564_CS4'][code_insee]</v>
      </c>
    </row>
    <row r="1211" spans="2:6" hidden="1">
      <c r="B1211" t="s">
        <v>6358</v>
      </c>
      <c r="C1211" t="s">
        <v>6359</v>
      </c>
      <c r="D1211" t="s">
        <v>6360</v>
      </c>
      <c r="E1211" t="s">
        <v>2792</v>
      </c>
      <c r="F1211" s="22" t="str">
        <f>"dossierComplet['"&amp;meta_dossier_complet[[#This Row],[COD_VAR]]&amp;"'][code_insee]"</f>
        <v>dossierComplet['C18_ACTOCC1564_CS5'][code_insee]</v>
      </c>
    </row>
    <row r="1212" spans="2:6" hidden="1">
      <c r="B1212" t="s">
        <v>6361</v>
      </c>
      <c r="C1212" t="s">
        <v>6362</v>
      </c>
      <c r="D1212" t="s">
        <v>6363</v>
      </c>
      <c r="E1212" t="s">
        <v>2792</v>
      </c>
      <c r="F1212" s="22" t="str">
        <f>"dossierComplet['"&amp;meta_dossier_complet[[#This Row],[COD_VAR]]&amp;"'][code_insee]"</f>
        <v>dossierComplet['C18_ACTOCC1564_CS6'][code_insee]</v>
      </c>
    </row>
    <row r="1213" spans="2:6" hidden="1">
      <c r="B1213" t="s">
        <v>6364</v>
      </c>
      <c r="C1213" t="s">
        <v>6365</v>
      </c>
      <c r="D1213" t="s">
        <v>6366</v>
      </c>
      <c r="E1213" t="s">
        <v>2792</v>
      </c>
      <c r="F1213" s="22" t="str">
        <f>"dossierComplet['"&amp;meta_dossier_complet[[#This Row],[COD_VAR]]&amp;"'][code_insee]"</f>
        <v>dossierComplet['P18_EMPLT'][code_insee]</v>
      </c>
    </row>
    <row r="1214" spans="2:6" hidden="1">
      <c r="B1214" t="s">
        <v>6367</v>
      </c>
      <c r="C1214" t="s">
        <v>6368</v>
      </c>
      <c r="D1214" t="s">
        <v>6369</v>
      </c>
      <c r="E1214" t="s">
        <v>2792</v>
      </c>
      <c r="F1214" s="22" t="str">
        <f>"dossierComplet['"&amp;meta_dossier_complet[[#This Row],[COD_VAR]]&amp;"'][code_insee]"</f>
        <v>dossierComplet['P18_ACTOCC'][code_insee]</v>
      </c>
    </row>
    <row r="1215" spans="2:6" hidden="1">
      <c r="B1215" t="s">
        <v>6370</v>
      </c>
      <c r="C1215" t="s">
        <v>6371</v>
      </c>
      <c r="D1215" t="s">
        <v>6372</v>
      </c>
      <c r="E1215" t="s">
        <v>2792</v>
      </c>
      <c r="F1215" s="22" t="str">
        <f>"dossierComplet['"&amp;meta_dossier_complet[[#This Row],[COD_VAR]]&amp;"'][code_insee]"</f>
        <v>dossierComplet['P18_ACT15P'][code_insee]</v>
      </c>
    </row>
    <row r="1216" spans="2:6" hidden="1">
      <c r="B1216" t="s">
        <v>6373</v>
      </c>
      <c r="C1216" t="s">
        <v>6374</v>
      </c>
      <c r="D1216" t="s">
        <v>6375</v>
      </c>
      <c r="E1216" t="s">
        <v>2792</v>
      </c>
      <c r="F1216" s="22" t="str">
        <f>"dossierComplet['"&amp;meta_dossier_complet[[#This Row],[COD_VAR]]&amp;"'][code_insee]"</f>
        <v>dossierComplet['P18_EMPLT_SAL'][code_insee]</v>
      </c>
    </row>
    <row r="1217" spans="2:6" hidden="1">
      <c r="B1217" t="s">
        <v>6376</v>
      </c>
      <c r="C1217" t="s">
        <v>6377</v>
      </c>
      <c r="D1217" t="s">
        <v>6378</v>
      </c>
      <c r="E1217" t="s">
        <v>2792</v>
      </c>
      <c r="F1217" s="22" t="str">
        <f>"dossierComplet['"&amp;meta_dossier_complet[[#This Row],[COD_VAR]]&amp;"'][code_insee]"</f>
        <v>dossierComplet['P18_EMPLT_FSAL'][code_insee]</v>
      </c>
    </row>
    <row r="1218" spans="2:6" hidden="1">
      <c r="B1218" t="s">
        <v>6379</v>
      </c>
      <c r="C1218" t="s">
        <v>6380</v>
      </c>
      <c r="D1218" t="s">
        <v>6381</v>
      </c>
      <c r="E1218" t="s">
        <v>2792</v>
      </c>
      <c r="F1218" s="22" t="str">
        <f>"dossierComplet['"&amp;meta_dossier_complet[[#This Row],[COD_VAR]]&amp;"'][code_insee]"</f>
        <v>dossierComplet['P18_EMPLT_SALTP'][code_insee]</v>
      </c>
    </row>
    <row r="1219" spans="2:6" hidden="1">
      <c r="B1219" t="s">
        <v>6382</v>
      </c>
      <c r="C1219" t="s">
        <v>6383</v>
      </c>
      <c r="D1219" t="s">
        <v>6384</v>
      </c>
      <c r="E1219" t="s">
        <v>2792</v>
      </c>
      <c r="F1219" s="22" t="str">
        <f>"dossierComplet['"&amp;meta_dossier_complet[[#This Row],[COD_VAR]]&amp;"'][code_insee]"</f>
        <v>dossierComplet['P18_EMPLT_NSAL'][code_insee]</v>
      </c>
    </row>
    <row r="1220" spans="2:6" hidden="1">
      <c r="B1220" t="s">
        <v>6385</v>
      </c>
      <c r="C1220" t="s">
        <v>6386</v>
      </c>
      <c r="D1220" t="s">
        <v>6387</v>
      </c>
      <c r="E1220" t="s">
        <v>2792</v>
      </c>
      <c r="F1220" s="22" t="str">
        <f>"dossierComplet['"&amp;meta_dossier_complet[[#This Row],[COD_VAR]]&amp;"'][code_insee]"</f>
        <v>dossierComplet['P18_EMPLT_FNSAL'][code_insee]</v>
      </c>
    </row>
    <row r="1221" spans="2:6" hidden="1">
      <c r="B1221" t="s">
        <v>6388</v>
      </c>
      <c r="C1221" t="s">
        <v>6389</v>
      </c>
      <c r="D1221" t="s">
        <v>6390</v>
      </c>
      <c r="E1221" t="s">
        <v>2792</v>
      </c>
      <c r="F1221" s="22" t="str">
        <f>"dossierComplet['"&amp;meta_dossier_complet[[#This Row],[COD_VAR]]&amp;"'][code_insee]"</f>
        <v>dossierComplet['P18_EMPLT_NSALTP'][code_insee]</v>
      </c>
    </row>
    <row r="1222" spans="2:6" hidden="1">
      <c r="B1222" t="s">
        <v>6391</v>
      </c>
      <c r="C1222" t="s">
        <v>6392</v>
      </c>
      <c r="D1222" t="s">
        <v>6366</v>
      </c>
      <c r="E1222" t="s">
        <v>2792</v>
      </c>
      <c r="F1222" s="22" t="str">
        <f>"dossierComplet['"&amp;meta_dossier_complet[[#This Row],[COD_VAR]]&amp;"'][code_insee]"</f>
        <v>dossierComplet['C18_EMPLT'][code_insee]</v>
      </c>
    </row>
    <row r="1223" spans="2:6" hidden="1">
      <c r="B1223" t="s">
        <v>6393</v>
      </c>
      <c r="C1223" t="s">
        <v>6394</v>
      </c>
      <c r="D1223" t="s">
        <v>6395</v>
      </c>
      <c r="E1223" t="s">
        <v>2792</v>
      </c>
      <c r="F1223" s="22" t="str">
        <f>"dossierComplet['"&amp;meta_dossier_complet[[#This Row],[COD_VAR]]&amp;"'][code_insee]"</f>
        <v>dossierComplet['C18_EMPLT_CS1'][code_insee]</v>
      </c>
    </row>
    <row r="1224" spans="2:6" hidden="1">
      <c r="B1224" t="s">
        <v>6396</v>
      </c>
      <c r="C1224" t="s">
        <v>6397</v>
      </c>
      <c r="D1224" t="s">
        <v>6398</v>
      </c>
      <c r="E1224" t="s">
        <v>2792</v>
      </c>
      <c r="F1224" s="22" t="str">
        <f>"dossierComplet['"&amp;meta_dossier_complet[[#This Row],[COD_VAR]]&amp;"'][code_insee]"</f>
        <v>dossierComplet['C18_EMPLT_CS2'][code_insee]</v>
      </c>
    </row>
    <row r="1225" spans="2:6" hidden="1">
      <c r="B1225" t="s">
        <v>6399</v>
      </c>
      <c r="C1225" t="s">
        <v>6400</v>
      </c>
      <c r="D1225" t="s">
        <v>6401</v>
      </c>
      <c r="E1225" t="s">
        <v>2792</v>
      </c>
      <c r="F1225" s="22" t="str">
        <f>"dossierComplet['"&amp;meta_dossier_complet[[#This Row],[COD_VAR]]&amp;"'][code_insee]"</f>
        <v>dossierComplet['C18_EMPLT_CS3'][code_insee]</v>
      </c>
    </row>
    <row r="1226" spans="2:6" hidden="1">
      <c r="B1226" t="s">
        <v>6402</v>
      </c>
      <c r="C1226" t="s">
        <v>6403</v>
      </c>
      <c r="D1226" t="s">
        <v>6404</v>
      </c>
      <c r="E1226" t="s">
        <v>2792</v>
      </c>
      <c r="F1226" s="22" t="str">
        <f>"dossierComplet['"&amp;meta_dossier_complet[[#This Row],[COD_VAR]]&amp;"'][code_insee]"</f>
        <v>dossierComplet['C18_EMPLT_CS4'][code_insee]</v>
      </c>
    </row>
    <row r="1227" spans="2:6" hidden="1">
      <c r="B1227" t="s">
        <v>6405</v>
      </c>
      <c r="C1227" t="s">
        <v>6406</v>
      </c>
      <c r="D1227" t="s">
        <v>6407</v>
      </c>
      <c r="E1227" t="s">
        <v>2792</v>
      </c>
      <c r="F1227" s="22" t="str">
        <f>"dossierComplet['"&amp;meta_dossier_complet[[#This Row],[COD_VAR]]&amp;"'][code_insee]"</f>
        <v>dossierComplet['C18_EMPLT_CS5'][code_insee]</v>
      </c>
    </row>
    <row r="1228" spans="2:6" hidden="1">
      <c r="B1228" t="s">
        <v>6408</v>
      </c>
      <c r="C1228" t="s">
        <v>6409</v>
      </c>
      <c r="D1228" t="s">
        <v>6410</v>
      </c>
      <c r="E1228" t="s">
        <v>2792</v>
      </c>
      <c r="F1228" s="22" t="str">
        <f>"dossierComplet['"&amp;meta_dossier_complet[[#This Row],[COD_VAR]]&amp;"'][code_insee]"</f>
        <v>dossierComplet['C18_EMPLT_CS6'][code_insee]</v>
      </c>
    </row>
    <row r="1229" spans="2:6" hidden="1">
      <c r="B1229" t="s">
        <v>6411</v>
      </c>
      <c r="C1229" t="s">
        <v>6412</v>
      </c>
      <c r="D1229" t="s">
        <v>6413</v>
      </c>
      <c r="E1229" t="s">
        <v>2792</v>
      </c>
      <c r="F1229" s="22" t="str">
        <f>"dossierComplet['"&amp;meta_dossier_complet[[#This Row],[COD_VAR]]&amp;"'][code_insee]"</f>
        <v>dossierComplet['C18_EMPLT_AGRI'][code_insee]</v>
      </c>
    </row>
    <row r="1230" spans="2:6" hidden="1">
      <c r="B1230" t="s">
        <v>6414</v>
      </c>
      <c r="C1230" t="s">
        <v>6415</v>
      </c>
      <c r="D1230" t="s">
        <v>6416</v>
      </c>
      <c r="E1230" t="s">
        <v>2792</v>
      </c>
      <c r="F1230" s="22" t="str">
        <f>"dossierComplet['"&amp;meta_dossier_complet[[#This Row],[COD_VAR]]&amp;"'][code_insee]"</f>
        <v>dossierComplet['C18_EMPLT_INDUS'][code_insee]</v>
      </c>
    </row>
    <row r="1231" spans="2:6" hidden="1">
      <c r="B1231" t="s">
        <v>6417</v>
      </c>
      <c r="C1231" t="s">
        <v>6418</v>
      </c>
      <c r="D1231" t="s">
        <v>6419</v>
      </c>
      <c r="E1231" t="s">
        <v>2792</v>
      </c>
      <c r="F1231" s="22" t="str">
        <f>"dossierComplet['"&amp;meta_dossier_complet[[#This Row],[COD_VAR]]&amp;"'][code_insee]"</f>
        <v>dossierComplet['C18_EMPLT_CONST'][code_insee]</v>
      </c>
    </row>
    <row r="1232" spans="2:6" hidden="1">
      <c r="B1232" t="s">
        <v>6420</v>
      </c>
      <c r="C1232" t="s">
        <v>6421</v>
      </c>
      <c r="D1232" t="s">
        <v>6422</v>
      </c>
      <c r="E1232" t="s">
        <v>2792</v>
      </c>
      <c r="F1232" s="22" t="str">
        <f>"dossierComplet['"&amp;meta_dossier_complet[[#This Row],[COD_VAR]]&amp;"'][code_insee]"</f>
        <v>dossierComplet['C18_EMPLT_CTS'][code_insee]</v>
      </c>
    </row>
    <row r="1233" spans="2:6" hidden="1">
      <c r="B1233" t="s">
        <v>6423</v>
      </c>
      <c r="C1233" t="s">
        <v>6424</v>
      </c>
      <c r="D1233" t="s">
        <v>6425</v>
      </c>
      <c r="E1233" t="s">
        <v>2792</v>
      </c>
      <c r="F1233" s="22" t="str">
        <f>"dossierComplet['"&amp;meta_dossier_complet[[#This Row],[COD_VAR]]&amp;"'][code_insee]"</f>
        <v>dossierComplet['C18_EMPLT_APESAS'][code_insee]</v>
      </c>
    </row>
    <row r="1234" spans="2:6" hidden="1">
      <c r="B1234" t="s">
        <v>6426</v>
      </c>
      <c r="C1234" t="s">
        <v>6427</v>
      </c>
      <c r="D1234" t="s">
        <v>6428</v>
      </c>
      <c r="E1234" t="s">
        <v>2792</v>
      </c>
      <c r="F1234" s="22" t="str">
        <f>"dossierComplet['"&amp;meta_dossier_complet[[#This Row],[COD_VAR]]&amp;"'][code_insee]"</f>
        <v>dossierComplet['C18_EMPLT_F'][code_insee]</v>
      </c>
    </row>
    <row r="1235" spans="2:6" hidden="1">
      <c r="B1235" t="s">
        <v>6429</v>
      </c>
      <c r="C1235" t="s">
        <v>6430</v>
      </c>
      <c r="D1235" t="s">
        <v>6431</v>
      </c>
      <c r="E1235" t="s">
        <v>2792</v>
      </c>
      <c r="F1235" s="22" t="str">
        <f>"dossierComplet['"&amp;meta_dossier_complet[[#This Row],[COD_VAR]]&amp;"'][code_insee]"</f>
        <v>dossierComplet['C18_AGRILT_F'][code_insee]</v>
      </c>
    </row>
    <row r="1236" spans="2:6" hidden="1">
      <c r="B1236" t="s">
        <v>6432</v>
      </c>
      <c r="C1236" t="s">
        <v>6433</v>
      </c>
      <c r="D1236" t="s">
        <v>6434</v>
      </c>
      <c r="E1236" t="s">
        <v>2792</v>
      </c>
      <c r="F1236" s="22" t="str">
        <f>"dossierComplet['"&amp;meta_dossier_complet[[#This Row],[COD_VAR]]&amp;"'][code_insee]"</f>
        <v>dossierComplet['C18_INDUSLT_F'][code_insee]</v>
      </c>
    </row>
    <row r="1237" spans="2:6" hidden="1">
      <c r="B1237" t="s">
        <v>6435</v>
      </c>
      <c r="C1237" t="s">
        <v>6436</v>
      </c>
      <c r="D1237" t="s">
        <v>6437</v>
      </c>
      <c r="E1237" t="s">
        <v>2792</v>
      </c>
      <c r="F1237" s="22" t="str">
        <f>"dossierComplet['"&amp;meta_dossier_complet[[#This Row],[COD_VAR]]&amp;"'][code_insee]"</f>
        <v>dossierComplet['C18_CONSTLT_F'][code_insee]</v>
      </c>
    </row>
    <row r="1238" spans="2:6" hidden="1">
      <c r="B1238" t="s">
        <v>6438</v>
      </c>
      <c r="C1238" t="s">
        <v>6439</v>
      </c>
      <c r="D1238" t="s">
        <v>6440</v>
      </c>
      <c r="E1238" t="s">
        <v>2792</v>
      </c>
      <c r="F1238" s="22" t="str">
        <f>"dossierComplet['"&amp;meta_dossier_complet[[#This Row],[COD_VAR]]&amp;"'][code_insee]"</f>
        <v>dossierComplet['C18_CTSLT_F'][code_insee]</v>
      </c>
    </row>
    <row r="1239" spans="2:6" hidden="1">
      <c r="B1239" t="s">
        <v>6441</v>
      </c>
      <c r="C1239" t="s">
        <v>6442</v>
      </c>
      <c r="D1239" t="s">
        <v>6443</v>
      </c>
      <c r="E1239" t="s">
        <v>2792</v>
      </c>
      <c r="F1239" s="22" t="str">
        <f>"dossierComplet['"&amp;meta_dossier_complet[[#This Row],[COD_VAR]]&amp;"'][code_insee]"</f>
        <v>dossierComplet['C18_APESASLT_F'][code_insee]</v>
      </c>
    </row>
    <row r="1240" spans="2:6" hidden="1">
      <c r="B1240" t="s">
        <v>6444</v>
      </c>
      <c r="C1240" t="s">
        <v>6445</v>
      </c>
      <c r="D1240" t="s">
        <v>6375</v>
      </c>
      <c r="E1240" t="s">
        <v>2792</v>
      </c>
      <c r="F1240" s="22" t="str">
        <f>"dossierComplet['"&amp;meta_dossier_complet[[#This Row],[COD_VAR]]&amp;"'][code_insee]"</f>
        <v>dossierComplet['C18_EMPLT_SAL'][code_insee]</v>
      </c>
    </row>
    <row r="1241" spans="2:6" hidden="1">
      <c r="B1241" t="s">
        <v>6446</v>
      </c>
      <c r="C1241" t="s">
        <v>6447</v>
      </c>
      <c r="D1241" t="s">
        <v>6448</v>
      </c>
      <c r="E1241" t="s">
        <v>2792</v>
      </c>
      <c r="F1241" s="22" t="str">
        <f>"dossierComplet['"&amp;meta_dossier_complet[[#This Row],[COD_VAR]]&amp;"'][code_insee]"</f>
        <v>dossierComplet['C18_AGRILT_SAL'][code_insee]</v>
      </c>
    </row>
    <row r="1242" spans="2:6" hidden="1">
      <c r="B1242" t="s">
        <v>6449</v>
      </c>
      <c r="C1242" t="s">
        <v>6450</v>
      </c>
      <c r="D1242" t="s">
        <v>6451</v>
      </c>
      <c r="E1242" t="s">
        <v>2792</v>
      </c>
      <c r="F1242" s="22" t="str">
        <f>"dossierComplet['"&amp;meta_dossier_complet[[#This Row],[COD_VAR]]&amp;"'][code_insee]"</f>
        <v>dossierComplet['C18_INDUSLT_SAL'][code_insee]</v>
      </c>
    </row>
    <row r="1243" spans="2:6" hidden="1">
      <c r="B1243" t="s">
        <v>6452</v>
      </c>
      <c r="C1243" t="s">
        <v>6453</v>
      </c>
      <c r="D1243" t="s">
        <v>6454</v>
      </c>
      <c r="E1243" t="s">
        <v>2792</v>
      </c>
      <c r="F1243" s="22" t="str">
        <f>"dossierComplet['"&amp;meta_dossier_complet[[#This Row],[COD_VAR]]&amp;"'][code_insee]"</f>
        <v>dossierComplet['C18_CONSTLT_SAL'][code_insee]</v>
      </c>
    </row>
    <row r="1244" spans="2:6" hidden="1">
      <c r="B1244" t="s">
        <v>6455</v>
      </c>
      <c r="C1244" t="s">
        <v>6456</v>
      </c>
      <c r="D1244" t="s">
        <v>6457</v>
      </c>
      <c r="E1244" t="s">
        <v>2792</v>
      </c>
      <c r="F1244" s="22" t="str">
        <f>"dossierComplet['"&amp;meta_dossier_complet[[#This Row],[COD_VAR]]&amp;"'][code_insee]"</f>
        <v>dossierComplet['C18_CTSLT_SAL'][code_insee]</v>
      </c>
    </row>
    <row r="1245" spans="2:6" hidden="1">
      <c r="B1245" t="s">
        <v>6458</v>
      </c>
      <c r="C1245" t="s">
        <v>6459</v>
      </c>
      <c r="D1245" t="s">
        <v>6460</v>
      </c>
      <c r="E1245" t="s">
        <v>2792</v>
      </c>
      <c r="F1245" s="22" t="str">
        <f>"dossierComplet['"&amp;meta_dossier_complet[[#This Row],[COD_VAR]]&amp;"'][code_insee]"</f>
        <v>dossierComplet['C18_APESASLT_SAL'][code_insee]</v>
      </c>
    </row>
    <row r="1246" spans="2:6" hidden="1">
      <c r="B1246" t="s">
        <v>6461</v>
      </c>
      <c r="C1246" t="s">
        <v>6462</v>
      </c>
      <c r="D1246" t="s">
        <v>6463</v>
      </c>
      <c r="E1246" t="s">
        <v>2792</v>
      </c>
      <c r="F1246" s="22" t="str">
        <f>"dossierComplet['"&amp;meta_dossier_complet[[#This Row],[COD_VAR]]&amp;"'][code_insee]"</f>
        <v>dossierComplet['C18_AGRILT_FSAL'][code_insee]</v>
      </c>
    </row>
    <row r="1247" spans="2:6" hidden="1">
      <c r="B1247" t="s">
        <v>6464</v>
      </c>
      <c r="C1247" t="s">
        <v>6465</v>
      </c>
      <c r="D1247" t="s">
        <v>6466</v>
      </c>
      <c r="E1247" t="s">
        <v>2792</v>
      </c>
      <c r="F1247" s="22" t="str">
        <f>"dossierComplet['"&amp;meta_dossier_complet[[#This Row],[COD_VAR]]&amp;"'][code_insee]"</f>
        <v>dossierComplet['C18_INDUSLT_FSAL'][code_insee]</v>
      </c>
    </row>
    <row r="1248" spans="2:6" hidden="1">
      <c r="B1248" t="s">
        <v>6467</v>
      </c>
      <c r="C1248" t="s">
        <v>6468</v>
      </c>
      <c r="D1248" t="s">
        <v>6469</v>
      </c>
      <c r="E1248" t="s">
        <v>2792</v>
      </c>
      <c r="F1248" s="22" t="str">
        <f>"dossierComplet['"&amp;meta_dossier_complet[[#This Row],[COD_VAR]]&amp;"'][code_insee]"</f>
        <v>dossierComplet['C18_CONSTLT_FSAL'][code_insee]</v>
      </c>
    </row>
    <row r="1249" spans="2:6" hidden="1">
      <c r="B1249" t="s">
        <v>6470</v>
      </c>
      <c r="C1249" t="s">
        <v>6471</v>
      </c>
      <c r="D1249" t="s">
        <v>6472</v>
      </c>
      <c r="E1249" t="s">
        <v>2792</v>
      </c>
      <c r="F1249" s="22" t="str">
        <f>"dossierComplet['"&amp;meta_dossier_complet[[#This Row],[COD_VAR]]&amp;"'][code_insee]"</f>
        <v>dossierComplet['C18_CTSLT_FSAL'][code_insee]</v>
      </c>
    </row>
    <row r="1250" spans="2:6" hidden="1">
      <c r="B1250" t="s">
        <v>6473</v>
      </c>
      <c r="C1250" t="s">
        <v>6474</v>
      </c>
      <c r="D1250" t="s">
        <v>6475</v>
      </c>
      <c r="E1250" t="s">
        <v>2792</v>
      </c>
      <c r="F1250" s="22" t="str">
        <f>"dossierComplet['"&amp;meta_dossier_complet[[#This Row],[COD_VAR]]&amp;"'][code_insee]"</f>
        <v>dossierComplet['C18_APESASLT_FSAL'][code_insee]</v>
      </c>
    </row>
    <row r="1251" spans="2:6" hidden="1">
      <c r="B1251" t="s">
        <v>6476</v>
      </c>
      <c r="C1251" t="s">
        <v>6477</v>
      </c>
      <c r="D1251" t="s">
        <v>6478</v>
      </c>
      <c r="E1251" t="s">
        <v>2792</v>
      </c>
      <c r="F1251" s="22" t="str">
        <f>"dossierComplet['"&amp;meta_dossier_complet[[#This Row],[COD_VAR]]&amp;"'][code_insee]"</f>
        <v>dossierComplet['C18_AGRILT_NSAL'][code_insee]</v>
      </c>
    </row>
    <row r="1252" spans="2:6" hidden="1">
      <c r="B1252" t="s">
        <v>6479</v>
      </c>
      <c r="C1252" t="s">
        <v>6480</v>
      </c>
      <c r="D1252" t="s">
        <v>6481</v>
      </c>
      <c r="E1252" t="s">
        <v>2792</v>
      </c>
      <c r="F1252" s="22" t="str">
        <f>"dossierComplet['"&amp;meta_dossier_complet[[#This Row],[COD_VAR]]&amp;"'][code_insee]"</f>
        <v>dossierComplet['C18_INDUSLT_NSAL'][code_insee]</v>
      </c>
    </row>
    <row r="1253" spans="2:6" hidden="1">
      <c r="B1253" t="s">
        <v>6482</v>
      </c>
      <c r="C1253" t="s">
        <v>6483</v>
      </c>
      <c r="D1253" t="s">
        <v>6484</v>
      </c>
      <c r="E1253" t="s">
        <v>2792</v>
      </c>
      <c r="F1253" s="22" t="str">
        <f>"dossierComplet['"&amp;meta_dossier_complet[[#This Row],[COD_VAR]]&amp;"'][code_insee]"</f>
        <v>dossierComplet['C18_CONSTLT_NSAL'][code_insee]</v>
      </c>
    </row>
    <row r="1254" spans="2:6" hidden="1">
      <c r="B1254" t="s">
        <v>6485</v>
      </c>
      <c r="C1254" t="s">
        <v>6486</v>
      </c>
      <c r="D1254" t="s">
        <v>6487</v>
      </c>
      <c r="E1254" t="s">
        <v>2792</v>
      </c>
      <c r="F1254" s="22" t="str">
        <f>"dossierComplet['"&amp;meta_dossier_complet[[#This Row],[COD_VAR]]&amp;"'][code_insee]"</f>
        <v>dossierComplet['C18_CTSLT_NSAL'][code_insee]</v>
      </c>
    </row>
    <row r="1255" spans="2:6" hidden="1">
      <c r="B1255" t="s">
        <v>6488</v>
      </c>
      <c r="C1255" t="s">
        <v>6489</v>
      </c>
      <c r="D1255" t="s">
        <v>6490</v>
      </c>
      <c r="E1255" t="s">
        <v>2792</v>
      </c>
      <c r="F1255" s="22" t="str">
        <f>"dossierComplet['"&amp;meta_dossier_complet[[#This Row],[COD_VAR]]&amp;"'][code_insee]"</f>
        <v>dossierComplet['C18_APESASLT_NSAL'][code_insee]</v>
      </c>
    </row>
    <row r="1256" spans="2:6" hidden="1">
      <c r="B1256" t="s">
        <v>6491</v>
      </c>
      <c r="C1256" t="s">
        <v>6492</v>
      </c>
      <c r="D1256" t="s">
        <v>6493</v>
      </c>
      <c r="E1256" t="s">
        <v>2792</v>
      </c>
      <c r="F1256" s="22" t="str">
        <f>"dossierComplet['"&amp;meta_dossier_complet[[#This Row],[COD_VAR]]&amp;"'][code_insee]"</f>
        <v>dossierComplet['C18_AGRILT_FNSAL'][code_insee]</v>
      </c>
    </row>
    <row r="1257" spans="2:6" hidden="1">
      <c r="B1257" t="s">
        <v>6494</v>
      </c>
      <c r="C1257" t="s">
        <v>6495</v>
      </c>
      <c r="D1257" t="s">
        <v>6496</v>
      </c>
      <c r="E1257" t="s">
        <v>2792</v>
      </c>
      <c r="F1257" s="22" t="str">
        <f>"dossierComplet['"&amp;meta_dossier_complet[[#This Row],[COD_VAR]]&amp;"'][code_insee]"</f>
        <v>dossierComplet['C18_INDUSLT_FNSAL'][code_insee]</v>
      </c>
    </row>
    <row r="1258" spans="2:6" hidden="1">
      <c r="B1258" t="s">
        <v>6497</v>
      </c>
      <c r="C1258" t="s">
        <v>6498</v>
      </c>
      <c r="D1258" t="s">
        <v>6499</v>
      </c>
      <c r="E1258" t="s">
        <v>2792</v>
      </c>
      <c r="F1258" s="22" t="str">
        <f>"dossierComplet['"&amp;meta_dossier_complet[[#This Row],[COD_VAR]]&amp;"'][code_insee]"</f>
        <v>dossierComplet['C18_CONSTLT_FNSAL'][code_insee]</v>
      </c>
    </row>
    <row r="1259" spans="2:6" hidden="1">
      <c r="B1259" t="s">
        <v>6500</v>
      </c>
      <c r="C1259" t="s">
        <v>6501</v>
      </c>
      <c r="D1259" t="s">
        <v>6502</v>
      </c>
      <c r="E1259" t="s">
        <v>2792</v>
      </c>
      <c r="F1259" s="22" t="str">
        <f>"dossierComplet['"&amp;meta_dossier_complet[[#This Row],[COD_VAR]]&amp;"'][code_insee]"</f>
        <v>dossierComplet['C18_CTSLT_FNSAL'][code_insee]</v>
      </c>
    </row>
    <row r="1260" spans="2:6" hidden="1">
      <c r="B1260" t="s">
        <v>6503</v>
      </c>
      <c r="C1260" t="s">
        <v>6504</v>
      </c>
      <c r="D1260" t="s">
        <v>6505</v>
      </c>
      <c r="E1260" t="s">
        <v>2792</v>
      </c>
      <c r="F1260" s="22" t="str">
        <f>"dossierComplet['"&amp;meta_dossier_complet[[#This Row],[COD_VAR]]&amp;"'][code_insee]"</f>
        <v>dossierComplet['C18_APESASLT_FNSAL'][code_insee]</v>
      </c>
    </row>
    <row r="1261" spans="2:6" hidden="1">
      <c r="B1261" t="s">
        <v>6506</v>
      </c>
      <c r="C1261" t="s">
        <v>6507</v>
      </c>
      <c r="D1261" t="s">
        <v>6508</v>
      </c>
      <c r="E1261" t="s">
        <v>2792</v>
      </c>
      <c r="F1261" s="22" t="str">
        <f>"dossierComplet['"&amp;meta_dossier_complet[[#This Row],[COD_VAR]]&amp;"'][code_insee]"</f>
        <v>dossierComplet['P13_POP1564'][code_insee]</v>
      </c>
    </row>
    <row r="1262" spans="2:6" hidden="1">
      <c r="B1262" t="s">
        <v>6509</v>
      </c>
      <c r="C1262" t="s">
        <v>6510</v>
      </c>
      <c r="D1262" t="s">
        <v>3333</v>
      </c>
      <c r="E1262" t="s">
        <v>2792</v>
      </c>
      <c r="F1262" s="22" t="str">
        <f>"dossierComplet['"&amp;meta_dossier_complet[[#This Row],[COD_VAR]]&amp;"'][code_insee]"</f>
        <v>dossierComplet['P13_POP1524'][code_insee]</v>
      </c>
    </row>
    <row r="1263" spans="2:6" hidden="1">
      <c r="B1263" t="s">
        <v>6511</v>
      </c>
      <c r="C1263" t="s">
        <v>6512</v>
      </c>
      <c r="D1263" t="s">
        <v>3360</v>
      </c>
      <c r="E1263" t="s">
        <v>2792</v>
      </c>
      <c r="F1263" s="22" t="str">
        <f>"dossierComplet['"&amp;meta_dossier_complet[[#This Row],[COD_VAR]]&amp;"'][code_insee]"</f>
        <v>dossierComplet['P13_POP2554'][code_insee]</v>
      </c>
    </row>
    <row r="1264" spans="2:6" hidden="1">
      <c r="B1264" t="s">
        <v>6513</v>
      </c>
      <c r="C1264" t="s">
        <v>6514</v>
      </c>
      <c r="D1264" t="s">
        <v>6515</v>
      </c>
      <c r="E1264" t="s">
        <v>2792</v>
      </c>
      <c r="F1264" s="22" t="str">
        <f>"dossierComplet['"&amp;meta_dossier_complet[[#This Row],[COD_VAR]]&amp;"'][code_insee]"</f>
        <v>dossierComplet['P13_H1564'][code_insee]</v>
      </c>
    </row>
    <row r="1265" spans="2:6" hidden="1">
      <c r="B1265" t="s">
        <v>6516</v>
      </c>
      <c r="C1265" t="s">
        <v>6517</v>
      </c>
      <c r="D1265" t="s">
        <v>6518</v>
      </c>
      <c r="E1265" t="s">
        <v>2792</v>
      </c>
      <c r="F1265" s="22" t="str">
        <f>"dossierComplet['"&amp;meta_dossier_complet[[#This Row],[COD_VAR]]&amp;"'][code_insee]"</f>
        <v>dossierComplet['P13_H1524'][code_insee]</v>
      </c>
    </row>
    <row r="1266" spans="2:6" hidden="1">
      <c r="B1266" t="s">
        <v>6519</v>
      </c>
      <c r="C1266" t="s">
        <v>6520</v>
      </c>
      <c r="D1266" t="s">
        <v>6521</v>
      </c>
      <c r="E1266" t="s">
        <v>2792</v>
      </c>
      <c r="F1266" s="22" t="str">
        <f>"dossierComplet['"&amp;meta_dossier_complet[[#This Row],[COD_VAR]]&amp;"'][code_insee]"</f>
        <v>dossierComplet['P13_H2554'][code_insee]</v>
      </c>
    </row>
    <row r="1267" spans="2:6" hidden="1">
      <c r="B1267" t="s">
        <v>6522</v>
      </c>
      <c r="C1267" t="s">
        <v>6523</v>
      </c>
      <c r="D1267" t="s">
        <v>6524</v>
      </c>
      <c r="E1267" t="s">
        <v>2792</v>
      </c>
      <c r="F1267" s="22" t="str">
        <f>"dossierComplet['"&amp;meta_dossier_complet[[#This Row],[COD_VAR]]&amp;"'][code_insee]"</f>
        <v>dossierComplet['P13_H5564'][code_insee]</v>
      </c>
    </row>
    <row r="1268" spans="2:6" hidden="1">
      <c r="B1268" t="s">
        <v>6525</v>
      </c>
      <c r="C1268" t="s">
        <v>6526</v>
      </c>
      <c r="D1268" t="s">
        <v>6527</v>
      </c>
      <c r="E1268" t="s">
        <v>2792</v>
      </c>
      <c r="F1268" s="22" t="str">
        <f>"dossierComplet['"&amp;meta_dossier_complet[[#This Row],[COD_VAR]]&amp;"'][code_insee]"</f>
        <v>dossierComplet['P13_F1564'][code_insee]</v>
      </c>
    </row>
    <row r="1269" spans="2:6" hidden="1">
      <c r="B1269" t="s">
        <v>6528</v>
      </c>
      <c r="C1269" t="s">
        <v>6529</v>
      </c>
      <c r="D1269" t="s">
        <v>6530</v>
      </c>
      <c r="E1269" t="s">
        <v>2792</v>
      </c>
      <c r="F1269" s="22" t="str">
        <f>"dossierComplet['"&amp;meta_dossier_complet[[#This Row],[COD_VAR]]&amp;"'][code_insee]"</f>
        <v>dossierComplet['P13_F1524'][code_insee]</v>
      </c>
    </row>
    <row r="1270" spans="2:6" hidden="1">
      <c r="B1270" t="s">
        <v>6531</v>
      </c>
      <c r="C1270" t="s">
        <v>6532</v>
      </c>
      <c r="D1270" t="s">
        <v>6533</v>
      </c>
      <c r="E1270" t="s">
        <v>2792</v>
      </c>
      <c r="F1270" s="22" t="str">
        <f>"dossierComplet['"&amp;meta_dossier_complet[[#This Row],[COD_VAR]]&amp;"'][code_insee]"</f>
        <v>dossierComplet['P13_F2554'][code_insee]</v>
      </c>
    </row>
    <row r="1271" spans="2:6" hidden="1">
      <c r="B1271" t="s">
        <v>6534</v>
      </c>
      <c r="C1271" t="s">
        <v>6535</v>
      </c>
      <c r="D1271" t="s">
        <v>6536</v>
      </c>
      <c r="E1271" t="s">
        <v>2792</v>
      </c>
      <c r="F1271" s="22" t="str">
        <f>"dossierComplet['"&amp;meta_dossier_complet[[#This Row],[COD_VAR]]&amp;"'][code_insee]"</f>
        <v>dossierComplet['P13_F5564'][code_insee]</v>
      </c>
    </row>
    <row r="1272" spans="2:6" hidden="1">
      <c r="B1272" t="s">
        <v>6537</v>
      </c>
      <c r="C1272" t="s">
        <v>6538</v>
      </c>
      <c r="D1272" t="s">
        <v>6539</v>
      </c>
      <c r="E1272" t="s">
        <v>2792</v>
      </c>
      <c r="F1272" s="22" t="str">
        <f>"dossierComplet['"&amp;meta_dossier_complet[[#This Row],[COD_VAR]]&amp;"'][code_insee]"</f>
        <v>dossierComplet['P13_ACT1564'][code_insee]</v>
      </c>
    </row>
    <row r="1273" spans="2:6" hidden="1">
      <c r="B1273" t="s">
        <v>6540</v>
      </c>
      <c r="C1273" t="s">
        <v>6541</v>
      </c>
      <c r="D1273" t="s">
        <v>6542</v>
      </c>
      <c r="E1273" t="s">
        <v>2792</v>
      </c>
      <c r="F1273" s="22" t="str">
        <f>"dossierComplet['"&amp;meta_dossier_complet[[#This Row],[COD_VAR]]&amp;"'][code_insee]"</f>
        <v>dossierComplet['P13_ACT1524'][code_insee]</v>
      </c>
    </row>
    <row r="1274" spans="2:6" hidden="1">
      <c r="B1274" t="s">
        <v>6543</v>
      </c>
      <c r="C1274" t="s">
        <v>6544</v>
      </c>
      <c r="D1274" t="s">
        <v>6545</v>
      </c>
      <c r="E1274" t="s">
        <v>2792</v>
      </c>
      <c r="F1274" s="22" t="str">
        <f>"dossierComplet['"&amp;meta_dossier_complet[[#This Row],[COD_VAR]]&amp;"'][code_insee]"</f>
        <v>dossierComplet['P13_ACT2554'][code_insee]</v>
      </c>
    </row>
    <row r="1275" spans="2:6" hidden="1">
      <c r="B1275" t="s">
        <v>6546</v>
      </c>
      <c r="C1275" t="s">
        <v>6547</v>
      </c>
      <c r="D1275" t="s">
        <v>6548</v>
      </c>
      <c r="E1275" t="s">
        <v>2792</v>
      </c>
      <c r="F1275" s="22" t="str">
        <f>"dossierComplet['"&amp;meta_dossier_complet[[#This Row],[COD_VAR]]&amp;"'][code_insee]"</f>
        <v>dossierComplet['P13_ACT5564'][code_insee]</v>
      </c>
    </row>
    <row r="1276" spans="2:6" hidden="1">
      <c r="B1276" t="s">
        <v>6549</v>
      </c>
      <c r="C1276" t="s">
        <v>6550</v>
      </c>
      <c r="D1276" t="s">
        <v>6551</v>
      </c>
      <c r="E1276" t="s">
        <v>2792</v>
      </c>
      <c r="F1276" s="22" t="str">
        <f>"dossierComplet['"&amp;meta_dossier_complet[[#This Row],[COD_VAR]]&amp;"'][code_insee]"</f>
        <v>dossierComplet['P13_HACT1564'][code_insee]</v>
      </c>
    </row>
    <row r="1277" spans="2:6" hidden="1">
      <c r="B1277" t="s">
        <v>6552</v>
      </c>
      <c r="C1277" t="s">
        <v>6553</v>
      </c>
      <c r="D1277" t="s">
        <v>6554</v>
      </c>
      <c r="E1277" t="s">
        <v>2792</v>
      </c>
      <c r="F1277" s="22" t="str">
        <f>"dossierComplet['"&amp;meta_dossier_complet[[#This Row],[COD_VAR]]&amp;"'][code_insee]"</f>
        <v>dossierComplet['P13_HACT1524'][code_insee]</v>
      </c>
    </row>
    <row r="1278" spans="2:6" hidden="1">
      <c r="B1278" t="s">
        <v>6555</v>
      </c>
      <c r="C1278" t="s">
        <v>6556</v>
      </c>
      <c r="D1278" t="s">
        <v>6557</v>
      </c>
      <c r="E1278" t="s">
        <v>2792</v>
      </c>
      <c r="F1278" s="22" t="str">
        <f>"dossierComplet['"&amp;meta_dossier_complet[[#This Row],[COD_VAR]]&amp;"'][code_insee]"</f>
        <v>dossierComplet['P13_HACT2554'][code_insee]</v>
      </c>
    </row>
    <row r="1279" spans="2:6" hidden="1">
      <c r="B1279" t="s">
        <v>6558</v>
      </c>
      <c r="C1279" t="s">
        <v>6559</v>
      </c>
      <c r="D1279" t="s">
        <v>6560</v>
      </c>
      <c r="E1279" t="s">
        <v>2792</v>
      </c>
      <c r="F1279" s="22" t="str">
        <f>"dossierComplet['"&amp;meta_dossier_complet[[#This Row],[COD_VAR]]&amp;"'][code_insee]"</f>
        <v>dossierComplet['P13_HACT5564'][code_insee]</v>
      </c>
    </row>
    <row r="1280" spans="2:6" hidden="1">
      <c r="B1280" t="s">
        <v>6561</v>
      </c>
      <c r="C1280" t="s">
        <v>6562</v>
      </c>
      <c r="D1280" t="s">
        <v>6563</v>
      </c>
      <c r="E1280" t="s">
        <v>2792</v>
      </c>
      <c r="F1280" s="22" t="str">
        <f>"dossierComplet['"&amp;meta_dossier_complet[[#This Row],[COD_VAR]]&amp;"'][code_insee]"</f>
        <v>dossierComplet['P13_FACT1564'][code_insee]</v>
      </c>
    </row>
    <row r="1281" spans="2:6" hidden="1">
      <c r="B1281" t="s">
        <v>6564</v>
      </c>
      <c r="C1281" t="s">
        <v>6565</v>
      </c>
      <c r="D1281" t="s">
        <v>6566</v>
      </c>
      <c r="E1281" t="s">
        <v>2792</v>
      </c>
      <c r="F1281" s="22" t="str">
        <f>"dossierComplet['"&amp;meta_dossier_complet[[#This Row],[COD_VAR]]&amp;"'][code_insee]"</f>
        <v>dossierComplet['P13_FACT1524'][code_insee]</v>
      </c>
    </row>
    <row r="1282" spans="2:6" hidden="1">
      <c r="B1282" t="s">
        <v>6567</v>
      </c>
      <c r="C1282" t="s">
        <v>6568</v>
      </c>
      <c r="D1282" t="s">
        <v>6569</v>
      </c>
      <c r="E1282" t="s">
        <v>2792</v>
      </c>
      <c r="F1282" s="22" t="str">
        <f>"dossierComplet['"&amp;meta_dossier_complet[[#This Row],[COD_VAR]]&amp;"'][code_insee]"</f>
        <v>dossierComplet['P13_FACT2554'][code_insee]</v>
      </c>
    </row>
    <row r="1283" spans="2:6" hidden="1">
      <c r="B1283" t="s">
        <v>6570</v>
      </c>
      <c r="C1283" t="s">
        <v>6571</v>
      </c>
      <c r="D1283" t="s">
        <v>6572</v>
      </c>
      <c r="E1283" t="s">
        <v>2792</v>
      </c>
      <c r="F1283" s="22" t="str">
        <f>"dossierComplet['"&amp;meta_dossier_complet[[#This Row],[COD_VAR]]&amp;"'][code_insee]"</f>
        <v>dossierComplet['P13_FACT5564'][code_insee]</v>
      </c>
    </row>
    <row r="1284" spans="2:6" hidden="1">
      <c r="B1284" t="s">
        <v>6573</v>
      </c>
      <c r="C1284" t="s">
        <v>6574</v>
      </c>
      <c r="D1284" t="s">
        <v>6575</v>
      </c>
      <c r="E1284" t="s">
        <v>2792</v>
      </c>
      <c r="F1284" s="22" t="str">
        <f>"dossierComplet['"&amp;meta_dossier_complet[[#This Row],[COD_VAR]]&amp;"'][code_insee]"</f>
        <v>dossierComplet['P13_ACTOCC1564'][code_insee]</v>
      </c>
    </row>
    <row r="1285" spans="2:6" hidden="1">
      <c r="B1285" t="s">
        <v>6576</v>
      </c>
      <c r="C1285" t="s">
        <v>6577</v>
      </c>
      <c r="D1285" t="s">
        <v>6578</v>
      </c>
      <c r="E1285" t="s">
        <v>2792</v>
      </c>
      <c r="F1285" s="22" t="str">
        <f>"dossierComplet['"&amp;meta_dossier_complet[[#This Row],[COD_VAR]]&amp;"'][code_insee]"</f>
        <v>dossierComplet['P13_ACTOCC1524'][code_insee]</v>
      </c>
    </row>
    <row r="1286" spans="2:6" hidden="1">
      <c r="B1286" t="s">
        <v>6579</v>
      </c>
      <c r="C1286" t="s">
        <v>6580</v>
      </c>
      <c r="D1286" t="s">
        <v>6581</v>
      </c>
      <c r="E1286" t="s">
        <v>2792</v>
      </c>
      <c r="F1286" s="22" t="str">
        <f>"dossierComplet['"&amp;meta_dossier_complet[[#This Row],[COD_VAR]]&amp;"'][code_insee]"</f>
        <v>dossierComplet['P13_ACTOCC2554'][code_insee]</v>
      </c>
    </row>
    <row r="1287" spans="2:6" hidden="1">
      <c r="B1287" t="s">
        <v>6582</v>
      </c>
      <c r="C1287" t="s">
        <v>6583</v>
      </c>
      <c r="D1287" t="s">
        <v>6584</v>
      </c>
      <c r="E1287" t="s">
        <v>2792</v>
      </c>
      <c r="F1287" s="22" t="str">
        <f>"dossierComplet['"&amp;meta_dossier_complet[[#This Row],[COD_VAR]]&amp;"'][code_insee]"</f>
        <v>dossierComplet['P13_ACTOCC5564'][code_insee]</v>
      </c>
    </row>
    <row r="1288" spans="2:6" hidden="1">
      <c r="B1288" t="s">
        <v>6585</v>
      </c>
      <c r="C1288" t="s">
        <v>6586</v>
      </c>
      <c r="D1288" t="s">
        <v>6587</v>
      </c>
      <c r="E1288" t="s">
        <v>2792</v>
      </c>
      <c r="F1288" s="22" t="str">
        <f>"dossierComplet['"&amp;meta_dossier_complet[[#This Row],[COD_VAR]]&amp;"'][code_insee]"</f>
        <v>dossierComplet['P13_HACTOCC1564'][code_insee]</v>
      </c>
    </row>
    <row r="1289" spans="2:6" hidden="1">
      <c r="B1289" t="s">
        <v>6588</v>
      </c>
      <c r="C1289" t="s">
        <v>6589</v>
      </c>
      <c r="D1289" t="s">
        <v>6590</v>
      </c>
      <c r="E1289" t="s">
        <v>2792</v>
      </c>
      <c r="F1289" s="22" t="str">
        <f>"dossierComplet['"&amp;meta_dossier_complet[[#This Row],[COD_VAR]]&amp;"'][code_insee]"</f>
        <v>dossierComplet['P13_HACTOCC1524'][code_insee]</v>
      </c>
    </row>
    <row r="1290" spans="2:6" hidden="1">
      <c r="B1290" t="s">
        <v>6591</v>
      </c>
      <c r="C1290" t="s">
        <v>6592</v>
      </c>
      <c r="D1290" t="s">
        <v>6593</v>
      </c>
      <c r="E1290" t="s">
        <v>2792</v>
      </c>
      <c r="F1290" s="22" t="str">
        <f>"dossierComplet['"&amp;meta_dossier_complet[[#This Row],[COD_VAR]]&amp;"'][code_insee]"</f>
        <v>dossierComplet['P13_HACTOCC2554'][code_insee]</v>
      </c>
    </row>
    <row r="1291" spans="2:6" hidden="1">
      <c r="B1291" t="s">
        <v>6594</v>
      </c>
      <c r="C1291" t="s">
        <v>6595</v>
      </c>
      <c r="D1291" t="s">
        <v>6596</v>
      </c>
      <c r="E1291" t="s">
        <v>2792</v>
      </c>
      <c r="F1291" s="22" t="str">
        <f>"dossierComplet['"&amp;meta_dossier_complet[[#This Row],[COD_VAR]]&amp;"'][code_insee]"</f>
        <v>dossierComplet['P13_HACTOCC5564'][code_insee]</v>
      </c>
    </row>
    <row r="1292" spans="2:6" hidden="1">
      <c r="B1292" t="s">
        <v>6597</v>
      </c>
      <c r="C1292" t="s">
        <v>6598</v>
      </c>
      <c r="D1292" t="s">
        <v>6599</v>
      </c>
      <c r="E1292" t="s">
        <v>2792</v>
      </c>
      <c r="F1292" s="22" t="str">
        <f>"dossierComplet['"&amp;meta_dossier_complet[[#This Row],[COD_VAR]]&amp;"'][code_insee]"</f>
        <v>dossierComplet['P13_FACTOCC1564'][code_insee]</v>
      </c>
    </row>
    <row r="1293" spans="2:6" hidden="1">
      <c r="B1293" t="s">
        <v>6600</v>
      </c>
      <c r="C1293" t="s">
        <v>6601</v>
      </c>
      <c r="D1293" t="s">
        <v>6602</v>
      </c>
      <c r="E1293" t="s">
        <v>2792</v>
      </c>
      <c r="F1293" s="22" t="str">
        <f>"dossierComplet['"&amp;meta_dossier_complet[[#This Row],[COD_VAR]]&amp;"'][code_insee]"</f>
        <v>dossierComplet['P13_FACTOCC1524'][code_insee]</v>
      </c>
    </row>
    <row r="1294" spans="2:6" hidden="1">
      <c r="B1294" t="s">
        <v>6603</v>
      </c>
      <c r="C1294" t="s">
        <v>6604</v>
      </c>
      <c r="D1294" t="s">
        <v>6605</v>
      </c>
      <c r="E1294" t="s">
        <v>2792</v>
      </c>
      <c r="F1294" s="22" t="str">
        <f>"dossierComplet['"&amp;meta_dossier_complet[[#This Row],[COD_VAR]]&amp;"'][code_insee]"</f>
        <v>dossierComplet['P13_FACTOCC2554'][code_insee]</v>
      </c>
    </row>
    <row r="1295" spans="2:6" hidden="1">
      <c r="B1295" t="s">
        <v>6606</v>
      </c>
      <c r="C1295" t="s">
        <v>6607</v>
      </c>
      <c r="D1295" t="s">
        <v>6608</v>
      </c>
      <c r="E1295" t="s">
        <v>2792</v>
      </c>
      <c r="F1295" s="22" t="str">
        <f>"dossierComplet['"&amp;meta_dossier_complet[[#This Row],[COD_VAR]]&amp;"'][code_insee]"</f>
        <v>dossierComplet['P13_FACTOCC5564'][code_insee]</v>
      </c>
    </row>
    <row r="1296" spans="2:6" hidden="1">
      <c r="B1296" t="s">
        <v>6609</v>
      </c>
      <c r="C1296" t="s">
        <v>6610</v>
      </c>
      <c r="D1296" t="s">
        <v>6611</v>
      </c>
      <c r="E1296" t="s">
        <v>2792</v>
      </c>
      <c r="F1296" s="22" t="str">
        <f>"dossierComplet['"&amp;meta_dossier_complet[[#This Row],[COD_VAR]]&amp;"'][code_insee]"</f>
        <v>dossierComplet['P13_CHOM1564'][code_insee]</v>
      </c>
    </row>
    <row r="1297" spans="2:6" hidden="1">
      <c r="B1297" t="s">
        <v>6612</v>
      </c>
      <c r="C1297" t="s">
        <v>6613</v>
      </c>
      <c r="D1297" t="s">
        <v>6614</v>
      </c>
      <c r="E1297" t="s">
        <v>2792</v>
      </c>
      <c r="F1297" s="22" t="str">
        <f>"dossierComplet['"&amp;meta_dossier_complet[[#This Row],[COD_VAR]]&amp;"'][code_insee]"</f>
        <v>dossierComplet['P13_HCHOM1564'][code_insee]</v>
      </c>
    </row>
    <row r="1298" spans="2:6" hidden="1">
      <c r="B1298" t="s">
        <v>6615</v>
      </c>
      <c r="C1298" t="s">
        <v>6616</v>
      </c>
      <c r="D1298" t="s">
        <v>6617</v>
      </c>
      <c r="E1298" t="s">
        <v>2792</v>
      </c>
      <c r="F1298" s="22" t="str">
        <f>"dossierComplet['"&amp;meta_dossier_complet[[#This Row],[COD_VAR]]&amp;"'][code_insee]"</f>
        <v>dossierComplet['P13_HCHOM1524'][code_insee]</v>
      </c>
    </row>
    <row r="1299" spans="2:6" hidden="1">
      <c r="B1299" t="s">
        <v>6618</v>
      </c>
      <c r="C1299" t="s">
        <v>6619</v>
      </c>
      <c r="D1299" t="s">
        <v>6620</v>
      </c>
      <c r="E1299" t="s">
        <v>2792</v>
      </c>
      <c r="F1299" s="22" t="str">
        <f>"dossierComplet['"&amp;meta_dossier_complet[[#This Row],[COD_VAR]]&amp;"'][code_insee]"</f>
        <v>dossierComplet['P13_HCHOM2554'][code_insee]</v>
      </c>
    </row>
    <row r="1300" spans="2:6" hidden="1">
      <c r="B1300" t="s">
        <v>6621</v>
      </c>
      <c r="C1300" t="s">
        <v>6622</v>
      </c>
      <c r="D1300" t="s">
        <v>6623</v>
      </c>
      <c r="E1300" t="s">
        <v>2792</v>
      </c>
      <c r="F1300" s="22" t="str">
        <f>"dossierComplet['"&amp;meta_dossier_complet[[#This Row],[COD_VAR]]&amp;"'][code_insee]"</f>
        <v>dossierComplet['P13_HCHOM5564'][code_insee]</v>
      </c>
    </row>
    <row r="1301" spans="2:6" hidden="1">
      <c r="B1301" t="s">
        <v>6624</v>
      </c>
      <c r="C1301" t="s">
        <v>6625</v>
      </c>
      <c r="D1301" t="s">
        <v>6626</v>
      </c>
      <c r="E1301" t="s">
        <v>2792</v>
      </c>
      <c r="F1301" s="22" t="str">
        <f>"dossierComplet['"&amp;meta_dossier_complet[[#This Row],[COD_VAR]]&amp;"'][code_insee]"</f>
        <v>dossierComplet['P13_FCHOM1564'][code_insee]</v>
      </c>
    </row>
    <row r="1302" spans="2:6" hidden="1">
      <c r="B1302" t="s">
        <v>6627</v>
      </c>
      <c r="C1302" t="s">
        <v>6628</v>
      </c>
      <c r="D1302" t="s">
        <v>6629</v>
      </c>
      <c r="E1302" t="s">
        <v>2792</v>
      </c>
      <c r="F1302" s="22" t="str">
        <f>"dossierComplet['"&amp;meta_dossier_complet[[#This Row],[COD_VAR]]&amp;"'][code_insee]"</f>
        <v>dossierComplet['P13_FCHOM1524'][code_insee]</v>
      </c>
    </row>
    <row r="1303" spans="2:6" hidden="1">
      <c r="B1303" t="s">
        <v>6630</v>
      </c>
      <c r="C1303" t="s">
        <v>6631</v>
      </c>
      <c r="D1303" t="s">
        <v>6632</v>
      </c>
      <c r="E1303" t="s">
        <v>2792</v>
      </c>
      <c r="F1303" s="22" t="str">
        <f>"dossierComplet['"&amp;meta_dossier_complet[[#This Row],[COD_VAR]]&amp;"'][code_insee]"</f>
        <v>dossierComplet['P13_FCHOM2554'][code_insee]</v>
      </c>
    </row>
    <row r="1304" spans="2:6" hidden="1">
      <c r="B1304" t="s">
        <v>6633</v>
      </c>
      <c r="C1304" t="s">
        <v>6634</v>
      </c>
      <c r="D1304" t="s">
        <v>6635</v>
      </c>
      <c r="E1304" t="s">
        <v>2792</v>
      </c>
      <c r="F1304" s="22" t="str">
        <f>"dossierComplet['"&amp;meta_dossier_complet[[#This Row],[COD_VAR]]&amp;"'][code_insee]"</f>
        <v>dossierComplet['P13_FCHOM5564'][code_insee]</v>
      </c>
    </row>
    <row r="1305" spans="2:6" hidden="1">
      <c r="B1305" t="s">
        <v>6636</v>
      </c>
      <c r="C1305" t="s">
        <v>6637</v>
      </c>
      <c r="D1305" t="s">
        <v>6638</v>
      </c>
      <c r="E1305" t="s">
        <v>2792</v>
      </c>
      <c r="F1305" s="22" t="str">
        <f>"dossierComplet['"&amp;meta_dossier_complet[[#This Row],[COD_VAR]]&amp;"'][code_insee]"</f>
        <v>dossierComplet['P13_INACT1564'][code_insee]</v>
      </c>
    </row>
    <row r="1306" spans="2:6" hidden="1">
      <c r="B1306" t="s">
        <v>6639</v>
      </c>
      <c r="C1306" t="s">
        <v>6640</v>
      </c>
      <c r="D1306" t="s">
        <v>6641</v>
      </c>
      <c r="E1306" t="s">
        <v>2792</v>
      </c>
      <c r="F1306" s="22" t="str">
        <f>"dossierComplet['"&amp;meta_dossier_complet[[#This Row],[COD_VAR]]&amp;"'][code_insee]"</f>
        <v>dossierComplet['P13_ETUD1564'][code_insee]</v>
      </c>
    </row>
    <row r="1307" spans="2:6" hidden="1">
      <c r="B1307" t="s">
        <v>6642</v>
      </c>
      <c r="C1307" t="s">
        <v>6643</v>
      </c>
      <c r="D1307" t="s">
        <v>6644</v>
      </c>
      <c r="E1307" t="s">
        <v>2792</v>
      </c>
      <c r="F1307" s="22" t="str">
        <f>"dossierComplet['"&amp;meta_dossier_complet[[#This Row],[COD_VAR]]&amp;"'][code_insee]"</f>
        <v>dossierComplet['P13_RETR1564'][code_insee]</v>
      </c>
    </row>
    <row r="1308" spans="2:6" hidden="1">
      <c r="B1308" t="s">
        <v>6645</v>
      </c>
      <c r="C1308" t="s">
        <v>6646</v>
      </c>
      <c r="D1308" t="s">
        <v>6647</v>
      </c>
      <c r="E1308" t="s">
        <v>2792</v>
      </c>
      <c r="F1308" s="22" t="str">
        <f>"dossierComplet['"&amp;meta_dossier_complet[[#This Row],[COD_VAR]]&amp;"'][code_insee]"</f>
        <v>dossierComplet['P13_AINACT1564'][code_insee]</v>
      </c>
    </row>
    <row r="1309" spans="2:6" hidden="1">
      <c r="B1309" t="s">
        <v>6648</v>
      </c>
      <c r="C1309" t="s">
        <v>6649</v>
      </c>
      <c r="D1309" t="s">
        <v>6539</v>
      </c>
      <c r="E1309" t="s">
        <v>2792</v>
      </c>
      <c r="F1309" s="22" t="str">
        <f>"dossierComplet['"&amp;meta_dossier_complet[[#This Row],[COD_VAR]]&amp;"'][code_insee]"</f>
        <v>dossierComplet['C13_ACT1564'][code_insee]</v>
      </c>
    </row>
    <row r="1310" spans="2:6" hidden="1">
      <c r="B1310" t="s">
        <v>6650</v>
      </c>
      <c r="C1310" t="s">
        <v>6651</v>
      </c>
      <c r="D1310" t="s">
        <v>6652</v>
      </c>
      <c r="E1310" t="s">
        <v>2792</v>
      </c>
      <c r="F1310" s="22" t="str">
        <f>"dossierComplet['"&amp;meta_dossier_complet[[#This Row],[COD_VAR]]&amp;"'][code_insee]"</f>
        <v>dossierComplet['C13_ACT1564_CS1'][code_insee]</v>
      </c>
    </row>
    <row r="1311" spans="2:6" hidden="1">
      <c r="B1311" t="s">
        <v>6653</v>
      </c>
      <c r="C1311" t="s">
        <v>6654</v>
      </c>
      <c r="D1311" t="s">
        <v>6655</v>
      </c>
      <c r="E1311" t="s">
        <v>2792</v>
      </c>
      <c r="F1311" s="22" t="str">
        <f>"dossierComplet['"&amp;meta_dossier_complet[[#This Row],[COD_VAR]]&amp;"'][code_insee]"</f>
        <v>dossierComplet['C13_ACT1564_CS2'][code_insee]</v>
      </c>
    </row>
    <row r="1312" spans="2:6" hidden="1">
      <c r="B1312" t="s">
        <v>6656</v>
      </c>
      <c r="C1312" t="s">
        <v>6657</v>
      </c>
      <c r="D1312" t="s">
        <v>6658</v>
      </c>
      <c r="E1312" t="s">
        <v>2792</v>
      </c>
      <c r="F1312" s="22" t="str">
        <f>"dossierComplet['"&amp;meta_dossier_complet[[#This Row],[COD_VAR]]&amp;"'][code_insee]"</f>
        <v>dossierComplet['C13_ACT1564_CS3'][code_insee]</v>
      </c>
    </row>
    <row r="1313" spans="2:6" hidden="1">
      <c r="B1313" t="s">
        <v>6659</v>
      </c>
      <c r="C1313" t="s">
        <v>6660</v>
      </c>
      <c r="D1313" t="s">
        <v>6661</v>
      </c>
      <c r="E1313" t="s">
        <v>2792</v>
      </c>
      <c r="F1313" s="22" t="str">
        <f>"dossierComplet['"&amp;meta_dossier_complet[[#This Row],[COD_VAR]]&amp;"'][code_insee]"</f>
        <v>dossierComplet['C13_ACT1564_CS4'][code_insee]</v>
      </c>
    </row>
    <row r="1314" spans="2:6" hidden="1">
      <c r="B1314" t="s">
        <v>6662</v>
      </c>
      <c r="C1314" t="s">
        <v>6663</v>
      </c>
      <c r="D1314" t="s">
        <v>6664</v>
      </c>
      <c r="E1314" t="s">
        <v>2792</v>
      </c>
      <c r="F1314" s="22" t="str">
        <f>"dossierComplet['"&amp;meta_dossier_complet[[#This Row],[COD_VAR]]&amp;"'][code_insee]"</f>
        <v>dossierComplet['C13_ACT1564_CS5'][code_insee]</v>
      </c>
    </row>
    <row r="1315" spans="2:6" hidden="1">
      <c r="B1315" t="s">
        <v>6665</v>
      </c>
      <c r="C1315" t="s">
        <v>6666</v>
      </c>
      <c r="D1315" t="s">
        <v>6667</v>
      </c>
      <c r="E1315" t="s">
        <v>2792</v>
      </c>
      <c r="F1315" s="22" t="str">
        <f>"dossierComplet['"&amp;meta_dossier_complet[[#This Row],[COD_VAR]]&amp;"'][code_insee]"</f>
        <v>dossierComplet['C13_ACT1564_CS6'][code_insee]</v>
      </c>
    </row>
    <row r="1316" spans="2:6" hidden="1">
      <c r="B1316" t="s">
        <v>6668</v>
      </c>
      <c r="C1316" t="s">
        <v>6669</v>
      </c>
      <c r="D1316" t="s">
        <v>6575</v>
      </c>
      <c r="E1316" t="s">
        <v>2792</v>
      </c>
      <c r="F1316" s="22" t="str">
        <f>"dossierComplet['"&amp;meta_dossier_complet[[#This Row],[COD_VAR]]&amp;"'][code_insee]"</f>
        <v>dossierComplet['C13_ACTOCC1564'][code_insee]</v>
      </c>
    </row>
    <row r="1317" spans="2:6" hidden="1">
      <c r="B1317" t="s">
        <v>6670</v>
      </c>
      <c r="C1317" t="s">
        <v>6671</v>
      </c>
      <c r="D1317" t="s">
        <v>6672</v>
      </c>
      <c r="E1317" t="s">
        <v>2792</v>
      </c>
      <c r="F1317" s="22" t="str">
        <f>"dossierComplet['"&amp;meta_dossier_complet[[#This Row],[COD_VAR]]&amp;"'][code_insee]"</f>
        <v>dossierComplet['C13_ACTOCC1564_CS1'][code_insee]</v>
      </c>
    </row>
    <row r="1318" spans="2:6" hidden="1">
      <c r="B1318" t="s">
        <v>6673</v>
      </c>
      <c r="C1318" t="s">
        <v>6674</v>
      </c>
      <c r="D1318" t="s">
        <v>6675</v>
      </c>
      <c r="E1318" t="s">
        <v>2792</v>
      </c>
      <c r="F1318" s="22" t="str">
        <f>"dossierComplet['"&amp;meta_dossier_complet[[#This Row],[COD_VAR]]&amp;"'][code_insee]"</f>
        <v>dossierComplet['C13_ACTOCC1564_CS2'][code_insee]</v>
      </c>
    </row>
    <row r="1319" spans="2:6" hidden="1">
      <c r="B1319" t="s">
        <v>6676</v>
      </c>
      <c r="C1319" t="s">
        <v>6677</v>
      </c>
      <c r="D1319" t="s">
        <v>6678</v>
      </c>
      <c r="E1319" t="s">
        <v>2792</v>
      </c>
      <c r="F1319" s="22" t="str">
        <f>"dossierComplet['"&amp;meta_dossier_complet[[#This Row],[COD_VAR]]&amp;"'][code_insee]"</f>
        <v>dossierComplet['C13_ACTOCC1564_CS3'][code_insee]</v>
      </c>
    </row>
    <row r="1320" spans="2:6" hidden="1">
      <c r="B1320" t="s">
        <v>6679</v>
      </c>
      <c r="C1320" t="s">
        <v>6680</v>
      </c>
      <c r="D1320" t="s">
        <v>6681</v>
      </c>
      <c r="E1320" t="s">
        <v>2792</v>
      </c>
      <c r="F1320" s="22" t="str">
        <f>"dossierComplet['"&amp;meta_dossier_complet[[#This Row],[COD_VAR]]&amp;"'][code_insee]"</f>
        <v>dossierComplet['C13_ACTOCC1564_CS4'][code_insee]</v>
      </c>
    </row>
    <row r="1321" spans="2:6" hidden="1">
      <c r="B1321" t="s">
        <v>6682</v>
      </c>
      <c r="C1321" t="s">
        <v>6683</v>
      </c>
      <c r="D1321" t="s">
        <v>6684</v>
      </c>
      <c r="E1321" t="s">
        <v>2792</v>
      </c>
      <c r="F1321" s="22" t="str">
        <f>"dossierComplet['"&amp;meta_dossier_complet[[#This Row],[COD_VAR]]&amp;"'][code_insee]"</f>
        <v>dossierComplet['C13_ACTOCC1564_CS5'][code_insee]</v>
      </c>
    </row>
    <row r="1322" spans="2:6" hidden="1">
      <c r="B1322" t="s">
        <v>6685</v>
      </c>
      <c r="C1322" t="s">
        <v>6686</v>
      </c>
      <c r="D1322" t="s">
        <v>6687</v>
      </c>
      <c r="E1322" t="s">
        <v>2792</v>
      </c>
      <c r="F1322" s="22" t="str">
        <f>"dossierComplet['"&amp;meta_dossier_complet[[#This Row],[COD_VAR]]&amp;"'][code_insee]"</f>
        <v>dossierComplet['C13_ACTOCC1564_CS6'][code_insee]</v>
      </c>
    </row>
    <row r="1323" spans="2:6" hidden="1">
      <c r="B1323" t="s">
        <v>6688</v>
      </c>
      <c r="C1323" t="s">
        <v>6689</v>
      </c>
      <c r="D1323" t="s">
        <v>6690</v>
      </c>
      <c r="E1323" t="s">
        <v>2792</v>
      </c>
      <c r="F1323" s="22" t="str">
        <f>"dossierComplet['"&amp;meta_dossier_complet[[#This Row],[COD_VAR]]&amp;"'][code_insee]"</f>
        <v>dossierComplet['P13_EMPLT'][code_insee]</v>
      </c>
    </row>
    <row r="1324" spans="2:6" hidden="1">
      <c r="B1324" t="s">
        <v>6691</v>
      </c>
      <c r="C1324" t="s">
        <v>6692</v>
      </c>
      <c r="D1324" t="s">
        <v>6693</v>
      </c>
      <c r="E1324" t="s">
        <v>2792</v>
      </c>
      <c r="F1324" s="22" t="str">
        <f>"dossierComplet['"&amp;meta_dossier_complet[[#This Row],[COD_VAR]]&amp;"'][code_insee]"</f>
        <v>dossierComplet['P13_ACTOCC'][code_insee]</v>
      </c>
    </row>
    <row r="1325" spans="2:6" hidden="1">
      <c r="B1325" t="s">
        <v>6694</v>
      </c>
      <c r="C1325" t="s">
        <v>6695</v>
      </c>
      <c r="D1325" t="s">
        <v>6696</v>
      </c>
      <c r="E1325" t="s">
        <v>2792</v>
      </c>
      <c r="F1325" s="22" t="str">
        <f>"dossierComplet['"&amp;meta_dossier_complet[[#This Row],[COD_VAR]]&amp;"'][code_insee]"</f>
        <v>dossierComplet['P13_ACT15P'][code_insee]</v>
      </c>
    </row>
    <row r="1326" spans="2:6" hidden="1">
      <c r="B1326" t="s">
        <v>6697</v>
      </c>
      <c r="C1326" t="s">
        <v>6698</v>
      </c>
      <c r="D1326" t="s">
        <v>6699</v>
      </c>
      <c r="E1326" t="s">
        <v>2792</v>
      </c>
      <c r="F1326" s="22" t="str">
        <f>"dossierComplet['"&amp;meta_dossier_complet[[#This Row],[COD_VAR]]&amp;"'][code_insee]"</f>
        <v>dossierComplet['P13_EMPLT_SAL'][code_insee]</v>
      </c>
    </row>
    <row r="1327" spans="2:6" hidden="1">
      <c r="B1327" t="s">
        <v>6700</v>
      </c>
      <c r="C1327" t="s">
        <v>6701</v>
      </c>
      <c r="D1327" t="s">
        <v>6702</v>
      </c>
      <c r="E1327" t="s">
        <v>2792</v>
      </c>
      <c r="F1327" s="22" t="str">
        <f>"dossierComplet['"&amp;meta_dossier_complet[[#This Row],[COD_VAR]]&amp;"'][code_insee]"</f>
        <v>dossierComplet['P13_EMPLT_FSAL'][code_insee]</v>
      </c>
    </row>
    <row r="1328" spans="2:6" hidden="1">
      <c r="B1328" t="s">
        <v>6703</v>
      </c>
      <c r="C1328" t="s">
        <v>6704</v>
      </c>
      <c r="D1328" t="s">
        <v>6705</v>
      </c>
      <c r="E1328" t="s">
        <v>2792</v>
      </c>
      <c r="F1328" s="22" t="str">
        <f>"dossierComplet['"&amp;meta_dossier_complet[[#This Row],[COD_VAR]]&amp;"'][code_insee]"</f>
        <v>dossierComplet['P13_EMPLT_SALTP'][code_insee]</v>
      </c>
    </row>
    <row r="1329" spans="2:6" hidden="1">
      <c r="B1329" t="s">
        <v>6706</v>
      </c>
      <c r="C1329" t="s">
        <v>6707</v>
      </c>
      <c r="D1329" t="s">
        <v>6708</v>
      </c>
      <c r="E1329" t="s">
        <v>2792</v>
      </c>
      <c r="F1329" s="22" t="str">
        <f>"dossierComplet['"&amp;meta_dossier_complet[[#This Row],[COD_VAR]]&amp;"'][code_insee]"</f>
        <v>dossierComplet['P13_EMPLT_NSAL'][code_insee]</v>
      </c>
    </row>
    <row r="1330" spans="2:6" hidden="1">
      <c r="B1330" t="s">
        <v>6709</v>
      </c>
      <c r="C1330" t="s">
        <v>6710</v>
      </c>
      <c r="D1330" t="s">
        <v>6711</v>
      </c>
      <c r="E1330" t="s">
        <v>2792</v>
      </c>
      <c r="F1330" s="22" t="str">
        <f>"dossierComplet['"&amp;meta_dossier_complet[[#This Row],[COD_VAR]]&amp;"'][code_insee]"</f>
        <v>dossierComplet['P13_EMPLT_FNSAL'][code_insee]</v>
      </c>
    </row>
    <row r="1331" spans="2:6" hidden="1">
      <c r="B1331" t="s">
        <v>6712</v>
      </c>
      <c r="C1331" t="s">
        <v>6713</v>
      </c>
      <c r="D1331" t="s">
        <v>6714</v>
      </c>
      <c r="E1331" t="s">
        <v>2792</v>
      </c>
      <c r="F1331" s="22" t="str">
        <f>"dossierComplet['"&amp;meta_dossier_complet[[#This Row],[COD_VAR]]&amp;"'][code_insee]"</f>
        <v>dossierComplet['P13_EMPLT_NSALTP'][code_insee]</v>
      </c>
    </row>
    <row r="1332" spans="2:6" hidden="1">
      <c r="B1332" t="s">
        <v>6715</v>
      </c>
      <c r="C1332" t="s">
        <v>6716</v>
      </c>
      <c r="D1332" t="s">
        <v>6690</v>
      </c>
      <c r="E1332" t="s">
        <v>2792</v>
      </c>
      <c r="F1332" s="22" t="str">
        <f>"dossierComplet['"&amp;meta_dossier_complet[[#This Row],[COD_VAR]]&amp;"'][code_insee]"</f>
        <v>dossierComplet['C13_EMPLT'][code_insee]</v>
      </c>
    </row>
    <row r="1333" spans="2:6" hidden="1">
      <c r="B1333" t="s">
        <v>6717</v>
      </c>
      <c r="C1333" t="s">
        <v>6718</v>
      </c>
      <c r="D1333" t="s">
        <v>6719</v>
      </c>
      <c r="E1333" t="s">
        <v>2792</v>
      </c>
      <c r="F1333" s="22" t="str">
        <f>"dossierComplet['"&amp;meta_dossier_complet[[#This Row],[COD_VAR]]&amp;"'][code_insee]"</f>
        <v>dossierComplet['C13_EMPLT_CS1'][code_insee]</v>
      </c>
    </row>
    <row r="1334" spans="2:6" hidden="1">
      <c r="B1334" t="s">
        <v>6720</v>
      </c>
      <c r="C1334" t="s">
        <v>6721</v>
      </c>
      <c r="D1334" t="s">
        <v>6722</v>
      </c>
      <c r="E1334" t="s">
        <v>2792</v>
      </c>
      <c r="F1334" s="22" t="str">
        <f>"dossierComplet['"&amp;meta_dossier_complet[[#This Row],[COD_VAR]]&amp;"'][code_insee]"</f>
        <v>dossierComplet['C13_EMPLT_CS2'][code_insee]</v>
      </c>
    </row>
    <row r="1335" spans="2:6" hidden="1">
      <c r="B1335" t="s">
        <v>6723</v>
      </c>
      <c r="C1335" t="s">
        <v>6724</v>
      </c>
      <c r="D1335" t="s">
        <v>6725</v>
      </c>
      <c r="E1335" t="s">
        <v>2792</v>
      </c>
      <c r="F1335" s="22" t="str">
        <f>"dossierComplet['"&amp;meta_dossier_complet[[#This Row],[COD_VAR]]&amp;"'][code_insee]"</f>
        <v>dossierComplet['C13_EMPLT_CS3'][code_insee]</v>
      </c>
    </row>
    <row r="1336" spans="2:6" hidden="1">
      <c r="B1336" t="s">
        <v>6726</v>
      </c>
      <c r="C1336" t="s">
        <v>6727</v>
      </c>
      <c r="D1336" t="s">
        <v>6728</v>
      </c>
      <c r="E1336" t="s">
        <v>2792</v>
      </c>
      <c r="F1336" s="22" t="str">
        <f>"dossierComplet['"&amp;meta_dossier_complet[[#This Row],[COD_VAR]]&amp;"'][code_insee]"</f>
        <v>dossierComplet['C13_EMPLT_CS4'][code_insee]</v>
      </c>
    </row>
    <row r="1337" spans="2:6" hidden="1">
      <c r="B1337" t="s">
        <v>6729</v>
      </c>
      <c r="C1337" t="s">
        <v>6730</v>
      </c>
      <c r="D1337" t="s">
        <v>6731</v>
      </c>
      <c r="E1337" t="s">
        <v>2792</v>
      </c>
      <c r="F1337" s="22" t="str">
        <f>"dossierComplet['"&amp;meta_dossier_complet[[#This Row],[COD_VAR]]&amp;"'][code_insee]"</f>
        <v>dossierComplet['C13_EMPLT_CS5'][code_insee]</v>
      </c>
    </row>
    <row r="1338" spans="2:6" hidden="1">
      <c r="B1338" t="s">
        <v>6732</v>
      </c>
      <c r="C1338" t="s">
        <v>6733</v>
      </c>
      <c r="D1338" t="s">
        <v>6734</v>
      </c>
      <c r="E1338" t="s">
        <v>2792</v>
      </c>
      <c r="F1338" s="22" t="str">
        <f>"dossierComplet['"&amp;meta_dossier_complet[[#This Row],[COD_VAR]]&amp;"'][code_insee]"</f>
        <v>dossierComplet['C13_EMPLT_CS6'][code_insee]</v>
      </c>
    </row>
    <row r="1339" spans="2:6" hidden="1">
      <c r="B1339" t="s">
        <v>6735</v>
      </c>
      <c r="C1339" t="s">
        <v>6736</v>
      </c>
      <c r="D1339" t="s">
        <v>6737</v>
      </c>
      <c r="E1339" t="s">
        <v>2792</v>
      </c>
      <c r="F1339" s="22" t="str">
        <f>"dossierComplet['"&amp;meta_dossier_complet[[#This Row],[COD_VAR]]&amp;"'][code_insee]"</f>
        <v>dossierComplet['C13_EMPLT_AGRI'][code_insee]</v>
      </c>
    </row>
    <row r="1340" spans="2:6" hidden="1">
      <c r="B1340" t="s">
        <v>6738</v>
      </c>
      <c r="C1340" t="s">
        <v>6739</v>
      </c>
      <c r="D1340" t="s">
        <v>6740</v>
      </c>
      <c r="E1340" t="s">
        <v>2792</v>
      </c>
      <c r="F1340" s="22" t="str">
        <f>"dossierComplet['"&amp;meta_dossier_complet[[#This Row],[COD_VAR]]&amp;"'][code_insee]"</f>
        <v>dossierComplet['C13_EMPLT_INDUS'][code_insee]</v>
      </c>
    </row>
    <row r="1341" spans="2:6" hidden="1">
      <c r="B1341" t="s">
        <v>6741</v>
      </c>
      <c r="C1341" t="s">
        <v>6742</v>
      </c>
      <c r="D1341" t="s">
        <v>6743</v>
      </c>
      <c r="E1341" t="s">
        <v>2792</v>
      </c>
      <c r="F1341" s="22" t="str">
        <f>"dossierComplet['"&amp;meta_dossier_complet[[#This Row],[COD_VAR]]&amp;"'][code_insee]"</f>
        <v>dossierComplet['C13_EMPLT_CONST'][code_insee]</v>
      </c>
    </row>
    <row r="1342" spans="2:6" hidden="1">
      <c r="B1342" t="s">
        <v>6744</v>
      </c>
      <c r="C1342" t="s">
        <v>6745</v>
      </c>
      <c r="D1342" t="s">
        <v>6746</v>
      </c>
      <c r="E1342" t="s">
        <v>2792</v>
      </c>
      <c r="F1342" s="22" t="str">
        <f>"dossierComplet['"&amp;meta_dossier_complet[[#This Row],[COD_VAR]]&amp;"'][code_insee]"</f>
        <v>dossierComplet['C13_EMPLT_CTS'][code_insee]</v>
      </c>
    </row>
    <row r="1343" spans="2:6" hidden="1">
      <c r="B1343" t="s">
        <v>6747</v>
      </c>
      <c r="C1343" t="s">
        <v>6748</v>
      </c>
      <c r="D1343" t="s">
        <v>6749</v>
      </c>
      <c r="E1343" t="s">
        <v>2792</v>
      </c>
      <c r="F1343" s="22" t="str">
        <f>"dossierComplet['"&amp;meta_dossier_complet[[#This Row],[COD_VAR]]&amp;"'][code_insee]"</f>
        <v>dossierComplet['C13_EMPLT_APESAS'][code_insee]</v>
      </c>
    </row>
    <row r="1344" spans="2:6" hidden="1">
      <c r="B1344" t="s">
        <v>6750</v>
      </c>
      <c r="C1344" t="s">
        <v>6751</v>
      </c>
      <c r="D1344" t="s">
        <v>6752</v>
      </c>
      <c r="E1344" t="s">
        <v>2792</v>
      </c>
      <c r="F1344" s="22" t="str">
        <f>"dossierComplet['"&amp;meta_dossier_complet[[#This Row],[COD_VAR]]&amp;"'][code_insee]"</f>
        <v>dossierComplet['C13_EMPLT_F'][code_insee]</v>
      </c>
    </row>
    <row r="1345" spans="2:6" hidden="1">
      <c r="B1345" t="s">
        <v>6753</v>
      </c>
      <c r="C1345" t="s">
        <v>6754</v>
      </c>
      <c r="D1345" t="s">
        <v>6755</v>
      </c>
      <c r="E1345" t="s">
        <v>2792</v>
      </c>
      <c r="F1345" s="22" t="str">
        <f>"dossierComplet['"&amp;meta_dossier_complet[[#This Row],[COD_VAR]]&amp;"'][code_insee]"</f>
        <v>dossierComplet['C13_AGRILT_F'][code_insee]</v>
      </c>
    </row>
    <row r="1346" spans="2:6" hidden="1">
      <c r="B1346" t="s">
        <v>6756</v>
      </c>
      <c r="C1346" t="s">
        <v>6757</v>
      </c>
      <c r="D1346" t="s">
        <v>6758</v>
      </c>
      <c r="E1346" t="s">
        <v>2792</v>
      </c>
      <c r="F1346" s="22" t="str">
        <f>"dossierComplet['"&amp;meta_dossier_complet[[#This Row],[COD_VAR]]&amp;"'][code_insee]"</f>
        <v>dossierComplet['C13_INDUSLT_F'][code_insee]</v>
      </c>
    </row>
    <row r="1347" spans="2:6" hidden="1">
      <c r="B1347" t="s">
        <v>6759</v>
      </c>
      <c r="C1347" t="s">
        <v>6760</v>
      </c>
      <c r="D1347" t="s">
        <v>6761</v>
      </c>
      <c r="E1347" t="s">
        <v>2792</v>
      </c>
      <c r="F1347" s="22" t="str">
        <f>"dossierComplet['"&amp;meta_dossier_complet[[#This Row],[COD_VAR]]&amp;"'][code_insee]"</f>
        <v>dossierComplet['C13_CONSTLT_F'][code_insee]</v>
      </c>
    </row>
    <row r="1348" spans="2:6" hidden="1">
      <c r="B1348" t="s">
        <v>6762</v>
      </c>
      <c r="C1348" t="s">
        <v>6763</v>
      </c>
      <c r="D1348" t="s">
        <v>6764</v>
      </c>
      <c r="E1348" t="s">
        <v>2792</v>
      </c>
      <c r="F1348" s="22" t="str">
        <f>"dossierComplet['"&amp;meta_dossier_complet[[#This Row],[COD_VAR]]&amp;"'][code_insee]"</f>
        <v>dossierComplet['C13_CTSLT_F'][code_insee]</v>
      </c>
    </row>
    <row r="1349" spans="2:6" hidden="1">
      <c r="B1349" t="s">
        <v>6765</v>
      </c>
      <c r="C1349" t="s">
        <v>6766</v>
      </c>
      <c r="D1349" t="s">
        <v>6767</v>
      </c>
      <c r="E1349" t="s">
        <v>2792</v>
      </c>
      <c r="F1349" s="22" t="str">
        <f>"dossierComplet['"&amp;meta_dossier_complet[[#This Row],[COD_VAR]]&amp;"'][code_insee]"</f>
        <v>dossierComplet['C13_APESASLT_F'][code_insee]</v>
      </c>
    </row>
    <row r="1350" spans="2:6" hidden="1">
      <c r="B1350" t="s">
        <v>6768</v>
      </c>
      <c r="C1350" t="s">
        <v>6769</v>
      </c>
      <c r="D1350" t="s">
        <v>6699</v>
      </c>
      <c r="E1350" t="s">
        <v>2792</v>
      </c>
      <c r="F1350" s="22" t="str">
        <f>"dossierComplet['"&amp;meta_dossier_complet[[#This Row],[COD_VAR]]&amp;"'][code_insee]"</f>
        <v>dossierComplet['C13_EMPLT_SAL'][code_insee]</v>
      </c>
    </row>
    <row r="1351" spans="2:6" hidden="1">
      <c r="B1351" t="s">
        <v>6770</v>
      </c>
      <c r="C1351" t="s">
        <v>6771</v>
      </c>
      <c r="D1351" t="s">
        <v>6772</v>
      </c>
      <c r="E1351" t="s">
        <v>2792</v>
      </c>
      <c r="F1351" s="22" t="str">
        <f>"dossierComplet['"&amp;meta_dossier_complet[[#This Row],[COD_VAR]]&amp;"'][code_insee]"</f>
        <v>dossierComplet['C13_AGRILT_SAL'][code_insee]</v>
      </c>
    </row>
    <row r="1352" spans="2:6" hidden="1">
      <c r="B1352" t="s">
        <v>6773</v>
      </c>
      <c r="C1352" t="s">
        <v>6774</v>
      </c>
      <c r="D1352" t="s">
        <v>6775</v>
      </c>
      <c r="E1352" t="s">
        <v>2792</v>
      </c>
      <c r="F1352" s="22" t="str">
        <f>"dossierComplet['"&amp;meta_dossier_complet[[#This Row],[COD_VAR]]&amp;"'][code_insee]"</f>
        <v>dossierComplet['C13_INDUSLT_SAL'][code_insee]</v>
      </c>
    </row>
    <row r="1353" spans="2:6" hidden="1">
      <c r="B1353" t="s">
        <v>6776</v>
      </c>
      <c r="C1353" t="s">
        <v>6777</v>
      </c>
      <c r="D1353" t="s">
        <v>6778</v>
      </c>
      <c r="E1353" t="s">
        <v>2792</v>
      </c>
      <c r="F1353" s="22" t="str">
        <f>"dossierComplet['"&amp;meta_dossier_complet[[#This Row],[COD_VAR]]&amp;"'][code_insee]"</f>
        <v>dossierComplet['C13_CONSTLT_SAL'][code_insee]</v>
      </c>
    </row>
    <row r="1354" spans="2:6" hidden="1">
      <c r="B1354" t="s">
        <v>6779</v>
      </c>
      <c r="C1354" t="s">
        <v>6780</v>
      </c>
      <c r="D1354" t="s">
        <v>6781</v>
      </c>
      <c r="E1354" t="s">
        <v>2792</v>
      </c>
      <c r="F1354" s="22" t="str">
        <f>"dossierComplet['"&amp;meta_dossier_complet[[#This Row],[COD_VAR]]&amp;"'][code_insee]"</f>
        <v>dossierComplet['C13_CTSLT_SAL'][code_insee]</v>
      </c>
    </row>
    <row r="1355" spans="2:6" hidden="1">
      <c r="B1355" t="s">
        <v>6782</v>
      </c>
      <c r="C1355" t="s">
        <v>6783</v>
      </c>
      <c r="D1355" t="s">
        <v>6784</v>
      </c>
      <c r="E1355" t="s">
        <v>2792</v>
      </c>
      <c r="F1355" s="22" t="str">
        <f>"dossierComplet['"&amp;meta_dossier_complet[[#This Row],[COD_VAR]]&amp;"'][code_insee]"</f>
        <v>dossierComplet['C13_APESASLT_SAL'][code_insee]</v>
      </c>
    </row>
    <row r="1356" spans="2:6" hidden="1">
      <c r="B1356" t="s">
        <v>6785</v>
      </c>
      <c r="C1356" t="s">
        <v>6786</v>
      </c>
      <c r="D1356" t="s">
        <v>6787</v>
      </c>
      <c r="E1356" t="s">
        <v>2792</v>
      </c>
      <c r="F1356" s="22" t="str">
        <f>"dossierComplet['"&amp;meta_dossier_complet[[#This Row],[COD_VAR]]&amp;"'][code_insee]"</f>
        <v>dossierComplet['C13_AGRILT_FSAL'][code_insee]</v>
      </c>
    </row>
    <row r="1357" spans="2:6" hidden="1">
      <c r="B1357" t="s">
        <v>6788</v>
      </c>
      <c r="C1357" t="s">
        <v>6789</v>
      </c>
      <c r="D1357" t="s">
        <v>6790</v>
      </c>
      <c r="E1357" t="s">
        <v>2792</v>
      </c>
      <c r="F1357" s="22" t="str">
        <f>"dossierComplet['"&amp;meta_dossier_complet[[#This Row],[COD_VAR]]&amp;"'][code_insee]"</f>
        <v>dossierComplet['C13_INDUSLT_FSAL'][code_insee]</v>
      </c>
    </row>
    <row r="1358" spans="2:6" hidden="1">
      <c r="B1358" t="s">
        <v>6791</v>
      </c>
      <c r="C1358" t="s">
        <v>6792</v>
      </c>
      <c r="D1358" t="s">
        <v>6793</v>
      </c>
      <c r="E1358" t="s">
        <v>2792</v>
      </c>
      <c r="F1358" s="22" t="str">
        <f>"dossierComplet['"&amp;meta_dossier_complet[[#This Row],[COD_VAR]]&amp;"'][code_insee]"</f>
        <v>dossierComplet['C13_CONSTLT_FSAL'][code_insee]</v>
      </c>
    </row>
    <row r="1359" spans="2:6" hidden="1">
      <c r="B1359" t="s">
        <v>6794</v>
      </c>
      <c r="C1359" t="s">
        <v>6795</v>
      </c>
      <c r="D1359" t="s">
        <v>6796</v>
      </c>
      <c r="E1359" t="s">
        <v>2792</v>
      </c>
      <c r="F1359" s="22" t="str">
        <f>"dossierComplet['"&amp;meta_dossier_complet[[#This Row],[COD_VAR]]&amp;"'][code_insee]"</f>
        <v>dossierComplet['C13_CTSLT_FSAL'][code_insee]</v>
      </c>
    </row>
    <row r="1360" spans="2:6" hidden="1">
      <c r="B1360" t="s">
        <v>6797</v>
      </c>
      <c r="C1360" t="s">
        <v>6798</v>
      </c>
      <c r="D1360" t="s">
        <v>6799</v>
      </c>
      <c r="E1360" t="s">
        <v>2792</v>
      </c>
      <c r="F1360" s="22" t="str">
        <f>"dossierComplet['"&amp;meta_dossier_complet[[#This Row],[COD_VAR]]&amp;"'][code_insee]"</f>
        <v>dossierComplet['C13_APESASLT_FSAL'][code_insee]</v>
      </c>
    </row>
    <row r="1361" spans="2:6" hidden="1">
      <c r="B1361" t="s">
        <v>6800</v>
      </c>
      <c r="C1361" t="s">
        <v>6801</v>
      </c>
      <c r="D1361" t="s">
        <v>6802</v>
      </c>
      <c r="E1361" t="s">
        <v>2792</v>
      </c>
      <c r="F1361" s="22" t="str">
        <f>"dossierComplet['"&amp;meta_dossier_complet[[#This Row],[COD_VAR]]&amp;"'][code_insee]"</f>
        <v>dossierComplet['C13_AGRILT_NSAL'][code_insee]</v>
      </c>
    </row>
    <row r="1362" spans="2:6" hidden="1">
      <c r="B1362" t="s">
        <v>6803</v>
      </c>
      <c r="C1362" t="s">
        <v>6804</v>
      </c>
      <c r="D1362" t="s">
        <v>6805</v>
      </c>
      <c r="E1362" t="s">
        <v>2792</v>
      </c>
      <c r="F1362" s="22" t="str">
        <f>"dossierComplet['"&amp;meta_dossier_complet[[#This Row],[COD_VAR]]&amp;"'][code_insee]"</f>
        <v>dossierComplet['C13_INDUSLT_NSAL'][code_insee]</v>
      </c>
    </row>
    <row r="1363" spans="2:6" hidden="1">
      <c r="B1363" t="s">
        <v>6806</v>
      </c>
      <c r="C1363" t="s">
        <v>6807</v>
      </c>
      <c r="D1363" t="s">
        <v>6808</v>
      </c>
      <c r="E1363" t="s">
        <v>2792</v>
      </c>
      <c r="F1363" s="22" t="str">
        <f>"dossierComplet['"&amp;meta_dossier_complet[[#This Row],[COD_VAR]]&amp;"'][code_insee]"</f>
        <v>dossierComplet['C13_CONSTLT_NSAL'][code_insee]</v>
      </c>
    </row>
    <row r="1364" spans="2:6" hidden="1">
      <c r="B1364" t="s">
        <v>6809</v>
      </c>
      <c r="C1364" t="s">
        <v>6810</v>
      </c>
      <c r="D1364" t="s">
        <v>6811</v>
      </c>
      <c r="E1364" t="s">
        <v>2792</v>
      </c>
      <c r="F1364" s="22" t="str">
        <f>"dossierComplet['"&amp;meta_dossier_complet[[#This Row],[COD_VAR]]&amp;"'][code_insee]"</f>
        <v>dossierComplet['C13_CTSLT_NSAL'][code_insee]</v>
      </c>
    </row>
    <row r="1365" spans="2:6" hidden="1">
      <c r="B1365" t="s">
        <v>6812</v>
      </c>
      <c r="C1365" t="s">
        <v>6813</v>
      </c>
      <c r="D1365" t="s">
        <v>6814</v>
      </c>
      <c r="E1365" t="s">
        <v>2792</v>
      </c>
      <c r="F1365" s="22" t="str">
        <f>"dossierComplet['"&amp;meta_dossier_complet[[#This Row],[COD_VAR]]&amp;"'][code_insee]"</f>
        <v>dossierComplet['C13_APESASLT_NSAL'][code_insee]</v>
      </c>
    </row>
    <row r="1366" spans="2:6" hidden="1">
      <c r="B1366" t="s">
        <v>6815</v>
      </c>
      <c r="C1366" t="s">
        <v>6816</v>
      </c>
      <c r="D1366" t="s">
        <v>6817</v>
      </c>
      <c r="E1366" t="s">
        <v>2792</v>
      </c>
      <c r="F1366" s="22" t="str">
        <f>"dossierComplet['"&amp;meta_dossier_complet[[#This Row],[COD_VAR]]&amp;"'][code_insee]"</f>
        <v>dossierComplet['C13_AGRILT_FNSAL'][code_insee]</v>
      </c>
    </row>
    <row r="1367" spans="2:6" hidden="1">
      <c r="B1367" t="s">
        <v>6818</v>
      </c>
      <c r="C1367" t="s">
        <v>6819</v>
      </c>
      <c r="D1367" t="s">
        <v>6820</v>
      </c>
      <c r="E1367" t="s">
        <v>2792</v>
      </c>
      <c r="F1367" s="22" t="str">
        <f>"dossierComplet['"&amp;meta_dossier_complet[[#This Row],[COD_VAR]]&amp;"'][code_insee]"</f>
        <v>dossierComplet['C13_INDUSLT_FNSAL'][code_insee]</v>
      </c>
    </row>
    <row r="1368" spans="2:6" hidden="1">
      <c r="B1368" t="s">
        <v>6821</v>
      </c>
      <c r="C1368" t="s">
        <v>6822</v>
      </c>
      <c r="D1368" t="s">
        <v>6823</v>
      </c>
      <c r="E1368" t="s">
        <v>2792</v>
      </c>
      <c r="F1368" s="22" t="str">
        <f>"dossierComplet['"&amp;meta_dossier_complet[[#This Row],[COD_VAR]]&amp;"'][code_insee]"</f>
        <v>dossierComplet['C13_CONSTLT_FNSAL'][code_insee]</v>
      </c>
    </row>
    <row r="1369" spans="2:6" hidden="1">
      <c r="B1369" t="s">
        <v>6824</v>
      </c>
      <c r="C1369" t="s">
        <v>6825</v>
      </c>
      <c r="D1369" t="s">
        <v>6826</v>
      </c>
      <c r="E1369" t="s">
        <v>2792</v>
      </c>
      <c r="F1369" s="22" t="str">
        <f>"dossierComplet['"&amp;meta_dossier_complet[[#This Row],[COD_VAR]]&amp;"'][code_insee]"</f>
        <v>dossierComplet['C13_CTSLT_FNSAL'][code_insee]</v>
      </c>
    </row>
    <row r="1370" spans="2:6" hidden="1">
      <c r="B1370" t="s">
        <v>6827</v>
      </c>
      <c r="C1370" t="s">
        <v>6828</v>
      </c>
      <c r="D1370" t="s">
        <v>6829</v>
      </c>
      <c r="E1370" t="s">
        <v>2792</v>
      </c>
      <c r="F1370" s="22" t="str">
        <f>"dossierComplet['"&amp;meta_dossier_complet[[#This Row],[COD_VAR]]&amp;"'][code_insee]"</f>
        <v>dossierComplet['C13_APESASLT_FNSAL'][code_insee]</v>
      </c>
    </row>
    <row r="1371" spans="2:6" hidden="1">
      <c r="B1371" t="s">
        <v>6830</v>
      </c>
      <c r="C1371" t="s">
        <v>6831</v>
      </c>
      <c r="D1371" t="s">
        <v>6832</v>
      </c>
      <c r="E1371" t="s">
        <v>2792</v>
      </c>
      <c r="F1371" s="22" t="str">
        <f>"dossierComplet['"&amp;meta_dossier_complet[[#This Row],[COD_VAR]]&amp;"'][code_insee]"</f>
        <v>dossierComplet['P08_POP1564'][code_insee]</v>
      </c>
    </row>
    <row r="1372" spans="2:6" hidden="1">
      <c r="B1372" t="s">
        <v>6833</v>
      </c>
      <c r="C1372" t="s">
        <v>6834</v>
      </c>
      <c r="D1372" t="s">
        <v>6835</v>
      </c>
      <c r="E1372" t="s">
        <v>2792</v>
      </c>
      <c r="F1372" s="22" t="str">
        <f>"dossierComplet['"&amp;meta_dossier_complet[[#This Row],[COD_VAR]]&amp;"'][code_insee]"</f>
        <v>dossierComplet['P08_H1564'][code_insee]</v>
      </c>
    </row>
    <row r="1373" spans="2:6" hidden="1">
      <c r="B1373" t="s">
        <v>6836</v>
      </c>
      <c r="C1373" t="s">
        <v>6837</v>
      </c>
      <c r="D1373" t="s">
        <v>6838</v>
      </c>
      <c r="E1373" t="s">
        <v>2792</v>
      </c>
      <c r="F1373" s="22" t="str">
        <f>"dossierComplet['"&amp;meta_dossier_complet[[#This Row],[COD_VAR]]&amp;"'][code_insee]"</f>
        <v>dossierComplet['P08_H1524'][code_insee]</v>
      </c>
    </row>
    <row r="1374" spans="2:6" hidden="1">
      <c r="B1374" t="s">
        <v>6839</v>
      </c>
      <c r="C1374" t="s">
        <v>6840</v>
      </c>
      <c r="D1374" t="s">
        <v>6841</v>
      </c>
      <c r="E1374" t="s">
        <v>2792</v>
      </c>
      <c r="F1374" s="22" t="str">
        <f>"dossierComplet['"&amp;meta_dossier_complet[[#This Row],[COD_VAR]]&amp;"'][code_insee]"</f>
        <v>dossierComplet['P08_H2554'][code_insee]</v>
      </c>
    </row>
    <row r="1375" spans="2:6" hidden="1">
      <c r="B1375" t="s">
        <v>6842</v>
      </c>
      <c r="C1375" t="s">
        <v>6843</v>
      </c>
      <c r="D1375" t="s">
        <v>6844</v>
      </c>
      <c r="E1375" t="s">
        <v>2792</v>
      </c>
      <c r="F1375" s="22" t="str">
        <f>"dossierComplet['"&amp;meta_dossier_complet[[#This Row],[COD_VAR]]&amp;"'][code_insee]"</f>
        <v>dossierComplet['P08_H5564'][code_insee]</v>
      </c>
    </row>
    <row r="1376" spans="2:6" hidden="1">
      <c r="B1376" t="s">
        <v>6845</v>
      </c>
      <c r="C1376" t="s">
        <v>6846</v>
      </c>
      <c r="D1376" t="s">
        <v>6847</v>
      </c>
      <c r="E1376" t="s">
        <v>2792</v>
      </c>
      <c r="F1376" s="22" t="str">
        <f>"dossierComplet['"&amp;meta_dossier_complet[[#This Row],[COD_VAR]]&amp;"'][code_insee]"</f>
        <v>dossierComplet['P08_F1564'][code_insee]</v>
      </c>
    </row>
    <row r="1377" spans="2:6" hidden="1">
      <c r="B1377" t="s">
        <v>6848</v>
      </c>
      <c r="C1377" t="s">
        <v>6849</v>
      </c>
      <c r="D1377" t="s">
        <v>6850</v>
      </c>
      <c r="E1377" t="s">
        <v>2792</v>
      </c>
      <c r="F1377" s="22" t="str">
        <f>"dossierComplet['"&amp;meta_dossier_complet[[#This Row],[COD_VAR]]&amp;"'][code_insee]"</f>
        <v>dossierComplet['P08_F1524'][code_insee]</v>
      </c>
    </row>
    <row r="1378" spans="2:6" hidden="1">
      <c r="B1378" t="s">
        <v>6851</v>
      </c>
      <c r="C1378" t="s">
        <v>6852</v>
      </c>
      <c r="D1378" t="s">
        <v>6853</v>
      </c>
      <c r="E1378" t="s">
        <v>2792</v>
      </c>
      <c r="F1378" s="22" t="str">
        <f>"dossierComplet['"&amp;meta_dossier_complet[[#This Row],[COD_VAR]]&amp;"'][code_insee]"</f>
        <v>dossierComplet['P08_F2554'][code_insee]</v>
      </c>
    </row>
    <row r="1379" spans="2:6" hidden="1">
      <c r="B1379" t="s">
        <v>6854</v>
      </c>
      <c r="C1379" t="s">
        <v>6855</v>
      </c>
      <c r="D1379" t="s">
        <v>6856</v>
      </c>
      <c r="E1379" t="s">
        <v>2792</v>
      </c>
      <c r="F1379" s="22" t="str">
        <f>"dossierComplet['"&amp;meta_dossier_complet[[#This Row],[COD_VAR]]&amp;"'][code_insee]"</f>
        <v>dossierComplet['P08_F5564'][code_insee]</v>
      </c>
    </row>
    <row r="1380" spans="2:6" hidden="1">
      <c r="B1380" t="s">
        <v>6857</v>
      </c>
      <c r="C1380" t="s">
        <v>6858</v>
      </c>
      <c r="D1380" t="s">
        <v>6859</v>
      </c>
      <c r="E1380" t="s">
        <v>2792</v>
      </c>
      <c r="F1380" s="22" t="str">
        <f>"dossierComplet['"&amp;meta_dossier_complet[[#This Row],[COD_VAR]]&amp;"'][code_insee]"</f>
        <v>dossierComplet['P08_ACT1564'][code_insee]</v>
      </c>
    </row>
    <row r="1381" spans="2:6" hidden="1">
      <c r="B1381" t="s">
        <v>6860</v>
      </c>
      <c r="C1381" t="s">
        <v>6861</v>
      </c>
      <c r="D1381" t="s">
        <v>6862</v>
      </c>
      <c r="E1381" t="s">
        <v>2792</v>
      </c>
      <c r="F1381" s="22" t="str">
        <f>"dossierComplet['"&amp;meta_dossier_complet[[#This Row],[COD_VAR]]&amp;"'][code_insee]"</f>
        <v>dossierComplet['P08_ACT1524'][code_insee]</v>
      </c>
    </row>
    <row r="1382" spans="2:6" hidden="1">
      <c r="B1382" t="s">
        <v>6863</v>
      </c>
      <c r="C1382" t="s">
        <v>6864</v>
      </c>
      <c r="D1382" t="s">
        <v>6865</v>
      </c>
      <c r="E1382" t="s">
        <v>2792</v>
      </c>
      <c r="F1382" s="22" t="str">
        <f>"dossierComplet['"&amp;meta_dossier_complet[[#This Row],[COD_VAR]]&amp;"'][code_insee]"</f>
        <v>dossierComplet['P08_ACT2554'][code_insee]</v>
      </c>
    </row>
    <row r="1383" spans="2:6" hidden="1">
      <c r="B1383" t="s">
        <v>6866</v>
      </c>
      <c r="C1383" t="s">
        <v>6867</v>
      </c>
      <c r="D1383" t="s">
        <v>6868</v>
      </c>
      <c r="E1383" t="s">
        <v>2792</v>
      </c>
      <c r="F1383" s="22" t="str">
        <f>"dossierComplet['"&amp;meta_dossier_complet[[#This Row],[COD_VAR]]&amp;"'][code_insee]"</f>
        <v>dossierComplet['P08_ACT5564'][code_insee]</v>
      </c>
    </row>
    <row r="1384" spans="2:6" hidden="1">
      <c r="B1384" t="s">
        <v>6869</v>
      </c>
      <c r="C1384" t="s">
        <v>6870</v>
      </c>
      <c r="D1384" t="s">
        <v>6871</v>
      </c>
      <c r="E1384" t="s">
        <v>2792</v>
      </c>
      <c r="F1384" s="22" t="str">
        <f>"dossierComplet['"&amp;meta_dossier_complet[[#This Row],[COD_VAR]]&amp;"'][code_insee]"</f>
        <v>dossierComplet['P08_HACT1564'][code_insee]</v>
      </c>
    </row>
    <row r="1385" spans="2:6" hidden="1">
      <c r="B1385" t="s">
        <v>6872</v>
      </c>
      <c r="C1385" t="s">
        <v>6873</v>
      </c>
      <c r="D1385" t="s">
        <v>6874</v>
      </c>
      <c r="E1385" t="s">
        <v>2792</v>
      </c>
      <c r="F1385" s="22" t="str">
        <f>"dossierComplet['"&amp;meta_dossier_complet[[#This Row],[COD_VAR]]&amp;"'][code_insee]"</f>
        <v>dossierComplet['P08_HACT1524'][code_insee]</v>
      </c>
    </row>
    <row r="1386" spans="2:6" hidden="1">
      <c r="B1386" t="s">
        <v>6875</v>
      </c>
      <c r="C1386" t="s">
        <v>6876</v>
      </c>
      <c r="D1386" t="s">
        <v>6877</v>
      </c>
      <c r="E1386" t="s">
        <v>2792</v>
      </c>
      <c r="F1386" s="22" t="str">
        <f>"dossierComplet['"&amp;meta_dossier_complet[[#This Row],[COD_VAR]]&amp;"'][code_insee]"</f>
        <v>dossierComplet['P08_HACT2554'][code_insee]</v>
      </c>
    </row>
    <row r="1387" spans="2:6" hidden="1">
      <c r="B1387" t="s">
        <v>6878</v>
      </c>
      <c r="C1387" t="s">
        <v>6879</v>
      </c>
      <c r="D1387" t="s">
        <v>6880</v>
      </c>
      <c r="E1387" t="s">
        <v>2792</v>
      </c>
      <c r="F1387" s="22" t="str">
        <f>"dossierComplet['"&amp;meta_dossier_complet[[#This Row],[COD_VAR]]&amp;"'][code_insee]"</f>
        <v>dossierComplet['P08_HACT5564'][code_insee]</v>
      </c>
    </row>
    <row r="1388" spans="2:6" hidden="1">
      <c r="B1388" t="s">
        <v>6881</v>
      </c>
      <c r="C1388" t="s">
        <v>6882</v>
      </c>
      <c r="D1388" t="s">
        <v>6883</v>
      </c>
      <c r="E1388" t="s">
        <v>2792</v>
      </c>
      <c r="F1388" s="22" t="str">
        <f>"dossierComplet['"&amp;meta_dossier_complet[[#This Row],[COD_VAR]]&amp;"'][code_insee]"</f>
        <v>dossierComplet['P08_FACT1564'][code_insee]</v>
      </c>
    </row>
    <row r="1389" spans="2:6" hidden="1">
      <c r="B1389" t="s">
        <v>6884</v>
      </c>
      <c r="C1389" t="s">
        <v>6885</v>
      </c>
      <c r="D1389" t="s">
        <v>6886</v>
      </c>
      <c r="E1389" t="s">
        <v>2792</v>
      </c>
      <c r="F1389" s="22" t="str">
        <f>"dossierComplet['"&amp;meta_dossier_complet[[#This Row],[COD_VAR]]&amp;"'][code_insee]"</f>
        <v>dossierComplet['P08_FACT1524'][code_insee]</v>
      </c>
    </row>
    <row r="1390" spans="2:6" hidden="1">
      <c r="B1390" t="s">
        <v>6887</v>
      </c>
      <c r="C1390" t="s">
        <v>6888</v>
      </c>
      <c r="D1390" t="s">
        <v>6889</v>
      </c>
      <c r="E1390" t="s">
        <v>2792</v>
      </c>
      <c r="F1390" s="22" t="str">
        <f>"dossierComplet['"&amp;meta_dossier_complet[[#This Row],[COD_VAR]]&amp;"'][code_insee]"</f>
        <v>dossierComplet['P08_FACT2554'][code_insee]</v>
      </c>
    </row>
    <row r="1391" spans="2:6" hidden="1">
      <c r="B1391" t="s">
        <v>6890</v>
      </c>
      <c r="C1391" t="s">
        <v>6891</v>
      </c>
      <c r="D1391" t="s">
        <v>6892</v>
      </c>
      <c r="E1391" t="s">
        <v>2792</v>
      </c>
      <c r="F1391" s="22" t="str">
        <f>"dossierComplet['"&amp;meta_dossier_complet[[#This Row],[COD_VAR]]&amp;"'][code_insee]"</f>
        <v>dossierComplet['P08_FACT5564'][code_insee]</v>
      </c>
    </row>
    <row r="1392" spans="2:6" hidden="1">
      <c r="B1392" t="s">
        <v>6893</v>
      </c>
      <c r="C1392" t="s">
        <v>6894</v>
      </c>
      <c r="D1392" t="s">
        <v>6895</v>
      </c>
      <c r="E1392" t="s">
        <v>2792</v>
      </c>
      <c r="F1392" s="22" t="str">
        <f>"dossierComplet['"&amp;meta_dossier_complet[[#This Row],[COD_VAR]]&amp;"'][code_insee]"</f>
        <v>dossierComplet['P08_ACTOCC1564'][code_insee]</v>
      </c>
    </row>
    <row r="1393" spans="2:6" hidden="1">
      <c r="B1393" t="s">
        <v>6896</v>
      </c>
      <c r="C1393" t="s">
        <v>6897</v>
      </c>
      <c r="D1393" t="s">
        <v>6898</v>
      </c>
      <c r="E1393" t="s">
        <v>2792</v>
      </c>
      <c r="F1393" s="22" t="str">
        <f>"dossierComplet['"&amp;meta_dossier_complet[[#This Row],[COD_VAR]]&amp;"'][code_insee]"</f>
        <v>dossierComplet['P08_ACTOCC1524'][code_insee]</v>
      </c>
    </row>
    <row r="1394" spans="2:6" hidden="1">
      <c r="B1394" t="s">
        <v>6899</v>
      </c>
      <c r="C1394" t="s">
        <v>6900</v>
      </c>
      <c r="D1394" t="s">
        <v>6901</v>
      </c>
      <c r="E1394" t="s">
        <v>2792</v>
      </c>
      <c r="F1394" s="22" t="str">
        <f>"dossierComplet['"&amp;meta_dossier_complet[[#This Row],[COD_VAR]]&amp;"'][code_insee]"</f>
        <v>dossierComplet['P08_ACTOCC2554'][code_insee]</v>
      </c>
    </row>
    <row r="1395" spans="2:6" hidden="1">
      <c r="B1395" t="s">
        <v>6902</v>
      </c>
      <c r="C1395" t="s">
        <v>6903</v>
      </c>
      <c r="D1395" t="s">
        <v>6904</v>
      </c>
      <c r="E1395" t="s">
        <v>2792</v>
      </c>
      <c r="F1395" s="22" t="str">
        <f>"dossierComplet['"&amp;meta_dossier_complet[[#This Row],[COD_VAR]]&amp;"'][code_insee]"</f>
        <v>dossierComplet['P08_ACTOCC5564'][code_insee]</v>
      </c>
    </row>
    <row r="1396" spans="2:6" hidden="1">
      <c r="B1396" t="s">
        <v>6905</v>
      </c>
      <c r="C1396" t="s">
        <v>6906</v>
      </c>
      <c r="D1396" t="s">
        <v>6907</v>
      </c>
      <c r="E1396" t="s">
        <v>2792</v>
      </c>
      <c r="F1396" s="22" t="str">
        <f>"dossierComplet['"&amp;meta_dossier_complet[[#This Row],[COD_VAR]]&amp;"'][code_insee]"</f>
        <v>dossierComplet['P08_HACTOCC1564'][code_insee]</v>
      </c>
    </row>
    <row r="1397" spans="2:6" hidden="1">
      <c r="B1397" t="s">
        <v>6908</v>
      </c>
      <c r="C1397" t="s">
        <v>6909</v>
      </c>
      <c r="D1397" t="s">
        <v>6910</v>
      </c>
      <c r="E1397" t="s">
        <v>2792</v>
      </c>
      <c r="F1397" s="22" t="str">
        <f>"dossierComplet['"&amp;meta_dossier_complet[[#This Row],[COD_VAR]]&amp;"'][code_insee]"</f>
        <v>dossierComplet['P08_HACTOCC1524'][code_insee]</v>
      </c>
    </row>
    <row r="1398" spans="2:6" hidden="1">
      <c r="B1398" t="s">
        <v>6911</v>
      </c>
      <c r="C1398" t="s">
        <v>6912</v>
      </c>
      <c r="D1398" t="s">
        <v>6913</v>
      </c>
      <c r="E1398" t="s">
        <v>2792</v>
      </c>
      <c r="F1398" s="22" t="str">
        <f>"dossierComplet['"&amp;meta_dossier_complet[[#This Row],[COD_VAR]]&amp;"'][code_insee]"</f>
        <v>dossierComplet['P08_HACTOCC2554'][code_insee]</v>
      </c>
    </row>
    <row r="1399" spans="2:6" hidden="1">
      <c r="B1399" t="s">
        <v>6914</v>
      </c>
      <c r="C1399" t="s">
        <v>6915</v>
      </c>
      <c r="D1399" t="s">
        <v>6916</v>
      </c>
      <c r="E1399" t="s">
        <v>2792</v>
      </c>
      <c r="F1399" s="22" t="str">
        <f>"dossierComplet['"&amp;meta_dossier_complet[[#This Row],[COD_VAR]]&amp;"'][code_insee]"</f>
        <v>dossierComplet['P08_HACTOCC5564'][code_insee]</v>
      </c>
    </row>
    <row r="1400" spans="2:6" hidden="1">
      <c r="B1400" t="s">
        <v>6917</v>
      </c>
      <c r="C1400" t="s">
        <v>6918</v>
      </c>
      <c r="D1400" t="s">
        <v>6919</v>
      </c>
      <c r="E1400" t="s">
        <v>2792</v>
      </c>
      <c r="F1400" s="22" t="str">
        <f>"dossierComplet['"&amp;meta_dossier_complet[[#This Row],[COD_VAR]]&amp;"'][code_insee]"</f>
        <v>dossierComplet['P08_FACTOCC1564'][code_insee]</v>
      </c>
    </row>
    <row r="1401" spans="2:6" hidden="1">
      <c r="B1401" t="s">
        <v>6920</v>
      </c>
      <c r="C1401" t="s">
        <v>6921</v>
      </c>
      <c r="D1401" t="s">
        <v>6922</v>
      </c>
      <c r="E1401" t="s">
        <v>2792</v>
      </c>
      <c r="F1401" s="22" t="str">
        <f>"dossierComplet['"&amp;meta_dossier_complet[[#This Row],[COD_VAR]]&amp;"'][code_insee]"</f>
        <v>dossierComplet['P08_FACTOCC1524'][code_insee]</v>
      </c>
    </row>
    <row r="1402" spans="2:6" hidden="1">
      <c r="B1402" t="s">
        <v>6923</v>
      </c>
      <c r="C1402" t="s">
        <v>6924</v>
      </c>
      <c r="D1402" t="s">
        <v>6925</v>
      </c>
      <c r="E1402" t="s">
        <v>2792</v>
      </c>
      <c r="F1402" s="22" t="str">
        <f>"dossierComplet['"&amp;meta_dossier_complet[[#This Row],[COD_VAR]]&amp;"'][code_insee]"</f>
        <v>dossierComplet['P08_FACTOCC2554'][code_insee]</v>
      </c>
    </row>
    <row r="1403" spans="2:6" hidden="1">
      <c r="B1403" t="s">
        <v>6926</v>
      </c>
      <c r="C1403" t="s">
        <v>6927</v>
      </c>
      <c r="D1403" t="s">
        <v>6928</v>
      </c>
      <c r="E1403" t="s">
        <v>2792</v>
      </c>
      <c r="F1403" s="22" t="str">
        <f>"dossierComplet['"&amp;meta_dossier_complet[[#This Row],[COD_VAR]]&amp;"'][code_insee]"</f>
        <v>dossierComplet['P08_FACTOCC5564'][code_insee]</v>
      </c>
    </row>
    <row r="1404" spans="2:6" hidden="1">
      <c r="B1404" t="s">
        <v>6929</v>
      </c>
      <c r="C1404" t="s">
        <v>6930</v>
      </c>
      <c r="D1404" t="s">
        <v>6931</v>
      </c>
      <c r="E1404" t="s">
        <v>2792</v>
      </c>
      <c r="F1404" s="22" t="str">
        <f>"dossierComplet['"&amp;meta_dossier_complet[[#This Row],[COD_VAR]]&amp;"'][code_insee]"</f>
        <v>dossierComplet['P08_CHOM1564'][code_insee]</v>
      </c>
    </row>
    <row r="1405" spans="2:6" hidden="1">
      <c r="B1405" t="s">
        <v>6932</v>
      </c>
      <c r="C1405" t="s">
        <v>6933</v>
      </c>
      <c r="D1405" t="s">
        <v>6934</v>
      </c>
      <c r="E1405" t="s">
        <v>2792</v>
      </c>
      <c r="F1405" s="22" t="str">
        <f>"dossierComplet['"&amp;meta_dossier_complet[[#This Row],[COD_VAR]]&amp;"'][code_insee]"</f>
        <v>dossierComplet['P08_HCHOM1564'][code_insee]</v>
      </c>
    </row>
    <row r="1406" spans="2:6" hidden="1">
      <c r="B1406" t="s">
        <v>6935</v>
      </c>
      <c r="C1406" t="s">
        <v>6936</v>
      </c>
      <c r="D1406" t="s">
        <v>6937</v>
      </c>
      <c r="E1406" t="s">
        <v>2792</v>
      </c>
      <c r="F1406" s="22" t="str">
        <f>"dossierComplet['"&amp;meta_dossier_complet[[#This Row],[COD_VAR]]&amp;"'][code_insee]"</f>
        <v>dossierComplet['P08_HCHOM1524'][code_insee]</v>
      </c>
    </row>
    <row r="1407" spans="2:6" hidden="1">
      <c r="B1407" t="s">
        <v>6938</v>
      </c>
      <c r="C1407" t="s">
        <v>6939</v>
      </c>
      <c r="D1407" t="s">
        <v>6940</v>
      </c>
      <c r="E1407" t="s">
        <v>2792</v>
      </c>
      <c r="F1407" s="22" t="str">
        <f>"dossierComplet['"&amp;meta_dossier_complet[[#This Row],[COD_VAR]]&amp;"'][code_insee]"</f>
        <v>dossierComplet['P08_HCHOM2554'][code_insee]</v>
      </c>
    </row>
    <row r="1408" spans="2:6" hidden="1">
      <c r="B1408" t="s">
        <v>6941</v>
      </c>
      <c r="C1408" t="s">
        <v>6942</v>
      </c>
      <c r="D1408" t="s">
        <v>6943</v>
      </c>
      <c r="E1408" t="s">
        <v>2792</v>
      </c>
      <c r="F1408" s="22" t="str">
        <f>"dossierComplet['"&amp;meta_dossier_complet[[#This Row],[COD_VAR]]&amp;"'][code_insee]"</f>
        <v>dossierComplet['P08_HCHOM5564'][code_insee]</v>
      </c>
    </row>
    <row r="1409" spans="2:6" hidden="1">
      <c r="B1409" t="s">
        <v>6944</v>
      </c>
      <c r="C1409" t="s">
        <v>6945</v>
      </c>
      <c r="D1409" t="s">
        <v>6946</v>
      </c>
      <c r="E1409" t="s">
        <v>2792</v>
      </c>
      <c r="F1409" s="22" t="str">
        <f>"dossierComplet['"&amp;meta_dossier_complet[[#This Row],[COD_VAR]]&amp;"'][code_insee]"</f>
        <v>dossierComplet['P08_FCHOM1564'][code_insee]</v>
      </c>
    </row>
    <row r="1410" spans="2:6" hidden="1">
      <c r="B1410" t="s">
        <v>6947</v>
      </c>
      <c r="C1410" t="s">
        <v>6948</v>
      </c>
      <c r="D1410" t="s">
        <v>6949</v>
      </c>
      <c r="E1410" t="s">
        <v>2792</v>
      </c>
      <c r="F1410" s="22" t="str">
        <f>"dossierComplet['"&amp;meta_dossier_complet[[#This Row],[COD_VAR]]&amp;"'][code_insee]"</f>
        <v>dossierComplet['P08_FCHOM1524'][code_insee]</v>
      </c>
    </row>
    <row r="1411" spans="2:6" hidden="1">
      <c r="B1411" t="s">
        <v>6950</v>
      </c>
      <c r="C1411" t="s">
        <v>6951</v>
      </c>
      <c r="D1411" t="s">
        <v>6952</v>
      </c>
      <c r="E1411" t="s">
        <v>2792</v>
      </c>
      <c r="F1411" s="22" t="str">
        <f>"dossierComplet['"&amp;meta_dossier_complet[[#This Row],[COD_VAR]]&amp;"'][code_insee]"</f>
        <v>dossierComplet['P08_FCHOM2554'][code_insee]</v>
      </c>
    </row>
    <row r="1412" spans="2:6" hidden="1">
      <c r="B1412" t="s">
        <v>6953</v>
      </c>
      <c r="C1412" t="s">
        <v>6954</v>
      </c>
      <c r="D1412" t="s">
        <v>6955</v>
      </c>
      <c r="E1412" t="s">
        <v>2792</v>
      </c>
      <c r="F1412" s="22" t="str">
        <f>"dossierComplet['"&amp;meta_dossier_complet[[#This Row],[COD_VAR]]&amp;"'][code_insee]"</f>
        <v>dossierComplet['P08_FCHOM5564'][code_insee]</v>
      </c>
    </row>
    <row r="1413" spans="2:6" hidden="1">
      <c r="B1413" t="s">
        <v>6956</v>
      </c>
      <c r="C1413" t="s">
        <v>6957</v>
      </c>
      <c r="D1413" t="s">
        <v>6958</v>
      </c>
      <c r="E1413" t="s">
        <v>2792</v>
      </c>
      <c r="F1413" s="22" t="str">
        <f>"dossierComplet['"&amp;meta_dossier_complet[[#This Row],[COD_VAR]]&amp;"'][code_insee]"</f>
        <v>dossierComplet['P08_INACT1564'][code_insee]</v>
      </c>
    </row>
    <row r="1414" spans="2:6" hidden="1">
      <c r="B1414" t="s">
        <v>6959</v>
      </c>
      <c r="C1414" t="s">
        <v>6960</v>
      </c>
      <c r="D1414" t="s">
        <v>6961</v>
      </c>
      <c r="E1414" t="s">
        <v>2792</v>
      </c>
      <c r="F1414" s="22" t="str">
        <f>"dossierComplet['"&amp;meta_dossier_complet[[#This Row],[COD_VAR]]&amp;"'][code_insee]"</f>
        <v>dossierComplet['P08_ETUD1564'][code_insee]</v>
      </c>
    </row>
    <row r="1415" spans="2:6" hidden="1">
      <c r="B1415" t="s">
        <v>6962</v>
      </c>
      <c r="C1415" t="s">
        <v>6963</v>
      </c>
      <c r="D1415" t="s">
        <v>6964</v>
      </c>
      <c r="E1415" t="s">
        <v>2792</v>
      </c>
      <c r="F1415" s="22" t="str">
        <f>"dossierComplet['"&amp;meta_dossier_complet[[#This Row],[COD_VAR]]&amp;"'][code_insee]"</f>
        <v>dossierComplet['P08_RETR1564'][code_insee]</v>
      </c>
    </row>
    <row r="1416" spans="2:6" hidden="1">
      <c r="B1416" t="s">
        <v>6965</v>
      </c>
      <c r="C1416" t="s">
        <v>6966</v>
      </c>
      <c r="D1416" t="s">
        <v>6967</v>
      </c>
      <c r="E1416" t="s">
        <v>2792</v>
      </c>
      <c r="F1416" s="22" t="str">
        <f>"dossierComplet['"&amp;meta_dossier_complet[[#This Row],[COD_VAR]]&amp;"'][code_insee]"</f>
        <v>dossierComplet['P08_AINACT1564'][code_insee]</v>
      </c>
    </row>
    <row r="1417" spans="2:6" hidden="1">
      <c r="B1417" t="s">
        <v>6968</v>
      </c>
      <c r="C1417" t="s">
        <v>6969</v>
      </c>
      <c r="D1417" t="s">
        <v>6859</v>
      </c>
      <c r="E1417" t="s">
        <v>2792</v>
      </c>
      <c r="F1417" s="22" t="str">
        <f>"dossierComplet['"&amp;meta_dossier_complet[[#This Row],[COD_VAR]]&amp;"'][code_insee]"</f>
        <v>dossierComplet['C08_ACT1564'][code_insee]</v>
      </c>
    </row>
    <row r="1418" spans="2:6" hidden="1">
      <c r="B1418" t="s">
        <v>6970</v>
      </c>
      <c r="C1418" t="s">
        <v>6971</v>
      </c>
      <c r="D1418" t="s">
        <v>6972</v>
      </c>
      <c r="E1418" t="s">
        <v>2792</v>
      </c>
      <c r="F1418" s="22" t="str">
        <f>"dossierComplet['"&amp;meta_dossier_complet[[#This Row],[COD_VAR]]&amp;"'][code_insee]"</f>
        <v>dossierComplet['C08_ACT1564_CS1'][code_insee]</v>
      </c>
    </row>
    <row r="1419" spans="2:6" hidden="1">
      <c r="B1419" t="s">
        <v>6973</v>
      </c>
      <c r="C1419" t="s">
        <v>6974</v>
      </c>
      <c r="D1419" t="s">
        <v>6975</v>
      </c>
      <c r="E1419" t="s">
        <v>2792</v>
      </c>
      <c r="F1419" s="22" t="str">
        <f>"dossierComplet['"&amp;meta_dossier_complet[[#This Row],[COD_VAR]]&amp;"'][code_insee]"</f>
        <v>dossierComplet['C08_ACT1564_CS2'][code_insee]</v>
      </c>
    </row>
    <row r="1420" spans="2:6" hidden="1">
      <c r="B1420" t="s">
        <v>6976</v>
      </c>
      <c r="C1420" t="s">
        <v>6977</v>
      </c>
      <c r="D1420" t="s">
        <v>6978</v>
      </c>
      <c r="E1420" t="s">
        <v>2792</v>
      </c>
      <c r="F1420" s="22" t="str">
        <f>"dossierComplet['"&amp;meta_dossier_complet[[#This Row],[COD_VAR]]&amp;"'][code_insee]"</f>
        <v>dossierComplet['C08_ACT1564_CS3'][code_insee]</v>
      </c>
    </row>
    <row r="1421" spans="2:6" hidden="1">
      <c r="B1421" t="s">
        <v>6979</v>
      </c>
      <c r="C1421" t="s">
        <v>6980</v>
      </c>
      <c r="D1421" t="s">
        <v>6981</v>
      </c>
      <c r="E1421" t="s">
        <v>2792</v>
      </c>
      <c r="F1421" s="22" t="str">
        <f>"dossierComplet['"&amp;meta_dossier_complet[[#This Row],[COD_VAR]]&amp;"'][code_insee]"</f>
        <v>dossierComplet['C08_ACT1564_CS4'][code_insee]</v>
      </c>
    </row>
    <row r="1422" spans="2:6" hidden="1">
      <c r="B1422" t="s">
        <v>6982</v>
      </c>
      <c r="C1422" t="s">
        <v>6983</v>
      </c>
      <c r="D1422" t="s">
        <v>6984</v>
      </c>
      <c r="E1422" t="s">
        <v>2792</v>
      </c>
      <c r="F1422" s="22" t="str">
        <f>"dossierComplet['"&amp;meta_dossier_complet[[#This Row],[COD_VAR]]&amp;"'][code_insee]"</f>
        <v>dossierComplet['C08_ACT1564_CS5'][code_insee]</v>
      </c>
    </row>
    <row r="1423" spans="2:6" hidden="1">
      <c r="B1423" t="s">
        <v>6985</v>
      </c>
      <c r="C1423" t="s">
        <v>6986</v>
      </c>
      <c r="D1423" t="s">
        <v>6987</v>
      </c>
      <c r="E1423" t="s">
        <v>2792</v>
      </c>
      <c r="F1423" s="22" t="str">
        <f>"dossierComplet['"&amp;meta_dossier_complet[[#This Row],[COD_VAR]]&amp;"'][code_insee]"</f>
        <v>dossierComplet['C08_ACT1564_CS6'][code_insee]</v>
      </c>
    </row>
    <row r="1424" spans="2:6" hidden="1">
      <c r="B1424" t="s">
        <v>6988</v>
      </c>
      <c r="C1424" t="s">
        <v>6989</v>
      </c>
      <c r="D1424" t="s">
        <v>6895</v>
      </c>
      <c r="E1424" t="s">
        <v>2792</v>
      </c>
      <c r="F1424" s="22" t="str">
        <f>"dossierComplet['"&amp;meta_dossier_complet[[#This Row],[COD_VAR]]&amp;"'][code_insee]"</f>
        <v>dossierComplet['C08_ACTOCC1564'][code_insee]</v>
      </c>
    </row>
    <row r="1425" spans="2:6" hidden="1">
      <c r="B1425" t="s">
        <v>6990</v>
      </c>
      <c r="C1425" t="s">
        <v>6991</v>
      </c>
      <c r="D1425" t="s">
        <v>6992</v>
      </c>
      <c r="E1425" t="s">
        <v>2792</v>
      </c>
      <c r="F1425" s="22" t="str">
        <f>"dossierComplet['"&amp;meta_dossier_complet[[#This Row],[COD_VAR]]&amp;"'][code_insee]"</f>
        <v>dossierComplet['C08_ACTOCC1564_CS1'][code_insee]</v>
      </c>
    </row>
    <row r="1426" spans="2:6" hidden="1">
      <c r="B1426" t="s">
        <v>6993</v>
      </c>
      <c r="C1426" t="s">
        <v>6994</v>
      </c>
      <c r="D1426" t="s">
        <v>6995</v>
      </c>
      <c r="E1426" t="s">
        <v>2792</v>
      </c>
      <c r="F1426" s="22" t="str">
        <f>"dossierComplet['"&amp;meta_dossier_complet[[#This Row],[COD_VAR]]&amp;"'][code_insee]"</f>
        <v>dossierComplet['C08_ACTOCC1564_CS2'][code_insee]</v>
      </c>
    </row>
    <row r="1427" spans="2:6" hidden="1">
      <c r="B1427" t="s">
        <v>6996</v>
      </c>
      <c r="C1427" t="s">
        <v>6997</v>
      </c>
      <c r="D1427" t="s">
        <v>6998</v>
      </c>
      <c r="E1427" t="s">
        <v>2792</v>
      </c>
      <c r="F1427" s="22" t="str">
        <f>"dossierComplet['"&amp;meta_dossier_complet[[#This Row],[COD_VAR]]&amp;"'][code_insee]"</f>
        <v>dossierComplet['C08_ACTOCC1564_CS3'][code_insee]</v>
      </c>
    </row>
    <row r="1428" spans="2:6" hidden="1">
      <c r="B1428" t="s">
        <v>6999</v>
      </c>
      <c r="C1428" t="s">
        <v>7000</v>
      </c>
      <c r="D1428" t="s">
        <v>7001</v>
      </c>
      <c r="E1428" t="s">
        <v>2792</v>
      </c>
      <c r="F1428" s="22" t="str">
        <f>"dossierComplet['"&amp;meta_dossier_complet[[#This Row],[COD_VAR]]&amp;"'][code_insee]"</f>
        <v>dossierComplet['C08_ACTOCC1564_CS4'][code_insee]</v>
      </c>
    </row>
    <row r="1429" spans="2:6" hidden="1">
      <c r="B1429" t="s">
        <v>7002</v>
      </c>
      <c r="C1429" t="s">
        <v>7003</v>
      </c>
      <c r="D1429" t="s">
        <v>7004</v>
      </c>
      <c r="E1429" t="s">
        <v>2792</v>
      </c>
      <c r="F1429" s="22" t="str">
        <f>"dossierComplet['"&amp;meta_dossier_complet[[#This Row],[COD_VAR]]&amp;"'][code_insee]"</f>
        <v>dossierComplet['C08_ACTOCC1564_CS5'][code_insee]</v>
      </c>
    </row>
    <row r="1430" spans="2:6" hidden="1">
      <c r="B1430" t="s">
        <v>7005</v>
      </c>
      <c r="C1430" t="s">
        <v>7006</v>
      </c>
      <c r="D1430" t="s">
        <v>7007</v>
      </c>
      <c r="E1430" t="s">
        <v>2792</v>
      </c>
      <c r="F1430" s="22" t="str">
        <f>"dossierComplet['"&amp;meta_dossier_complet[[#This Row],[COD_VAR]]&amp;"'][code_insee]"</f>
        <v>dossierComplet['C08_ACTOCC1564_CS6'][code_insee]</v>
      </c>
    </row>
    <row r="1431" spans="2:6" hidden="1">
      <c r="B1431" t="s">
        <v>7008</v>
      </c>
      <c r="C1431" t="s">
        <v>7009</v>
      </c>
      <c r="D1431" t="s">
        <v>7010</v>
      </c>
      <c r="E1431" t="s">
        <v>2792</v>
      </c>
      <c r="F1431" s="22" t="str">
        <f>"dossierComplet['"&amp;meta_dossier_complet[[#This Row],[COD_VAR]]&amp;"'][code_insee]"</f>
        <v>dossierComplet['P08_EMPLT'][code_insee]</v>
      </c>
    </row>
    <row r="1432" spans="2:6" hidden="1">
      <c r="B1432" t="s">
        <v>7011</v>
      </c>
      <c r="C1432" t="s">
        <v>7012</v>
      </c>
      <c r="D1432" t="s">
        <v>7013</v>
      </c>
      <c r="E1432" t="s">
        <v>2792</v>
      </c>
      <c r="F1432" s="22" t="str">
        <f>"dossierComplet['"&amp;meta_dossier_complet[[#This Row],[COD_VAR]]&amp;"'][code_insee]"</f>
        <v>dossierComplet['P08_ACTOCC'][code_insee]</v>
      </c>
    </row>
    <row r="1433" spans="2:6" hidden="1">
      <c r="B1433" t="s">
        <v>7014</v>
      </c>
      <c r="C1433" t="s">
        <v>7015</v>
      </c>
      <c r="D1433" t="s">
        <v>7016</v>
      </c>
      <c r="E1433" t="s">
        <v>2792</v>
      </c>
      <c r="F1433" s="22" t="str">
        <f>"dossierComplet['"&amp;meta_dossier_complet[[#This Row],[COD_VAR]]&amp;"'][code_insee]"</f>
        <v>dossierComplet['P08_ACT15P'][code_insee]</v>
      </c>
    </row>
    <row r="1434" spans="2:6" hidden="1">
      <c r="B1434" t="s">
        <v>7017</v>
      </c>
      <c r="C1434" t="s">
        <v>7018</v>
      </c>
      <c r="D1434" t="s">
        <v>7019</v>
      </c>
      <c r="E1434" t="s">
        <v>2792</v>
      </c>
      <c r="F1434" s="22" t="str">
        <f>"dossierComplet['"&amp;meta_dossier_complet[[#This Row],[COD_VAR]]&amp;"'][code_insee]"</f>
        <v>dossierComplet['P08_EMPLT_SAL'][code_insee]</v>
      </c>
    </row>
    <row r="1435" spans="2:6" hidden="1">
      <c r="B1435" t="s">
        <v>7020</v>
      </c>
      <c r="C1435" t="s">
        <v>7021</v>
      </c>
      <c r="D1435" t="s">
        <v>7022</v>
      </c>
      <c r="E1435" t="s">
        <v>2792</v>
      </c>
      <c r="F1435" s="22" t="str">
        <f>"dossierComplet['"&amp;meta_dossier_complet[[#This Row],[COD_VAR]]&amp;"'][code_insee]"</f>
        <v>dossierComplet['P08_EMPLT_FSAL'][code_insee]</v>
      </c>
    </row>
    <row r="1436" spans="2:6" hidden="1">
      <c r="B1436" t="s">
        <v>7023</v>
      </c>
      <c r="C1436" t="s">
        <v>7024</v>
      </c>
      <c r="D1436" t="s">
        <v>7025</v>
      </c>
      <c r="E1436" t="s">
        <v>2792</v>
      </c>
      <c r="F1436" s="22" t="str">
        <f>"dossierComplet['"&amp;meta_dossier_complet[[#This Row],[COD_VAR]]&amp;"'][code_insee]"</f>
        <v>dossierComplet['P08_EMPLT_SALTP'][code_insee]</v>
      </c>
    </row>
    <row r="1437" spans="2:6" hidden="1">
      <c r="B1437" t="s">
        <v>7026</v>
      </c>
      <c r="C1437" t="s">
        <v>7027</v>
      </c>
      <c r="D1437" t="s">
        <v>7028</v>
      </c>
      <c r="E1437" t="s">
        <v>2792</v>
      </c>
      <c r="F1437" s="22" t="str">
        <f>"dossierComplet['"&amp;meta_dossier_complet[[#This Row],[COD_VAR]]&amp;"'][code_insee]"</f>
        <v>dossierComplet['P08_EMPLT_NSAL'][code_insee]</v>
      </c>
    </row>
    <row r="1438" spans="2:6" hidden="1">
      <c r="B1438" t="s">
        <v>7029</v>
      </c>
      <c r="C1438" t="s">
        <v>7030</v>
      </c>
      <c r="D1438" t="s">
        <v>7031</v>
      </c>
      <c r="E1438" t="s">
        <v>2792</v>
      </c>
      <c r="F1438" s="22" t="str">
        <f>"dossierComplet['"&amp;meta_dossier_complet[[#This Row],[COD_VAR]]&amp;"'][code_insee]"</f>
        <v>dossierComplet['P08_EMPLT_FNSAL'][code_insee]</v>
      </c>
    </row>
    <row r="1439" spans="2:6" hidden="1">
      <c r="B1439" t="s">
        <v>7032</v>
      </c>
      <c r="C1439" t="s">
        <v>7033</v>
      </c>
      <c r="D1439" t="s">
        <v>7034</v>
      </c>
      <c r="E1439" t="s">
        <v>2792</v>
      </c>
      <c r="F1439" s="22" t="str">
        <f>"dossierComplet['"&amp;meta_dossier_complet[[#This Row],[COD_VAR]]&amp;"'][code_insee]"</f>
        <v>dossierComplet['P08_EMPLT_NSALTP'][code_insee]</v>
      </c>
    </row>
    <row r="1440" spans="2:6" hidden="1">
      <c r="B1440" t="s">
        <v>7035</v>
      </c>
      <c r="C1440" t="s">
        <v>7036</v>
      </c>
      <c r="D1440" t="s">
        <v>7010</v>
      </c>
      <c r="E1440" t="s">
        <v>2792</v>
      </c>
      <c r="F1440" s="22" t="str">
        <f>"dossierComplet['"&amp;meta_dossier_complet[[#This Row],[COD_VAR]]&amp;"'][code_insee]"</f>
        <v>dossierComplet['C08_EMPLT'][code_insee]</v>
      </c>
    </row>
    <row r="1441" spans="2:6" hidden="1">
      <c r="B1441" t="s">
        <v>7037</v>
      </c>
      <c r="C1441" t="s">
        <v>7038</v>
      </c>
      <c r="D1441" t="s">
        <v>7039</v>
      </c>
      <c r="E1441" t="s">
        <v>2792</v>
      </c>
      <c r="F1441" s="22" t="str">
        <f>"dossierComplet['"&amp;meta_dossier_complet[[#This Row],[COD_VAR]]&amp;"'][code_insee]"</f>
        <v>dossierComplet['C08_EMPLT_CS1'][code_insee]</v>
      </c>
    </row>
    <row r="1442" spans="2:6" hidden="1">
      <c r="B1442" t="s">
        <v>7040</v>
      </c>
      <c r="C1442" t="s">
        <v>7041</v>
      </c>
      <c r="D1442" t="s">
        <v>7042</v>
      </c>
      <c r="E1442" t="s">
        <v>2792</v>
      </c>
      <c r="F1442" s="22" t="str">
        <f>"dossierComplet['"&amp;meta_dossier_complet[[#This Row],[COD_VAR]]&amp;"'][code_insee]"</f>
        <v>dossierComplet['C08_EMPLT_CS2'][code_insee]</v>
      </c>
    </row>
    <row r="1443" spans="2:6" hidden="1">
      <c r="B1443" t="s">
        <v>7043</v>
      </c>
      <c r="C1443" t="s">
        <v>7044</v>
      </c>
      <c r="D1443" t="s">
        <v>7045</v>
      </c>
      <c r="E1443" t="s">
        <v>2792</v>
      </c>
      <c r="F1443" s="22" t="str">
        <f>"dossierComplet['"&amp;meta_dossier_complet[[#This Row],[COD_VAR]]&amp;"'][code_insee]"</f>
        <v>dossierComplet['C08_EMPLT_CS3'][code_insee]</v>
      </c>
    </row>
    <row r="1444" spans="2:6" hidden="1">
      <c r="B1444" t="s">
        <v>7046</v>
      </c>
      <c r="C1444" t="s">
        <v>7047</v>
      </c>
      <c r="D1444" t="s">
        <v>7048</v>
      </c>
      <c r="E1444" t="s">
        <v>2792</v>
      </c>
      <c r="F1444" s="22" t="str">
        <f>"dossierComplet['"&amp;meta_dossier_complet[[#This Row],[COD_VAR]]&amp;"'][code_insee]"</f>
        <v>dossierComplet['C08_EMPLT_CS4'][code_insee]</v>
      </c>
    </row>
    <row r="1445" spans="2:6" hidden="1">
      <c r="B1445" t="s">
        <v>7049</v>
      </c>
      <c r="C1445" t="s">
        <v>7050</v>
      </c>
      <c r="D1445" t="s">
        <v>7051</v>
      </c>
      <c r="E1445" t="s">
        <v>2792</v>
      </c>
      <c r="F1445" s="22" t="str">
        <f>"dossierComplet['"&amp;meta_dossier_complet[[#This Row],[COD_VAR]]&amp;"'][code_insee]"</f>
        <v>dossierComplet['C08_EMPLT_CS5'][code_insee]</v>
      </c>
    </row>
    <row r="1446" spans="2:6" hidden="1">
      <c r="B1446" t="s">
        <v>7052</v>
      </c>
      <c r="C1446" t="s">
        <v>7053</v>
      </c>
      <c r="D1446" t="s">
        <v>7054</v>
      </c>
      <c r="E1446" t="s">
        <v>2792</v>
      </c>
      <c r="F1446" s="22" t="str">
        <f>"dossierComplet['"&amp;meta_dossier_complet[[#This Row],[COD_VAR]]&amp;"'][code_insee]"</f>
        <v>dossierComplet['C08_EMPLT_CS6'][code_insee]</v>
      </c>
    </row>
    <row r="1447" spans="2:6" hidden="1">
      <c r="B1447" t="s">
        <v>7055</v>
      </c>
      <c r="C1447" t="s">
        <v>7056</v>
      </c>
      <c r="D1447" t="s">
        <v>7057</v>
      </c>
      <c r="E1447" t="s">
        <v>2792</v>
      </c>
      <c r="F1447" s="22" t="str">
        <f>"dossierComplet['"&amp;meta_dossier_complet[[#This Row],[COD_VAR]]&amp;"'][code_insee]"</f>
        <v>dossierComplet['C08_EMPLT_AGRI'][code_insee]</v>
      </c>
    </row>
    <row r="1448" spans="2:6" hidden="1">
      <c r="B1448" t="s">
        <v>7058</v>
      </c>
      <c r="C1448" t="s">
        <v>7059</v>
      </c>
      <c r="D1448" t="s">
        <v>7060</v>
      </c>
      <c r="E1448" t="s">
        <v>2792</v>
      </c>
      <c r="F1448" s="22" t="str">
        <f>"dossierComplet['"&amp;meta_dossier_complet[[#This Row],[COD_VAR]]&amp;"'][code_insee]"</f>
        <v>dossierComplet['C08_EMPLT_INDUS'][code_insee]</v>
      </c>
    </row>
    <row r="1449" spans="2:6" hidden="1">
      <c r="B1449" t="s">
        <v>7061</v>
      </c>
      <c r="C1449" t="s">
        <v>7062</v>
      </c>
      <c r="D1449" t="s">
        <v>7063</v>
      </c>
      <c r="E1449" t="s">
        <v>2792</v>
      </c>
      <c r="F1449" s="22" t="str">
        <f>"dossierComplet['"&amp;meta_dossier_complet[[#This Row],[COD_VAR]]&amp;"'][code_insee]"</f>
        <v>dossierComplet['C08_EMPLT_CONST'][code_insee]</v>
      </c>
    </row>
    <row r="1450" spans="2:6" hidden="1">
      <c r="B1450" t="s">
        <v>7064</v>
      </c>
      <c r="C1450" t="s">
        <v>7065</v>
      </c>
      <c r="D1450" t="s">
        <v>7066</v>
      </c>
      <c r="E1450" t="s">
        <v>2792</v>
      </c>
      <c r="F1450" s="22" t="str">
        <f>"dossierComplet['"&amp;meta_dossier_complet[[#This Row],[COD_VAR]]&amp;"'][code_insee]"</f>
        <v>dossierComplet['C08_EMPLT_CTS'][code_insee]</v>
      </c>
    </row>
    <row r="1451" spans="2:6" hidden="1">
      <c r="B1451" t="s">
        <v>7067</v>
      </c>
      <c r="C1451" t="s">
        <v>7068</v>
      </c>
      <c r="D1451" t="s">
        <v>7069</v>
      </c>
      <c r="E1451" t="s">
        <v>2792</v>
      </c>
      <c r="F1451" s="22" t="str">
        <f>"dossierComplet['"&amp;meta_dossier_complet[[#This Row],[COD_VAR]]&amp;"'][code_insee]"</f>
        <v>dossierComplet['C08_EMPLT_APESAS'][code_insee]</v>
      </c>
    </row>
    <row r="1452" spans="2:6" hidden="1">
      <c r="B1452" t="s">
        <v>7070</v>
      </c>
      <c r="C1452" t="s">
        <v>7071</v>
      </c>
      <c r="D1452" t="s">
        <v>7072</v>
      </c>
      <c r="E1452" t="s">
        <v>2792</v>
      </c>
      <c r="F1452" s="22" t="str">
        <f>"dossierComplet['"&amp;meta_dossier_complet[[#This Row],[COD_VAR]]&amp;"'][code_insee]"</f>
        <v>dossierComplet['C08_EMPLT_F'][code_insee]</v>
      </c>
    </row>
    <row r="1453" spans="2:6" hidden="1">
      <c r="B1453" t="s">
        <v>7073</v>
      </c>
      <c r="C1453" t="s">
        <v>7074</v>
      </c>
      <c r="D1453" t="s">
        <v>7075</v>
      </c>
      <c r="E1453" t="s">
        <v>2792</v>
      </c>
      <c r="F1453" s="22" t="str">
        <f>"dossierComplet['"&amp;meta_dossier_complet[[#This Row],[COD_VAR]]&amp;"'][code_insee]"</f>
        <v>dossierComplet['C08_AGRILT_F'][code_insee]</v>
      </c>
    </row>
    <row r="1454" spans="2:6" hidden="1">
      <c r="B1454" t="s">
        <v>7076</v>
      </c>
      <c r="C1454" t="s">
        <v>7077</v>
      </c>
      <c r="D1454" t="s">
        <v>7078</v>
      </c>
      <c r="E1454" t="s">
        <v>2792</v>
      </c>
      <c r="F1454" s="22" t="str">
        <f>"dossierComplet['"&amp;meta_dossier_complet[[#This Row],[COD_VAR]]&amp;"'][code_insee]"</f>
        <v>dossierComplet['C08_INDUSLT_F'][code_insee]</v>
      </c>
    </row>
    <row r="1455" spans="2:6" hidden="1">
      <c r="B1455" t="s">
        <v>7079</v>
      </c>
      <c r="C1455" t="s">
        <v>7080</v>
      </c>
      <c r="D1455" t="s">
        <v>7081</v>
      </c>
      <c r="E1455" t="s">
        <v>2792</v>
      </c>
      <c r="F1455" s="22" t="str">
        <f>"dossierComplet['"&amp;meta_dossier_complet[[#This Row],[COD_VAR]]&amp;"'][code_insee]"</f>
        <v>dossierComplet['C08_CONSTLT_F'][code_insee]</v>
      </c>
    </row>
    <row r="1456" spans="2:6" hidden="1">
      <c r="B1456" t="s">
        <v>7082</v>
      </c>
      <c r="C1456" t="s">
        <v>7083</v>
      </c>
      <c r="D1456" t="s">
        <v>7084</v>
      </c>
      <c r="E1456" t="s">
        <v>2792</v>
      </c>
      <c r="F1456" s="22" t="str">
        <f>"dossierComplet['"&amp;meta_dossier_complet[[#This Row],[COD_VAR]]&amp;"'][code_insee]"</f>
        <v>dossierComplet['C08_CTSLT_F'][code_insee]</v>
      </c>
    </row>
    <row r="1457" spans="2:6" hidden="1">
      <c r="B1457" t="s">
        <v>7085</v>
      </c>
      <c r="C1457" t="s">
        <v>7086</v>
      </c>
      <c r="D1457" t="s">
        <v>7087</v>
      </c>
      <c r="E1457" t="s">
        <v>2792</v>
      </c>
      <c r="F1457" s="22" t="str">
        <f>"dossierComplet['"&amp;meta_dossier_complet[[#This Row],[COD_VAR]]&amp;"'][code_insee]"</f>
        <v>dossierComplet['C08_APESASLT_F'][code_insee]</v>
      </c>
    </row>
    <row r="1458" spans="2:6" hidden="1">
      <c r="B1458" t="s">
        <v>7088</v>
      </c>
      <c r="C1458" t="s">
        <v>7089</v>
      </c>
      <c r="D1458" t="s">
        <v>7019</v>
      </c>
      <c r="E1458" t="s">
        <v>2792</v>
      </c>
      <c r="F1458" s="22" t="str">
        <f>"dossierComplet['"&amp;meta_dossier_complet[[#This Row],[COD_VAR]]&amp;"'][code_insee]"</f>
        <v>dossierComplet['C08_EMPLT_SAL'][code_insee]</v>
      </c>
    </row>
    <row r="1459" spans="2:6" hidden="1">
      <c r="B1459" t="s">
        <v>7090</v>
      </c>
      <c r="C1459" t="s">
        <v>7091</v>
      </c>
      <c r="D1459" t="s">
        <v>7092</v>
      </c>
      <c r="E1459" t="s">
        <v>2792</v>
      </c>
      <c r="F1459" s="22" t="str">
        <f>"dossierComplet['"&amp;meta_dossier_complet[[#This Row],[COD_VAR]]&amp;"'][code_insee]"</f>
        <v>dossierComplet['C08_AGRILT_SAL'][code_insee]</v>
      </c>
    </row>
    <row r="1460" spans="2:6" hidden="1">
      <c r="B1460" t="s">
        <v>7093</v>
      </c>
      <c r="C1460" t="s">
        <v>7094</v>
      </c>
      <c r="D1460" t="s">
        <v>7095</v>
      </c>
      <c r="E1460" t="s">
        <v>2792</v>
      </c>
      <c r="F1460" s="22" t="str">
        <f>"dossierComplet['"&amp;meta_dossier_complet[[#This Row],[COD_VAR]]&amp;"'][code_insee]"</f>
        <v>dossierComplet['C08_INDUSLT_SAL'][code_insee]</v>
      </c>
    </row>
    <row r="1461" spans="2:6" hidden="1">
      <c r="B1461" t="s">
        <v>7096</v>
      </c>
      <c r="C1461" t="s">
        <v>7097</v>
      </c>
      <c r="D1461" t="s">
        <v>7098</v>
      </c>
      <c r="E1461" t="s">
        <v>2792</v>
      </c>
      <c r="F1461" s="22" t="str">
        <f>"dossierComplet['"&amp;meta_dossier_complet[[#This Row],[COD_VAR]]&amp;"'][code_insee]"</f>
        <v>dossierComplet['C08_CONSTLT_SAL'][code_insee]</v>
      </c>
    </row>
    <row r="1462" spans="2:6" hidden="1">
      <c r="B1462" t="s">
        <v>7099</v>
      </c>
      <c r="C1462" t="s">
        <v>7100</v>
      </c>
      <c r="D1462" t="s">
        <v>7101</v>
      </c>
      <c r="E1462" t="s">
        <v>2792</v>
      </c>
      <c r="F1462" s="22" t="str">
        <f>"dossierComplet['"&amp;meta_dossier_complet[[#This Row],[COD_VAR]]&amp;"'][code_insee]"</f>
        <v>dossierComplet['C08_CTSLT_SAL'][code_insee]</v>
      </c>
    </row>
    <row r="1463" spans="2:6" hidden="1">
      <c r="B1463" t="s">
        <v>7102</v>
      </c>
      <c r="C1463" t="s">
        <v>7103</v>
      </c>
      <c r="D1463" t="s">
        <v>7104</v>
      </c>
      <c r="E1463" t="s">
        <v>2792</v>
      </c>
      <c r="F1463" s="22" t="str">
        <f>"dossierComplet['"&amp;meta_dossier_complet[[#This Row],[COD_VAR]]&amp;"'][code_insee]"</f>
        <v>dossierComplet['C08_APESASLT_SAL'][code_insee]</v>
      </c>
    </row>
    <row r="1464" spans="2:6" hidden="1">
      <c r="B1464" t="s">
        <v>7105</v>
      </c>
      <c r="C1464" t="s">
        <v>7106</v>
      </c>
      <c r="D1464" t="s">
        <v>7107</v>
      </c>
      <c r="E1464" t="s">
        <v>2792</v>
      </c>
      <c r="F1464" s="22" t="str">
        <f>"dossierComplet['"&amp;meta_dossier_complet[[#This Row],[COD_VAR]]&amp;"'][code_insee]"</f>
        <v>dossierComplet['C08_AGRILT_FSAL'][code_insee]</v>
      </c>
    </row>
    <row r="1465" spans="2:6" hidden="1">
      <c r="B1465" t="s">
        <v>7108</v>
      </c>
      <c r="C1465" t="s">
        <v>7109</v>
      </c>
      <c r="D1465" t="s">
        <v>7110</v>
      </c>
      <c r="E1465" t="s">
        <v>2792</v>
      </c>
      <c r="F1465" s="22" t="str">
        <f>"dossierComplet['"&amp;meta_dossier_complet[[#This Row],[COD_VAR]]&amp;"'][code_insee]"</f>
        <v>dossierComplet['C08_INDUSLT_FSAL'][code_insee]</v>
      </c>
    </row>
    <row r="1466" spans="2:6" hidden="1">
      <c r="B1466" t="s">
        <v>7111</v>
      </c>
      <c r="C1466" t="s">
        <v>7112</v>
      </c>
      <c r="D1466" t="s">
        <v>7113</v>
      </c>
      <c r="E1466" t="s">
        <v>2792</v>
      </c>
      <c r="F1466" s="22" t="str">
        <f>"dossierComplet['"&amp;meta_dossier_complet[[#This Row],[COD_VAR]]&amp;"'][code_insee]"</f>
        <v>dossierComplet['C08_CONSTLT_FSAL'][code_insee]</v>
      </c>
    </row>
    <row r="1467" spans="2:6" hidden="1">
      <c r="B1467" t="s">
        <v>7114</v>
      </c>
      <c r="C1467" t="s">
        <v>7115</v>
      </c>
      <c r="D1467" t="s">
        <v>7116</v>
      </c>
      <c r="E1467" t="s">
        <v>2792</v>
      </c>
      <c r="F1467" s="22" t="str">
        <f>"dossierComplet['"&amp;meta_dossier_complet[[#This Row],[COD_VAR]]&amp;"'][code_insee]"</f>
        <v>dossierComplet['C08_CTSLT_FSAL'][code_insee]</v>
      </c>
    </row>
    <row r="1468" spans="2:6" hidden="1">
      <c r="B1468" t="s">
        <v>7117</v>
      </c>
      <c r="C1468" t="s">
        <v>7118</v>
      </c>
      <c r="D1468" t="s">
        <v>7119</v>
      </c>
      <c r="E1468" t="s">
        <v>2792</v>
      </c>
      <c r="F1468" s="22" t="str">
        <f>"dossierComplet['"&amp;meta_dossier_complet[[#This Row],[COD_VAR]]&amp;"'][code_insee]"</f>
        <v>dossierComplet['C08_APESASLT_FSAL'][code_insee]</v>
      </c>
    </row>
    <row r="1469" spans="2:6" hidden="1">
      <c r="B1469" t="s">
        <v>7120</v>
      </c>
      <c r="C1469" t="s">
        <v>7121</v>
      </c>
      <c r="D1469" t="s">
        <v>7122</v>
      </c>
      <c r="E1469" t="s">
        <v>2792</v>
      </c>
      <c r="F1469" s="22" t="str">
        <f>"dossierComplet['"&amp;meta_dossier_complet[[#This Row],[COD_VAR]]&amp;"'][code_insee]"</f>
        <v>dossierComplet['C08_AGRILT_NSAL'][code_insee]</v>
      </c>
    </row>
    <row r="1470" spans="2:6" hidden="1">
      <c r="B1470" t="s">
        <v>7123</v>
      </c>
      <c r="C1470" t="s">
        <v>7124</v>
      </c>
      <c r="D1470" t="s">
        <v>7125</v>
      </c>
      <c r="E1470" t="s">
        <v>2792</v>
      </c>
      <c r="F1470" s="22" t="str">
        <f>"dossierComplet['"&amp;meta_dossier_complet[[#This Row],[COD_VAR]]&amp;"'][code_insee]"</f>
        <v>dossierComplet['C08_INDUSLT_NSAL'][code_insee]</v>
      </c>
    </row>
    <row r="1471" spans="2:6" hidden="1">
      <c r="B1471" t="s">
        <v>7126</v>
      </c>
      <c r="C1471" t="s">
        <v>7127</v>
      </c>
      <c r="D1471" t="s">
        <v>7128</v>
      </c>
      <c r="E1471" t="s">
        <v>2792</v>
      </c>
      <c r="F1471" s="22" t="str">
        <f>"dossierComplet['"&amp;meta_dossier_complet[[#This Row],[COD_VAR]]&amp;"'][code_insee]"</f>
        <v>dossierComplet['C08_CONSTLT_NSAL'][code_insee]</v>
      </c>
    </row>
    <row r="1472" spans="2:6" hidden="1">
      <c r="B1472" t="s">
        <v>7129</v>
      </c>
      <c r="C1472" t="s">
        <v>7130</v>
      </c>
      <c r="D1472" t="s">
        <v>7131</v>
      </c>
      <c r="E1472" t="s">
        <v>2792</v>
      </c>
      <c r="F1472" s="22" t="str">
        <f>"dossierComplet['"&amp;meta_dossier_complet[[#This Row],[COD_VAR]]&amp;"'][code_insee]"</f>
        <v>dossierComplet['C08_CTSLT_NSAL'][code_insee]</v>
      </c>
    </row>
    <row r="1473" spans="1:6" hidden="1">
      <c r="B1473" t="s">
        <v>7132</v>
      </c>
      <c r="C1473" t="s">
        <v>7133</v>
      </c>
      <c r="D1473" t="s">
        <v>7134</v>
      </c>
      <c r="E1473" t="s">
        <v>2792</v>
      </c>
      <c r="F1473" s="22" t="str">
        <f>"dossierComplet['"&amp;meta_dossier_complet[[#This Row],[COD_VAR]]&amp;"'][code_insee]"</f>
        <v>dossierComplet['C08_APESASLT_NSAL'][code_insee]</v>
      </c>
    </row>
    <row r="1474" spans="1:6" hidden="1">
      <c r="B1474" t="s">
        <v>7135</v>
      </c>
      <c r="C1474" t="s">
        <v>7136</v>
      </c>
      <c r="D1474" t="s">
        <v>7137</v>
      </c>
      <c r="E1474" t="s">
        <v>2792</v>
      </c>
      <c r="F1474" s="22" t="str">
        <f>"dossierComplet['"&amp;meta_dossier_complet[[#This Row],[COD_VAR]]&amp;"'][code_insee]"</f>
        <v>dossierComplet['C08_AGRILT_FNSAL'][code_insee]</v>
      </c>
    </row>
    <row r="1475" spans="1:6" hidden="1">
      <c r="B1475" t="s">
        <v>7138</v>
      </c>
      <c r="C1475" t="s">
        <v>7139</v>
      </c>
      <c r="D1475" t="s">
        <v>7140</v>
      </c>
      <c r="E1475" t="s">
        <v>2792</v>
      </c>
      <c r="F1475" s="22" t="str">
        <f>"dossierComplet['"&amp;meta_dossier_complet[[#This Row],[COD_VAR]]&amp;"'][code_insee]"</f>
        <v>dossierComplet['C08_INDUSLT_FNSAL'][code_insee]</v>
      </c>
    </row>
    <row r="1476" spans="1:6" hidden="1">
      <c r="B1476" t="s">
        <v>7141</v>
      </c>
      <c r="C1476" t="s">
        <v>7142</v>
      </c>
      <c r="D1476" t="s">
        <v>7143</v>
      </c>
      <c r="E1476" t="s">
        <v>2792</v>
      </c>
      <c r="F1476" s="22" t="str">
        <f>"dossierComplet['"&amp;meta_dossier_complet[[#This Row],[COD_VAR]]&amp;"'][code_insee]"</f>
        <v>dossierComplet['C08_CONSTLT_FNSAL'][code_insee]</v>
      </c>
    </row>
    <row r="1477" spans="1:6" hidden="1">
      <c r="B1477" t="s">
        <v>7144</v>
      </c>
      <c r="C1477" t="s">
        <v>7145</v>
      </c>
      <c r="D1477" t="s">
        <v>7146</v>
      </c>
      <c r="E1477" t="s">
        <v>2792</v>
      </c>
      <c r="F1477" s="22" t="str">
        <f>"dossierComplet['"&amp;meta_dossier_complet[[#This Row],[COD_VAR]]&amp;"'][code_insee]"</f>
        <v>dossierComplet['C08_CTSLT_FNSAL'][code_insee]</v>
      </c>
    </row>
    <row r="1478" spans="1:6" hidden="1">
      <c r="B1478" t="s">
        <v>7147</v>
      </c>
      <c r="C1478" t="s">
        <v>7148</v>
      </c>
      <c r="D1478" t="s">
        <v>7149</v>
      </c>
      <c r="E1478" t="s">
        <v>2792</v>
      </c>
      <c r="F1478" s="22" t="str">
        <f>"dossierComplet['"&amp;meta_dossier_complet[[#This Row],[COD_VAR]]&amp;"'][code_insee]"</f>
        <v>dossierComplet['C08_APESASLT_FNSAL'][code_insee]</v>
      </c>
    </row>
    <row r="1479" spans="1:6" hidden="1">
      <c r="B1479" t="s">
        <v>7150</v>
      </c>
      <c r="C1479" t="s">
        <v>7151</v>
      </c>
      <c r="D1479" t="s">
        <v>7152</v>
      </c>
      <c r="E1479" t="s">
        <v>2792</v>
      </c>
      <c r="F1479" s="22" t="str">
        <f>"dossierComplet['"&amp;meta_dossier_complet[[#This Row],[COD_VAR]]&amp;"'][code_insee]"</f>
        <v>dossierComplet['D99_POP'][code_insee]</v>
      </c>
    </row>
    <row r="1480" spans="1:6" hidden="1">
      <c r="B1480" t="s">
        <v>7153</v>
      </c>
      <c r="C1480" t="s">
        <v>7154</v>
      </c>
      <c r="D1480" t="s">
        <v>7155</v>
      </c>
      <c r="E1480" t="s">
        <v>2792</v>
      </c>
      <c r="F1480" s="22" t="str">
        <f>"dossierComplet['"&amp;meta_dossier_complet[[#This Row],[COD_VAR]]&amp;"'][code_insee]"</f>
        <v>dossierComplet['D90_POP'][code_insee]</v>
      </c>
    </row>
    <row r="1481" spans="1:6" hidden="1">
      <c r="B1481" t="s">
        <v>7156</v>
      </c>
      <c r="C1481" t="s">
        <v>7157</v>
      </c>
      <c r="D1481" t="s">
        <v>7155</v>
      </c>
      <c r="E1481" t="s">
        <v>2792</v>
      </c>
      <c r="F1481" s="22" t="str">
        <f>"dossierComplet['"&amp;meta_dossier_complet[[#This Row],[COD_VAR]]&amp;"'][code_insee]"</f>
        <v>dossierComplet['D82_POP'][code_insee]</v>
      </c>
    </row>
    <row r="1482" spans="1:6" hidden="1">
      <c r="B1482" t="s">
        <v>7158</v>
      </c>
      <c r="C1482" t="s">
        <v>7159</v>
      </c>
      <c r="D1482" t="s">
        <v>7155</v>
      </c>
      <c r="E1482" t="s">
        <v>2792</v>
      </c>
      <c r="F1482" s="22" t="str">
        <f>"dossierComplet['"&amp;meta_dossier_complet[[#This Row],[COD_VAR]]&amp;"'][code_insee]"</f>
        <v>dossierComplet['D75_POP'][code_insee]</v>
      </c>
    </row>
    <row r="1483" spans="1:6" hidden="1">
      <c r="B1483" t="s">
        <v>7160</v>
      </c>
      <c r="C1483" t="s">
        <v>7161</v>
      </c>
      <c r="D1483" t="s">
        <v>7155</v>
      </c>
      <c r="E1483" t="s">
        <v>2792</v>
      </c>
      <c r="F1483" s="22" t="str">
        <f>"dossierComplet['"&amp;meta_dossier_complet[[#This Row],[COD_VAR]]&amp;"'][code_insee]"</f>
        <v>dossierComplet['D68_POP'][code_insee]</v>
      </c>
    </row>
    <row r="1484" spans="1:6" hidden="1">
      <c r="B1484" t="s">
        <v>7162</v>
      </c>
      <c r="C1484" t="s">
        <v>7163</v>
      </c>
      <c r="D1484" t="s">
        <v>7163</v>
      </c>
      <c r="E1484" t="s">
        <v>2792</v>
      </c>
      <c r="F1484" s="22" t="str">
        <f>"dossierComplet['"&amp;meta_dossier_complet[[#This Row],[COD_VAR]]&amp;"'][code_insee]"</f>
        <v>dossierComplet['SUPERF'][code_insee]</v>
      </c>
    </row>
    <row r="1485" spans="1:6">
      <c r="A1485" s="19" t="s">
        <v>2790</v>
      </c>
      <c r="B1485" t="s">
        <v>227</v>
      </c>
      <c r="C1485" t="s">
        <v>7164</v>
      </c>
      <c r="D1485" t="s">
        <v>228</v>
      </c>
      <c r="E1485" t="s">
        <v>2792</v>
      </c>
      <c r="F1485" s="22" t="str">
        <f>"dossierComplet['"&amp;meta_dossier_complet[[#This Row],[COD_VAR]]&amp;"'][code_insee]"</f>
        <v>dossierComplet['NAIS1318'][code_insee]</v>
      </c>
    </row>
    <row r="1486" spans="1:6">
      <c r="A1486" s="19" t="s">
        <v>2790</v>
      </c>
      <c r="B1486" t="s">
        <v>229</v>
      </c>
      <c r="C1486" t="s">
        <v>7165</v>
      </c>
      <c r="D1486" t="s">
        <v>230</v>
      </c>
      <c r="E1486" t="s">
        <v>2792</v>
      </c>
      <c r="F1486" s="22" t="str">
        <f>"dossierComplet['"&amp;meta_dossier_complet[[#This Row],[COD_VAR]]&amp;"'][code_insee]"</f>
        <v>dossierComplet['NAIS0813'][code_insee]</v>
      </c>
    </row>
    <row r="1487" spans="1:6" hidden="1">
      <c r="B1487" t="s">
        <v>7166</v>
      </c>
      <c r="C1487" t="s">
        <v>7167</v>
      </c>
      <c r="D1487" t="s">
        <v>7168</v>
      </c>
      <c r="E1487" t="s">
        <v>2792</v>
      </c>
      <c r="F1487" s="22" t="str">
        <f>"dossierComplet['"&amp;meta_dossier_complet[[#This Row],[COD_VAR]]&amp;"'][code_insee]"</f>
        <v>dossierComplet['NAIS9908'][code_insee]</v>
      </c>
    </row>
    <row r="1488" spans="1:6" hidden="1">
      <c r="B1488" t="s">
        <v>7169</v>
      </c>
      <c r="C1488" t="s">
        <v>7170</v>
      </c>
      <c r="D1488" t="s">
        <v>7171</v>
      </c>
      <c r="E1488" t="s">
        <v>2792</v>
      </c>
      <c r="F1488" s="22" t="str">
        <f>"dossierComplet['"&amp;meta_dossier_complet[[#This Row],[COD_VAR]]&amp;"'][code_insee]"</f>
        <v>dossierComplet['NAIS9099'][code_insee]</v>
      </c>
    </row>
    <row r="1489" spans="1:6" hidden="1">
      <c r="B1489" t="s">
        <v>7172</v>
      </c>
      <c r="C1489" t="s">
        <v>7173</v>
      </c>
      <c r="D1489" t="s">
        <v>7174</v>
      </c>
      <c r="E1489" t="s">
        <v>2792</v>
      </c>
      <c r="F1489" s="22" t="str">
        <f>"dossierComplet['"&amp;meta_dossier_complet[[#This Row],[COD_VAR]]&amp;"'][code_insee]"</f>
        <v>dossierComplet['NAIS8290'][code_insee]</v>
      </c>
    </row>
    <row r="1490" spans="1:6" hidden="1">
      <c r="B1490" t="s">
        <v>7175</v>
      </c>
      <c r="C1490" t="s">
        <v>7176</v>
      </c>
      <c r="D1490" t="s">
        <v>7177</v>
      </c>
      <c r="E1490" t="s">
        <v>2792</v>
      </c>
      <c r="F1490" s="22" t="str">
        <f>"dossierComplet['"&amp;meta_dossier_complet[[#This Row],[COD_VAR]]&amp;"'][code_insee]"</f>
        <v>dossierComplet['NAIS7582'][code_insee]</v>
      </c>
    </row>
    <row r="1491" spans="1:6" hidden="1">
      <c r="B1491" t="s">
        <v>7178</v>
      </c>
      <c r="C1491" t="s">
        <v>7179</v>
      </c>
      <c r="D1491" t="s">
        <v>7180</v>
      </c>
      <c r="E1491" t="s">
        <v>2792</v>
      </c>
      <c r="F1491" s="22" t="str">
        <f>"dossierComplet['"&amp;meta_dossier_complet[[#This Row],[COD_VAR]]&amp;"'][code_insee]"</f>
        <v>dossierComplet['NAIS6875'][code_insee]</v>
      </c>
    </row>
    <row r="1492" spans="1:6">
      <c r="A1492" s="19" t="s">
        <v>2790</v>
      </c>
      <c r="B1492" t="s">
        <v>232</v>
      </c>
      <c r="C1492" t="s">
        <v>7181</v>
      </c>
      <c r="D1492" t="s">
        <v>7182</v>
      </c>
      <c r="E1492" t="s">
        <v>2792</v>
      </c>
      <c r="F1492" s="22" t="str">
        <f>"dossierComplet['"&amp;meta_dossier_complet[[#This Row],[COD_VAR]]&amp;"'][code_insee]"</f>
        <v>dossierComplet['DECE1318'][code_insee]</v>
      </c>
    </row>
    <row r="1493" spans="1:6">
      <c r="A1493" s="19" t="s">
        <v>2790</v>
      </c>
      <c r="B1493" t="s">
        <v>233</v>
      </c>
      <c r="C1493" t="s">
        <v>7183</v>
      </c>
      <c r="D1493" t="s">
        <v>7184</v>
      </c>
      <c r="E1493" t="s">
        <v>2792</v>
      </c>
      <c r="F1493" s="22" t="str">
        <f>"dossierComplet['"&amp;meta_dossier_complet[[#This Row],[COD_VAR]]&amp;"'][code_insee]"</f>
        <v>dossierComplet['DECE0813'][code_insee]</v>
      </c>
    </row>
    <row r="1494" spans="1:6" hidden="1">
      <c r="B1494" t="s">
        <v>7185</v>
      </c>
      <c r="C1494" t="s">
        <v>7186</v>
      </c>
      <c r="D1494" t="s">
        <v>7187</v>
      </c>
      <c r="E1494" t="s">
        <v>2792</v>
      </c>
      <c r="F1494" s="22" t="str">
        <f>"dossierComplet['"&amp;meta_dossier_complet[[#This Row],[COD_VAR]]&amp;"'][code_insee]"</f>
        <v>dossierComplet['DECE9908'][code_insee]</v>
      </c>
    </row>
    <row r="1495" spans="1:6" hidden="1">
      <c r="B1495" t="s">
        <v>7188</v>
      </c>
      <c r="C1495" t="s">
        <v>7189</v>
      </c>
      <c r="D1495" t="s">
        <v>7190</v>
      </c>
      <c r="E1495" t="s">
        <v>2792</v>
      </c>
      <c r="F1495" s="22" t="str">
        <f>"dossierComplet['"&amp;meta_dossier_complet[[#This Row],[COD_VAR]]&amp;"'][code_insee]"</f>
        <v>dossierComplet['DECE9099'][code_insee]</v>
      </c>
    </row>
    <row r="1496" spans="1:6" hidden="1">
      <c r="B1496" t="s">
        <v>7191</v>
      </c>
      <c r="C1496" t="s">
        <v>7192</v>
      </c>
      <c r="D1496" t="s">
        <v>7193</v>
      </c>
      <c r="E1496" t="s">
        <v>2792</v>
      </c>
      <c r="F1496" s="22" t="str">
        <f>"dossierComplet['"&amp;meta_dossier_complet[[#This Row],[COD_VAR]]&amp;"'][code_insee]"</f>
        <v>dossierComplet['DECE8290'][code_insee]</v>
      </c>
    </row>
    <row r="1497" spans="1:6" hidden="1">
      <c r="B1497" t="s">
        <v>7194</v>
      </c>
      <c r="C1497" t="s">
        <v>7195</v>
      </c>
      <c r="D1497" t="s">
        <v>7196</v>
      </c>
      <c r="E1497" t="s">
        <v>2792</v>
      </c>
      <c r="F1497" s="22" t="str">
        <f>"dossierComplet['"&amp;meta_dossier_complet[[#This Row],[COD_VAR]]&amp;"'][code_insee]"</f>
        <v>dossierComplet['DECE7582'][code_insee]</v>
      </c>
    </row>
    <row r="1498" spans="1:6" hidden="1">
      <c r="B1498" t="s">
        <v>7197</v>
      </c>
      <c r="C1498" t="s">
        <v>7198</v>
      </c>
      <c r="D1498" t="s">
        <v>7199</v>
      </c>
      <c r="E1498" t="s">
        <v>2792</v>
      </c>
      <c r="F1498" s="22" t="str">
        <f>"dossierComplet['"&amp;meta_dossier_complet[[#This Row],[COD_VAR]]&amp;"'][code_insee]"</f>
        <v>dossierComplet['DECE6875'][code_insee]</v>
      </c>
    </row>
    <row r="1499" spans="1:6" hidden="1">
      <c r="B1499" t="s">
        <v>7200</v>
      </c>
      <c r="C1499" t="s">
        <v>7201</v>
      </c>
      <c r="D1499" t="s">
        <v>7202</v>
      </c>
      <c r="E1499" t="s">
        <v>2792</v>
      </c>
      <c r="F1499" s="22" t="str">
        <f>"dossierComplet['"&amp;meta_dossier_complet[[#This Row],[COD_VAR]]&amp;"'][code_insee]"</f>
        <v>dossierComplet['D99_LOG'][code_insee]</v>
      </c>
    </row>
    <row r="1500" spans="1:6" hidden="1">
      <c r="B1500" t="s">
        <v>7203</v>
      </c>
      <c r="C1500" t="s">
        <v>7204</v>
      </c>
      <c r="D1500" t="s">
        <v>7202</v>
      </c>
      <c r="E1500" t="s">
        <v>2792</v>
      </c>
      <c r="F1500" s="22" t="str">
        <f>"dossierComplet['"&amp;meta_dossier_complet[[#This Row],[COD_VAR]]&amp;"'][code_insee]"</f>
        <v>dossierComplet['D90_LOG'][code_insee]</v>
      </c>
    </row>
    <row r="1501" spans="1:6" hidden="1">
      <c r="B1501" t="s">
        <v>7205</v>
      </c>
      <c r="C1501" t="s">
        <v>7206</v>
      </c>
      <c r="D1501" t="s">
        <v>7202</v>
      </c>
      <c r="E1501" t="s">
        <v>2792</v>
      </c>
      <c r="F1501" s="22" t="str">
        <f>"dossierComplet['"&amp;meta_dossier_complet[[#This Row],[COD_VAR]]&amp;"'][code_insee]"</f>
        <v>dossierComplet['D82_LOG'][code_insee]</v>
      </c>
    </row>
    <row r="1502" spans="1:6" hidden="1">
      <c r="B1502" t="s">
        <v>7207</v>
      </c>
      <c r="C1502" t="s">
        <v>7208</v>
      </c>
      <c r="D1502" t="s">
        <v>7202</v>
      </c>
      <c r="E1502" t="s">
        <v>2792</v>
      </c>
      <c r="F1502" s="22" t="str">
        <f>"dossierComplet['"&amp;meta_dossier_complet[[#This Row],[COD_VAR]]&amp;"'][code_insee]"</f>
        <v>dossierComplet['D75_LOG'][code_insee]</v>
      </c>
    </row>
    <row r="1503" spans="1:6" hidden="1">
      <c r="B1503" t="s">
        <v>7209</v>
      </c>
      <c r="C1503" t="s">
        <v>7210</v>
      </c>
      <c r="D1503" t="s">
        <v>7202</v>
      </c>
      <c r="E1503" t="s">
        <v>2792</v>
      </c>
      <c r="F1503" s="22" t="str">
        <f>"dossierComplet['"&amp;meta_dossier_complet[[#This Row],[COD_VAR]]&amp;"'][code_insee]"</f>
        <v>dossierComplet['D68_LOG'][code_insee]</v>
      </c>
    </row>
    <row r="1504" spans="1:6" hidden="1">
      <c r="B1504" t="s">
        <v>7211</v>
      </c>
      <c r="C1504" t="s">
        <v>7212</v>
      </c>
      <c r="D1504" t="s">
        <v>7213</v>
      </c>
      <c r="E1504" t="s">
        <v>2792</v>
      </c>
      <c r="F1504" s="22" t="str">
        <f>"dossierComplet['"&amp;meta_dossier_complet[[#This Row],[COD_VAR]]&amp;"'][code_insee]"</f>
        <v>dossierComplet['D99_RP'][code_insee]</v>
      </c>
    </row>
    <row r="1505" spans="2:6" hidden="1">
      <c r="B1505" t="s">
        <v>7214</v>
      </c>
      <c r="C1505" t="s">
        <v>7215</v>
      </c>
      <c r="D1505" t="s">
        <v>7213</v>
      </c>
      <c r="E1505" t="s">
        <v>2792</v>
      </c>
      <c r="F1505" s="22" t="str">
        <f>"dossierComplet['"&amp;meta_dossier_complet[[#This Row],[COD_VAR]]&amp;"'][code_insee]"</f>
        <v>dossierComplet['D90_RP'][code_insee]</v>
      </c>
    </row>
    <row r="1506" spans="2:6" hidden="1">
      <c r="B1506" t="s">
        <v>7216</v>
      </c>
      <c r="C1506" t="s">
        <v>7217</v>
      </c>
      <c r="D1506" t="s">
        <v>7213</v>
      </c>
      <c r="E1506" t="s">
        <v>2792</v>
      </c>
      <c r="F1506" s="22" t="str">
        <f>"dossierComplet['"&amp;meta_dossier_complet[[#This Row],[COD_VAR]]&amp;"'][code_insee]"</f>
        <v>dossierComplet['D82_RP'][code_insee]</v>
      </c>
    </row>
    <row r="1507" spans="2:6" hidden="1">
      <c r="B1507" t="s">
        <v>7218</v>
      </c>
      <c r="C1507" t="s">
        <v>7219</v>
      </c>
      <c r="D1507" t="s">
        <v>7213</v>
      </c>
      <c r="E1507" t="s">
        <v>2792</v>
      </c>
      <c r="F1507" s="22" t="str">
        <f>"dossierComplet['"&amp;meta_dossier_complet[[#This Row],[COD_VAR]]&amp;"'][code_insee]"</f>
        <v>dossierComplet['D75_RP'][code_insee]</v>
      </c>
    </row>
    <row r="1508" spans="2:6" hidden="1">
      <c r="B1508" t="s">
        <v>7220</v>
      </c>
      <c r="C1508" t="s">
        <v>7221</v>
      </c>
      <c r="D1508" t="s">
        <v>7213</v>
      </c>
      <c r="E1508" t="s">
        <v>2792</v>
      </c>
      <c r="F1508" s="22" t="str">
        <f>"dossierComplet['"&amp;meta_dossier_complet[[#This Row],[COD_VAR]]&amp;"'][code_insee]"</f>
        <v>dossierComplet['D68_RP'][code_insee]</v>
      </c>
    </row>
    <row r="1509" spans="2:6" hidden="1">
      <c r="B1509" t="s">
        <v>7222</v>
      </c>
      <c r="C1509" t="s">
        <v>7223</v>
      </c>
      <c r="D1509" t="s">
        <v>7224</v>
      </c>
      <c r="E1509" t="s">
        <v>2792</v>
      </c>
      <c r="F1509" s="22" t="str">
        <f>"dossierComplet['"&amp;meta_dossier_complet[[#This Row],[COD_VAR]]&amp;"'][code_insee]"</f>
        <v>dossierComplet['D99_RSECOCC'][code_insee]</v>
      </c>
    </row>
    <row r="1510" spans="2:6" hidden="1">
      <c r="B1510" t="s">
        <v>7225</v>
      </c>
      <c r="C1510" t="s">
        <v>7226</v>
      </c>
      <c r="D1510" t="s">
        <v>7224</v>
      </c>
      <c r="E1510" t="s">
        <v>2792</v>
      </c>
      <c r="F1510" s="22" t="str">
        <f>"dossierComplet['"&amp;meta_dossier_complet[[#This Row],[COD_VAR]]&amp;"'][code_insee]"</f>
        <v>dossierComplet['D90_RSECOCC'][code_insee]</v>
      </c>
    </row>
    <row r="1511" spans="2:6" hidden="1">
      <c r="B1511" t="s">
        <v>7227</v>
      </c>
      <c r="C1511" t="s">
        <v>7228</v>
      </c>
      <c r="D1511" t="s">
        <v>7224</v>
      </c>
      <c r="E1511" t="s">
        <v>2792</v>
      </c>
      <c r="F1511" s="22" t="str">
        <f>"dossierComplet['"&amp;meta_dossier_complet[[#This Row],[COD_VAR]]&amp;"'][code_insee]"</f>
        <v>dossierComplet['D82_RSECOCC'][code_insee]</v>
      </c>
    </row>
    <row r="1512" spans="2:6" hidden="1">
      <c r="B1512" t="s">
        <v>7229</v>
      </c>
      <c r="C1512" t="s">
        <v>7230</v>
      </c>
      <c r="D1512" t="s">
        <v>7224</v>
      </c>
      <c r="E1512" t="s">
        <v>2792</v>
      </c>
      <c r="F1512" s="22" t="str">
        <f>"dossierComplet['"&amp;meta_dossier_complet[[#This Row],[COD_VAR]]&amp;"'][code_insee]"</f>
        <v>dossierComplet['D75_RSECOCC'][code_insee]</v>
      </c>
    </row>
    <row r="1513" spans="2:6" hidden="1">
      <c r="B1513" t="s">
        <v>7231</v>
      </c>
      <c r="C1513" t="s">
        <v>7232</v>
      </c>
      <c r="D1513" t="s">
        <v>7224</v>
      </c>
      <c r="E1513" t="s">
        <v>2792</v>
      </c>
      <c r="F1513" s="22" t="str">
        <f>"dossierComplet['"&amp;meta_dossier_complet[[#This Row],[COD_VAR]]&amp;"'][code_insee]"</f>
        <v>dossierComplet['D68_RSECOCC'][code_insee]</v>
      </c>
    </row>
    <row r="1514" spans="2:6" hidden="1">
      <c r="B1514" t="s">
        <v>7233</v>
      </c>
      <c r="C1514" t="s">
        <v>7234</v>
      </c>
      <c r="D1514" t="s">
        <v>7235</v>
      </c>
      <c r="E1514" t="s">
        <v>2792</v>
      </c>
      <c r="F1514" s="22" t="str">
        <f>"dossierComplet['"&amp;meta_dossier_complet[[#This Row],[COD_VAR]]&amp;"'][code_insee]"</f>
        <v>dossierComplet['D99_LOGVAC'][code_insee]</v>
      </c>
    </row>
    <row r="1515" spans="2:6" hidden="1">
      <c r="B1515" t="s">
        <v>7236</v>
      </c>
      <c r="C1515" t="s">
        <v>7237</v>
      </c>
      <c r="D1515" t="s">
        <v>7235</v>
      </c>
      <c r="E1515" t="s">
        <v>2792</v>
      </c>
      <c r="F1515" s="22" t="str">
        <f>"dossierComplet['"&amp;meta_dossier_complet[[#This Row],[COD_VAR]]&amp;"'][code_insee]"</f>
        <v>dossierComplet['D90_LOGVAC'][code_insee]</v>
      </c>
    </row>
    <row r="1516" spans="2:6" hidden="1">
      <c r="B1516" t="s">
        <v>7238</v>
      </c>
      <c r="C1516" t="s">
        <v>7239</v>
      </c>
      <c r="D1516" t="s">
        <v>7235</v>
      </c>
      <c r="E1516" t="s">
        <v>2792</v>
      </c>
      <c r="F1516" s="22" t="str">
        <f>"dossierComplet['"&amp;meta_dossier_complet[[#This Row],[COD_VAR]]&amp;"'][code_insee]"</f>
        <v>dossierComplet['D82_LOGVAC'][code_insee]</v>
      </c>
    </row>
    <row r="1517" spans="2:6" hidden="1">
      <c r="B1517" t="s">
        <v>7240</v>
      </c>
      <c r="C1517" t="s">
        <v>7241</v>
      </c>
      <c r="D1517" t="s">
        <v>7235</v>
      </c>
      <c r="E1517" t="s">
        <v>2792</v>
      </c>
      <c r="F1517" s="22" t="str">
        <f>"dossierComplet['"&amp;meta_dossier_complet[[#This Row],[COD_VAR]]&amp;"'][code_insee]"</f>
        <v>dossierComplet['D75_LOGVAC'][code_insee]</v>
      </c>
    </row>
    <row r="1518" spans="2:6" hidden="1">
      <c r="B1518" t="s">
        <v>7242</v>
      </c>
      <c r="C1518" t="s">
        <v>7243</v>
      </c>
      <c r="D1518" t="s">
        <v>7235</v>
      </c>
      <c r="E1518" t="s">
        <v>2792</v>
      </c>
      <c r="F1518" s="22" t="str">
        <f>"dossierComplet['"&amp;meta_dossier_complet[[#This Row],[COD_VAR]]&amp;"'][code_insee]"</f>
        <v>dossierComplet['D68_LOGVAC'][code_insee]</v>
      </c>
    </row>
    <row r="1519" spans="2:6" hidden="1">
      <c r="B1519" t="s">
        <v>7244</v>
      </c>
      <c r="C1519" t="s">
        <v>7245</v>
      </c>
      <c r="D1519" t="s">
        <v>7246</v>
      </c>
      <c r="E1519" t="s">
        <v>2792</v>
      </c>
      <c r="F1519" s="22" t="str">
        <f>"dossierComplet['"&amp;meta_dossier_complet[[#This Row],[COD_VAR]]&amp;"'][code_insee]"</f>
        <v>dossierComplet['D99_PMEN'][code_insee]</v>
      </c>
    </row>
    <row r="1520" spans="2:6" hidden="1">
      <c r="B1520" t="s">
        <v>7247</v>
      </c>
      <c r="C1520" t="s">
        <v>7248</v>
      </c>
      <c r="D1520" t="s">
        <v>7249</v>
      </c>
      <c r="E1520" t="s">
        <v>2792</v>
      </c>
      <c r="F1520" s="22" t="str">
        <f>"dossierComplet['"&amp;meta_dossier_complet[[#This Row],[COD_VAR]]&amp;"'][code_insee]"</f>
        <v>dossierComplet['D90_NPER_RP'][code_insee]</v>
      </c>
    </row>
    <row r="1521" spans="2:6" hidden="1">
      <c r="B1521" t="s">
        <v>7250</v>
      </c>
      <c r="C1521" t="s">
        <v>7251</v>
      </c>
      <c r="D1521" t="s">
        <v>7249</v>
      </c>
      <c r="E1521" t="s">
        <v>2792</v>
      </c>
      <c r="F1521" s="22" t="str">
        <f>"dossierComplet['"&amp;meta_dossier_complet[[#This Row],[COD_VAR]]&amp;"'][code_insee]"</f>
        <v>dossierComplet['D82_NPER_RP'][code_insee]</v>
      </c>
    </row>
    <row r="1522" spans="2:6" hidden="1">
      <c r="B1522" t="s">
        <v>7252</v>
      </c>
      <c r="C1522" t="s">
        <v>7253</v>
      </c>
      <c r="D1522" t="s">
        <v>7249</v>
      </c>
      <c r="E1522" t="s">
        <v>2792</v>
      </c>
      <c r="F1522" s="22" t="str">
        <f>"dossierComplet['"&amp;meta_dossier_complet[[#This Row],[COD_VAR]]&amp;"'][code_insee]"</f>
        <v>dossierComplet['D75_NPER_RP'][code_insee]</v>
      </c>
    </row>
    <row r="1523" spans="2:6" hidden="1">
      <c r="B1523" t="s">
        <v>7254</v>
      </c>
      <c r="C1523" t="s">
        <v>7255</v>
      </c>
      <c r="D1523" t="s">
        <v>7249</v>
      </c>
      <c r="E1523" t="s">
        <v>2792</v>
      </c>
      <c r="F1523" s="22" t="str">
        <f>"dossierComplet['"&amp;meta_dossier_complet[[#This Row],[COD_VAR]]&amp;"'][code_insee]"</f>
        <v>dossierComplet['D68_NPER_RP'][code_insee]</v>
      </c>
    </row>
    <row r="1524" spans="2:6" hidden="1">
      <c r="B1524" t="s">
        <v>7256</v>
      </c>
      <c r="C1524" t="s">
        <v>7257</v>
      </c>
      <c r="D1524" t="s">
        <v>7258</v>
      </c>
      <c r="E1524" t="s">
        <v>2792</v>
      </c>
      <c r="F1524" s="22" t="str">
        <f>"dossierComplet['"&amp;meta_dossier_complet[[#This Row],[COD_VAR]]&amp;"'][code_insee]"</f>
        <v>dossierComplet['NAISD14'][code_insee]</v>
      </c>
    </row>
    <row r="1525" spans="2:6" hidden="1">
      <c r="B1525" t="s">
        <v>7259</v>
      </c>
      <c r="C1525" t="s">
        <v>7260</v>
      </c>
      <c r="D1525" t="s">
        <v>7261</v>
      </c>
      <c r="E1525" t="s">
        <v>2792</v>
      </c>
      <c r="F1525" s="22" t="str">
        <f>"dossierComplet['"&amp;meta_dossier_complet[[#This Row],[COD_VAR]]&amp;"'][code_insee]"</f>
        <v>dossierComplet['NAISD15'][code_insee]</v>
      </c>
    </row>
    <row r="1526" spans="2:6" hidden="1">
      <c r="B1526" t="s">
        <v>7262</v>
      </c>
      <c r="C1526" t="s">
        <v>7263</v>
      </c>
      <c r="D1526" t="s">
        <v>7264</v>
      </c>
      <c r="E1526" t="s">
        <v>2792</v>
      </c>
      <c r="F1526" s="22" t="str">
        <f>"dossierComplet['"&amp;meta_dossier_complet[[#This Row],[COD_VAR]]&amp;"'][code_insee]"</f>
        <v>dossierComplet['NAISD16'][code_insee]</v>
      </c>
    </row>
    <row r="1527" spans="2:6" hidden="1">
      <c r="B1527" t="s">
        <v>7265</v>
      </c>
      <c r="C1527" t="s">
        <v>7266</v>
      </c>
      <c r="D1527" t="s">
        <v>7267</v>
      </c>
      <c r="E1527" t="s">
        <v>2792</v>
      </c>
      <c r="F1527" s="22" t="str">
        <f>"dossierComplet['"&amp;meta_dossier_complet[[#This Row],[COD_VAR]]&amp;"'][code_insee]"</f>
        <v>dossierComplet['NAISD17'][code_insee]</v>
      </c>
    </row>
    <row r="1528" spans="2:6" hidden="1">
      <c r="B1528" t="s">
        <v>7268</v>
      </c>
      <c r="C1528" t="s">
        <v>7269</v>
      </c>
      <c r="D1528" t="s">
        <v>7270</v>
      </c>
      <c r="E1528" t="s">
        <v>2792</v>
      </c>
      <c r="F1528" s="22" t="str">
        <f>"dossierComplet['"&amp;meta_dossier_complet[[#This Row],[COD_VAR]]&amp;"'][code_insee]"</f>
        <v>dossierComplet['NAISD18'][code_insee]</v>
      </c>
    </row>
    <row r="1529" spans="2:6" hidden="1">
      <c r="B1529" t="s">
        <v>7271</v>
      </c>
      <c r="C1529" t="s">
        <v>7272</v>
      </c>
      <c r="D1529" t="s">
        <v>7273</v>
      </c>
      <c r="E1529" t="s">
        <v>2792</v>
      </c>
      <c r="F1529" s="22" t="str">
        <f>"dossierComplet['"&amp;meta_dossier_complet[[#This Row],[COD_VAR]]&amp;"'][code_insee]"</f>
        <v>dossierComplet['NAISD19'][code_insee]</v>
      </c>
    </row>
    <row r="1530" spans="2:6" hidden="1">
      <c r="B1530" t="s">
        <v>7274</v>
      </c>
      <c r="C1530" t="s">
        <v>7275</v>
      </c>
      <c r="D1530" t="s">
        <v>7276</v>
      </c>
      <c r="E1530" t="s">
        <v>2792</v>
      </c>
      <c r="F1530" s="22" t="str">
        <f>"dossierComplet['"&amp;meta_dossier_complet[[#This Row],[COD_VAR]]&amp;"'][code_insee]"</f>
        <v>dossierComplet['NAISD20'][code_insee]</v>
      </c>
    </row>
    <row r="1531" spans="2:6" hidden="1">
      <c r="B1531" t="s">
        <v>7277</v>
      </c>
      <c r="C1531" t="s">
        <v>7278</v>
      </c>
      <c r="D1531" t="s">
        <v>7279</v>
      </c>
      <c r="E1531" t="s">
        <v>2792</v>
      </c>
      <c r="F1531" s="22" t="str">
        <f>"dossierComplet['"&amp;meta_dossier_complet[[#This Row],[COD_VAR]]&amp;"'][code_insee]"</f>
        <v>dossierComplet['DECESD14'][code_insee]</v>
      </c>
    </row>
    <row r="1532" spans="2:6" hidden="1">
      <c r="B1532" t="s">
        <v>7280</v>
      </c>
      <c r="C1532" t="s">
        <v>7281</v>
      </c>
      <c r="D1532" t="s">
        <v>7282</v>
      </c>
      <c r="E1532" t="s">
        <v>2792</v>
      </c>
      <c r="F1532" s="22" t="str">
        <f>"dossierComplet['"&amp;meta_dossier_complet[[#This Row],[COD_VAR]]&amp;"'][code_insee]"</f>
        <v>dossierComplet['DECESD15'][code_insee]</v>
      </c>
    </row>
    <row r="1533" spans="2:6" hidden="1">
      <c r="B1533" t="s">
        <v>7283</v>
      </c>
      <c r="C1533" t="s">
        <v>7284</v>
      </c>
      <c r="D1533" t="s">
        <v>7285</v>
      </c>
      <c r="E1533" t="s">
        <v>2792</v>
      </c>
      <c r="F1533" s="22" t="str">
        <f>"dossierComplet['"&amp;meta_dossier_complet[[#This Row],[COD_VAR]]&amp;"'][code_insee]"</f>
        <v>dossierComplet['DECESD16'][code_insee]</v>
      </c>
    </row>
    <row r="1534" spans="2:6" hidden="1">
      <c r="B1534" t="s">
        <v>7286</v>
      </c>
      <c r="C1534" t="s">
        <v>7287</v>
      </c>
      <c r="D1534" t="s">
        <v>7288</v>
      </c>
      <c r="E1534" t="s">
        <v>2792</v>
      </c>
      <c r="F1534" s="22" t="str">
        <f>"dossierComplet['"&amp;meta_dossier_complet[[#This Row],[COD_VAR]]&amp;"'][code_insee]"</f>
        <v>dossierComplet['DECESD17'][code_insee]</v>
      </c>
    </row>
    <row r="1535" spans="2:6" hidden="1">
      <c r="B1535" t="s">
        <v>7289</v>
      </c>
      <c r="C1535" t="s">
        <v>7290</v>
      </c>
      <c r="D1535" t="s">
        <v>7291</v>
      </c>
      <c r="E1535" t="s">
        <v>2792</v>
      </c>
      <c r="F1535" s="22" t="str">
        <f>"dossierComplet['"&amp;meta_dossier_complet[[#This Row],[COD_VAR]]&amp;"'][code_insee]"</f>
        <v>dossierComplet['DECESD18'][code_insee]</v>
      </c>
    </row>
    <row r="1536" spans="2:6" hidden="1">
      <c r="B1536" t="s">
        <v>7292</v>
      </c>
      <c r="C1536" t="s">
        <v>7293</v>
      </c>
      <c r="D1536" t="s">
        <v>7294</v>
      </c>
      <c r="E1536" t="s">
        <v>2792</v>
      </c>
      <c r="F1536" s="22" t="str">
        <f>"dossierComplet['"&amp;meta_dossier_complet[[#This Row],[COD_VAR]]&amp;"'][code_insee]"</f>
        <v>dossierComplet['DECESD19'][code_insee]</v>
      </c>
    </row>
    <row r="1537" spans="2:6" hidden="1">
      <c r="B1537" t="s">
        <v>7295</v>
      </c>
      <c r="C1537" t="s">
        <v>7296</v>
      </c>
      <c r="D1537" t="s">
        <v>7297</v>
      </c>
      <c r="E1537" t="s">
        <v>2792</v>
      </c>
      <c r="F1537" s="22" t="str">
        <f>"dossierComplet['"&amp;meta_dossier_complet[[#This Row],[COD_VAR]]&amp;"'][code_insee]"</f>
        <v>dossierComplet['DECESD20'][code_insee]</v>
      </c>
    </row>
    <row r="1538" spans="2:6" hidden="1">
      <c r="B1538" t="s">
        <v>7298</v>
      </c>
      <c r="C1538" t="s">
        <v>7299</v>
      </c>
      <c r="D1538" t="s">
        <v>7299</v>
      </c>
      <c r="E1538" t="s">
        <v>2792</v>
      </c>
      <c r="F1538" s="22" t="str">
        <f>"dossierComplet['"&amp;meta_dossier_complet[[#This Row],[COD_VAR]]&amp;"'][code_insee]"</f>
        <v>dossierComplet['NBMENFISC18'][code_insee]</v>
      </c>
    </row>
    <row r="1539" spans="2:6" hidden="1">
      <c r="B1539" t="s">
        <v>7300</v>
      </c>
      <c r="C1539" t="s">
        <v>7301</v>
      </c>
      <c r="D1539" t="s">
        <v>7301</v>
      </c>
      <c r="E1539" t="s">
        <v>2792</v>
      </c>
      <c r="F1539" s="22" t="str">
        <f>"dossierComplet['"&amp;meta_dossier_complet[[#This Row],[COD_VAR]]&amp;"'][code_insee]"</f>
        <v>dossierComplet['NBPERSMENFISC18'][code_insee]</v>
      </c>
    </row>
    <row r="1540" spans="2:6" hidden="1">
      <c r="B1540" t="s">
        <v>7302</v>
      </c>
      <c r="C1540" t="s">
        <v>7303</v>
      </c>
      <c r="D1540" t="s">
        <v>7304</v>
      </c>
      <c r="E1540" t="s">
        <v>2792</v>
      </c>
      <c r="F1540" s="22" t="str">
        <f>"dossierComplet['"&amp;meta_dossier_complet[[#This Row],[COD_VAR]]&amp;"'][code_insee]"</f>
        <v>dossierComplet['MED18'][code_insee]</v>
      </c>
    </row>
    <row r="1541" spans="2:6" hidden="1">
      <c r="B1541" t="s">
        <v>7305</v>
      </c>
      <c r="C1541" t="s">
        <v>7306</v>
      </c>
      <c r="D1541" t="s">
        <v>7306</v>
      </c>
      <c r="E1541" t="s">
        <v>2792</v>
      </c>
      <c r="F1541" s="22" t="str">
        <f>"dossierComplet['"&amp;meta_dossier_complet[[#This Row],[COD_VAR]]&amp;"'][code_insee]"</f>
        <v>dossierComplet['PIMP18'][code_insee]</v>
      </c>
    </row>
    <row r="1542" spans="2:6" hidden="1">
      <c r="B1542" t="s">
        <v>7307</v>
      </c>
      <c r="C1542" t="s">
        <v>7308</v>
      </c>
      <c r="D1542" t="s">
        <v>7308</v>
      </c>
      <c r="E1542" t="s">
        <v>2792</v>
      </c>
      <c r="F1542" s="22" t="str">
        <f>"dossierComplet['"&amp;meta_dossier_complet[[#This Row],[COD_VAR]]&amp;"'][code_insee]"</f>
        <v>dossierComplet['TP6018'][code_insee]</v>
      </c>
    </row>
    <row r="1543" spans="2:6" hidden="1">
      <c r="B1543" t="s">
        <v>7309</v>
      </c>
      <c r="C1543" t="s">
        <v>7310</v>
      </c>
      <c r="D1543" t="s">
        <v>7311</v>
      </c>
      <c r="E1543" t="s">
        <v>2792</v>
      </c>
      <c r="F1543" s="22" t="str">
        <f>"dossierComplet['"&amp;meta_dossier_complet[[#This Row],[COD_VAR]]&amp;"'][code_insee]"</f>
        <v>dossierComplet['TP60AGE118'][code_insee]</v>
      </c>
    </row>
    <row r="1544" spans="2:6" hidden="1">
      <c r="B1544" t="s">
        <v>7312</v>
      </c>
      <c r="C1544" t="s">
        <v>7313</v>
      </c>
      <c r="D1544" t="s">
        <v>7314</v>
      </c>
      <c r="E1544" t="s">
        <v>2792</v>
      </c>
      <c r="F1544" s="22" t="str">
        <f>"dossierComplet['"&amp;meta_dossier_complet[[#This Row],[COD_VAR]]&amp;"'][code_insee]"</f>
        <v>dossierComplet['TP60AGE218'][code_insee]</v>
      </c>
    </row>
    <row r="1545" spans="2:6" hidden="1">
      <c r="B1545" t="s">
        <v>7315</v>
      </c>
      <c r="C1545" t="s">
        <v>7316</v>
      </c>
      <c r="D1545" t="s">
        <v>7317</v>
      </c>
      <c r="E1545" t="s">
        <v>2792</v>
      </c>
      <c r="F1545" s="22" t="str">
        <f>"dossierComplet['"&amp;meta_dossier_complet[[#This Row],[COD_VAR]]&amp;"'][code_insee]"</f>
        <v>dossierComplet['TP60AGE318'][code_insee]</v>
      </c>
    </row>
    <row r="1546" spans="2:6" hidden="1">
      <c r="B1546" t="s">
        <v>7318</v>
      </c>
      <c r="C1546" t="s">
        <v>7319</v>
      </c>
      <c r="D1546" t="s">
        <v>7320</v>
      </c>
      <c r="E1546" t="s">
        <v>2792</v>
      </c>
      <c r="F1546" s="22" t="str">
        <f>"dossierComplet['"&amp;meta_dossier_complet[[#This Row],[COD_VAR]]&amp;"'][code_insee]"</f>
        <v>dossierComplet['TP60AGE418'][code_insee]</v>
      </c>
    </row>
    <row r="1547" spans="2:6" hidden="1">
      <c r="B1547" t="s">
        <v>7321</v>
      </c>
      <c r="C1547" t="s">
        <v>7322</v>
      </c>
      <c r="D1547" t="s">
        <v>7323</v>
      </c>
      <c r="E1547" t="s">
        <v>2792</v>
      </c>
      <c r="F1547" s="22" t="str">
        <f>"dossierComplet['"&amp;meta_dossier_complet[[#This Row],[COD_VAR]]&amp;"'][code_insee]"</f>
        <v>dossierComplet['TP60AGE518'][code_insee]</v>
      </c>
    </row>
    <row r="1548" spans="2:6" hidden="1">
      <c r="B1548" t="s">
        <v>7324</v>
      </c>
      <c r="C1548" t="s">
        <v>7325</v>
      </c>
      <c r="D1548" t="s">
        <v>7326</v>
      </c>
      <c r="E1548" t="s">
        <v>2792</v>
      </c>
      <c r="F1548" s="22" t="str">
        <f>"dossierComplet['"&amp;meta_dossier_complet[[#This Row],[COD_VAR]]&amp;"'][code_insee]"</f>
        <v>dossierComplet['TP60AGE618'][code_insee]</v>
      </c>
    </row>
    <row r="1549" spans="2:6" hidden="1">
      <c r="B1549" t="s">
        <v>7327</v>
      </c>
      <c r="C1549" t="s">
        <v>7328</v>
      </c>
      <c r="D1549" t="s">
        <v>7329</v>
      </c>
      <c r="E1549" t="s">
        <v>2792</v>
      </c>
      <c r="F1549" s="22" t="str">
        <f>"dossierComplet['"&amp;meta_dossier_complet[[#This Row],[COD_VAR]]&amp;"'][code_insee]"</f>
        <v>dossierComplet['TP60TOL118'][code_insee]</v>
      </c>
    </row>
    <row r="1550" spans="2:6" hidden="1">
      <c r="B1550" t="s">
        <v>7330</v>
      </c>
      <c r="C1550" t="s">
        <v>7331</v>
      </c>
      <c r="D1550" t="s">
        <v>7332</v>
      </c>
      <c r="E1550" t="s">
        <v>2792</v>
      </c>
      <c r="F1550" s="22" t="str">
        <f>"dossierComplet['"&amp;meta_dossier_complet[[#This Row],[COD_VAR]]&amp;"'][code_insee]"</f>
        <v>dossierComplet['TP60TOL218'][code_insee]</v>
      </c>
    </row>
    <row r="1551" spans="2:6" hidden="1">
      <c r="B1551" t="s">
        <v>7333</v>
      </c>
      <c r="C1551" t="s">
        <v>7334</v>
      </c>
      <c r="D1551" t="s">
        <v>7334</v>
      </c>
      <c r="E1551" t="s">
        <v>2792</v>
      </c>
      <c r="F1551" s="22" t="str">
        <f>"dossierComplet['"&amp;meta_dossier_complet[[#This Row],[COD_VAR]]&amp;"'][code_insee]"</f>
        <v>dossierComplet['PACT18'][code_insee]</v>
      </c>
    </row>
    <row r="1552" spans="2:6" hidden="1">
      <c r="B1552" t="s">
        <v>7335</v>
      </c>
      <c r="C1552" t="s">
        <v>7336</v>
      </c>
      <c r="D1552" t="s">
        <v>7336</v>
      </c>
      <c r="E1552" t="s">
        <v>2792</v>
      </c>
      <c r="F1552" s="22" t="str">
        <f>"dossierComplet['"&amp;meta_dossier_complet[[#This Row],[COD_VAR]]&amp;"'][code_insee]"</f>
        <v>dossierComplet['PTSA18'][code_insee]</v>
      </c>
    </row>
    <row r="1553" spans="2:6" hidden="1">
      <c r="B1553" t="s">
        <v>7337</v>
      </c>
      <c r="C1553" t="s">
        <v>7338</v>
      </c>
      <c r="D1553" t="s">
        <v>7338</v>
      </c>
      <c r="E1553" t="s">
        <v>2792</v>
      </c>
      <c r="F1553" s="22" t="str">
        <f>"dossierComplet['"&amp;meta_dossier_complet[[#This Row],[COD_VAR]]&amp;"'][code_insee]"</f>
        <v>dossierComplet['PCHO18'][code_insee]</v>
      </c>
    </row>
    <row r="1554" spans="2:6" hidden="1">
      <c r="B1554" t="s">
        <v>7339</v>
      </c>
      <c r="C1554" t="s">
        <v>7340</v>
      </c>
      <c r="D1554" t="s">
        <v>7340</v>
      </c>
      <c r="E1554" t="s">
        <v>2792</v>
      </c>
      <c r="F1554" s="22" t="str">
        <f>"dossierComplet['"&amp;meta_dossier_complet[[#This Row],[COD_VAR]]&amp;"'][code_insee]"</f>
        <v>dossierComplet['PBEN18'][code_insee]</v>
      </c>
    </row>
    <row r="1555" spans="2:6" hidden="1">
      <c r="B1555" t="s">
        <v>7341</v>
      </c>
      <c r="C1555" t="s">
        <v>7342</v>
      </c>
      <c r="D1555" t="s">
        <v>7342</v>
      </c>
      <c r="E1555" t="s">
        <v>2792</v>
      </c>
      <c r="F1555" s="22" t="str">
        <f>"dossierComplet['"&amp;meta_dossier_complet[[#This Row],[COD_VAR]]&amp;"'][code_insee]"</f>
        <v>dossierComplet['PPEN18'][code_insee]</v>
      </c>
    </row>
    <row r="1556" spans="2:6" hidden="1">
      <c r="B1556" t="s">
        <v>7343</v>
      </c>
      <c r="C1556" t="s">
        <v>7344</v>
      </c>
      <c r="D1556" t="s">
        <v>7345</v>
      </c>
      <c r="E1556" t="s">
        <v>2792</v>
      </c>
      <c r="F1556" s="22" t="str">
        <f>"dossierComplet['"&amp;meta_dossier_complet[[#This Row],[COD_VAR]]&amp;"'][code_insee]"</f>
        <v>dossierComplet['PPAT18'][code_insee]</v>
      </c>
    </row>
    <row r="1557" spans="2:6" hidden="1">
      <c r="B1557" t="s">
        <v>7346</v>
      </c>
      <c r="C1557" t="s">
        <v>7347</v>
      </c>
      <c r="D1557" t="s">
        <v>7347</v>
      </c>
      <c r="E1557" t="s">
        <v>2792</v>
      </c>
      <c r="F1557" s="22" t="str">
        <f>"dossierComplet['"&amp;meta_dossier_complet[[#This Row],[COD_VAR]]&amp;"'][code_insee]"</f>
        <v>dossierComplet['PPSOC18'][code_insee]</v>
      </c>
    </row>
    <row r="1558" spans="2:6" hidden="1">
      <c r="B1558" t="s">
        <v>7348</v>
      </c>
      <c r="C1558" t="s">
        <v>7349</v>
      </c>
      <c r="D1558" t="s">
        <v>7349</v>
      </c>
      <c r="E1558" t="s">
        <v>2792</v>
      </c>
      <c r="F1558" s="22" t="str">
        <f>"dossierComplet['"&amp;meta_dossier_complet[[#This Row],[COD_VAR]]&amp;"'][code_insee]"</f>
        <v>dossierComplet['PPFAM18'][code_insee]</v>
      </c>
    </row>
    <row r="1559" spans="2:6" hidden="1">
      <c r="B1559" t="s">
        <v>7350</v>
      </c>
      <c r="C1559" t="s">
        <v>7351</v>
      </c>
      <c r="D1559" t="s">
        <v>7351</v>
      </c>
      <c r="E1559" t="s">
        <v>2792</v>
      </c>
      <c r="F1559" s="22" t="str">
        <f>"dossierComplet['"&amp;meta_dossier_complet[[#This Row],[COD_VAR]]&amp;"'][code_insee]"</f>
        <v>dossierComplet['PPMINI18'][code_insee]</v>
      </c>
    </row>
    <row r="1560" spans="2:6" hidden="1">
      <c r="B1560" t="s">
        <v>7352</v>
      </c>
      <c r="C1560" t="s">
        <v>7353</v>
      </c>
      <c r="D1560" t="s">
        <v>7353</v>
      </c>
      <c r="E1560" t="s">
        <v>2792</v>
      </c>
      <c r="F1560" s="22" t="str">
        <f>"dossierComplet['"&amp;meta_dossier_complet[[#This Row],[COD_VAR]]&amp;"'][code_insee]"</f>
        <v>dossierComplet['PPLOGT18'][code_insee]</v>
      </c>
    </row>
    <row r="1561" spans="2:6" hidden="1">
      <c r="B1561" t="s">
        <v>7354</v>
      </c>
      <c r="C1561" t="s">
        <v>7355</v>
      </c>
      <c r="D1561" t="s">
        <v>7355</v>
      </c>
      <c r="E1561" t="s">
        <v>2792</v>
      </c>
      <c r="F1561" s="22" t="str">
        <f>"dossierComplet['"&amp;meta_dossier_complet[[#This Row],[COD_VAR]]&amp;"'][code_insee]"</f>
        <v>dossierComplet['PIMPOT18'][code_insee]</v>
      </c>
    </row>
    <row r="1562" spans="2:6" hidden="1">
      <c r="B1562" t="s">
        <v>7356</v>
      </c>
      <c r="C1562" t="s">
        <v>7357</v>
      </c>
      <c r="D1562" t="s">
        <v>7357</v>
      </c>
      <c r="E1562" t="s">
        <v>2792</v>
      </c>
      <c r="F1562" s="22" t="str">
        <f>"dossierComplet['"&amp;meta_dossier_complet[[#This Row],[COD_VAR]]&amp;"'][code_insee]"</f>
        <v>dossierComplet['D118'][code_insee]</v>
      </c>
    </row>
    <row r="1563" spans="2:6" hidden="1">
      <c r="B1563" t="s">
        <v>7358</v>
      </c>
      <c r="C1563" t="s">
        <v>7359</v>
      </c>
      <c r="D1563" t="s">
        <v>7359</v>
      </c>
      <c r="E1563" t="s">
        <v>2792</v>
      </c>
      <c r="F1563" s="22" t="str">
        <f>"dossierComplet['"&amp;meta_dossier_complet[[#This Row],[COD_VAR]]&amp;"'][code_insee]"</f>
        <v>dossierComplet['D918'][code_insee]</v>
      </c>
    </row>
    <row r="1564" spans="2:6" hidden="1">
      <c r="B1564" t="s">
        <v>7360</v>
      </c>
      <c r="C1564" t="s">
        <v>7361</v>
      </c>
      <c r="D1564" t="s">
        <v>7361</v>
      </c>
      <c r="E1564" t="s">
        <v>2792</v>
      </c>
      <c r="F1564" s="22" t="str">
        <f>"dossierComplet['"&amp;meta_dossier_complet[[#This Row],[COD_VAR]]&amp;"'][code_insee]"</f>
        <v>dossierComplet['RD18'][code_insee]</v>
      </c>
    </row>
    <row r="1565" spans="2:6" hidden="1">
      <c r="B1565" t="s">
        <v>7362</v>
      </c>
      <c r="C1565" t="s">
        <v>7363</v>
      </c>
      <c r="D1565" t="s">
        <v>7363</v>
      </c>
      <c r="E1565" t="s">
        <v>2792</v>
      </c>
      <c r="F1565" s="22" t="str">
        <f>"dossierComplet['"&amp;meta_dossier_complet[[#This Row],[COD_VAR]]&amp;"'][code_insee]"</f>
        <v>dossierComplet['SNHM19'][code_insee]</v>
      </c>
    </row>
    <row r="1566" spans="2:6" hidden="1">
      <c r="B1566" t="s">
        <v>7364</v>
      </c>
      <c r="C1566" t="s">
        <v>7365</v>
      </c>
      <c r="D1566" t="s">
        <v>7366</v>
      </c>
      <c r="E1566" t="s">
        <v>2792</v>
      </c>
      <c r="F1566" s="22" t="str">
        <f>"dossierComplet['"&amp;meta_dossier_complet[[#This Row],[COD_VAR]]&amp;"'][code_insee]"</f>
        <v>dossierComplet['SNHMC19'][code_insee]</v>
      </c>
    </row>
    <row r="1567" spans="2:6" hidden="1">
      <c r="B1567" t="s">
        <v>7367</v>
      </c>
      <c r="C1567" t="s">
        <v>7368</v>
      </c>
      <c r="D1567" t="s">
        <v>7369</v>
      </c>
      <c r="E1567" t="s">
        <v>2792</v>
      </c>
      <c r="F1567" s="22" t="str">
        <f>"dossierComplet['"&amp;meta_dossier_complet[[#This Row],[COD_VAR]]&amp;"'][code_insee]"</f>
        <v>dossierComplet['SNHMP19'][code_insee]</v>
      </c>
    </row>
    <row r="1568" spans="2:6" hidden="1">
      <c r="B1568" t="s">
        <v>7370</v>
      </c>
      <c r="C1568" t="s">
        <v>7371</v>
      </c>
      <c r="D1568" t="s">
        <v>7372</v>
      </c>
      <c r="E1568" t="s">
        <v>2792</v>
      </c>
      <c r="F1568" s="22" t="str">
        <f>"dossierComplet['"&amp;meta_dossier_complet[[#This Row],[COD_VAR]]&amp;"'][code_insee]"</f>
        <v>dossierComplet['SNHME19'][code_insee]</v>
      </c>
    </row>
    <row r="1569" spans="2:6" hidden="1">
      <c r="B1569" t="s">
        <v>7373</v>
      </c>
      <c r="C1569" t="s">
        <v>7374</v>
      </c>
      <c r="D1569" t="s">
        <v>7375</v>
      </c>
      <c r="E1569" t="s">
        <v>2792</v>
      </c>
      <c r="F1569" s="22" t="str">
        <f>"dossierComplet['"&amp;meta_dossier_complet[[#This Row],[COD_VAR]]&amp;"'][code_insee]"</f>
        <v>dossierComplet['SNHMO19'][code_insee]</v>
      </c>
    </row>
    <row r="1570" spans="2:6" hidden="1">
      <c r="B1570" t="s">
        <v>7376</v>
      </c>
      <c r="C1570" t="s">
        <v>7377</v>
      </c>
      <c r="D1570" t="s">
        <v>7378</v>
      </c>
      <c r="E1570" t="s">
        <v>2792</v>
      </c>
      <c r="F1570" s="22" t="str">
        <f>"dossierComplet['"&amp;meta_dossier_complet[[#This Row],[COD_VAR]]&amp;"'][code_insee]"</f>
        <v>dossierComplet['SNHMF19'][code_insee]</v>
      </c>
    </row>
    <row r="1571" spans="2:6" hidden="1">
      <c r="B1571" t="s">
        <v>7379</v>
      </c>
      <c r="C1571" t="s">
        <v>7380</v>
      </c>
      <c r="D1571" t="s">
        <v>7381</v>
      </c>
      <c r="E1571" t="s">
        <v>2792</v>
      </c>
      <c r="F1571" s="22" t="str">
        <f>"dossierComplet['"&amp;meta_dossier_complet[[#This Row],[COD_VAR]]&amp;"'][code_insee]"</f>
        <v>dossierComplet['SNHMFC19'][code_insee]</v>
      </c>
    </row>
    <row r="1572" spans="2:6" hidden="1">
      <c r="B1572" t="s">
        <v>7382</v>
      </c>
      <c r="C1572" t="s">
        <v>7383</v>
      </c>
      <c r="D1572" t="s">
        <v>7384</v>
      </c>
      <c r="E1572" t="s">
        <v>2792</v>
      </c>
      <c r="F1572" s="22" t="str">
        <f>"dossierComplet['"&amp;meta_dossier_complet[[#This Row],[COD_VAR]]&amp;"'][code_insee]"</f>
        <v>dossierComplet['SNHMFP19'][code_insee]</v>
      </c>
    </row>
    <row r="1573" spans="2:6" hidden="1">
      <c r="B1573" t="s">
        <v>7385</v>
      </c>
      <c r="C1573" t="s">
        <v>7386</v>
      </c>
      <c r="D1573" t="s">
        <v>7387</v>
      </c>
      <c r="E1573" t="s">
        <v>2792</v>
      </c>
      <c r="F1573" s="22" t="str">
        <f>"dossierComplet['"&amp;meta_dossier_complet[[#This Row],[COD_VAR]]&amp;"'][code_insee]"</f>
        <v>dossierComplet['SNHMFE19'][code_insee]</v>
      </c>
    </row>
    <row r="1574" spans="2:6" hidden="1">
      <c r="B1574" t="s">
        <v>7388</v>
      </c>
      <c r="C1574" t="s">
        <v>7389</v>
      </c>
      <c r="D1574" t="s">
        <v>7390</v>
      </c>
      <c r="E1574" t="s">
        <v>2792</v>
      </c>
      <c r="F1574" s="22" t="str">
        <f>"dossierComplet['"&amp;meta_dossier_complet[[#This Row],[COD_VAR]]&amp;"'][code_insee]"</f>
        <v>dossierComplet['SNHMFO19'][code_insee]</v>
      </c>
    </row>
    <row r="1575" spans="2:6" hidden="1">
      <c r="B1575" t="s">
        <v>7391</v>
      </c>
      <c r="C1575" t="s">
        <v>7392</v>
      </c>
      <c r="D1575" t="s">
        <v>7393</v>
      </c>
      <c r="E1575" t="s">
        <v>2792</v>
      </c>
      <c r="F1575" s="22" t="str">
        <f>"dossierComplet['"&amp;meta_dossier_complet[[#This Row],[COD_VAR]]&amp;"'][code_insee]"</f>
        <v>dossierComplet['SNHMH19'][code_insee]</v>
      </c>
    </row>
    <row r="1576" spans="2:6" hidden="1">
      <c r="B1576" t="s">
        <v>7394</v>
      </c>
      <c r="C1576" t="s">
        <v>7395</v>
      </c>
      <c r="D1576" t="s">
        <v>7396</v>
      </c>
      <c r="E1576" t="s">
        <v>2792</v>
      </c>
      <c r="F1576" s="22" t="str">
        <f>"dossierComplet['"&amp;meta_dossier_complet[[#This Row],[COD_VAR]]&amp;"'][code_insee]"</f>
        <v>dossierComplet['SNHMHC19'][code_insee]</v>
      </c>
    </row>
    <row r="1577" spans="2:6" hidden="1">
      <c r="B1577" t="s">
        <v>7397</v>
      </c>
      <c r="C1577" t="s">
        <v>7398</v>
      </c>
      <c r="D1577" t="s">
        <v>7399</v>
      </c>
      <c r="E1577" t="s">
        <v>2792</v>
      </c>
      <c r="F1577" s="22" t="str">
        <f>"dossierComplet['"&amp;meta_dossier_complet[[#This Row],[COD_VAR]]&amp;"'][code_insee]"</f>
        <v>dossierComplet['SNHMHP19'][code_insee]</v>
      </c>
    </row>
    <row r="1578" spans="2:6" hidden="1">
      <c r="B1578" t="s">
        <v>7400</v>
      </c>
      <c r="C1578" t="s">
        <v>7401</v>
      </c>
      <c r="D1578" t="s">
        <v>7402</v>
      </c>
      <c r="E1578" t="s">
        <v>2792</v>
      </c>
      <c r="F1578" s="22" t="str">
        <f>"dossierComplet['"&amp;meta_dossier_complet[[#This Row],[COD_VAR]]&amp;"'][code_insee]"</f>
        <v>dossierComplet['SNHMHE19'][code_insee]</v>
      </c>
    </row>
    <row r="1579" spans="2:6" hidden="1">
      <c r="B1579" t="s">
        <v>7403</v>
      </c>
      <c r="C1579" t="s">
        <v>7404</v>
      </c>
      <c r="D1579" t="s">
        <v>7405</v>
      </c>
      <c r="E1579" t="s">
        <v>2792</v>
      </c>
      <c r="F1579" s="22" t="str">
        <f>"dossierComplet['"&amp;meta_dossier_complet[[#This Row],[COD_VAR]]&amp;"'][code_insee]"</f>
        <v>dossierComplet['SNHMHO19'][code_insee]</v>
      </c>
    </row>
    <row r="1580" spans="2:6" hidden="1">
      <c r="B1580" t="s">
        <v>7406</v>
      </c>
      <c r="C1580" t="s">
        <v>7407</v>
      </c>
      <c r="D1580" t="s">
        <v>7408</v>
      </c>
      <c r="E1580" t="s">
        <v>2792</v>
      </c>
      <c r="F1580" s="22" t="str">
        <f>"dossierComplet['"&amp;meta_dossier_complet[[#This Row],[COD_VAR]]&amp;"'][code_insee]"</f>
        <v>dossierComplet['SNHM1819'][code_insee]</v>
      </c>
    </row>
    <row r="1581" spans="2:6" hidden="1">
      <c r="B1581" t="s">
        <v>7409</v>
      </c>
      <c r="C1581" t="s">
        <v>7410</v>
      </c>
      <c r="D1581" t="s">
        <v>7411</v>
      </c>
      <c r="E1581" t="s">
        <v>2792</v>
      </c>
      <c r="F1581" s="22" t="str">
        <f>"dossierComplet['"&amp;meta_dossier_complet[[#This Row],[COD_VAR]]&amp;"'][code_insee]"</f>
        <v>dossierComplet['SNHM2619'][code_insee]</v>
      </c>
    </row>
    <row r="1582" spans="2:6" hidden="1">
      <c r="B1582" t="s">
        <v>7412</v>
      </c>
      <c r="C1582" t="s">
        <v>7413</v>
      </c>
      <c r="D1582" t="s">
        <v>7414</v>
      </c>
      <c r="E1582" t="s">
        <v>2792</v>
      </c>
      <c r="F1582" s="22" t="str">
        <f>"dossierComplet['"&amp;meta_dossier_complet[[#This Row],[COD_VAR]]&amp;"'][code_insee]"</f>
        <v>dossierComplet['SNHM5019'][code_insee]</v>
      </c>
    </row>
    <row r="1583" spans="2:6" hidden="1">
      <c r="B1583" t="s">
        <v>7415</v>
      </c>
      <c r="C1583" t="s">
        <v>7416</v>
      </c>
      <c r="D1583" t="s">
        <v>7417</v>
      </c>
      <c r="E1583" t="s">
        <v>2792</v>
      </c>
      <c r="F1583" s="22" t="str">
        <f>"dossierComplet['"&amp;meta_dossier_complet[[#This Row],[COD_VAR]]&amp;"'][code_insee]"</f>
        <v>dossierComplet['SNHMF1819'][code_insee]</v>
      </c>
    </row>
    <row r="1584" spans="2:6" hidden="1">
      <c r="B1584" t="s">
        <v>7418</v>
      </c>
      <c r="C1584" t="s">
        <v>7419</v>
      </c>
      <c r="D1584" t="s">
        <v>7420</v>
      </c>
      <c r="E1584" t="s">
        <v>2792</v>
      </c>
      <c r="F1584" s="22" t="str">
        <f>"dossierComplet['"&amp;meta_dossier_complet[[#This Row],[COD_VAR]]&amp;"'][code_insee]"</f>
        <v>dossierComplet['SNHMF2619'][code_insee]</v>
      </c>
    </row>
    <row r="1585" spans="2:6" hidden="1">
      <c r="B1585" t="s">
        <v>7421</v>
      </c>
      <c r="C1585" t="s">
        <v>7422</v>
      </c>
      <c r="D1585" t="s">
        <v>7423</v>
      </c>
      <c r="E1585" t="s">
        <v>2792</v>
      </c>
      <c r="F1585" s="22" t="str">
        <f>"dossierComplet['"&amp;meta_dossier_complet[[#This Row],[COD_VAR]]&amp;"'][code_insee]"</f>
        <v>dossierComplet['SNHMF5019'][code_insee]</v>
      </c>
    </row>
    <row r="1586" spans="2:6" hidden="1">
      <c r="B1586" t="s">
        <v>7424</v>
      </c>
      <c r="C1586" t="s">
        <v>7425</v>
      </c>
      <c r="D1586" t="s">
        <v>7426</v>
      </c>
      <c r="E1586" t="s">
        <v>2792</v>
      </c>
      <c r="F1586" s="22" t="str">
        <f>"dossierComplet['"&amp;meta_dossier_complet[[#This Row],[COD_VAR]]&amp;"'][code_insee]"</f>
        <v>dossierComplet['SNHMH1819'][code_insee]</v>
      </c>
    </row>
    <row r="1587" spans="2:6" hidden="1">
      <c r="B1587" t="s">
        <v>7427</v>
      </c>
      <c r="C1587" t="s">
        <v>7428</v>
      </c>
      <c r="D1587" t="s">
        <v>7429</v>
      </c>
      <c r="E1587" t="s">
        <v>2792</v>
      </c>
      <c r="F1587" s="22" t="str">
        <f>"dossierComplet['"&amp;meta_dossier_complet[[#This Row],[COD_VAR]]&amp;"'][code_insee]"</f>
        <v>dossierComplet['SNHMH2619'][code_insee]</v>
      </c>
    </row>
    <row r="1588" spans="2:6" hidden="1">
      <c r="B1588" t="s">
        <v>7430</v>
      </c>
      <c r="C1588" t="s">
        <v>7431</v>
      </c>
      <c r="D1588" t="s">
        <v>7432</v>
      </c>
      <c r="E1588" t="s">
        <v>2792</v>
      </c>
      <c r="F1588" s="22" t="str">
        <f>"dossierComplet['"&amp;meta_dossier_complet[[#This Row],[COD_VAR]]&amp;"'][code_insee]"</f>
        <v>dossierComplet['SNHMH5019'][code_insee]</v>
      </c>
    </row>
    <row r="1589" spans="2:6" hidden="1">
      <c r="B1589" t="s">
        <v>7433</v>
      </c>
      <c r="C1589" t="s">
        <v>7434</v>
      </c>
      <c r="D1589" t="s">
        <v>7435</v>
      </c>
      <c r="E1589" t="s">
        <v>2792</v>
      </c>
      <c r="F1589" s="22" t="str">
        <f>"dossierComplet['"&amp;meta_dossier_complet[[#This Row],[COD_VAR]]&amp;"'][code_insee]"</f>
        <v>dossierComplet['ETTOT18'][code_insee]</v>
      </c>
    </row>
    <row r="1590" spans="2:6" hidden="1">
      <c r="B1590" t="s">
        <v>7436</v>
      </c>
      <c r="C1590" t="s">
        <v>7437</v>
      </c>
      <c r="D1590" t="s">
        <v>7438</v>
      </c>
      <c r="E1590" t="s">
        <v>2792</v>
      </c>
      <c r="F1590" s="22" t="str">
        <f>"dossierComplet['"&amp;meta_dossier_complet[[#This Row],[COD_VAR]]&amp;"'][code_insee]"</f>
        <v>dossierComplet['ETAZ18'][code_insee]</v>
      </c>
    </row>
    <row r="1591" spans="2:6" hidden="1">
      <c r="B1591" t="s">
        <v>7439</v>
      </c>
      <c r="C1591" t="s">
        <v>7440</v>
      </c>
      <c r="D1591" t="s">
        <v>7441</v>
      </c>
      <c r="E1591" t="s">
        <v>2792</v>
      </c>
      <c r="F1591" s="22" t="str">
        <f>"dossierComplet['"&amp;meta_dossier_complet[[#This Row],[COD_VAR]]&amp;"'][code_insee]"</f>
        <v>dossierComplet['ETBE18'][code_insee]</v>
      </c>
    </row>
    <row r="1592" spans="2:6" hidden="1">
      <c r="B1592" t="s">
        <v>7442</v>
      </c>
      <c r="C1592" t="s">
        <v>7443</v>
      </c>
      <c r="D1592" t="s">
        <v>7444</v>
      </c>
      <c r="E1592" t="s">
        <v>2792</v>
      </c>
      <c r="F1592" s="22" t="str">
        <f>"dossierComplet['"&amp;meta_dossier_complet[[#This Row],[COD_VAR]]&amp;"'][code_insee]"</f>
        <v>dossierComplet['ETFZ18'][code_insee]</v>
      </c>
    </row>
    <row r="1593" spans="2:6" hidden="1">
      <c r="B1593" t="s">
        <v>7445</v>
      </c>
      <c r="C1593" t="s">
        <v>7446</v>
      </c>
      <c r="D1593" t="s">
        <v>7447</v>
      </c>
      <c r="E1593" t="s">
        <v>2792</v>
      </c>
      <c r="F1593" s="22" t="str">
        <f>"dossierComplet['"&amp;meta_dossier_complet[[#This Row],[COD_VAR]]&amp;"'][code_insee]"</f>
        <v>dossierComplet['ETGU18'][code_insee]</v>
      </c>
    </row>
    <row r="1594" spans="2:6" hidden="1">
      <c r="B1594" t="s">
        <v>7448</v>
      </c>
      <c r="C1594" t="s">
        <v>7449</v>
      </c>
      <c r="D1594" t="s">
        <v>7450</v>
      </c>
      <c r="E1594" t="s">
        <v>2792</v>
      </c>
      <c r="F1594" s="22" t="str">
        <f>"dossierComplet['"&amp;meta_dossier_complet[[#This Row],[COD_VAR]]&amp;"'][code_insee]"</f>
        <v>dossierComplet['ETGZ18'][code_insee]</v>
      </c>
    </row>
    <row r="1595" spans="2:6" hidden="1">
      <c r="B1595" t="s">
        <v>7451</v>
      </c>
      <c r="C1595" t="s">
        <v>7452</v>
      </c>
      <c r="D1595" t="s">
        <v>7453</v>
      </c>
      <c r="E1595" t="s">
        <v>2792</v>
      </c>
      <c r="F1595" s="22" t="str">
        <f>"dossierComplet['"&amp;meta_dossier_complet[[#This Row],[COD_VAR]]&amp;"'][code_insee]"</f>
        <v>dossierComplet['ETOQ18'][code_insee]</v>
      </c>
    </row>
    <row r="1596" spans="2:6" hidden="1">
      <c r="B1596" t="s">
        <v>7454</v>
      </c>
      <c r="C1596" t="s">
        <v>7455</v>
      </c>
      <c r="D1596" t="s">
        <v>7456</v>
      </c>
      <c r="E1596" t="s">
        <v>2792</v>
      </c>
      <c r="F1596" s="22" t="str">
        <f>"dossierComplet['"&amp;meta_dossier_complet[[#This Row],[COD_VAR]]&amp;"'][code_insee]"</f>
        <v>dossierComplet['ETTEF018'][code_insee]</v>
      </c>
    </row>
    <row r="1597" spans="2:6" hidden="1">
      <c r="B1597" t="s">
        <v>7457</v>
      </c>
      <c r="C1597" t="s">
        <v>7458</v>
      </c>
      <c r="D1597" t="s">
        <v>7459</v>
      </c>
      <c r="E1597" t="s">
        <v>2792</v>
      </c>
      <c r="F1597" s="22" t="str">
        <f>"dossierComplet['"&amp;meta_dossier_complet[[#This Row],[COD_VAR]]&amp;"'][code_insee]"</f>
        <v>dossierComplet['ETAZ018'][code_insee]</v>
      </c>
    </row>
    <row r="1598" spans="2:6" hidden="1">
      <c r="B1598" t="s">
        <v>7460</v>
      </c>
      <c r="C1598" t="s">
        <v>7461</v>
      </c>
      <c r="D1598" t="s">
        <v>7462</v>
      </c>
      <c r="E1598" t="s">
        <v>2792</v>
      </c>
      <c r="F1598" s="22" t="str">
        <f>"dossierComplet['"&amp;meta_dossier_complet[[#This Row],[COD_VAR]]&amp;"'][code_insee]"</f>
        <v>dossierComplet['ETBE018'][code_insee]</v>
      </c>
    </row>
    <row r="1599" spans="2:6" hidden="1">
      <c r="B1599" t="s">
        <v>7463</v>
      </c>
      <c r="C1599" t="s">
        <v>7464</v>
      </c>
      <c r="D1599" t="s">
        <v>7465</v>
      </c>
      <c r="E1599" t="s">
        <v>2792</v>
      </c>
      <c r="F1599" s="22" t="str">
        <f>"dossierComplet['"&amp;meta_dossier_complet[[#This Row],[COD_VAR]]&amp;"'][code_insee]"</f>
        <v>dossierComplet['ETFZ018'][code_insee]</v>
      </c>
    </row>
    <row r="1600" spans="2:6" hidden="1">
      <c r="B1600" t="s">
        <v>7466</v>
      </c>
      <c r="C1600" t="s">
        <v>7467</v>
      </c>
      <c r="D1600" t="s">
        <v>7468</v>
      </c>
      <c r="E1600" t="s">
        <v>2792</v>
      </c>
      <c r="F1600" s="22" t="str">
        <f>"dossierComplet['"&amp;meta_dossier_complet[[#This Row],[COD_VAR]]&amp;"'][code_insee]"</f>
        <v>dossierComplet['ETGU018'][code_insee]</v>
      </c>
    </row>
    <row r="1601" spans="2:6" hidden="1">
      <c r="B1601" t="s">
        <v>7469</v>
      </c>
      <c r="C1601" t="s">
        <v>7470</v>
      </c>
      <c r="D1601" t="s">
        <v>7471</v>
      </c>
      <c r="E1601" t="s">
        <v>2792</v>
      </c>
      <c r="F1601" s="22" t="str">
        <f>"dossierComplet['"&amp;meta_dossier_complet[[#This Row],[COD_VAR]]&amp;"'][code_insee]"</f>
        <v>dossierComplet['ETGZ018'][code_insee]</v>
      </c>
    </row>
    <row r="1602" spans="2:6" hidden="1">
      <c r="B1602" t="s">
        <v>7472</v>
      </c>
      <c r="C1602" t="s">
        <v>7473</v>
      </c>
      <c r="D1602" t="s">
        <v>7474</v>
      </c>
      <c r="E1602" t="s">
        <v>2792</v>
      </c>
      <c r="F1602" s="22" t="str">
        <f>"dossierComplet['"&amp;meta_dossier_complet[[#This Row],[COD_VAR]]&amp;"'][code_insee]"</f>
        <v>dossierComplet['ETOQ018'][code_insee]</v>
      </c>
    </row>
    <row r="1603" spans="2:6" hidden="1">
      <c r="B1603" t="s">
        <v>7475</v>
      </c>
      <c r="C1603" t="s">
        <v>7476</v>
      </c>
      <c r="D1603" t="s">
        <v>7477</v>
      </c>
      <c r="E1603" t="s">
        <v>2792</v>
      </c>
      <c r="F1603" s="22" t="str">
        <f>"dossierComplet['"&amp;meta_dossier_complet[[#This Row],[COD_VAR]]&amp;"'][code_insee]"</f>
        <v>dossierComplet['ETTEF118'][code_insee]</v>
      </c>
    </row>
    <row r="1604" spans="2:6" hidden="1">
      <c r="B1604" t="s">
        <v>7478</v>
      </c>
      <c r="C1604" t="s">
        <v>7479</v>
      </c>
      <c r="D1604" t="s">
        <v>7480</v>
      </c>
      <c r="E1604" t="s">
        <v>2792</v>
      </c>
      <c r="F1604" s="22" t="str">
        <f>"dossierComplet['"&amp;meta_dossier_complet[[#This Row],[COD_VAR]]&amp;"'][code_insee]"</f>
        <v>dossierComplet['ETAZ118'][code_insee]</v>
      </c>
    </row>
    <row r="1605" spans="2:6" hidden="1">
      <c r="B1605" t="s">
        <v>7481</v>
      </c>
      <c r="C1605" t="s">
        <v>7482</v>
      </c>
      <c r="D1605" t="s">
        <v>7483</v>
      </c>
      <c r="E1605" t="s">
        <v>2792</v>
      </c>
      <c r="F1605" s="22" t="str">
        <f>"dossierComplet['"&amp;meta_dossier_complet[[#This Row],[COD_VAR]]&amp;"'][code_insee]"</f>
        <v>dossierComplet['ETBE118'][code_insee]</v>
      </c>
    </row>
    <row r="1606" spans="2:6" hidden="1">
      <c r="B1606" t="s">
        <v>7484</v>
      </c>
      <c r="C1606" t="s">
        <v>7485</v>
      </c>
      <c r="D1606" t="s">
        <v>7486</v>
      </c>
      <c r="E1606" t="s">
        <v>2792</v>
      </c>
      <c r="F1606" s="22" t="str">
        <f>"dossierComplet['"&amp;meta_dossier_complet[[#This Row],[COD_VAR]]&amp;"'][code_insee]"</f>
        <v>dossierComplet['ETFZ118'][code_insee]</v>
      </c>
    </row>
    <row r="1607" spans="2:6" hidden="1">
      <c r="B1607" t="s">
        <v>7487</v>
      </c>
      <c r="C1607" t="s">
        <v>7488</v>
      </c>
      <c r="D1607" t="s">
        <v>7489</v>
      </c>
      <c r="E1607" t="s">
        <v>2792</v>
      </c>
      <c r="F1607" s="22" t="str">
        <f>"dossierComplet['"&amp;meta_dossier_complet[[#This Row],[COD_VAR]]&amp;"'][code_insee]"</f>
        <v>dossierComplet['ETGU118'][code_insee]</v>
      </c>
    </row>
    <row r="1608" spans="2:6" hidden="1">
      <c r="B1608" t="s">
        <v>7490</v>
      </c>
      <c r="C1608" t="s">
        <v>7491</v>
      </c>
      <c r="D1608" t="s">
        <v>7492</v>
      </c>
      <c r="E1608" t="s">
        <v>2792</v>
      </c>
      <c r="F1608" s="22" t="str">
        <f>"dossierComplet['"&amp;meta_dossier_complet[[#This Row],[COD_VAR]]&amp;"'][code_insee]"</f>
        <v>dossierComplet['ETGZ118'][code_insee]</v>
      </c>
    </row>
    <row r="1609" spans="2:6" hidden="1">
      <c r="B1609" t="s">
        <v>7493</v>
      </c>
      <c r="C1609" t="s">
        <v>7494</v>
      </c>
      <c r="D1609" t="s">
        <v>7495</v>
      </c>
      <c r="E1609" t="s">
        <v>2792</v>
      </c>
      <c r="F1609" s="22" t="str">
        <f>"dossierComplet['"&amp;meta_dossier_complet[[#This Row],[COD_VAR]]&amp;"'][code_insee]"</f>
        <v>dossierComplet['ETOQ118'][code_insee]</v>
      </c>
    </row>
    <row r="1610" spans="2:6" hidden="1">
      <c r="B1610" t="s">
        <v>7496</v>
      </c>
      <c r="C1610" t="s">
        <v>7497</v>
      </c>
      <c r="D1610" t="s">
        <v>7498</v>
      </c>
      <c r="E1610" t="s">
        <v>2792</v>
      </c>
      <c r="F1610" s="22" t="str">
        <f>"dossierComplet['"&amp;meta_dossier_complet[[#This Row],[COD_VAR]]&amp;"'][code_insee]"</f>
        <v>dossierComplet['ETTEF1018'][code_insee]</v>
      </c>
    </row>
    <row r="1611" spans="2:6" hidden="1">
      <c r="B1611" t="s">
        <v>7499</v>
      </c>
      <c r="C1611" t="s">
        <v>7500</v>
      </c>
      <c r="D1611" t="s">
        <v>7501</v>
      </c>
      <c r="E1611" t="s">
        <v>2792</v>
      </c>
      <c r="F1611" s="22" t="str">
        <f>"dossierComplet['"&amp;meta_dossier_complet[[#This Row],[COD_VAR]]&amp;"'][code_insee]"</f>
        <v>dossierComplet['ETAZ1018'][code_insee]</v>
      </c>
    </row>
    <row r="1612" spans="2:6" hidden="1">
      <c r="B1612" t="s">
        <v>7502</v>
      </c>
      <c r="C1612" t="s">
        <v>7503</v>
      </c>
      <c r="D1612" t="s">
        <v>7504</v>
      </c>
      <c r="E1612" t="s">
        <v>2792</v>
      </c>
      <c r="F1612" s="22" t="str">
        <f>"dossierComplet['"&amp;meta_dossier_complet[[#This Row],[COD_VAR]]&amp;"'][code_insee]"</f>
        <v>dossierComplet['ETBE1018'][code_insee]</v>
      </c>
    </row>
    <row r="1613" spans="2:6" hidden="1">
      <c r="B1613" t="s">
        <v>7505</v>
      </c>
      <c r="C1613" t="s">
        <v>7506</v>
      </c>
      <c r="D1613" t="s">
        <v>7507</v>
      </c>
      <c r="E1613" t="s">
        <v>2792</v>
      </c>
      <c r="F1613" s="22" t="str">
        <f>"dossierComplet['"&amp;meta_dossier_complet[[#This Row],[COD_VAR]]&amp;"'][code_insee]"</f>
        <v>dossierComplet['ETFZ1018'][code_insee]</v>
      </c>
    </row>
    <row r="1614" spans="2:6" hidden="1">
      <c r="B1614" t="s">
        <v>7508</v>
      </c>
      <c r="C1614" t="s">
        <v>7509</v>
      </c>
      <c r="D1614" t="s">
        <v>7510</v>
      </c>
      <c r="E1614" t="s">
        <v>2792</v>
      </c>
      <c r="F1614" s="22" t="str">
        <f>"dossierComplet['"&amp;meta_dossier_complet[[#This Row],[COD_VAR]]&amp;"'][code_insee]"</f>
        <v>dossierComplet['ETGU1018'][code_insee]</v>
      </c>
    </row>
    <row r="1615" spans="2:6" hidden="1">
      <c r="B1615" t="s">
        <v>7511</v>
      </c>
      <c r="C1615" t="s">
        <v>7512</v>
      </c>
      <c r="D1615" t="s">
        <v>7513</v>
      </c>
      <c r="E1615" t="s">
        <v>2792</v>
      </c>
      <c r="F1615" s="22" t="str">
        <f>"dossierComplet['"&amp;meta_dossier_complet[[#This Row],[COD_VAR]]&amp;"'][code_insee]"</f>
        <v>dossierComplet['ETGZ1018'][code_insee]</v>
      </c>
    </row>
    <row r="1616" spans="2:6" hidden="1">
      <c r="B1616" t="s">
        <v>7514</v>
      </c>
      <c r="C1616" t="s">
        <v>7515</v>
      </c>
      <c r="D1616" t="s">
        <v>7516</v>
      </c>
      <c r="E1616" t="s">
        <v>2792</v>
      </c>
      <c r="F1616" s="22" t="str">
        <f>"dossierComplet['"&amp;meta_dossier_complet[[#This Row],[COD_VAR]]&amp;"'][code_insee]"</f>
        <v>dossierComplet['ETOQ1018'][code_insee]</v>
      </c>
    </row>
    <row r="1617" spans="2:6" hidden="1">
      <c r="B1617" t="s">
        <v>7517</v>
      </c>
      <c r="C1617" t="s">
        <v>7518</v>
      </c>
      <c r="D1617" t="s">
        <v>7519</v>
      </c>
      <c r="E1617" t="s">
        <v>2792</v>
      </c>
      <c r="F1617" s="22" t="str">
        <f>"dossierComplet['"&amp;meta_dossier_complet[[#This Row],[COD_VAR]]&amp;"'][code_insee]"</f>
        <v>dossierComplet['ETTEF2018'][code_insee]</v>
      </c>
    </row>
    <row r="1618" spans="2:6" hidden="1">
      <c r="B1618" t="s">
        <v>7520</v>
      </c>
      <c r="C1618" t="s">
        <v>7521</v>
      </c>
      <c r="D1618" t="s">
        <v>7522</v>
      </c>
      <c r="E1618" t="s">
        <v>2792</v>
      </c>
      <c r="F1618" s="22" t="str">
        <f>"dossierComplet['"&amp;meta_dossier_complet[[#This Row],[COD_VAR]]&amp;"'][code_insee]"</f>
        <v>dossierComplet['ETAZ2018'][code_insee]</v>
      </c>
    </row>
    <row r="1619" spans="2:6" hidden="1">
      <c r="B1619" t="s">
        <v>7523</v>
      </c>
      <c r="C1619" t="s">
        <v>7524</v>
      </c>
      <c r="D1619" t="s">
        <v>7525</v>
      </c>
      <c r="E1619" t="s">
        <v>2792</v>
      </c>
      <c r="F1619" s="22" t="str">
        <f>"dossierComplet['"&amp;meta_dossier_complet[[#This Row],[COD_VAR]]&amp;"'][code_insee]"</f>
        <v>dossierComplet['ETBE2018'][code_insee]</v>
      </c>
    </row>
    <row r="1620" spans="2:6" hidden="1">
      <c r="B1620" t="s">
        <v>7526</v>
      </c>
      <c r="C1620" t="s">
        <v>7527</v>
      </c>
      <c r="D1620" t="s">
        <v>7528</v>
      </c>
      <c r="E1620" t="s">
        <v>2792</v>
      </c>
      <c r="F1620" s="22" t="str">
        <f>"dossierComplet['"&amp;meta_dossier_complet[[#This Row],[COD_VAR]]&amp;"'][code_insee]"</f>
        <v>dossierComplet['ETFZ2018'][code_insee]</v>
      </c>
    </row>
    <row r="1621" spans="2:6" hidden="1">
      <c r="B1621" t="s">
        <v>7529</v>
      </c>
      <c r="C1621" t="s">
        <v>7530</v>
      </c>
      <c r="D1621" t="s">
        <v>7531</v>
      </c>
      <c r="E1621" t="s">
        <v>2792</v>
      </c>
      <c r="F1621" s="22" t="str">
        <f>"dossierComplet['"&amp;meta_dossier_complet[[#This Row],[COD_VAR]]&amp;"'][code_insee]"</f>
        <v>dossierComplet['ETGU2018'][code_insee]</v>
      </c>
    </row>
    <row r="1622" spans="2:6" hidden="1">
      <c r="B1622" t="s">
        <v>7532</v>
      </c>
      <c r="C1622" t="s">
        <v>7533</v>
      </c>
      <c r="D1622" t="s">
        <v>7534</v>
      </c>
      <c r="E1622" t="s">
        <v>2792</v>
      </c>
      <c r="F1622" s="22" t="str">
        <f>"dossierComplet['"&amp;meta_dossier_complet[[#This Row],[COD_VAR]]&amp;"'][code_insee]"</f>
        <v>dossierComplet['ETGZ2018'][code_insee]</v>
      </c>
    </row>
    <row r="1623" spans="2:6" hidden="1">
      <c r="B1623" t="s">
        <v>7535</v>
      </c>
      <c r="C1623" t="s">
        <v>7536</v>
      </c>
      <c r="D1623" t="s">
        <v>7537</v>
      </c>
      <c r="E1623" t="s">
        <v>2792</v>
      </c>
      <c r="F1623" s="22" t="str">
        <f>"dossierComplet['"&amp;meta_dossier_complet[[#This Row],[COD_VAR]]&amp;"'][code_insee]"</f>
        <v>dossierComplet['ETOQ2018'][code_insee]</v>
      </c>
    </row>
    <row r="1624" spans="2:6" hidden="1">
      <c r="B1624" t="s">
        <v>7538</v>
      </c>
      <c r="C1624" t="s">
        <v>7539</v>
      </c>
      <c r="D1624" t="s">
        <v>7540</v>
      </c>
      <c r="E1624" t="s">
        <v>2792</v>
      </c>
      <c r="F1624" s="22" t="str">
        <f>"dossierComplet['"&amp;meta_dossier_complet[[#This Row],[COD_VAR]]&amp;"'][code_insee]"</f>
        <v>dossierComplet['ETTEF5018'][code_insee]</v>
      </c>
    </row>
    <row r="1625" spans="2:6" hidden="1">
      <c r="B1625" t="s">
        <v>7541</v>
      </c>
      <c r="C1625" t="s">
        <v>7542</v>
      </c>
      <c r="D1625" t="s">
        <v>7543</v>
      </c>
      <c r="E1625" t="s">
        <v>2792</v>
      </c>
      <c r="F1625" s="22" t="str">
        <f>"dossierComplet['"&amp;meta_dossier_complet[[#This Row],[COD_VAR]]&amp;"'][code_insee]"</f>
        <v>dossierComplet['ETAZ5018'][code_insee]</v>
      </c>
    </row>
    <row r="1626" spans="2:6" hidden="1">
      <c r="B1626" t="s">
        <v>7544</v>
      </c>
      <c r="C1626" t="s">
        <v>7545</v>
      </c>
      <c r="D1626" t="s">
        <v>7546</v>
      </c>
      <c r="E1626" t="s">
        <v>2792</v>
      </c>
      <c r="F1626" s="22" t="str">
        <f>"dossierComplet['"&amp;meta_dossier_complet[[#This Row],[COD_VAR]]&amp;"'][code_insee]"</f>
        <v>dossierComplet['ETBE5018'][code_insee]</v>
      </c>
    </row>
    <row r="1627" spans="2:6" hidden="1">
      <c r="B1627" t="s">
        <v>7547</v>
      </c>
      <c r="C1627" t="s">
        <v>7548</v>
      </c>
      <c r="D1627" t="s">
        <v>7549</v>
      </c>
      <c r="E1627" t="s">
        <v>2792</v>
      </c>
      <c r="F1627" s="22" t="str">
        <f>"dossierComplet['"&amp;meta_dossier_complet[[#This Row],[COD_VAR]]&amp;"'][code_insee]"</f>
        <v>dossierComplet['ETFZ5018'][code_insee]</v>
      </c>
    </row>
    <row r="1628" spans="2:6" hidden="1">
      <c r="B1628" t="s">
        <v>7550</v>
      </c>
      <c r="C1628" t="s">
        <v>7551</v>
      </c>
      <c r="D1628" t="s">
        <v>7552</v>
      </c>
      <c r="E1628" t="s">
        <v>2792</v>
      </c>
      <c r="F1628" s="22" t="str">
        <f>"dossierComplet['"&amp;meta_dossier_complet[[#This Row],[COD_VAR]]&amp;"'][code_insee]"</f>
        <v>dossierComplet['ETGU5018'][code_insee]</v>
      </c>
    </row>
    <row r="1629" spans="2:6" hidden="1">
      <c r="B1629" t="s">
        <v>7553</v>
      </c>
      <c r="C1629" t="s">
        <v>7554</v>
      </c>
      <c r="D1629" t="s">
        <v>7555</v>
      </c>
      <c r="E1629" t="s">
        <v>2792</v>
      </c>
      <c r="F1629" s="22" t="str">
        <f>"dossierComplet['"&amp;meta_dossier_complet[[#This Row],[COD_VAR]]&amp;"'][code_insee]"</f>
        <v>dossierComplet['ETGZ5018'][code_insee]</v>
      </c>
    </row>
    <row r="1630" spans="2:6" hidden="1">
      <c r="B1630" t="s">
        <v>7556</v>
      </c>
      <c r="C1630" t="s">
        <v>7557</v>
      </c>
      <c r="D1630" t="s">
        <v>7558</v>
      </c>
      <c r="E1630" t="s">
        <v>2792</v>
      </c>
      <c r="F1630" s="22" t="str">
        <f>"dossierComplet['"&amp;meta_dossier_complet[[#This Row],[COD_VAR]]&amp;"'][code_insee]"</f>
        <v>dossierComplet['ETOQ5018'][code_insee]</v>
      </c>
    </row>
    <row r="1631" spans="2:6" hidden="1">
      <c r="B1631" t="s">
        <v>7559</v>
      </c>
      <c r="C1631" t="s">
        <v>7560</v>
      </c>
      <c r="D1631" t="s">
        <v>7561</v>
      </c>
      <c r="E1631" t="s">
        <v>2792</v>
      </c>
      <c r="F1631" s="22" t="str">
        <f>"dossierComplet['"&amp;meta_dossier_complet[[#This Row],[COD_VAR]]&amp;"'][code_insee]"</f>
        <v>dossierComplet['ETPTOT18'][code_insee]</v>
      </c>
    </row>
    <row r="1632" spans="2:6" hidden="1">
      <c r="B1632" t="s">
        <v>7562</v>
      </c>
      <c r="C1632" t="s">
        <v>7563</v>
      </c>
      <c r="D1632" t="s">
        <v>7564</v>
      </c>
      <c r="E1632" t="s">
        <v>2792</v>
      </c>
      <c r="F1632" s="22" t="str">
        <f>"dossierComplet['"&amp;meta_dossier_complet[[#This Row],[COD_VAR]]&amp;"'][code_insee]"</f>
        <v>dossierComplet['ETPAZ18'][code_insee]</v>
      </c>
    </row>
    <row r="1633" spans="2:6" hidden="1">
      <c r="B1633" t="s">
        <v>7565</v>
      </c>
      <c r="C1633" t="s">
        <v>7566</v>
      </c>
      <c r="D1633" t="s">
        <v>7567</v>
      </c>
      <c r="E1633" t="s">
        <v>2792</v>
      </c>
      <c r="F1633" s="22" t="str">
        <f>"dossierComplet['"&amp;meta_dossier_complet[[#This Row],[COD_VAR]]&amp;"'][code_insee]"</f>
        <v>dossierComplet['ETPBE18'][code_insee]</v>
      </c>
    </row>
    <row r="1634" spans="2:6" hidden="1">
      <c r="B1634" t="s">
        <v>7568</v>
      </c>
      <c r="C1634" t="s">
        <v>7569</v>
      </c>
      <c r="D1634" t="s">
        <v>7570</v>
      </c>
      <c r="E1634" t="s">
        <v>2792</v>
      </c>
      <c r="F1634" s="22" t="str">
        <f>"dossierComplet['"&amp;meta_dossier_complet[[#This Row],[COD_VAR]]&amp;"'][code_insee]"</f>
        <v>dossierComplet['ETPFZ18'][code_insee]</v>
      </c>
    </row>
    <row r="1635" spans="2:6" hidden="1">
      <c r="B1635" t="s">
        <v>7571</v>
      </c>
      <c r="C1635" t="s">
        <v>7572</v>
      </c>
      <c r="D1635" t="s">
        <v>7573</v>
      </c>
      <c r="E1635" t="s">
        <v>2792</v>
      </c>
      <c r="F1635" s="22" t="str">
        <f>"dossierComplet['"&amp;meta_dossier_complet[[#This Row],[COD_VAR]]&amp;"'][code_insee]"</f>
        <v>dossierComplet['ETPGU18'][code_insee]</v>
      </c>
    </row>
    <row r="1636" spans="2:6" hidden="1">
      <c r="B1636" t="s">
        <v>7574</v>
      </c>
      <c r="C1636" t="s">
        <v>7575</v>
      </c>
      <c r="D1636" t="s">
        <v>7576</v>
      </c>
      <c r="E1636" t="s">
        <v>2792</v>
      </c>
      <c r="F1636" s="22" t="str">
        <f>"dossierComplet['"&amp;meta_dossier_complet[[#This Row],[COD_VAR]]&amp;"'][code_insee]"</f>
        <v>dossierComplet['ETPGZ18'][code_insee]</v>
      </c>
    </row>
    <row r="1637" spans="2:6" hidden="1">
      <c r="B1637" t="s">
        <v>7577</v>
      </c>
      <c r="C1637" t="s">
        <v>7578</v>
      </c>
      <c r="D1637" t="s">
        <v>7579</v>
      </c>
      <c r="E1637" t="s">
        <v>2792</v>
      </c>
      <c r="F1637" s="22" t="str">
        <f>"dossierComplet['"&amp;meta_dossier_complet[[#This Row],[COD_VAR]]&amp;"'][code_insee]"</f>
        <v>dossierComplet['ETPOQ18'][code_insee]</v>
      </c>
    </row>
    <row r="1638" spans="2:6" hidden="1">
      <c r="B1638" t="s">
        <v>7580</v>
      </c>
      <c r="C1638" t="s">
        <v>7581</v>
      </c>
      <c r="D1638" t="s">
        <v>7582</v>
      </c>
      <c r="E1638" t="s">
        <v>2792</v>
      </c>
      <c r="F1638" s="22" t="str">
        <f>"dossierComplet['"&amp;meta_dossier_complet[[#This Row],[COD_VAR]]&amp;"'][code_insee]"</f>
        <v>dossierComplet['ETPTEF118'][code_insee]</v>
      </c>
    </row>
    <row r="1639" spans="2:6" hidden="1">
      <c r="B1639" t="s">
        <v>7583</v>
      </c>
      <c r="C1639" t="s">
        <v>7584</v>
      </c>
      <c r="D1639" t="s">
        <v>7585</v>
      </c>
      <c r="E1639" t="s">
        <v>2792</v>
      </c>
      <c r="F1639" s="22" t="str">
        <f>"dossierComplet['"&amp;meta_dossier_complet[[#This Row],[COD_VAR]]&amp;"'][code_insee]"</f>
        <v>dossierComplet['ETPAZ118'][code_insee]</v>
      </c>
    </row>
    <row r="1640" spans="2:6" hidden="1">
      <c r="B1640" t="s">
        <v>7586</v>
      </c>
      <c r="C1640" t="s">
        <v>7587</v>
      </c>
      <c r="D1640" t="s">
        <v>7588</v>
      </c>
      <c r="E1640" t="s">
        <v>2792</v>
      </c>
      <c r="F1640" s="22" t="str">
        <f>"dossierComplet['"&amp;meta_dossier_complet[[#This Row],[COD_VAR]]&amp;"'][code_insee]"</f>
        <v>dossierComplet['ETPBE118'][code_insee]</v>
      </c>
    </row>
    <row r="1641" spans="2:6" hidden="1">
      <c r="B1641" t="s">
        <v>7589</v>
      </c>
      <c r="C1641" t="s">
        <v>7590</v>
      </c>
      <c r="D1641" t="s">
        <v>7591</v>
      </c>
      <c r="E1641" t="s">
        <v>2792</v>
      </c>
      <c r="F1641" s="22" t="str">
        <f>"dossierComplet['"&amp;meta_dossier_complet[[#This Row],[COD_VAR]]&amp;"'][code_insee]"</f>
        <v>dossierComplet['ETPFZ118'][code_insee]</v>
      </c>
    </row>
    <row r="1642" spans="2:6" hidden="1">
      <c r="B1642" t="s">
        <v>7592</v>
      </c>
      <c r="C1642" t="s">
        <v>7593</v>
      </c>
      <c r="D1642" t="s">
        <v>7594</v>
      </c>
      <c r="E1642" t="s">
        <v>2792</v>
      </c>
      <c r="F1642" s="22" t="str">
        <f>"dossierComplet['"&amp;meta_dossier_complet[[#This Row],[COD_VAR]]&amp;"'][code_insee]"</f>
        <v>dossierComplet['ETPGU118'][code_insee]</v>
      </c>
    </row>
    <row r="1643" spans="2:6" hidden="1">
      <c r="B1643" t="s">
        <v>7595</v>
      </c>
      <c r="C1643" t="s">
        <v>7596</v>
      </c>
      <c r="D1643" t="s">
        <v>7597</v>
      </c>
      <c r="E1643" t="s">
        <v>2792</v>
      </c>
      <c r="F1643" s="22" t="str">
        <f>"dossierComplet['"&amp;meta_dossier_complet[[#This Row],[COD_VAR]]&amp;"'][code_insee]"</f>
        <v>dossierComplet['ETPGZ118'][code_insee]</v>
      </c>
    </row>
    <row r="1644" spans="2:6" hidden="1">
      <c r="B1644" t="s">
        <v>7598</v>
      </c>
      <c r="C1644" t="s">
        <v>7599</v>
      </c>
      <c r="D1644" t="s">
        <v>7600</v>
      </c>
      <c r="E1644" t="s">
        <v>2792</v>
      </c>
      <c r="F1644" s="22" t="str">
        <f>"dossierComplet['"&amp;meta_dossier_complet[[#This Row],[COD_VAR]]&amp;"'][code_insee]"</f>
        <v>dossierComplet['ETPOQ118'][code_insee]</v>
      </c>
    </row>
    <row r="1645" spans="2:6" hidden="1">
      <c r="B1645" t="s">
        <v>7601</v>
      </c>
      <c r="C1645" t="s">
        <v>7602</v>
      </c>
      <c r="D1645" t="s">
        <v>7603</v>
      </c>
      <c r="E1645" t="s">
        <v>2792</v>
      </c>
      <c r="F1645" s="22" t="str">
        <f>"dossierComplet['"&amp;meta_dossier_complet[[#This Row],[COD_VAR]]&amp;"'][code_insee]"</f>
        <v>dossierComplet['ETPTEF1018'][code_insee]</v>
      </c>
    </row>
    <row r="1646" spans="2:6" hidden="1">
      <c r="B1646" t="s">
        <v>7604</v>
      </c>
      <c r="C1646" t="s">
        <v>7605</v>
      </c>
      <c r="D1646" t="s">
        <v>7606</v>
      </c>
      <c r="E1646" t="s">
        <v>2792</v>
      </c>
      <c r="F1646" s="22" t="str">
        <f>"dossierComplet['"&amp;meta_dossier_complet[[#This Row],[COD_VAR]]&amp;"'][code_insee]"</f>
        <v>dossierComplet['ETPAZ1018'][code_insee]</v>
      </c>
    </row>
    <row r="1647" spans="2:6" hidden="1">
      <c r="B1647" t="s">
        <v>7607</v>
      </c>
      <c r="C1647" t="s">
        <v>7608</v>
      </c>
      <c r="D1647" t="s">
        <v>7609</v>
      </c>
      <c r="E1647" t="s">
        <v>2792</v>
      </c>
      <c r="F1647" s="22" t="str">
        <f>"dossierComplet['"&amp;meta_dossier_complet[[#This Row],[COD_VAR]]&amp;"'][code_insee]"</f>
        <v>dossierComplet['ETPBE1018'][code_insee]</v>
      </c>
    </row>
    <row r="1648" spans="2:6" hidden="1">
      <c r="B1648" t="s">
        <v>7610</v>
      </c>
      <c r="C1648" t="s">
        <v>7611</v>
      </c>
      <c r="D1648" t="s">
        <v>7612</v>
      </c>
      <c r="E1648" t="s">
        <v>2792</v>
      </c>
      <c r="F1648" s="22" t="str">
        <f>"dossierComplet['"&amp;meta_dossier_complet[[#This Row],[COD_VAR]]&amp;"'][code_insee]"</f>
        <v>dossierComplet['ETPFZ1018'][code_insee]</v>
      </c>
    </row>
    <row r="1649" spans="2:6" hidden="1">
      <c r="B1649" t="s">
        <v>7613</v>
      </c>
      <c r="C1649" t="s">
        <v>7614</v>
      </c>
      <c r="D1649" t="s">
        <v>7615</v>
      </c>
      <c r="E1649" t="s">
        <v>2792</v>
      </c>
      <c r="F1649" s="22" t="str">
        <f>"dossierComplet['"&amp;meta_dossier_complet[[#This Row],[COD_VAR]]&amp;"'][code_insee]"</f>
        <v>dossierComplet['ETPGU1018'][code_insee]</v>
      </c>
    </row>
    <row r="1650" spans="2:6" hidden="1">
      <c r="B1650" t="s">
        <v>7616</v>
      </c>
      <c r="C1650" t="s">
        <v>7617</v>
      </c>
      <c r="D1650" t="s">
        <v>7618</v>
      </c>
      <c r="E1650" t="s">
        <v>2792</v>
      </c>
      <c r="F1650" s="22" t="str">
        <f>"dossierComplet['"&amp;meta_dossier_complet[[#This Row],[COD_VAR]]&amp;"'][code_insee]"</f>
        <v>dossierComplet['ETPGZ1018'][code_insee]</v>
      </c>
    </row>
    <row r="1651" spans="2:6" hidden="1">
      <c r="B1651" t="s">
        <v>7619</v>
      </c>
      <c r="C1651" t="s">
        <v>7620</v>
      </c>
      <c r="D1651" t="s">
        <v>7621</v>
      </c>
      <c r="E1651" t="s">
        <v>2792</v>
      </c>
      <c r="F1651" s="22" t="str">
        <f>"dossierComplet['"&amp;meta_dossier_complet[[#This Row],[COD_VAR]]&amp;"'][code_insee]"</f>
        <v>dossierComplet['ETPOQ1018'][code_insee]</v>
      </c>
    </row>
    <row r="1652" spans="2:6" hidden="1">
      <c r="B1652" t="s">
        <v>7622</v>
      </c>
      <c r="C1652" t="s">
        <v>7623</v>
      </c>
      <c r="D1652" t="s">
        <v>7624</v>
      </c>
      <c r="E1652" t="s">
        <v>2792</v>
      </c>
      <c r="F1652" s="22" t="str">
        <f>"dossierComplet['"&amp;meta_dossier_complet[[#This Row],[COD_VAR]]&amp;"'][code_insee]"</f>
        <v>dossierComplet['ETPTEF2018'][code_insee]</v>
      </c>
    </row>
    <row r="1653" spans="2:6" hidden="1">
      <c r="B1653" t="s">
        <v>7625</v>
      </c>
      <c r="C1653" t="s">
        <v>7626</v>
      </c>
      <c r="D1653" t="s">
        <v>7627</v>
      </c>
      <c r="E1653" t="s">
        <v>2792</v>
      </c>
      <c r="F1653" s="22" t="str">
        <f>"dossierComplet['"&amp;meta_dossier_complet[[#This Row],[COD_VAR]]&amp;"'][code_insee]"</f>
        <v>dossierComplet['ETPAZ2018'][code_insee]</v>
      </c>
    </row>
    <row r="1654" spans="2:6" hidden="1">
      <c r="B1654" t="s">
        <v>7628</v>
      </c>
      <c r="C1654" t="s">
        <v>7629</v>
      </c>
      <c r="D1654" t="s">
        <v>7630</v>
      </c>
      <c r="E1654" t="s">
        <v>2792</v>
      </c>
      <c r="F1654" s="22" t="str">
        <f>"dossierComplet['"&amp;meta_dossier_complet[[#This Row],[COD_VAR]]&amp;"'][code_insee]"</f>
        <v>dossierComplet['ETPBE2018'][code_insee]</v>
      </c>
    </row>
    <row r="1655" spans="2:6" hidden="1">
      <c r="B1655" t="s">
        <v>7631</v>
      </c>
      <c r="C1655" t="s">
        <v>7632</v>
      </c>
      <c r="D1655" t="s">
        <v>7633</v>
      </c>
      <c r="E1655" t="s">
        <v>2792</v>
      </c>
      <c r="F1655" s="22" t="str">
        <f>"dossierComplet['"&amp;meta_dossier_complet[[#This Row],[COD_VAR]]&amp;"'][code_insee]"</f>
        <v>dossierComplet['ETPFZ2018'][code_insee]</v>
      </c>
    </row>
    <row r="1656" spans="2:6" hidden="1">
      <c r="B1656" t="s">
        <v>7634</v>
      </c>
      <c r="C1656" t="s">
        <v>7635</v>
      </c>
      <c r="D1656" t="s">
        <v>7636</v>
      </c>
      <c r="E1656" t="s">
        <v>2792</v>
      </c>
      <c r="F1656" s="22" t="str">
        <f>"dossierComplet['"&amp;meta_dossier_complet[[#This Row],[COD_VAR]]&amp;"'][code_insee]"</f>
        <v>dossierComplet['ETPGU2018'][code_insee]</v>
      </c>
    </row>
    <row r="1657" spans="2:6" hidden="1">
      <c r="B1657" t="s">
        <v>7637</v>
      </c>
      <c r="C1657" t="s">
        <v>7638</v>
      </c>
      <c r="D1657" t="s">
        <v>7639</v>
      </c>
      <c r="E1657" t="s">
        <v>2792</v>
      </c>
      <c r="F1657" s="22" t="str">
        <f>"dossierComplet['"&amp;meta_dossier_complet[[#This Row],[COD_VAR]]&amp;"'][code_insee]"</f>
        <v>dossierComplet['ETPGZ2018'][code_insee]</v>
      </c>
    </row>
    <row r="1658" spans="2:6" hidden="1">
      <c r="B1658" t="s">
        <v>7640</v>
      </c>
      <c r="C1658" t="s">
        <v>7641</v>
      </c>
      <c r="D1658" t="s">
        <v>7642</v>
      </c>
      <c r="E1658" t="s">
        <v>2792</v>
      </c>
      <c r="F1658" s="22" t="str">
        <f>"dossierComplet['"&amp;meta_dossier_complet[[#This Row],[COD_VAR]]&amp;"'][code_insee]"</f>
        <v>dossierComplet['ETPOQ2018'][code_insee]</v>
      </c>
    </row>
    <row r="1659" spans="2:6" hidden="1">
      <c r="B1659" t="s">
        <v>7643</v>
      </c>
      <c r="C1659" t="s">
        <v>7644</v>
      </c>
      <c r="D1659" t="s">
        <v>7645</v>
      </c>
      <c r="E1659" t="s">
        <v>2792</v>
      </c>
      <c r="F1659" s="22" t="str">
        <f>"dossierComplet['"&amp;meta_dossier_complet[[#This Row],[COD_VAR]]&amp;"'][code_insee]"</f>
        <v>dossierComplet['ETPTEF5018'][code_insee]</v>
      </c>
    </row>
    <row r="1660" spans="2:6" hidden="1">
      <c r="B1660" t="s">
        <v>7646</v>
      </c>
      <c r="C1660" t="s">
        <v>7647</v>
      </c>
      <c r="D1660" t="s">
        <v>7648</v>
      </c>
      <c r="E1660" t="s">
        <v>2792</v>
      </c>
      <c r="F1660" s="22" t="str">
        <f>"dossierComplet['"&amp;meta_dossier_complet[[#This Row],[COD_VAR]]&amp;"'][code_insee]"</f>
        <v>dossierComplet['ETPAZ5018'][code_insee]</v>
      </c>
    </row>
    <row r="1661" spans="2:6" hidden="1">
      <c r="B1661" t="s">
        <v>7649</v>
      </c>
      <c r="C1661" t="s">
        <v>7650</v>
      </c>
      <c r="D1661" t="s">
        <v>7651</v>
      </c>
      <c r="E1661" t="s">
        <v>2792</v>
      </c>
      <c r="F1661" s="22" t="str">
        <f>"dossierComplet['"&amp;meta_dossier_complet[[#This Row],[COD_VAR]]&amp;"'][code_insee]"</f>
        <v>dossierComplet['ETPBE5018'][code_insee]</v>
      </c>
    </row>
    <row r="1662" spans="2:6" hidden="1">
      <c r="B1662" t="s">
        <v>7652</v>
      </c>
      <c r="C1662" t="s">
        <v>7653</v>
      </c>
      <c r="D1662" t="s">
        <v>7654</v>
      </c>
      <c r="E1662" t="s">
        <v>2792</v>
      </c>
      <c r="F1662" s="22" t="str">
        <f>"dossierComplet['"&amp;meta_dossier_complet[[#This Row],[COD_VAR]]&amp;"'][code_insee]"</f>
        <v>dossierComplet['ETPFZ5018'][code_insee]</v>
      </c>
    </row>
    <row r="1663" spans="2:6" hidden="1">
      <c r="B1663" t="s">
        <v>7655</v>
      </c>
      <c r="C1663" t="s">
        <v>7656</v>
      </c>
      <c r="D1663" t="s">
        <v>7657</v>
      </c>
      <c r="E1663" t="s">
        <v>2792</v>
      </c>
      <c r="F1663" s="22" t="str">
        <f>"dossierComplet['"&amp;meta_dossier_complet[[#This Row],[COD_VAR]]&amp;"'][code_insee]"</f>
        <v>dossierComplet['ETPGU5018'][code_insee]</v>
      </c>
    </row>
    <row r="1664" spans="2:6" hidden="1">
      <c r="B1664" t="s">
        <v>7658</v>
      </c>
      <c r="C1664" t="s">
        <v>7659</v>
      </c>
      <c r="D1664" t="s">
        <v>7660</v>
      </c>
      <c r="E1664" t="s">
        <v>2792</v>
      </c>
      <c r="F1664" s="22" t="str">
        <f>"dossierComplet['"&amp;meta_dossier_complet[[#This Row],[COD_VAR]]&amp;"'][code_insee]"</f>
        <v>dossierComplet['ETPGZ5018'][code_insee]</v>
      </c>
    </row>
    <row r="1665" spans="2:6" hidden="1">
      <c r="B1665" t="s">
        <v>7661</v>
      </c>
      <c r="C1665" t="s">
        <v>7662</v>
      </c>
      <c r="D1665" t="s">
        <v>7663</v>
      </c>
      <c r="E1665" t="s">
        <v>2792</v>
      </c>
      <c r="F1665" s="22" t="str">
        <f>"dossierComplet['"&amp;meta_dossier_complet[[#This Row],[COD_VAR]]&amp;"'][code_insee]"</f>
        <v>dossierComplet['ETPOQ5018'][code_insee]</v>
      </c>
    </row>
    <row r="1666" spans="2:6" hidden="1">
      <c r="B1666" t="s">
        <v>7664</v>
      </c>
      <c r="C1666" t="s">
        <v>7665</v>
      </c>
      <c r="D1666" t="s">
        <v>7666</v>
      </c>
      <c r="E1666" t="s">
        <v>2792</v>
      </c>
      <c r="F1666" s="22" t="str">
        <f>"dossierComplet['"&amp;meta_dossier_complet[[#This Row],[COD_VAR]]&amp;"'][code_insee]"</f>
        <v>dossierComplet['ETPTEFCP18'][code_insee]</v>
      </c>
    </row>
    <row r="1667" spans="2:6" hidden="1">
      <c r="B1667" t="s">
        <v>7667</v>
      </c>
      <c r="C1667" t="s">
        <v>7668</v>
      </c>
      <c r="D1667" t="s">
        <v>7669</v>
      </c>
      <c r="E1667" t="s">
        <v>2792</v>
      </c>
      <c r="F1667" s="22" t="str">
        <f>"dossierComplet['"&amp;meta_dossier_complet[[#This Row],[COD_VAR]]&amp;"'][code_insee]"</f>
        <v>dossierComplet['ETPAZCP18'][code_insee]</v>
      </c>
    </row>
    <row r="1668" spans="2:6" hidden="1">
      <c r="B1668" t="s">
        <v>7670</v>
      </c>
      <c r="C1668" t="s">
        <v>7671</v>
      </c>
      <c r="D1668" t="s">
        <v>7672</v>
      </c>
      <c r="E1668" t="s">
        <v>2792</v>
      </c>
      <c r="F1668" s="22" t="str">
        <f>"dossierComplet['"&amp;meta_dossier_complet[[#This Row],[COD_VAR]]&amp;"'][code_insee]"</f>
        <v>dossierComplet['ETPBECP18'][code_insee]</v>
      </c>
    </row>
    <row r="1669" spans="2:6" hidden="1">
      <c r="B1669" t="s">
        <v>7673</v>
      </c>
      <c r="C1669" t="s">
        <v>7674</v>
      </c>
      <c r="D1669" t="s">
        <v>7675</v>
      </c>
      <c r="E1669" t="s">
        <v>2792</v>
      </c>
      <c r="F1669" s="22" t="str">
        <f>"dossierComplet['"&amp;meta_dossier_complet[[#This Row],[COD_VAR]]&amp;"'][code_insee]"</f>
        <v>dossierComplet['ETPFZCP18'][code_insee]</v>
      </c>
    </row>
    <row r="1670" spans="2:6" hidden="1">
      <c r="B1670" t="s">
        <v>7676</v>
      </c>
      <c r="C1670" t="s">
        <v>7677</v>
      </c>
      <c r="D1670" t="s">
        <v>7678</v>
      </c>
      <c r="E1670" t="s">
        <v>2792</v>
      </c>
      <c r="F1670" s="22" t="str">
        <f>"dossierComplet['"&amp;meta_dossier_complet[[#This Row],[COD_VAR]]&amp;"'][code_insee]"</f>
        <v>dossierComplet['ETPGUCP18'][code_insee]</v>
      </c>
    </row>
    <row r="1671" spans="2:6" hidden="1">
      <c r="B1671" t="s">
        <v>7679</v>
      </c>
      <c r="C1671" t="s">
        <v>7680</v>
      </c>
      <c r="D1671" t="s">
        <v>7681</v>
      </c>
      <c r="E1671" t="s">
        <v>2792</v>
      </c>
      <c r="F1671" s="22" t="str">
        <f>"dossierComplet['"&amp;meta_dossier_complet[[#This Row],[COD_VAR]]&amp;"'][code_insee]"</f>
        <v>dossierComplet['ETPGZCP18'][code_insee]</v>
      </c>
    </row>
    <row r="1672" spans="2:6" hidden="1">
      <c r="B1672" t="s">
        <v>7682</v>
      </c>
      <c r="C1672" t="s">
        <v>7683</v>
      </c>
      <c r="D1672" t="s">
        <v>7684</v>
      </c>
      <c r="E1672" t="s">
        <v>2792</v>
      </c>
      <c r="F1672" s="22" t="str">
        <f>"dossierComplet['"&amp;meta_dossier_complet[[#This Row],[COD_VAR]]&amp;"'][code_insee]"</f>
        <v>dossierComplet['ETPOQCP18'][code_insee]</v>
      </c>
    </row>
    <row r="1673" spans="2:6" hidden="1">
      <c r="B1673" t="s">
        <v>7685</v>
      </c>
      <c r="C1673" t="s">
        <v>7686</v>
      </c>
      <c r="D1673" t="s">
        <v>7687</v>
      </c>
      <c r="E1673" t="s">
        <v>2792</v>
      </c>
      <c r="F1673" s="22" t="str">
        <f>"dossierComplet['"&amp;meta_dossier_complet[[#This Row],[COD_VAR]]&amp;"'][code_insee]"</f>
        <v>dossierComplet['ETPRES18'][code_insee]</v>
      </c>
    </row>
    <row r="1674" spans="2:6" hidden="1">
      <c r="B1674" t="s">
        <v>7688</v>
      </c>
      <c r="C1674" t="s">
        <v>7689</v>
      </c>
      <c r="D1674" t="s">
        <v>7690</v>
      </c>
      <c r="E1674" t="s">
        <v>2792</v>
      </c>
      <c r="F1674" s="22" t="str">
        <f>"dossierComplet['"&amp;meta_dossier_complet[[#This Row],[COD_VAR]]&amp;"'][code_insee]"</f>
        <v>dossierComplet['ETNPRES18'][code_insee]</v>
      </c>
    </row>
    <row r="1675" spans="2:6" hidden="1">
      <c r="B1675" t="s">
        <v>7691</v>
      </c>
      <c r="C1675" t="s">
        <v>7692</v>
      </c>
      <c r="D1675" t="s">
        <v>7693</v>
      </c>
      <c r="E1675" t="s">
        <v>2792</v>
      </c>
      <c r="F1675" s="22" t="str">
        <f>"dossierComplet['"&amp;meta_dossier_complet[[#This Row],[COD_VAR]]&amp;"'][code_insee]"</f>
        <v>dossierComplet['ETPRESPUB18'][code_insee]</v>
      </c>
    </row>
    <row r="1676" spans="2:6" hidden="1">
      <c r="B1676" t="s">
        <v>7694</v>
      </c>
      <c r="C1676" t="s">
        <v>7695</v>
      </c>
      <c r="D1676" t="s">
        <v>7696</v>
      </c>
      <c r="E1676" t="s">
        <v>2792</v>
      </c>
      <c r="F1676" s="22" t="str">
        <f>"dossierComplet['"&amp;meta_dossier_complet[[#This Row],[COD_VAR]]&amp;"'][code_insee]"</f>
        <v>dossierComplet['ETNPRESPUB18'][code_insee]</v>
      </c>
    </row>
    <row r="1677" spans="2:6" hidden="1">
      <c r="B1677" t="s">
        <v>7697</v>
      </c>
      <c r="C1677" t="s">
        <v>7698</v>
      </c>
      <c r="D1677" t="s">
        <v>7699</v>
      </c>
      <c r="E1677" t="s">
        <v>2792</v>
      </c>
      <c r="F1677" s="22" t="str">
        <f>"dossierComplet['"&amp;meta_dossier_complet[[#This Row],[COD_VAR]]&amp;"'][code_insee]"</f>
        <v>dossierComplet['ETPPRES18'][code_insee]</v>
      </c>
    </row>
    <row r="1678" spans="2:6" hidden="1">
      <c r="B1678" t="s">
        <v>7700</v>
      </c>
      <c r="C1678" t="s">
        <v>7701</v>
      </c>
      <c r="D1678" t="s">
        <v>7702</v>
      </c>
      <c r="E1678" t="s">
        <v>2792</v>
      </c>
      <c r="F1678" s="22" t="str">
        <f>"dossierComplet['"&amp;meta_dossier_complet[[#This Row],[COD_VAR]]&amp;"'][code_insee]"</f>
        <v>dossierComplet['ETPNPRES18'][code_insee]</v>
      </c>
    </row>
    <row r="1679" spans="2:6" hidden="1">
      <c r="B1679" t="s">
        <v>7703</v>
      </c>
      <c r="C1679" t="s">
        <v>7704</v>
      </c>
      <c r="D1679" t="s">
        <v>7705</v>
      </c>
      <c r="E1679" t="s">
        <v>2792</v>
      </c>
      <c r="F1679" s="22" t="str">
        <f>"dossierComplet['"&amp;meta_dossier_complet[[#This Row],[COD_VAR]]&amp;"'][code_insee]"</f>
        <v>dossierComplet['ETPPRESPUB18'][code_insee]</v>
      </c>
    </row>
    <row r="1680" spans="2:6" hidden="1">
      <c r="B1680" t="s">
        <v>7706</v>
      </c>
      <c r="C1680" t="s">
        <v>7707</v>
      </c>
      <c r="D1680" t="s">
        <v>7708</v>
      </c>
      <c r="E1680" t="s">
        <v>2792</v>
      </c>
      <c r="F1680" s="22" t="str">
        <f>"dossierComplet['"&amp;meta_dossier_complet[[#This Row],[COD_VAR]]&amp;"'][code_insee]"</f>
        <v>dossierComplet['ETPNPRESPUB18'][code_insee]</v>
      </c>
    </row>
    <row r="1681" spans="2:6" hidden="1">
      <c r="B1681" t="s">
        <v>7709</v>
      </c>
      <c r="C1681" t="s">
        <v>7710</v>
      </c>
      <c r="D1681" t="s">
        <v>7711</v>
      </c>
      <c r="E1681" t="s">
        <v>2792</v>
      </c>
      <c r="F1681" s="22" t="str">
        <f>"dossierComplet['"&amp;meta_dossier_complet[[#This Row],[COD_VAR]]&amp;"'][code_insee]"</f>
        <v>dossierComplet['ETASSMAT18'][code_insee]</v>
      </c>
    </row>
    <row r="1682" spans="2:6" hidden="1">
      <c r="B1682" t="s">
        <v>7712</v>
      </c>
      <c r="C1682" t="s">
        <v>7713</v>
      </c>
      <c r="D1682" t="s">
        <v>7714</v>
      </c>
      <c r="E1682" t="s">
        <v>2792</v>
      </c>
      <c r="F1682" s="22" t="str">
        <f>"dossierComplet['"&amp;meta_dossier_complet[[#This Row],[COD_VAR]]&amp;"'][code_insee]"</f>
        <v>dossierComplet['ETAUTRES18'][code_insee]</v>
      </c>
    </row>
    <row r="1683" spans="2:6" hidden="1">
      <c r="B1683" t="s">
        <v>7715</v>
      </c>
      <c r="C1683" t="s">
        <v>7716</v>
      </c>
      <c r="D1683" t="s">
        <v>7716</v>
      </c>
      <c r="E1683" t="s">
        <v>2792</v>
      </c>
      <c r="F1683" s="22" t="str">
        <f>"dossierComplet['"&amp;meta_dossier_complet[[#This Row],[COD_VAR]]&amp;"'][code_insee]"</f>
        <v>dossierComplet['ENNTOT20'][code_insee]</v>
      </c>
    </row>
    <row r="1684" spans="2:6" hidden="1">
      <c r="B1684" t="s">
        <v>7717</v>
      </c>
      <c r="C1684" t="s">
        <v>7718</v>
      </c>
      <c r="D1684" t="s">
        <v>7718</v>
      </c>
      <c r="E1684" t="s">
        <v>2792</v>
      </c>
      <c r="F1684" s="22" t="str">
        <f>"dossierComplet['"&amp;meta_dossier_complet[[#This Row],[COD_VAR]]&amp;"'][code_insee]"</f>
        <v>dossierComplet['ENNBE20'][code_insee]</v>
      </c>
    </row>
    <row r="1685" spans="2:6" hidden="1">
      <c r="B1685" t="s">
        <v>7719</v>
      </c>
      <c r="C1685" t="s">
        <v>7720</v>
      </c>
      <c r="D1685" t="s">
        <v>7720</v>
      </c>
      <c r="E1685" t="s">
        <v>2792</v>
      </c>
      <c r="F1685" s="22" t="str">
        <f>"dossierComplet['"&amp;meta_dossier_complet[[#This Row],[COD_VAR]]&amp;"'][code_insee]"</f>
        <v>dossierComplet['ENNFZ20'][code_insee]</v>
      </c>
    </row>
    <row r="1686" spans="2:6" hidden="1">
      <c r="B1686" t="s">
        <v>7721</v>
      </c>
      <c r="C1686" t="s">
        <v>7722</v>
      </c>
      <c r="D1686" t="s">
        <v>7723</v>
      </c>
      <c r="E1686" t="s">
        <v>2792</v>
      </c>
      <c r="F1686" s="22" t="str">
        <f>"dossierComplet['"&amp;meta_dossier_complet[[#This Row],[COD_VAR]]&amp;"'][code_insee]"</f>
        <v>dossierComplet['ENNGI20'][code_insee]</v>
      </c>
    </row>
    <row r="1687" spans="2:6" hidden="1">
      <c r="B1687" t="s">
        <v>7724</v>
      </c>
      <c r="C1687" t="s">
        <v>7725</v>
      </c>
      <c r="D1687" t="s">
        <v>7726</v>
      </c>
      <c r="E1687" t="s">
        <v>2792</v>
      </c>
      <c r="F1687" s="22" t="str">
        <f>"dossierComplet['"&amp;meta_dossier_complet[[#This Row],[COD_VAR]]&amp;"'][code_insee]"</f>
        <v>dossierComplet['ENNJZ20'][code_insee]</v>
      </c>
    </row>
    <row r="1688" spans="2:6" hidden="1">
      <c r="B1688" t="s">
        <v>7727</v>
      </c>
      <c r="C1688" t="s">
        <v>7728</v>
      </c>
      <c r="D1688" t="s">
        <v>7728</v>
      </c>
      <c r="E1688" t="s">
        <v>2792</v>
      </c>
      <c r="F1688" s="22" t="str">
        <f>"dossierComplet['"&amp;meta_dossier_complet[[#This Row],[COD_VAR]]&amp;"'][code_insee]"</f>
        <v>dossierComplet['ENNKZ20'][code_insee]</v>
      </c>
    </row>
    <row r="1689" spans="2:6" hidden="1">
      <c r="B1689" t="s">
        <v>7729</v>
      </c>
      <c r="C1689" t="s">
        <v>7730</v>
      </c>
      <c r="D1689" t="s">
        <v>7730</v>
      </c>
      <c r="E1689" t="s">
        <v>2792</v>
      </c>
      <c r="F1689" s="22" t="str">
        <f>"dossierComplet['"&amp;meta_dossier_complet[[#This Row],[COD_VAR]]&amp;"'][code_insee]"</f>
        <v>dossierComplet['ENNLZ20'][code_insee]</v>
      </c>
    </row>
    <row r="1690" spans="2:6" hidden="1">
      <c r="B1690" t="s">
        <v>7731</v>
      </c>
      <c r="C1690" t="s">
        <v>7732</v>
      </c>
      <c r="D1690" t="s">
        <v>7733</v>
      </c>
      <c r="E1690" t="s">
        <v>2792</v>
      </c>
      <c r="F1690" s="22" t="str">
        <f>"dossierComplet['"&amp;meta_dossier_complet[[#This Row],[COD_VAR]]&amp;"'][code_insee]"</f>
        <v>dossierComplet['ENNMN20'][code_insee]</v>
      </c>
    </row>
    <row r="1691" spans="2:6" hidden="1">
      <c r="B1691" t="s">
        <v>7734</v>
      </c>
      <c r="C1691" t="s">
        <v>7735</v>
      </c>
      <c r="D1691" t="s">
        <v>7736</v>
      </c>
      <c r="E1691" t="s">
        <v>2792</v>
      </c>
      <c r="F1691" s="22" t="str">
        <f>"dossierComplet['"&amp;meta_dossier_complet[[#This Row],[COD_VAR]]&amp;"'][code_insee]"</f>
        <v>dossierComplet['ENNOQ20'][code_insee]</v>
      </c>
    </row>
    <row r="1692" spans="2:6" hidden="1">
      <c r="B1692" t="s">
        <v>7737</v>
      </c>
      <c r="C1692" t="s">
        <v>7738</v>
      </c>
      <c r="D1692" t="s">
        <v>7738</v>
      </c>
      <c r="E1692" t="s">
        <v>2792</v>
      </c>
      <c r="F1692" s="22" t="str">
        <f>"dossierComplet['"&amp;meta_dossier_complet[[#This Row],[COD_VAR]]&amp;"'][code_insee]"</f>
        <v>dossierComplet['ENNRU20'][code_insee]</v>
      </c>
    </row>
    <row r="1693" spans="2:6" hidden="1">
      <c r="B1693" t="s">
        <v>7739</v>
      </c>
      <c r="C1693" t="s">
        <v>7740</v>
      </c>
      <c r="D1693" t="s">
        <v>7741</v>
      </c>
      <c r="E1693" t="s">
        <v>2792</v>
      </c>
      <c r="F1693" s="22" t="str">
        <f>"dossierComplet['"&amp;meta_dossier_complet[[#This Row],[COD_VAR]]&amp;"'][code_insee]"</f>
        <v>dossierComplet['ENCTOT20'][code_insee]</v>
      </c>
    </row>
    <row r="1694" spans="2:6" hidden="1">
      <c r="B1694" t="s">
        <v>7742</v>
      </c>
      <c r="C1694" t="s">
        <v>7743</v>
      </c>
      <c r="D1694" t="s">
        <v>7744</v>
      </c>
      <c r="E1694" t="s">
        <v>2792</v>
      </c>
      <c r="F1694" s="22" t="str">
        <f>"dossierComplet['"&amp;meta_dossier_complet[[#This Row],[COD_VAR]]&amp;"'][code_insee]"</f>
        <v>dossierComplet['ENCBE20'][code_insee]</v>
      </c>
    </row>
    <row r="1695" spans="2:6" hidden="1">
      <c r="B1695" t="s">
        <v>7745</v>
      </c>
      <c r="C1695" t="s">
        <v>7746</v>
      </c>
      <c r="D1695" t="s">
        <v>7747</v>
      </c>
      <c r="E1695" t="s">
        <v>2792</v>
      </c>
      <c r="F1695" s="22" t="str">
        <f>"dossierComplet['"&amp;meta_dossier_complet[[#This Row],[COD_VAR]]&amp;"'][code_insee]"</f>
        <v>dossierComplet['ENCFZ20'][code_insee]</v>
      </c>
    </row>
    <row r="1696" spans="2:6" hidden="1">
      <c r="B1696" t="s">
        <v>7748</v>
      </c>
      <c r="C1696" t="s">
        <v>7749</v>
      </c>
      <c r="D1696" t="s">
        <v>7750</v>
      </c>
      <c r="E1696" t="s">
        <v>2792</v>
      </c>
      <c r="F1696" s="22" t="str">
        <f>"dossierComplet['"&amp;meta_dossier_complet[[#This Row],[COD_VAR]]&amp;"'][code_insee]"</f>
        <v>dossierComplet['ENCGI20'][code_insee]</v>
      </c>
    </row>
    <row r="1697" spans="2:6" hidden="1">
      <c r="B1697" t="s">
        <v>7751</v>
      </c>
      <c r="C1697" t="s">
        <v>7752</v>
      </c>
      <c r="D1697" t="s">
        <v>7753</v>
      </c>
      <c r="E1697" t="s">
        <v>2792</v>
      </c>
      <c r="F1697" s="22" t="str">
        <f>"dossierComplet['"&amp;meta_dossier_complet[[#This Row],[COD_VAR]]&amp;"'][code_insee]"</f>
        <v>dossierComplet['ENCJZ20'][code_insee]</v>
      </c>
    </row>
    <row r="1698" spans="2:6" hidden="1">
      <c r="B1698" t="s">
        <v>7754</v>
      </c>
      <c r="C1698" t="s">
        <v>7755</v>
      </c>
      <c r="D1698" t="s">
        <v>7756</v>
      </c>
      <c r="E1698" t="s">
        <v>2792</v>
      </c>
      <c r="F1698" s="22" t="str">
        <f>"dossierComplet['"&amp;meta_dossier_complet[[#This Row],[COD_VAR]]&amp;"'][code_insee]"</f>
        <v>dossierComplet['ENCKZ20'][code_insee]</v>
      </c>
    </row>
    <row r="1699" spans="2:6" hidden="1">
      <c r="B1699" t="s">
        <v>7757</v>
      </c>
      <c r="C1699" t="s">
        <v>7758</v>
      </c>
      <c r="D1699" t="s">
        <v>7759</v>
      </c>
      <c r="E1699" t="s">
        <v>2792</v>
      </c>
      <c r="F1699" s="22" t="str">
        <f>"dossierComplet['"&amp;meta_dossier_complet[[#This Row],[COD_VAR]]&amp;"'][code_insee]"</f>
        <v>dossierComplet['ENCLZ20'][code_insee]</v>
      </c>
    </row>
    <row r="1700" spans="2:6" hidden="1">
      <c r="B1700" t="s">
        <v>7760</v>
      </c>
      <c r="C1700" t="s">
        <v>7761</v>
      </c>
      <c r="D1700" t="s">
        <v>7762</v>
      </c>
      <c r="E1700" t="s">
        <v>2792</v>
      </c>
      <c r="F1700" s="22" t="str">
        <f>"dossierComplet['"&amp;meta_dossier_complet[[#This Row],[COD_VAR]]&amp;"'][code_insee]"</f>
        <v>dossierComplet['ENCMN20'][code_insee]</v>
      </c>
    </row>
    <row r="1701" spans="2:6" hidden="1">
      <c r="B1701" t="s">
        <v>7763</v>
      </c>
      <c r="C1701" t="s">
        <v>7764</v>
      </c>
      <c r="D1701" t="s">
        <v>7765</v>
      </c>
      <c r="E1701" t="s">
        <v>2792</v>
      </c>
      <c r="F1701" s="22" t="str">
        <f>"dossierComplet['"&amp;meta_dossier_complet[[#This Row],[COD_VAR]]&amp;"'][code_insee]"</f>
        <v>dossierComplet['ENCOQ20'][code_insee]</v>
      </c>
    </row>
    <row r="1702" spans="2:6" hidden="1">
      <c r="B1702" t="s">
        <v>7766</v>
      </c>
      <c r="C1702" t="s">
        <v>7767</v>
      </c>
      <c r="D1702" t="s">
        <v>7768</v>
      </c>
      <c r="E1702" t="s">
        <v>2792</v>
      </c>
      <c r="F1702" s="22" t="str">
        <f>"dossierComplet['"&amp;meta_dossier_complet[[#This Row],[COD_VAR]]&amp;"'][code_insee]"</f>
        <v>dossierComplet['ENCRU20'][code_insee]</v>
      </c>
    </row>
    <row r="1703" spans="2:6" hidden="1">
      <c r="B1703" t="s">
        <v>7769</v>
      </c>
      <c r="C1703" t="s">
        <v>7770</v>
      </c>
      <c r="D1703" t="s">
        <v>7771</v>
      </c>
      <c r="E1703" t="s">
        <v>2792</v>
      </c>
      <c r="F1703" s="22" t="str">
        <f>"dossierComplet['"&amp;meta_dossier_complet[[#This Row],[COD_VAR]]&amp;"'][code_insee]"</f>
        <v>dossierComplet['ENCTOT19'][code_insee]</v>
      </c>
    </row>
    <row r="1704" spans="2:6" hidden="1">
      <c r="B1704" t="s">
        <v>7772</v>
      </c>
      <c r="C1704" t="s">
        <v>7773</v>
      </c>
      <c r="D1704" t="s">
        <v>7774</v>
      </c>
      <c r="E1704" t="s">
        <v>2792</v>
      </c>
      <c r="F1704" s="22" t="str">
        <f>"dossierComplet['"&amp;meta_dossier_complet[[#This Row],[COD_VAR]]&amp;"'][code_insee]"</f>
        <v>dossierComplet['ENCTOT18'][code_insee]</v>
      </c>
    </row>
    <row r="1705" spans="2:6" hidden="1">
      <c r="B1705" t="s">
        <v>7775</v>
      </c>
      <c r="C1705" t="s">
        <v>7776</v>
      </c>
      <c r="D1705" t="s">
        <v>7777</v>
      </c>
      <c r="E1705" t="s">
        <v>2792</v>
      </c>
      <c r="F1705" s="22" t="str">
        <f>"dossierComplet['"&amp;meta_dossier_complet[[#This Row],[COD_VAR]]&amp;"'][code_insee]"</f>
        <v>dossierComplet['ENCTOT17'][code_insee]</v>
      </c>
    </row>
    <row r="1706" spans="2:6" hidden="1">
      <c r="B1706" t="s">
        <v>7778</v>
      </c>
      <c r="C1706" t="s">
        <v>7779</v>
      </c>
      <c r="D1706" t="s">
        <v>7780</v>
      </c>
      <c r="E1706" t="s">
        <v>2792</v>
      </c>
      <c r="F1706" s="22" t="str">
        <f>"dossierComplet['"&amp;meta_dossier_complet[[#This Row],[COD_VAR]]&amp;"'][code_insee]"</f>
        <v>dossierComplet['ENCTOT16'][code_insee]</v>
      </c>
    </row>
    <row r="1707" spans="2:6" hidden="1">
      <c r="B1707" t="s">
        <v>7781</v>
      </c>
      <c r="C1707" t="s">
        <v>7782</v>
      </c>
      <c r="D1707" t="s">
        <v>7783</v>
      </c>
      <c r="E1707" t="s">
        <v>2792</v>
      </c>
      <c r="F1707" s="22" t="str">
        <f>"dossierComplet['"&amp;meta_dossier_complet[[#This Row],[COD_VAR]]&amp;"'][code_insee]"</f>
        <v>dossierComplet['ENCTOT15'][code_insee]</v>
      </c>
    </row>
    <row r="1708" spans="2:6" hidden="1">
      <c r="B1708" t="s">
        <v>7784</v>
      </c>
      <c r="C1708" t="s">
        <v>7785</v>
      </c>
      <c r="D1708" t="s">
        <v>7786</v>
      </c>
      <c r="E1708" t="s">
        <v>2792</v>
      </c>
      <c r="F1708" s="22" t="str">
        <f>"dossierComplet['"&amp;meta_dossier_complet[[#This Row],[COD_VAR]]&amp;"'][code_insee]"</f>
        <v>dossierComplet['ENCTOT14'][code_insee]</v>
      </c>
    </row>
    <row r="1709" spans="2:6" hidden="1">
      <c r="B1709" t="s">
        <v>7787</v>
      </c>
      <c r="C1709" t="s">
        <v>7788</v>
      </c>
      <c r="D1709" t="s">
        <v>7789</v>
      </c>
      <c r="E1709" t="s">
        <v>2792</v>
      </c>
      <c r="F1709" s="22" t="str">
        <f>"dossierComplet['"&amp;meta_dossier_complet[[#This Row],[COD_VAR]]&amp;"'][code_insee]"</f>
        <v>dossierComplet['ENCTOT13'][code_insee]</v>
      </c>
    </row>
    <row r="1710" spans="2:6" hidden="1">
      <c r="B1710" t="s">
        <v>7790</v>
      </c>
      <c r="C1710" t="s">
        <v>7791</v>
      </c>
      <c r="D1710" t="s">
        <v>7792</v>
      </c>
      <c r="E1710" t="s">
        <v>2792</v>
      </c>
      <c r="F1710" s="22" t="str">
        <f>"dossierComplet['"&amp;meta_dossier_complet[[#This Row],[COD_VAR]]&amp;"'][code_insee]"</f>
        <v>dossierComplet['ENCTOT12'][code_insee]</v>
      </c>
    </row>
    <row r="1711" spans="2:6" hidden="1">
      <c r="B1711" t="s">
        <v>7793</v>
      </c>
      <c r="C1711" t="s">
        <v>7794</v>
      </c>
      <c r="D1711" t="s">
        <v>7795</v>
      </c>
      <c r="E1711" t="s">
        <v>2792</v>
      </c>
      <c r="F1711" s="22" t="str">
        <f>"dossierComplet['"&amp;meta_dossier_complet[[#This Row],[COD_VAR]]&amp;"'][code_insee]"</f>
        <v>dossierComplet['ENCTOT11'][code_insee]</v>
      </c>
    </row>
    <row r="1712" spans="2:6" hidden="1">
      <c r="B1712" t="s">
        <v>7796</v>
      </c>
      <c r="C1712" t="s">
        <v>7797</v>
      </c>
      <c r="D1712" t="s">
        <v>7798</v>
      </c>
      <c r="E1712" t="s">
        <v>2792</v>
      </c>
      <c r="F1712" s="22" t="str">
        <f>"dossierComplet['"&amp;meta_dossier_complet[[#This Row],[COD_VAR]]&amp;"'][code_insee]"</f>
        <v>dossierComplet['ENCITOT20'][code_insee]</v>
      </c>
    </row>
    <row r="1713" spans="2:6" hidden="1">
      <c r="B1713" t="s">
        <v>7799</v>
      </c>
      <c r="C1713" t="s">
        <v>7800</v>
      </c>
      <c r="D1713" t="s">
        <v>7801</v>
      </c>
      <c r="E1713" t="s">
        <v>2792</v>
      </c>
      <c r="F1713" s="22" t="str">
        <f>"dossierComplet['"&amp;meta_dossier_complet[[#This Row],[COD_VAR]]&amp;"'][code_insee]"</f>
        <v>dossierComplet['ENCIBE20'][code_insee]</v>
      </c>
    </row>
    <row r="1714" spans="2:6" hidden="1">
      <c r="B1714" t="s">
        <v>7802</v>
      </c>
      <c r="C1714" t="s">
        <v>7803</v>
      </c>
      <c r="D1714" t="s">
        <v>7804</v>
      </c>
      <c r="E1714" t="s">
        <v>2792</v>
      </c>
      <c r="F1714" s="22" t="str">
        <f>"dossierComplet['"&amp;meta_dossier_complet[[#This Row],[COD_VAR]]&amp;"'][code_insee]"</f>
        <v>dossierComplet['ENCIFZ20'][code_insee]</v>
      </c>
    </row>
    <row r="1715" spans="2:6" hidden="1">
      <c r="B1715" t="s">
        <v>7805</v>
      </c>
      <c r="C1715" t="s">
        <v>7806</v>
      </c>
      <c r="D1715" t="s">
        <v>7807</v>
      </c>
      <c r="E1715" t="s">
        <v>2792</v>
      </c>
      <c r="F1715" s="22" t="str">
        <f>"dossierComplet['"&amp;meta_dossier_complet[[#This Row],[COD_VAR]]&amp;"'][code_insee]"</f>
        <v>dossierComplet['ENCIGI20'][code_insee]</v>
      </c>
    </row>
    <row r="1716" spans="2:6" hidden="1">
      <c r="B1716" t="s">
        <v>7808</v>
      </c>
      <c r="C1716" t="s">
        <v>7809</v>
      </c>
      <c r="D1716" t="s">
        <v>7810</v>
      </c>
      <c r="E1716" t="s">
        <v>2792</v>
      </c>
      <c r="F1716" s="22" t="str">
        <f>"dossierComplet['"&amp;meta_dossier_complet[[#This Row],[COD_VAR]]&amp;"'][code_insee]"</f>
        <v>dossierComplet['ENCIJZ20'][code_insee]</v>
      </c>
    </row>
    <row r="1717" spans="2:6" hidden="1">
      <c r="B1717" t="s">
        <v>7811</v>
      </c>
      <c r="C1717" t="s">
        <v>7812</v>
      </c>
      <c r="D1717" t="s">
        <v>7813</v>
      </c>
      <c r="E1717" t="s">
        <v>2792</v>
      </c>
      <c r="F1717" s="22" t="str">
        <f>"dossierComplet['"&amp;meta_dossier_complet[[#This Row],[COD_VAR]]&amp;"'][code_insee]"</f>
        <v>dossierComplet['ENCIKZ20'][code_insee]</v>
      </c>
    </row>
    <row r="1718" spans="2:6" hidden="1">
      <c r="B1718" t="s">
        <v>7814</v>
      </c>
      <c r="C1718" t="s">
        <v>7815</v>
      </c>
      <c r="D1718" t="s">
        <v>7816</v>
      </c>
      <c r="E1718" t="s">
        <v>2792</v>
      </c>
      <c r="F1718" s="22" t="str">
        <f>"dossierComplet['"&amp;meta_dossier_complet[[#This Row],[COD_VAR]]&amp;"'][code_insee]"</f>
        <v>dossierComplet['ENCILZ20'][code_insee]</v>
      </c>
    </row>
    <row r="1719" spans="2:6" hidden="1">
      <c r="B1719" t="s">
        <v>7817</v>
      </c>
      <c r="C1719" t="s">
        <v>7818</v>
      </c>
      <c r="D1719" t="s">
        <v>7819</v>
      </c>
      <c r="E1719" t="s">
        <v>2792</v>
      </c>
      <c r="F1719" s="22" t="str">
        <f>"dossierComplet['"&amp;meta_dossier_complet[[#This Row],[COD_VAR]]&amp;"'][code_insee]"</f>
        <v>dossierComplet['ENCIMN20'][code_insee]</v>
      </c>
    </row>
    <row r="1720" spans="2:6" hidden="1">
      <c r="B1720" t="s">
        <v>7820</v>
      </c>
      <c r="C1720" t="s">
        <v>7821</v>
      </c>
      <c r="D1720" t="s">
        <v>7822</v>
      </c>
      <c r="E1720" t="s">
        <v>2792</v>
      </c>
      <c r="F1720" s="22" t="str">
        <f>"dossierComplet['"&amp;meta_dossier_complet[[#This Row],[COD_VAR]]&amp;"'][code_insee]"</f>
        <v>dossierComplet['ENCIOQ20'][code_insee]</v>
      </c>
    </row>
    <row r="1721" spans="2:6" hidden="1">
      <c r="B1721" t="s">
        <v>7823</v>
      </c>
      <c r="C1721" t="s">
        <v>7824</v>
      </c>
      <c r="D1721" t="s">
        <v>7825</v>
      </c>
      <c r="E1721" t="s">
        <v>2792</v>
      </c>
      <c r="F1721" s="22" t="str">
        <f>"dossierComplet['"&amp;meta_dossier_complet[[#This Row],[COD_VAR]]&amp;"'][code_insee]"</f>
        <v>dossierComplet['ENCIRU20'][code_insee]</v>
      </c>
    </row>
    <row r="1722" spans="2:6" hidden="1">
      <c r="B1722" t="s">
        <v>7826</v>
      </c>
      <c r="C1722" t="s">
        <v>7827</v>
      </c>
      <c r="D1722" t="s">
        <v>7828</v>
      </c>
      <c r="E1722" t="s">
        <v>2792</v>
      </c>
      <c r="F1722" s="22" t="str">
        <f>"dossierComplet['"&amp;meta_dossier_complet[[#This Row],[COD_VAR]]&amp;"'][code_insee]"</f>
        <v>dossierComplet['ENCITOT19'][code_insee]</v>
      </c>
    </row>
    <row r="1723" spans="2:6" hidden="1">
      <c r="B1723" t="s">
        <v>7829</v>
      </c>
      <c r="C1723" t="s">
        <v>7830</v>
      </c>
      <c r="D1723" t="s">
        <v>7831</v>
      </c>
      <c r="E1723" t="s">
        <v>2792</v>
      </c>
      <c r="F1723" s="22" t="str">
        <f>"dossierComplet['"&amp;meta_dossier_complet[[#This Row],[COD_VAR]]&amp;"'][code_insee]"</f>
        <v>dossierComplet['ENCITOT18'][code_insee]</v>
      </c>
    </row>
    <row r="1724" spans="2:6" hidden="1">
      <c r="B1724" t="s">
        <v>7832</v>
      </c>
      <c r="C1724" t="s">
        <v>7833</v>
      </c>
      <c r="D1724" t="s">
        <v>7834</v>
      </c>
      <c r="E1724" t="s">
        <v>2792</v>
      </c>
      <c r="F1724" s="22" t="str">
        <f>"dossierComplet['"&amp;meta_dossier_complet[[#This Row],[COD_VAR]]&amp;"'][code_insee]"</f>
        <v>dossierComplet['ENCITOT17'][code_insee]</v>
      </c>
    </row>
    <row r="1725" spans="2:6" hidden="1">
      <c r="B1725" t="s">
        <v>7835</v>
      </c>
      <c r="C1725" t="s">
        <v>7836</v>
      </c>
      <c r="D1725" t="s">
        <v>7837</v>
      </c>
      <c r="E1725" t="s">
        <v>2792</v>
      </c>
      <c r="F1725" s="22" t="str">
        <f>"dossierComplet['"&amp;meta_dossier_complet[[#This Row],[COD_VAR]]&amp;"'][code_insee]"</f>
        <v>dossierComplet['ENCITOT16'][code_insee]</v>
      </c>
    </row>
    <row r="1726" spans="2:6" hidden="1">
      <c r="B1726" t="s">
        <v>7838</v>
      </c>
      <c r="C1726" t="s">
        <v>7839</v>
      </c>
      <c r="D1726" t="s">
        <v>7840</v>
      </c>
      <c r="E1726" t="s">
        <v>2792</v>
      </c>
      <c r="F1726" s="22" t="str">
        <f>"dossierComplet['"&amp;meta_dossier_complet[[#This Row],[COD_VAR]]&amp;"'][code_insee]"</f>
        <v>dossierComplet['ENCITOT15'][code_insee]</v>
      </c>
    </row>
    <row r="1727" spans="2:6" hidden="1">
      <c r="B1727" t="s">
        <v>7841</v>
      </c>
      <c r="C1727" t="s">
        <v>7842</v>
      </c>
      <c r="D1727" t="s">
        <v>7843</v>
      </c>
      <c r="E1727" t="s">
        <v>2792</v>
      </c>
      <c r="F1727" s="22" t="str">
        <f>"dossierComplet['"&amp;meta_dossier_complet[[#This Row],[COD_VAR]]&amp;"'][code_insee]"</f>
        <v>dossierComplet['ENCITOT14'][code_insee]</v>
      </c>
    </row>
    <row r="1728" spans="2:6" hidden="1">
      <c r="B1728" t="s">
        <v>7844</v>
      </c>
      <c r="C1728" t="s">
        <v>7845</v>
      </c>
      <c r="D1728" t="s">
        <v>7846</v>
      </c>
      <c r="E1728" t="s">
        <v>2792</v>
      </c>
      <c r="F1728" s="22" t="str">
        <f>"dossierComplet['"&amp;meta_dossier_complet[[#This Row],[COD_VAR]]&amp;"'][code_insee]"</f>
        <v>dossierComplet['ENCITOT13'][code_insee]</v>
      </c>
    </row>
    <row r="1729" spans="2:6" hidden="1">
      <c r="B1729" t="s">
        <v>7847</v>
      </c>
      <c r="C1729" t="s">
        <v>7848</v>
      </c>
      <c r="D1729" t="s">
        <v>7849</v>
      </c>
      <c r="E1729" t="s">
        <v>2792</v>
      </c>
      <c r="F1729" s="22" t="str">
        <f>"dossierComplet['"&amp;meta_dossier_complet[[#This Row],[COD_VAR]]&amp;"'][code_insee]"</f>
        <v>dossierComplet['ENCITOT12'][code_insee]</v>
      </c>
    </row>
    <row r="1730" spans="2:6" hidden="1">
      <c r="B1730" t="s">
        <v>7850</v>
      </c>
      <c r="C1730" t="s">
        <v>7851</v>
      </c>
      <c r="D1730" t="s">
        <v>7852</v>
      </c>
      <c r="E1730" t="s">
        <v>2792</v>
      </c>
      <c r="F1730" s="22" t="str">
        <f>"dossierComplet['"&amp;meta_dossier_complet[[#This Row],[COD_VAR]]&amp;"'][code_insee]"</f>
        <v>dossierComplet['ENCITOT11'][code_insee]</v>
      </c>
    </row>
    <row r="1731" spans="2:6" hidden="1">
      <c r="B1731" t="s">
        <v>7853</v>
      </c>
      <c r="C1731" t="s">
        <v>7854</v>
      </c>
      <c r="D1731" t="s">
        <v>7854</v>
      </c>
      <c r="E1731" t="s">
        <v>2792</v>
      </c>
      <c r="F1731" s="22" t="str">
        <f>"dossierComplet['"&amp;meta_dossier_complet[[#This Row],[COD_VAR]]&amp;"'][code_insee]"</f>
        <v>dossierComplet['ETNTOT20'][code_insee]</v>
      </c>
    </row>
    <row r="1732" spans="2:6" hidden="1">
      <c r="B1732" t="s">
        <v>7855</v>
      </c>
      <c r="C1732" t="s">
        <v>7856</v>
      </c>
      <c r="D1732" t="s">
        <v>7857</v>
      </c>
      <c r="E1732" t="s">
        <v>2792</v>
      </c>
      <c r="F1732" s="22" t="str">
        <f>"dossierComplet['"&amp;meta_dossier_complet[[#This Row],[COD_VAR]]&amp;"'][code_insee]"</f>
        <v>dossierComplet['ETNBE20'][code_insee]</v>
      </c>
    </row>
    <row r="1733" spans="2:6" hidden="1">
      <c r="B1733" t="s">
        <v>7858</v>
      </c>
      <c r="C1733" t="s">
        <v>7859</v>
      </c>
      <c r="D1733" t="s">
        <v>7860</v>
      </c>
      <c r="E1733" t="s">
        <v>2792</v>
      </c>
      <c r="F1733" s="22" t="str">
        <f>"dossierComplet['"&amp;meta_dossier_complet[[#This Row],[COD_VAR]]&amp;"'][code_insee]"</f>
        <v>dossierComplet['ETNFZ20'][code_insee]</v>
      </c>
    </row>
    <row r="1734" spans="2:6" hidden="1">
      <c r="B1734" t="s">
        <v>7861</v>
      </c>
      <c r="C1734" t="s">
        <v>7862</v>
      </c>
      <c r="D1734" t="s">
        <v>7863</v>
      </c>
      <c r="E1734" t="s">
        <v>2792</v>
      </c>
      <c r="F1734" s="22" t="str">
        <f>"dossierComplet['"&amp;meta_dossier_complet[[#This Row],[COD_VAR]]&amp;"'][code_insee]"</f>
        <v>dossierComplet['ETNGI20'][code_insee]</v>
      </c>
    </row>
    <row r="1735" spans="2:6" hidden="1">
      <c r="B1735" t="s">
        <v>7864</v>
      </c>
      <c r="C1735" t="s">
        <v>7865</v>
      </c>
      <c r="D1735" t="s">
        <v>7866</v>
      </c>
      <c r="E1735" t="s">
        <v>2792</v>
      </c>
      <c r="F1735" s="22" t="str">
        <f>"dossierComplet['"&amp;meta_dossier_complet[[#This Row],[COD_VAR]]&amp;"'][code_insee]"</f>
        <v>dossierComplet['ETNJZ20'][code_insee]</v>
      </c>
    </row>
    <row r="1736" spans="2:6" hidden="1">
      <c r="B1736" t="s">
        <v>7867</v>
      </c>
      <c r="C1736" t="s">
        <v>7868</v>
      </c>
      <c r="D1736" t="s">
        <v>7869</v>
      </c>
      <c r="E1736" t="s">
        <v>2792</v>
      </c>
      <c r="F1736" s="22" t="str">
        <f>"dossierComplet['"&amp;meta_dossier_complet[[#This Row],[COD_VAR]]&amp;"'][code_insee]"</f>
        <v>dossierComplet['ETNKZ20'][code_insee]</v>
      </c>
    </row>
    <row r="1737" spans="2:6" hidden="1">
      <c r="B1737" t="s">
        <v>7870</v>
      </c>
      <c r="C1737" t="s">
        <v>7871</v>
      </c>
      <c r="D1737" t="s">
        <v>7872</v>
      </c>
      <c r="E1737" t="s">
        <v>2792</v>
      </c>
      <c r="F1737" s="22" t="str">
        <f>"dossierComplet['"&amp;meta_dossier_complet[[#This Row],[COD_VAR]]&amp;"'][code_insee]"</f>
        <v>dossierComplet['ETNLZ20'][code_insee]</v>
      </c>
    </row>
    <row r="1738" spans="2:6" hidden="1">
      <c r="B1738" t="s">
        <v>7873</v>
      </c>
      <c r="C1738" t="s">
        <v>7874</v>
      </c>
      <c r="D1738" t="s">
        <v>7875</v>
      </c>
      <c r="E1738" t="s">
        <v>2792</v>
      </c>
      <c r="F1738" s="22" t="str">
        <f>"dossierComplet['"&amp;meta_dossier_complet[[#This Row],[COD_VAR]]&amp;"'][code_insee]"</f>
        <v>dossierComplet['ETNMN20'][code_insee]</v>
      </c>
    </row>
    <row r="1739" spans="2:6" hidden="1">
      <c r="B1739" t="s">
        <v>7876</v>
      </c>
      <c r="C1739" t="s">
        <v>7877</v>
      </c>
      <c r="D1739" t="s">
        <v>7878</v>
      </c>
      <c r="E1739" t="s">
        <v>2792</v>
      </c>
      <c r="F1739" s="22" t="str">
        <f>"dossierComplet['"&amp;meta_dossier_complet[[#This Row],[COD_VAR]]&amp;"'][code_insee]"</f>
        <v>dossierComplet['ETNOQ20'][code_insee]</v>
      </c>
    </row>
    <row r="1740" spans="2:6" hidden="1">
      <c r="B1740" t="s">
        <v>7879</v>
      </c>
      <c r="C1740" t="s">
        <v>7880</v>
      </c>
      <c r="D1740" t="s">
        <v>7881</v>
      </c>
      <c r="E1740" t="s">
        <v>2792</v>
      </c>
      <c r="F1740" s="22" t="str">
        <f>"dossierComplet['"&amp;meta_dossier_complet[[#This Row],[COD_VAR]]&amp;"'][code_insee]"</f>
        <v>dossierComplet['ETNRU20'][code_insee]</v>
      </c>
    </row>
    <row r="1741" spans="2:6" hidden="1">
      <c r="B1741" t="s">
        <v>7882</v>
      </c>
      <c r="C1741" t="s">
        <v>7883</v>
      </c>
      <c r="D1741" t="s">
        <v>7884</v>
      </c>
      <c r="E1741" t="s">
        <v>2792</v>
      </c>
      <c r="F1741" s="22" t="str">
        <f>"dossierComplet['"&amp;meta_dossier_complet[[#This Row],[COD_VAR]]&amp;"'][code_insee]"</f>
        <v>dossierComplet['ETCTOT20'][code_insee]</v>
      </c>
    </row>
    <row r="1742" spans="2:6" hidden="1">
      <c r="B1742" t="s">
        <v>7885</v>
      </c>
      <c r="C1742" t="s">
        <v>7886</v>
      </c>
      <c r="D1742" t="s">
        <v>7887</v>
      </c>
      <c r="E1742" t="s">
        <v>2792</v>
      </c>
      <c r="F1742" s="22" t="str">
        <f>"dossierComplet['"&amp;meta_dossier_complet[[#This Row],[COD_VAR]]&amp;"'][code_insee]"</f>
        <v>dossierComplet['ETCBE20'][code_insee]</v>
      </c>
    </row>
    <row r="1743" spans="2:6" hidden="1">
      <c r="B1743" t="s">
        <v>7888</v>
      </c>
      <c r="C1743" t="s">
        <v>7889</v>
      </c>
      <c r="D1743" t="s">
        <v>7890</v>
      </c>
      <c r="E1743" t="s">
        <v>2792</v>
      </c>
      <c r="F1743" s="22" t="str">
        <f>"dossierComplet['"&amp;meta_dossier_complet[[#This Row],[COD_VAR]]&amp;"'][code_insee]"</f>
        <v>dossierComplet['ETCFZ20'][code_insee]</v>
      </c>
    </row>
    <row r="1744" spans="2:6" hidden="1">
      <c r="B1744" t="s">
        <v>7891</v>
      </c>
      <c r="C1744" t="s">
        <v>7892</v>
      </c>
      <c r="D1744" t="s">
        <v>7893</v>
      </c>
      <c r="E1744" t="s">
        <v>2792</v>
      </c>
      <c r="F1744" s="22" t="str">
        <f>"dossierComplet['"&amp;meta_dossier_complet[[#This Row],[COD_VAR]]&amp;"'][code_insee]"</f>
        <v>dossierComplet['ETCGI20'][code_insee]</v>
      </c>
    </row>
    <row r="1745" spans="2:6" hidden="1">
      <c r="B1745" t="s">
        <v>7894</v>
      </c>
      <c r="C1745" t="s">
        <v>7895</v>
      </c>
      <c r="D1745" t="s">
        <v>7896</v>
      </c>
      <c r="E1745" t="s">
        <v>2792</v>
      </c>
      <c r="F1745" s="22" t="str">
        <f>"dossierComplet['"&amp;meta_dossier_complet[[#This Row],[COD_VAR]]&amp;"'][code_insee]"</f>
        <v>dossierComplet['ETCJZ20'][code_insee]</v>
      </c>
    </row>
    <row r="1746" spans="2:6" hidden="1">
      <c r="B1746" t="s">
        <v>7897</v>
      </c>
      <c r="C1746" t="s">
        <v>7898</v>
      </c>
      <c r="D1746" t="s">
        <v>7899</v>
      </c>
      <c r="E1746" t="s">
        <v>2792</v>
      </c>
      <c r="F1746" s="22" t="str">
        <f>"dossierComplet['"&amp;meta_dossier_complet[[#This Row],[COD_VAR]]&amp;"'][code_insee]"</f>
        <v>dossierComplet['ETCKZ20'][code_insee]</v>
      </c>
    </row>
    <row r="1747" spans="2:6" hidden="1">
      <c r="B1747" t="s">
        <v>7900</v>
      </c>
      <c r="C1747" t="s">
        <v>7901</v>
      </c>
      <c r="D1747" t="s">
        <v>7902</v>
      </c>
      <c r="E1747" t="s">
        <v>2792</v>
      </c>
      <c r="F1747" s="22" t="str">
        <f>"dossierComplet['"&amp;meta_dossier_complet[[#This Row],[COD_VAR]]&amp;"'][code_insee]"</f>
        <v>dossierComplet['ETCLZ20'][code_insee]</v>
      </c>
    </row>
    <row r="1748" spans="2:6" hidden="1">
      <c r="B1748" t="s">
        <v>7903</v>
      </c>
      <c r="C1748" t="s">
        <v>7904</v>
      </c>
      <c r="D1748" t="s">
        <v>7905</v>
      </c>
      <c r="E1748" t="s">
        <v>2792</v>
      </c>
      <c r="F1748" s="22" t="str">
        <f>"dossierComplet['"&amp;meta_dossier_complet[[#This Row],[COD_VAR]]&amp;"'][code_insee]"</f>
        <v>dossierComplet['ETCMN20'][code_insee]</v>
      </c>
    </row>
    <row r="1749" spans="2:6" hidden="1">
      <c r="B1749" t="s">
        <v>7906</v>
      </c>
      <c r="C1749" t="s">
        <v>7907</v>
      </c>
      <c r="D1749" t="s">
        <v>7908</v>
      </c>
      <c r="E1749" t="s">
        <v>2792</v>
      </c>
      <c r="F1749" s="22" t="str">
        <f>"dossierComplet['"&amp;meta_dossier_complet[[#This Row],[COD_VAR]]&amp;"'][code_insee]"</f>
        <v>dossierComplet['ETCOQ20'][code_insee]</v>
      </c>
    </row>
    <row r="1750" spans="2:6" hidden="1">
      <c r="B1750" t="s">
        <v>7909</v>
      </c>
      <c r="C1750" t="s">
        <v>7910</v>
      </c>
      <c r="D1750" t="s">
        <v>7911</v>
      </c>
      <c r="E1750" t="s">
        <v>2792</v>
      </c>
      <c r="F1750" s="22" t="str">
        <f>"dossierComplet['"&amp;meta_dossier_complet[[#This Row],[COD_VAR]]&amp;"'][code_insee]"</f>
        <v>dossierComplet['ETCRU20'][code_insee]</v>
      </c>
    </row>
    <row r="1751" spans="2:6" hidden="1">
      <c r="B1751" t="s">
        <v>7912</v>
      </c>
      <c r="C1751" t="s">
        <v>7913</v>
      </c>
      <c r="D1751" t="s">
        <v>7914</v>
      </c>
      <c r="E1751" t="s">
        <v>2792</v>
      </c>
      <c r="F1751" s="22" t="str">
        <f>"dossierComplet['"&amp;meta_dossier_complet[[#This Row],[COD_VAR]]&amp;"'][code_insee]"</f>
        <v>dossierComplet['ETCTOT19'][code_insee]</v>
      </c>
    </row>
    <row r="1752" spans="2:6" hidden="1">
      <c r="B1752" t="s">
        <v>7915</v>
      </c>
      <c r="C1752" t="s">
        <v>7916</v>
      </c>
      <c r="D1752" t="s">
        <v>7917</v>
      </c>
      <c r="E1752" t="s">
        <v>2792</v>
      </c>
      <c r="F1752" s="22" t="str">
        <f>"dossierComplet['"&amp;meta_dossier_complet[[#This Row],[COD_VAR]]&amp;"'][code_insee]"</f>
        <v>dossierComplet['ETCBE19'][code_insee]</v>
      </c>
    </row>
    <row r="1753" spans="2:6" hidden="1">
      <c r="B1753" t="s">
        <v>7918</v>
      </c>
      <c r="C1753" t="s">
        <v>7919</v>
      </c>
      <c r="D1753" t="s">
        <v>7920</v>
      </c>
      <c r="E1753" t="s">
        <v>2792</v>
      </c>
      <c r="F1753" s="22" t="str">
        <f>"dossierComplet['"&amp;meta_dossier_complet[[#This Row],[COD_VAR]]&amp;"'][code_insee]"</f>
        <v>dossierComplet['ETCFZ19'][code_insee]</v>
      </c>
    </row>
    <row r="1754" spans="2:6" hidden="1">
      <c r="B1754" t="s">
        <v>7921</v>
      </c>
      <c r="C1754" t="s">
        <v>7922</v>
      </c>
      <c r="D1754" t="s">
        <v>7923</v>
      </c>
      <c r="E1754" t="s">
        <v>2792</v>
      </c>
      <c r="F1754" s="22" t="str">
        <f>"dossierComplet['"&amp;meta_dossier_complet[[#This Row],[COD_VAR]]&amp;"'][code_insee]"</f>
        <v>dossierComplet['ETCGI19'][code_insee]</v>
      </c>
    </row>
    <row r="1755" spans="2:6" hidden="1">
      <c r="B1755" t="s">
        <v>7924</v>
      </c>
      <c r="C1755" t="s">
        <v>7925</v>
      </c>
      <c r="D1755" t="s">
        <v>7926</v>
      </c>
      <c r="E1755" t="s">
        <v>2792</v>
      </c>
      <c r="F1755" s="22" t="str">
        <f>"dossierComplet['"&amp;meta_dossier_complet[[#This Row],[COD_VAR]]&amp;"'][code_insee]"</f>
        <v>dossierComplet['ETCJZ19'][code_insee]</v>
      </c>
    </row>
    <row r="1756" spans="2:6" hidden="1">
      <c r="B1756" t="s">
        <v>7927</v>
      </c>
      <c r="C1756" t="s">
        <v>7928</v>
      </c>
      <c r="D1756" t="s">
        <v>7929</v>
      </c>
      <c r="E1756" t="s">
        <v>2792</v>
      </c>
      <c r="F1756" s="22" t="str">
        <f>"dossierComplet['"&amp;meta_dossier_complet[[#This Row],[COD_VAR]]&amp;"'][code_insee]"</f>
        <v>dossierComplet['ETCKZ19'][code_insee]</v>
      </c>
    </row>
    <row r="1757" spans="2:6" hidden="1">
      <c r="B1757" t="s">
        <v>7930</v>
      </c>
      <c r="C1757" t="s">
        <v>7931</v>
      </c>
      <c r="D1757" t="s">
        <v>7932</v>
      </c>
      <c r="E1757" t="s">
        <v>2792</v>
      </c>
      <c r="F1757" s="22" t="str">
        <f>"dossierComplet['"&amp;meta_dossier_complet[[#This Row],[COD_VAR]]&amp;"'][code_insee]"</f>
        <v>dossierComplet['ETCLZ19'][code_insee]</v>
      </c>
    </row>
    <row r="1758" spans="2:6" hidden="1">
      <c r="B1758" t="s">
        <v>7933</v>
      </c>
      <c r="C1758" t="s">
        <v>7934</v>
      </c>
      <c r="D1758" t="s">
        <v>7935</v>
      </c>
      <c r="E1758" t="s">
        <v>2792</v>
      </c>
      <c r="F1758" s="22" t="str">
        <f>"dossierComplet['"&amp;meta_dossier_complet[[#This Row],[COD_VAR]]&amp;"'][code_insee]"</f>
        <v>dossierComplet['ETCMN19'][code_insee]</v>
      </c>
    </row>
    <row r="1759" spans="2:6" hidden="1">
      <c r="B1759" t="s">
        <v>7936</v>
      </c>
      <c r="C1759" t="s">
        <v>7937</v>
      </c>
      <c r="D1759" t="s">
        <v>7938</v>
      </c>
      <c r="E1759" t="s">
        <v>2792</v>
      </c>
      <c r="F1759" s="22" t="str">
        <f>"dossierComplet['"&amp;meta_dossier_complet[[#This Row],[COD_VAR]]&amp;"'][code_insee]"</f>
        <v>dossierComplet['ETCOQ19'][code_insee]</v>
      </c>
    </row>
    <row r="1760" spans="2:6" hidden="1">
      <c r="B1760" t="s">
        <v>7939</v>
      </c>
      <c r="C1760" t="s">
        <v>7940</v>
      </c>
      <c r="D1760" t="s">
        <v>7941</v>
      </c>
      <c r="E1760" t="s">
        <v>2792</v>
      </c>
      <c r="F1760" s="22" t="str">
        <f>"dossierComplet['"&amp;meta_dossier_complet[[#This Row],[COD_VAR]]&amp;"'][code_insee]"</f>
        <v>dossierComplet['ETCRU19'][code_insee]</v>
      </c>
    </row>
    <row r="1761" spans="2:6" hidden="1">
      <c r="B1761" t="s">
        <v>7942</v>
      </c>
      <c r="C1761" t="s">
        <v>7943</v>
      </c>
      <c r="D1761" t="s">
        <v>7944</v>
      </c>
      <c r="E1761" t="s">
        <v>2792</v>
      </c>
      <c r="F1761" s="22" t="str">
        <f>"dossierComplet['"&amp;meta_dossier_complet[[#This Row],[COD_VAR]]&amp;"'][code_insee]"</f>
        <v>dossierComplet['ETCTOT18'][code_insee]</v>
      </c>
    </row>
    <row r="1762" spans="2:6" hidden="1">
      <c r="B1762" t="s">
        <v>7945</v>
      </c>
      <c r="C1762" t="s">
        <v>7946</v>
      </c>
      <c r="D1762" t="s">
        <v>7947</v>
      </c>
      <c r="E1762" t="s">
        <v>2792</v>
      </c>
      <c r="F1762" s="22" t="str">
        <f>"dossierComplet['"&amp;meta_dossier_complet[[#This Row],[COD_VAR]]&amp;"'][code_insee]"</f>
        <v>dossierComplet['ETCBE18'][code_insee]</v>
      </c>
    </row>
    <row r="1763" spans="2:6" hidden="1">
      <c r="B1763" t="s">
        <v>7948</v>
      </c>
      <c r="C1763" t="s">
        <v>7949</v>
      </c>
      <c r="D1763" t="s">
        <v>7950</v>
      </c>
      <c r="E1763" t="s">
        <v>2792</v>
      </c>
      <c r="F1763" s="22" t="str">
        <f>"dossierComplet['"&amp;meta_dossier_complet[[#This Row],[COD_VAR]]&amp;"'][code_insee]"</f>
        <v>dossierComplet['ETCFZ18'][code_insee]</v>
      </c>
    </row>
    <row r="1764" spans="2:6" hidden="1">
      <c r="B1764" t="s">
        <v>7951</v>
      </c>
      <c r="C1764" t="s">
        <v>7952</v>
      </c>
      <c r="D1764" t="s">
        <v>7953</v>
      </c>
      <c r="E1764" t="s">
        <v>2792</v>
      </c>
      <c r="F1764" s="22" t="str">
        <f>"dossierComplet['"&amp;meta_dossier_complet[[#This Row],[COD_VAR]]&amp;"'][code_insee]"</f>
        <v>dossierComplet['ETCGI18'][code_insee]</v>
      </c>
    </row>
    <row r="1765" spans="2:6" hidden="1">
      <c r="B1765" t="s">
        <v>7954</v>
      </c>
      <c r="C1765" t="s">
        <v>7955</v>
      </c>
      <c r="D1765" t="s">
        <v>7956</v>
      </c>
      <c r="E1765" t="s">
        <v>2792</v>
      </c>
      <c r="F1765" s="22" t="str">
        <f>"dossierComplet['"&amp;meta_dossier_complet[[#This Row],[COD_VAR]]&amp;"'][code_insee]"</f>
        <v>dossierComplet['ETCJZ18'][code_insee]</v>
      </c>
    </row>
    <row r="1766" spans="2:6" hidden="1">
      <c r="B1766" t="s">
        <v>7957</v>
      </c>
      <c r="C1766" t="s">
        <v>7958</v>
      </c>
      <c r="D1766" t="s">
        <v>7959</v>
      </c>
      <c r="E1766" t="s">
        <v>2792</v>
      </c>
      <c r="F1766" s="22" t="str">
        <f>"dossierComplet['"&amp;meta_dossier_complet[[#This Row],[COD_VAR]]&amp;"'][code_insee]"</f>
        <v>dossierComplet['ETCKZ18'][code_insee]</v>
      </c>
    </row>
    <row r="1767" spans="2:6" hidden="1">
      <c r="B1767" t="s">
        <v>7960</v>
      </c>
      <c r="C1767" t="s">
        <v>7961</v>
      </c>
      <c r="D1767" t="s">
        <v>7962</v>
      </c>
      <c r="E1767" t="s">
        <v>2792</v>
      </c>
      <c r="F1767" s="22" t="str">
        <f>"dossierComplet['"&amp;meta_dossier_complet[[#This Row],[COD_VAR]]&amp;"'][code_insee]"</f>
        <v>dossierComplet['ETCLZ18'][code_insee]</v>
      </c>
    </row>
    <row r="1768" spans="2:6" hidden="1">
      <c r="B1768" t="s">
        <v>7963</v>
      </c>
      <c r="C1768" t="s">
        <v>7964</v>
      </c>
      <c r="D1768" t="s">
        <v>7965</v>
      </c>
      <c r="E1768" t="s">
        <v>2792</v>
      </c>
      <c r="F1768" s="22" t="str">
        <f>"dossierComplet['"&amp;meta_dossier_complet[[#This Row],[COD_VAR]]&amp;"'][code_insee]"</f>
        <v>dossierComplet['ETCMN18'][code_insee]</v>
      </c>
    </row>
    <row r="1769" spans="2:6" hidden="1">
      <c r="B1769" t="s">
        <v>7966</v>
      </c>
      <c r="C1769" t="s">
        <v>7967</v>
      </c>
      <c r="D1769" t="s">
        <v>7968</v>
      </c>
      <c r="E1769" t="s">
        <v>2792</v>
      </c>
      <c r="F1769" s="22" t="str">
        <f>"dossierComplet['"&amp;meta_dossier_complet[[#This Row],[COD_VAR]]&amp;"'][code_insee]"</f>
        <v>dossierComplet['ETCOQ18'][code_insee]</v>
      </c>
    </row>
    <row r="1770" spans="2:6" hidden="1">
      <c r="B1770" t="s">
        <v>7969</v>
      </c>
      <c r="C1770" t="s">
        <v>7970</v>
      </c>
      <c r="D1770" t="s">
        <v>7971</v>
      </c>
      <c r="E1770" t="s">
        <v>2792</v>
      </c>
      <c r="F1770" s="22" t="str">
        <f>"dossierComplet['"&amp;meta_dossier_complet[[#This Row],[COD_VAR]]&amp;"'][code_insee]"</f>
        <v>dossierComplet['ETCRU18'][code_insee]</v>
      </c>
    </row>
    <row r="1771" spans="2:6" hidden="1">
      <c r="B1771" t="s">
        <v>7972</v>
      </c>
      <c r="C1771" t="s">
        <v>7973</v>
      </c>
      <c r="D1771" t="s">
        <v>7974</v>
      </c>
      <c r="E1771" t="s">
        <v>2792</v>
      </c>
      <c r="F1771" s="22" t="str">
        <f>"dossierComplet['"&amp;meta_dossier_complet[[#This Row],[COD_VAR]]&amp;"'][code_insee]"</f>
        <v>dossierComplet['ETCTOT17'][code_insee]</v>
      </c>
    </row>
    <row r="1772" spans="2:6" hidden="1">
      <c r="B1772" t="s">
        <v>7975</v>
      </c>
      <c r="C1772" t="s">
        <v>7976</v>
      </c>
      <c r="D1772" t="s">
        <v>7977</v>
      </c>
      <c r="E1772" t="s">
        <v>2792</v>
      </c>
      <c r="F1772" s="22" t="str">
        <f>"dossierComplet['"&amp;meta_dossier_complet[[#This Row],[COD_VAR]]&amp;"'][code_insee]"</f>
        <v>dossierComplet['ETCBE17'][code_insee]</v>
      </c>
    </row>
    <row r="1773" spans="2:6" hidden="1">
      <c r="B1773" t="s">
        <v>7978</v>
      </c>
      <c r="C1773" t="s">
        <v>7979</v>
      </c>
      <c r="D1773" t="s">
        <v>7980</v>
      </c>
      <c r="E1773" t="s">
        <v>2792</v>
      </c>
      <c r="F1773" s="22" t="str">
        <f>"dossierComplet['"&amp;meta_dossier_complet[[#This Row],[COD_VAR]]&amp;"'][code_insee]"</f>
        <v>dossierComplet['ETCFZ17'][code_insee]</v>
      </c>
    </row>
    <row r="1774" spans="2:6" hidden="1">
      <c r="B1774" t="s">
        <v>7981</v>
      </c>
      <c r="C1774" t="s">
        <v>7982</v>
      </c>
      <c r="D1774" t="s">
        <v>7983</v>
      </c>
      <c r="E1774" t="s">
        <v>2792</v>
      </c>
      <c r="F1774" s="22" t="str">
        <f>"dossierComplet['"&amp;meta_dossier_complet[[#This Row],[COD_VAR]]&amp;"'][code_insee]"</f>
        <v>dossierComplet['ETCGI17'][code_insee]</v>
      </c>
    </row>
    <row r="1775" spans="2:6" hidden="1">
      <c r="B1775" t="s">
        <v>7984</v>
      </c>
      <c r="C1775" t="s">
        <v>7985</v>
      </c>
      <c r="D1775" t="s">
        <v>7986</v>
      </c>
      <c r="E1775" t="s">
        <v>2792</v>
      </c>
      <c r="F1775" s="22" t="str">
        <f>"dossierComplet['"&amp;meta_dossier_complet[[#This Row],[COD_VAR]]&amp;"'][code_insee]"</f>
        <v>dossierComplet['ETCJZ17'][code_insee]</v>
      </c>
    </row>
    <row r="1776" spans="2:6" hidden="1">
      <c r="B1776" t="s">
        <v>7987</v>
      </c>
      <c r="C1776" t="s">
        <v>7988</v>
      </c>
      <c r="D1776" t="s">
        <v>7989</v>
      </c>
      <c r="E1776" t="s">
        <v>2792</v>
      </c>
      <c r="F1776" s="22" t="str">
        <f>"dossierComplet['"&amp;meta_dossier_complet[[#This Row],[COD_VAR]]&amp;"'][code_insee]"</f>
        <v>dossierComplet['ETCKZ17'][code_insee]</v>
      </c>
    </row>
    <row r="1777" spans="2:6" hidden="1">
      <c r="B1777" t="s">
        <v>7990</v>
      </c>
      <c r="C1777" t="s">
        <v>7991</v>
      </c>
      <c r="D1777" t="s">
        <v>7992</v>
      </c>
      <c r="E1777" t="s">
        <v>2792</v>
      </c>
      <c r="F1777" s="22" t="str">
        <f>"dossierComplet['"&amp;meta_dossier_complet[[#This Row],[COD_VAR]]&amp;"'][code_insee]"</f>
        <v>dossierComplet['ETCLZ17'][code_insee]</v>
      </c>
    </row>
    <row r="1778" spans="2:6" hidden="1">
      <c r="B1778" t="s">
        <v>7993</v>
      </c>
      <c r="C1778" t="s">
        <v>7994</v>
      </c>
      <c r="D1778" t="s">
        <v>7995</v>
      </c>
      <c r="E1778" t="s">
        <v>2792</v>
      </c>
      <c r="F1778" s="22" t="str">
        <f>"dossierComplet['"&amp;meta_dossier_complet[[#This Row],[COD_VAR]]&amp;"'][code_insee]"</f>
        <v>dossierComplet['ETCMN17'][code_insee]</v>
      </c>
    </row>
    <row r="1779" spans="2:6" hidden="1">
      <c r="B1779" t="s">
        <v>7996</v>
      </c>
      <c r="C1779" t="s">
        <v>7997</v>
      </c>
      <c r="D1779" t="s">
        <v>7998</v>
      </c>
      <c r="E1779" t="s">
        <v>2792</v>
      </c>
      <c r="F1779" s="22" t="str">
        <f>"dossierComplet['"&amp;meta_dossier_complet[[#This Row],[COD_VAR]]&amp;"'][code_insee]"</f>
        <v>dossierComplet['ETCOQ17'][code_insee]</v>
      </c>
    </row>
    <row r="1780" spans="2:6" hidden="1">
      <c r="B1780" t="s">
        <v>7999</v>
      </c>
      <c r="C1780" t="s">
        <v>8000</v>
      </c>
      <c r="D1780" t="s">
        <v>8001</v>
      </c>
      <c r="E1780" t="s">
        <v>2792</v>
      </c>
      <c r="F1780" s="22" t="str">
        <f>"dossierComplet['"&amp;meta_dossier_complet[[#This Row],[COD_VAR]]&amp;"'][code_insee]"</f>
        <v>dossierComplet['ETCRU17'][code_insee]</v>
      </c>
    </row>
    <row r="1781" spans="2:6" hidden="1">
      <c r="B1781" t="s">
        <v>8002</v>
      </c>
      <c r="C1781" t="s">
        <v>8003</v>
      </c>
      <c r="D1781" t="s">
        <v>8004</v>
      </c>
      <c r="E1781" t="s">
        <v>2792</v>
      </c>
      <c r="F1781" s="22" t="str">
        <f>"dossierComplet['"&amp;meta_dossier_complet[[#This Row],[COD_VAR]]&amp;"'][code_insee]"</f>
        <v>dossierComplet['ETCTOT16'][code_insee]</v>
      </c>
    </row>
    <row r="1782" spans="2:6" hidden="1">
      <c r="B1782" t="s">
        <v>8005</v>
      </c>
      <c r="C1782" t="s">
        <v>8006</v>
      </c>
      <c r="D1782" t="s">
        <v>8007</v>
      </c>
      <c r="E1782" t="s">
        <v>2792</v>
      </c>
      <c r="F1782" s="22" t="str">
        <f>"dossierComplet['"&amp;meta_dossier_complet[[#This Row],[COD_VAR]]&amp;"'][code_insee]"</f>
        <v>dossierComplet['ETCBE16'][code_insee]</v>
      </c>
    </row>
    <row r="1783" spans="2:6" hidden="1">
      <c r="B1783" t="s">
        <v>8008</v>
      </c>
      <c r="C1783" t="s">
        <v>8009</v>
      </c>
      <c r="D1783" t="s">
        <v>8010</v>
      </c>
      <c r="E1783" t="s">
        <v>2792</v>
      </c>
      <c r="F1783" s="22" t="str">
        <f>"dossierComplet['"&amp;meta_dossier_complet[[#This Row],[COD_VAR]]&amp;"'][code_insee]"</f>
        <v>dossierComplet['ETCFZ16'][code_insee]</v>
      </c>
    </row>
    <row r="1784" spans="2:6" hidden="1">
      <c r="B1784" t="s">
        <v>8011</v>
      </c>
      <c r="C1784" t="s">
        <v>8012</v>
      </c>
      <c r="D1784" t="s">
        <v>8013</v>
      </c>
      <c r="E1784" t="s">
        <v>2792</v>
      </c>
      <c r="F1784" s="22" t="str">
        <f>"dossierComplet['"&amp;meta_dossier_complet[[#This Row],[COD_VAR]]&amp;"'][code_insee]"</f>
        <v>dossierComplet['ETCGI16'][code_insee]</v>
      </c>
    </row>
    <row r="1785" spans="2:6" hidden="1">
      <c r="B1785" t="s">
        <v>8014</v>
      </c>
      <c r="C1785" t="s">
        <v>8015</v>
      </c>
      <c r="D1785" t="s">
        <v>8016</v>
      </c>
      <c r="E1785" t="s">
        <v>2792</v>
      </c>
      <c r="F1785" s="22" t="str">
        <f>"dossierComplet['"&amp;meta_dossier_complet[[#This Row],[COD_VAR]]&amp;"'][code_insee]"</f>
        <v>dossierComplet['ETCJZ16'][code_insee]</v>
      </c>
    </row>
    <row r="1786" spans="2:6" hidden="1">
      <c r="B1786" t="s">
        <v>8017</v>
      </c>
      <c r="C1786" t="s">
        <v>8018</v>
      </c>
      <c r="D1786" t="s">
        <v>8019</v>
      </c>
      <c r="E1786" t="s">
        <v>2792</v>
      </c>
      <c r="F1786" s="22" t="str">
        <f>"dossierComplet['"&amp;meta_dossier_complet[[#This Row],[COD_VAR]]&amp;"'][code_insee]"</f>
        <v>dossierComplet['ETCKZ16'][code_insee]</v>
      </c>
    </row>
    <row r="1787" spans="2:6" hidden="1">
      <c r="B1787" t="s">
        <v>8020</v>
      </c>
      <c r="C1787" t="s">
        <v>8021</v>
      </c>
      <c r="D1787" t="s">
        <v>8022</v>
      </c>
      <c r="E1787" t="s">
        <v>2792</v>
      </c>
      <c r="F1787" s="22" t="str">
        <f>"dossierComplet['"&amp;meta_dossier_complet[[#This Row],[COD_VAR]]&amp;"'][code_insee]"</f>
        <v>dossierComplet['ETCLZ16'][code_insee]</v>
      </c>
    </row>
    <row r="1788" spans="2:6" hidden="1">
      <c r="B1788" t="s">
        <v>8023</v>
      </c>
      <c r="C1788" t="s">
        <v>8024</v>
      </c>
      <c r="D1788" t="s">
        <v>8025</v>
      </c>
      <c r="E1788" t="s">
        <v>2792</v>
      </c>
      <c r="F1788" s="22" t="str">
        <f>"dossierComplet['"&amp;meta_dossier_complet[[#This Row],[COD_VAR]]&amp;"'][code_insee]"</f>
        <v>dossierComplet['ETCMN16'][code_insee]</v>
      </c>
    </row>
    <row r="1789" spans="2:6" hidden="1">
      <c r="B1789" t="s">
        <v>8026</v>
      </c>
      <c r="C1789" t="s">
        <v>8027</v>
      </c>
      <c r="D1789" t="s">
        <v>8028</v>
      </c>
      <c r="E1789" t="s">
        <v>2792</v>
      </c>
      <c r="F1789" s="22" t="str">
        <f>"dossierComplet['"&amp;meta_dossier_complet[[#This Row],[COD_VAR]]&amp;"'][code_insee]"</f>
        <v>dossierComplet['ETCOQ16'][code_insee]</v>
      </c>
    </row>
    <row r="1790" spans="2:6" hidden="1">
      <c r="B1790" t="s">
        <v>8029</v>
      </c>
      <c r="C1790" t="s">
        <v>8030</v>
      </c>
      <c r="D1790" t="s">
        <v>8031</v>
      </c>
      <c r="E1790" t="s">
        <v>2792</v>
      </c>
      <c r="F1790" s="22" t="str">
        <f>"dossierComplet['"&amp;meta_dossier_complet[[#This Row],[COD_VAR]]&amp;"'][code_insee]"</f>
        <v>dossierComplet['ETCRU16'][code_insee]</v>
      </c>
    </row>
    <row r="1791" spans="2:6" hidden="1">
      <c r="B1791" t="s">
        <v>8032</v>
      </c>
      <c r="C1791" t="s">
        <v>8033</v>
      </c>
      <c r="D1791" t="s">
        <v>8034</v>
      </c>
      <c r="E1791" t="s">
        <v>2792</v>
      </c>
      <c r="F1791" s="22" t="str">
        <f>"dossierComplet['"&amp;meta_dossier_complet[[#This Row],[COD_VAR]]&amp;"'][code_insee]"</f>
        <v>dossierComplet['ETCTOT15'][code_insee]</v>
      </c>
    </row>
    <row r="1792" spans="2:6" hidden="1">
      <c r="B1792" t="s">
        <v>8035</v>
      </c>
      <c r="C1792" t="s">
        <v>8036</v>
      </c>
      <c r="D1792" t="s">
        <v>8037</v>
      </c>
      <c r="E1792" t="s">
        <v>2792</v>
      </c>
      <c r="F1792" s="22" t="str">
        <f>"dossierComplet['"&amp;meta_dossier_complet[[#This Row],[COD_VAR]]&amp;"'][code_insee]"</f>
        <v>dossierComplet['ETCBE15'][code_insee]</v>
      </c>
    </row>
    <row r="1793" spans="2:6" hidden="1">
      <c r="B1793" t="s">
        <v>8038</v>
      </c>
      <c r="C1793" t="s">
        <v>8039</v>
      </c>
      <c r="D1793" t="s">
        <v>8040</v>
      </c>
      <c r="E1793" t="s">
        <v>2792</v>
      </c>
      <c r="F1793" s="22" t="str">
        <f>"dossierComplet['"&amp;meta_dossier_complet[[#This Row],[COD_VAR]]&amp;"'][code_insee]"</f>
        <v>dossierComplet['ETCFZ15'][code_insee]</v>
      </c>
    </row>
    <row r="1794" spans="2:6" hidden="1">
      <c r="B1794" t="s">
        <v>8041</v>
      </c>
      <c r="C1794" t="s">
        <v>8042</v>
      </c>
      <c r="D1794" t="s">
        <v>8043</v>
      </c>
      <c r="E1794" t="s">
        <v>2792</v>
      </c>
      <c r="F1794" s="22" t="str">
        <f>"dossierComplet['"&amp;meta_dossier_complet[[#This Row],[COD_VAR]]&amp;"'][code_insee]"</f>
        <v>dossierComplet['ETCGI15'][code_insee]</v>
      </c>
    </row>
    <row r="1795" spans="2:6" hidden="1">
      <c r="B1795" t="s">
        <v>8044</v>
      </c>
      <c r="C1795" t="s">
        <v>8045</v>
      </c>
      <c r="D1795" t="s">
        <v>8046</v>
      </c>
      <c r="E1795" t="s">
        <v>2792</v>
      </c>
      <c r="F1795" s="22" t="str">
        <f>"dossierComplet['"&amp;meta_dossier_complet[[#This Row],[COD_VAR]]&amp;"'][code_insee]"</f>
        <v>dossierComplet['ETCJZ15'][code_insee]</v>
      </c>
    </row>
    <row r="1796" spans="2:6" hidden="1">
      <c r="B1796" t="s">
        <v>8047</v>
      </c>
      <c r="C1796" t="s">
        <v>8048</v>
      </c>
      <c r="D1796" t="s">
        <v>8049</v>
      </c>
      <c r="E1796" t="s">
        <v>2792</v>
      </c>
      <c r="F1796" s="22" t="str">
        <f>"dossierComplet['"&amp;meta_dossier_complet[[#This Row],[COD_VAR]]&amp;"'][code_insee]"</f>
        <v>dossierComplet['ETCKZ15'][code_insee]</v>
      </c>
    </row>
    <row r="1797" spans="2:6" hidden="1">
      <c r="B1797" t="s">
        <v>8050</v>
      </c>
      <c r="C1797" t="s">
        <v>8051</v>
      </c>
      <c r="D1797" t="s">
        <v>8052</v>
      </c>
      <c r="E1797" t="s">
        <v>2792</v>
      </c>
      <c r="F1797" s="22" t="str">
        <f>"dossierComplet['"&amp;meta_dossier_complet[[#This Row],[COD_VAR]]&amp;"'][code_insee]"</f>
        <v>dossierComplet['ETCLZ15'][code_insee]</v>
      </c>
    </row>
    <row r="1798" spans="2:6" hidden="1">
      <c r="B1798" t="s">
        <v>8053</v>
      </c>
      <c r="C1798" t="s">
        <v>8054</v>
      </c>
      <c r="D1798" t="s">
        <v>8055</v>
      </c>
      <c r="E1798" t="s">
        <v>2792</v>
      </c>
      <c r="F1798" s="22" t="str">
        <f>"dossierComplet['"&amp;meta_dossier_complet[[#This Row],[COD_VAR]]&amp;"'][code_insee]"</f>
        <v>dossierComplet['ETCMN15'][code_insee]</v>
      </c>
    </row>
    <row r="1799" spans="2:6" hidden="1">
      <c r="B1799" t="s">
        <v>8056</v>
      </c>
      <c r="C1799" t="s">
        <v>8057</v>
      </c>
      <c r="D1799" t="s">
        <v>8058</v>
      </c>
      <c r="E1799" t="s">
        <v>2792</v>
      </c>
      <c r="F1799" s="22" t="str">
        <f>"dossierComplet['"&amp;meta_dossier_complet[[#This Row],[COD_VAR]]&amp;"'][code_insee]"</f>
        <v>dossierComplet['ETCOQ15'][code_insee]</v>
      </c>
    </row>
    <row r="1800" spans="2:6" hidden="1">
      <c r="B1800" t="s">
        <v>8059</v>
      </c>
      <c r="C1800" t="s">
        <v>8060</v>
      </c>
      <c r="D1800" t="s">
        <v>8061</v>
      </c>
      <c r="E1800" t="s">
        <v>2792</v>
      </c>
      <c r="F1800" s="22" t="str">
        <f>"dossierComplet['"&amp;meta_dossier_complet[[#This Row],[COD_VAR]]&amp;"'][code_insee]"</f>
        <v>dossierComplet['ETCRU15'][code_insee]</v>
      </c>
    </row>
    <row r="1801" spans="2:6" hidden="1">
      <c r="B1801" t="s">
        <v>8062</v>
      </c>
      <c r="C1801" t="s">
        <v>8063</v>
      </c>
      <c r="D1801" t="s">
        <v>8064</v>
      </c>
      <c r="E1801" t="s">
        <v>2792</v>
      </c>
      <c r="F1801" s="22" t="str">
        <f>"dossierComplet['"&amp;meta_dossier_complet[[#This Row],[COD_VAR]]&amp;"'][code_insee]"</f>
        <v>dossierComplet['ETCTOT14'][code_insee]</v>
      </c>
    </row>
    <row r="1802" spans="2:6" hidden="1">
      <c r="B1802" t="s">
        <v>8065</v>
      </c>
      <c r="C1802" t="s">
        <v>8066</v>
      </c>
      <c r="D1802" t="s">
        <v>8067</v>
      </c>
      <c r="E1802" t="s">
        <v>2792</v>
      </c>
      <c r="F1802" s="22" t="str">
        <f>"dossierComplet['"&amp;meta_dossier_complet[[#This Row],[COD_VAR]]&amp;"'][code_insee]"</f>
        <v>dossierComplet['ETCBE14'][code_insee]</v>
      </c>
    </row>
    <row r="1803" spans="2:6" hidden="1">
      <c r="B1803" t="s">
        <v>8068</v>
      </c>
      <c r="C1803" t="s">
        <v>8069</v>
      </c>
      <c r="D1803" t="s">
        <v>8070</v>
      </c>
      <c r="E1803" t="s">
        <v>2792</v>
      </c>
      <c r="F1803" s="22" t="str">
        <f>"dossierComplet['"&amp;meta_dossier_complet[[#This Row],[COD_VAR]]&amp;"'][code_insee]"</f>
        <v>dossierComplet['ETCFZ14'][code_insee]</v>
      </c>
    </row>
    <row r="1804" spans="2:6" hidden="1">
      <c r="B1804" t="s">
        <v>8071</v>
      </c>
      <c r="C1804" t="s">
        <v>8072</v>
      </c>
      <c r="D1804" t="s">
        <v>8073</v>
      </c>
      <c r="E1804" t="s">
        <v>2792</v>
      </c>
      <c r="F1804" s="22" t="str">
        <f>"dossierComplet['"&amp;meta_dossier_complet[[#This Row],[COD_VAR]]&amp;"'][code_insee]"</f>
        <v>dossierComplet['ETCGI14'][code_insee]</v>
      </c>
    </row>
    <row r="1805" spans="2:6" hidden="1">
      <c r="B1805" t="s">
        <v>8074</v>
      </c>
      <c r="C1805" t="s">
        <v>8075</v>
      </c>
      <c r="D1805" t="s">
        <v>8076</v>
      </c>
      <c r="E1805" t="s">
        <v>2792</v>
      </c>
      <c r="F1805" s="22" t="str">
        <f>"dossierComplet['"&amp;meta_dossier_complet[[#This Row],[COD_VAR]]&amp;"'][code_insee]"</f>
        <v>dossierComplet['ETCJZ14'][code_insee]</v>
      </c>
    </row>
    <row r="1806" spans="2:6" hidden="1">
      <c r="B1806" t="s">
        <v>8077</v>
      </c>
      <c r="C1806" t="s">
        <v>8078</v>
      </c>
      <c r="D1806" t="s">
        <v>8079</v>
      </c>
      <c r="E1806" t="s">
        <v>2792</v>
      </c>
      <c r="F1806" s="22" t="str">
        <f>"dossierComplet['"&amp;meta_dossier_complet[[#This Row],[COD_VAR]]&amp;"'][code_insee]"</f>
        <v>dossierComplet['ETCKZ14'][code_insee]</v>
      </c>
    </row>
    <row r="1807" spans="2:6" hidden="1">
      <c r="B1807" t="s">
        <v>8080</v>
      </c>
      <c r="C1807" t="s">
        <v>8081</v>
      </c>
      <c r="D1807" t="s">
        <v>8082</v>
      </c>
      <c r="E1807" t="s">
        <v>2792</v>
      </c>
      <c r="F1807" s="22" t="str">
        <f>"dossierComplet['"&amp;meta_dossier_complet[[#This Row],[COD_VAR]]&amp;"'][code_insee]"</f>
        <v>dossierComplet['ETCLZ14'][code_insee]</v>
      </c>
    </row>
    <row r="1808" spans="2:6" hidden="1">
      <c r="B1808" t="s">
        <v>8083</v>
      </c>
      <c r="C1808" t="s">
        <v>8084</v>
      </c>
      <c r="D1808" t="s">
        <v>8085</v>
      </c>
      <c r="E1808" t="s">
        <v>2792</v>
      </c>
      <c r="F1808" s="22" t="str">
        <f>"dossierComplet['"&amp;meta_dossier_complet[[#This Row],[COD_VAR]]&amp;"'][code_insee]"</f>
        <v>dossierComplet['ETCMN14'][code_insee]</v>
      </c>
    </row>
    <row r="1809" spans="2:6" hidden="1">
      <c r="B1809" t="s">
        <v>8086</v>
      </c>
      <c r="C1809" t="s">
        <v>8087</v>
      </c>
      <c r="D1809" t="s">
        <v>8088</v>
      </c>
      <c r="E1809" t="s">
        <v>2792</v>
      </c>
      <c r="F1809" s="22" t="str">
        <f>"dossierComplet['"&amp;meta_dossier_complet[[#This Row],[COD_VAR]]&amp;"'][code_insee]"</f>
        <v>dossierComplet['ETCOQ14'][code_insee]</v>
      </c>
    </row>
    <row r="1810" spans="2:6" hidden="1">
      <c r="B1810" t="s">
        <v>8089</v>
      </c>
      <c r="C1810" t="s">
        <v>8090</v>
      </c>
      <c r="D1810" t="s">
        <v>8091</v>
      </c>
      <c r="E1810" t="s">
        <v>2792</v>
      </c>
      <c r="F1810" s="22" t="str">
        <f>"dossierComplet['"&amp;meta_dossier_complet[[#This Row],[COD_VAR]]&amp;"'][code_insee]"</f>
        <v>dossierComplet['ETCRU14'][code_insee]</v>
      </c>
    </row>
    <row r="1811" spans="2:6" hidden="1">
      <c r="B1811" t="s">
        <v>8092</v>
      </c>
      <c r="C1811" t="s">
        <v>8093</v>
      </c>
      <c r="D1811" t="s">
        <v>8094</v>
      </c>
      <c r="E1811" t="s">
        <v>2792</v>
      </c>
      <c r="F1811" s="22" t="str">
        <f>"dossierComplet['"&amp;meta_dossier_complet[[#This Row],[COD_VAR]]&amp;"'][code_insee]"</f>
        <v>dossierComplet['ETCTOT13'][code_insee]</v>
      </c>
    </row>
    <row r="1812" spans="2:6" hidden="1">
      <c r="B1812" t="s">
        <v>8095</v>
      </c>
      <c r="C1812" t="s">
        <v>8096</v>
      </c>
      <c r="D1812" t="s">
        <v>8097</v>
      </c>
      <c r="E1812" t="s">
        <v>2792</v>
      </c>
      <c r="F1812" s="22" t="str">
        <f>"dossierComplet['"&amp;meta_dossier_complet[[#This Row],[COD_VAR]]&amp;"'][code_insee]"</f>
        <v>dossierComplet['ETCBE13'][code_insee]</v>
      </c>
    </row>
    <row r="1813" spans="2:6" hidden="1">
      <c r="B1813" t="s">
        <v>8098</v>
      </c>
      <c r="C1813" t="s">
        <v>8099</v>
      </c>
      <c r="D1813" t="s">
        <v>8100</v>
      </c>
      <c r="E1813" t="s">
        <v>2792</v>
      </c>
      <c r="F1813" s="22" t="str">
        <f>"dossierComplet['"&amp;meta_dossier_complet[[#This Row],[COD_VAR]]&amp;"'][code_insee]"</f>
        <v>dossierComplet['ETCFZ13'][code_insee]</v>
      </c>
    </row>
    <row r="1814" spans="2:6" hidden="1">
      <c r="B1814" t="s">
        <v>8101</v>
      </c>
      <c r="C1814" t="s">
        <v>8102</v>
      </c>
      <c r="D1814" t="s">
        <v>8103</v>
      </c>
      <c r="E1814" t="s">
        <v>2792</v>
      </c>
      <c r="F1814" s="22" t="str">
        <f>"dossierComplet['"&amp;meta_dossier_complet[[#This Row],[COD_VAR]]&amp;"'][code_insee]"</f>
        <v>dossierComplet['ETCGI13'][code_insee]</v>
      </c>
    </row>
    <row r="1815" spans="2:6" hidden="1">
      <c r="B1815" t="s">
        <v>8104</v>
      </c>
      <c r="C1815" t="s">
        <v>8105</v>
      </c>
      <c r="D1815" t="s">
        <v>8106</v>
      </c>
      <c r="E1815" t="s">
        <v>2792</v>
      </c>
      <c r="F1815" s="22" t="str">
        <f>"dossierComplet['"&amp;meta_dossier_complet[[#This Row],[COD_VAR]]&amp;"'][code_insee]"</f>
        <v>dossierComplet['ETCJZ13'][code_insee]</v>
      </c>
    </row>
    <row r="1816" spans="2:6" hidden="1">
      <c r="B1816" t="s">
        <v>8107</v>
      </c>
      <c r="C1816" t="s">
        <v>8108</v>
      </c>
      <c r="D1816" t="s">
        <v>8109</v>
      </c>
      <c r="E1816" t="s">
        <v>2792</v>
      </c>
      <c r="F1816" s="22" t="str">
        <f>"dossierComplet['"&amp;meta_dossier_complet[[#This Row],[COD_VAR]]&amp;"'][code_insee]"</f>
        <v>dossierComplet['ETCKZ13'][code_insee]</v>
      </c>
    </row>
    <row r="1817" spans="2:6" hidden="1">
      <c r="B1817" t="s">
        <v>8110</v>
      </c>
      <c r="C1817" t="s">
        <v>8111</v>
      </c>
      <c r="D1817" t="s">
        <v>8112</v>
      </c>
      <c r="E1817" t="s">
        <v>2792</v>
      </c>
      <c r="F1817" s="22" t="str">
        <f>"dossierComplet['"&amp;meta_dossier_complet[[#This Row],[COD_VAR]]&amp;"'][code_insee]"</f>
        <v>dossierComplet['ETCLZ13'][code_insee]</v>
      </c>
    </row>
    <row r="1818" spans="2:6" hidden="1">
      <c r="B1818" t="s">
        <v>8113</v>
      </c>
      <c r="C1818" t="s">
        <v>8114</v>
      </c>
      <c r="D1818" t="s">
        <v>8115</v>
      </c>
      <c r="E1818" t="s">
        <v>2792</v>
      </c>
      <c r="F1818" s="22" t="str">
        <f>"dossierComplet['"&amp;meta_dossier_complet[[#This Row],[COD_VAR]]&amp;"'][code_insee]"</f>
        <v>dossierComplet['ETCMN13'][code_insee]</v>
      </c>
    </row>
    <row r="1819" spans="2:6" hidden="1">
      <c r="B1819" t="s">
        <v>8116</v>
      </c>
      <c r="C1819" t="s">
        <v>8117</v>
      </c>
      <c r="D1819" t="s">
        <v>8118</v>
      </c>
      <c r="E1819" t="s">
        <v>2792</v>
      </c>
      <c r="F1819" s="22" t="str">
        <f>"dossierComplet['"&amp;meta_dossier_complet[[#This Row],[COD_VAR]]&amp;"'][code_insee]"</f>
        <v>dossierComplet['ETCOQ13'][code_insee]</v>
      </c>
    </row>
    <row r="1820" spans="2:6" hidden="1">
      <c r="B1820" t="s">
        <v>8119</v>
      </c>
      <c r="C1820" t="s">
        <v>8120</v>
      </c>
      <c r="D1820" t="s">
        <v>8121</v>
      </c>
      <c r="E1820" t="s">
        <v>2792</v>
      </c>
      <c r="F1820" s="22" t="str">
        <f>"dossierComplet['"&amp;meta_dossier_complet[[#This Row],[COD_VAR]]&amp;"'][code_insee]"</f>
        <v>dossierComplet['ETCRU13'][code_insee]</v>
      </c>
    </row>
    <row r="1821" spans="2:6" hidden="1">
      <c r="B1821" t="s">
        <v>8122</v>
      </c>
      <c r="C1821" t="s">
        <v>8123</v>
      </c>
      <c r="D1821" t="s">
        <v>8124</v>
      </c>
      <c r="E1821" t="s">
        <v>2792</v>
      </c>
      <c r="F1821" s="22" t="str">
        <f>"dossierComplet['"&amp;meta_dossier_complet[[#This Row],[COD_VAR]]&amp;"'][code_insee]"</f>
        <v>dossierComplet['ETCTOT12'][code_insee]</v>
      </c>
    </row>
    <row r="1822" spans="2:6" hidden="1">
      <c r="B1822" t="s">
        <v>8125</v>
      </c>
      <c r="C1822" t="s">
        <v>8126</v>
      </c>
      <c r="D1822" t="s">
        <v>8127</v>
      </c>
      <c r="E1822" t="s">
        <v>2792</v>
      </c>
      <c r="F1822" s="22" t="str">
        <f>"dossierComplet['"&amp;meta_dossier_complet[[#This Row],[COD_VAR]]&amp;"'][code_insee]"</f>
        <v>dossierComplet['ETCBE12'][code_insee]</v>
      </c>
    </row>
    <row r="1823" spans="2:6" hidden="1">
      <c r="B1823" t="s">
        <v>8128</v>
      </c>
      <c r="C1823" t="s">
        <v>8129</v>
      </c>
      <c r="D1823" t="s">
        <v>8130</v>
      </c>
      <c r="E1823" t="s">
        <v>2792</v>
      </c>
      <c r="F1823" s="22" t="str">
        <f>"dossierComplet['"&amp;meta_dossier_complet[[#This Row],[COD_VAR]]&amp;"'][code_insee]"</f>
        <v>dossierComplet['ETCFZ12'][code_insee]</v>
      </c>
    </row>
    <row r="1824" spans="2:6" hidden="1">
      <c r="B1824" t="s">
        <v>8131</v>
      </c>
      <c r="C1824" t="s">
        <v>8132</v>
      </c>
      <c r="D1824" t="s">
        <v>8133</v>
      </c>
      <c r="E1824" t="s">
        <v>2792</v>
      </c>
      <c r="F1824" s="22" t="str">
        <f>"dossierComplet['"&amp;meta_dossier_complet[[#This Row],[COD_VAR]]&amp;"'][code_insee]"</f>
        <v>dossierComplet['ETCGI12'][code_insee]</v>
      </c>
    </row>
    <row r="1825" spans="2:6" hidden="1">
      <c r="B1825" t="s">
        <v>8134</v>
      </c>
      <c r="C1825" t="s">
        <v>8135</v>
      </c>
      <c r="D1825" t="s">
        <v>8136</v>
      </c>
      <c r="E1825" t="s">
        <v>2792</v>
      </c>
      <c r="F1825" s="22" t="str">
        <f>"dossierComplet['"&amp;meta_dossier_complet[[#This Row],[COD_VAR]]&amp;"'][code_insee]"</f>
        <v>dossierComplet['ETCJZ12'][code_insee]</v>
      </c>
    </row>
    <row r="1826" spans="2:6" hidden="1">
      <c r="B1826" t="s">
        <v>8137</v>
      </c>
      <c r="C1826" t="s">
        <v>8138</v>
      </c>
      <c r="D1826" t="s">
        <v>8139</v>
      </c>
      <c r="E1826" t="s">
        <v>2792</v>
      </c>
      <c r="F1826" s="22" t="str">
        <f>"dossierComplet['"&amp;meta_dossier_complet[[#This Row],[COD_VAR]]&amp;"'][code_insee]"</f>
        <v>dossierComplet['ETCKZ12'][code_insee]</v>
      </c>
    </row>
    <row r="1827" spans="2:6" hidden="1">
      <c r="B1827" t="s">
        <v>8140</v>
      </c>
      <c r="C1827" t="s">
        <v>8141</v>
      </c>
      <c r="D1827" t="s">
        <v>8142</v>
      </c>
      <c r="E1827" t="s">
        <v>2792</v>
      </c>
      <c r="F1827" s="22" t="str">
        <f>"dossierComplet['"&amp;meta_dossier_complet[[#This Row],[COD_VAR]]&amp;"'][code_insee]"</f>
        <v>dossierComplet['ETCLZ12'][code_insee]</v>
      </c>
    </row>
    <row r="1828" spans="2:6" hidden="1">
      <c r="B1828" t="s">
        <v>8143</v>
      </c>
      <c r="C1828" t="s">
        <v>8144</v>
      </c>
      <c r="D1828" t="s">
        <v>8145</v>
      </c>
      <c r="E1828" t="s">
        <v>2792</v>
      </c>
      <c r="F1828" s="22" t="str">
        <f>"dossierComplet['"&amp;meta_dossier_complet[[#This Row],[COD_VAR]]&amp;"'][code_insee]"</f>
        <v>dossierComplet['ETCMN12'][code_insee]</v>
      </c>
    </row>
    <row r="1829" spans="2:6" hidden="1">
      <c r="B1829" t="s">
        <v>8146</v>
      </c>
      <c r="C1829" t="s">
        <v>8147</v>
      </c>
      <c r="D1829" t="s">
        <v>8148</v>
      </c>
      <c r="E1829" t="s">
        <v>2792</v>
      </c>
      <c r="F1829" s="22" t="str">
        <f>"dossierComplet['"&amp;meta_dossier_complet[[#This Row],[COD_VAR]]&amp;"'][code_insee]"</f>
        <v>dossierComplet['ETCOQ12'][code_insee]</v>
      </c>
    </row>
    <row r="1830" spans="2:6" hidden="1">
      <c r="B1830" t="s">
        <v>8149</v>
      </c>
      <c r="C1830" t="s">
        <v>8150</v>
      </c>
      <c r="D1830" t="s">
        <v>8151</v>
      </c>
      <c r="E1830" t="s">
        <v>2792</v>
      </c>
      <c r="F1830" s="22" t="str">
        <f>"dossierComplet['"&amp;meta_dossier_complet[[#This Row],[COD_VAR]]&amp;"'][code_insee]"</f>
        <v>dossierComplet['ETCRU12'][code_insee]</v>
      </c>
    </row>
    <row r="1831" spans="2:6" hidden="1">
      <c r="B1831" t="s">
        <v>8152</v>
      </c>
      <c r="C1831" t="s">
        <v>8153</v>
      </c>
      <c r="D1831" t="s">
        <v>8154</v>
      </c>
      <c r="E1831" t="s">
        <v>2792</v>
      </c>
      <c r="F1831" s="22" t="str">
        <f>"dossierComplet['"&amp;meta_dossier_complet[[#This Row],[COD_VAR]]&amp;"'][code_insee]"</f>
        <v>dossierComplet['ETCTOT11'][code_insee]</v>
      </c>
    </row>
    <row r="1832" spans="2:6" hidden="1">
      <c r="B1832" t="s">
        <v>8155</v>
      </c>
      <c r="C1832" t="s">
        <v>8156</v>
      </c>
      <c r="D1832" t="s">
        <v>8157</v>
      </c>
      <c r="E1832" t="s">
        <v>2792</v>
      </c>
      <c r="F1832" s="22" t="str">
        <f>"dossierComplet['"&amp;meta_dossier_complet[[#This Row],[COD_VAR]]&amp;"'][code_insee]"</f>
        <v>dossierComplet['ETCBE11'][code_insee]</v>
      </c>
    </row>
    <row r="1833" spans="2:6" hidden="1">
      <c r="B1833" t="s">
        <v>8158</v>
      </c>
      <c r="C1833" t="s">
        <v>8159</v>
      </c>
      <c r="D1833" t="s">
        <v>8160</v>
      </c>
      <c r="E1833" t="s">
        <v>2792</v>
      </c>
      <c r="F1833" s="22" t="str">
        <f>"dossierComplet['"&amp;meta_dossier_complet[[#This Row],[COD_VAR]]&amp;"'][code_insee]"</f>
        <v>dossierComplet['ETCFZ11'][code_insee]</v>
      </c>
    </row>
    <row r="1834" spans="2:6" hidden="1">
      <c r="B1834" t="s">
        <v>8161</v>
      </c>
      <c r="C1834" t="s">
        <v>8162</v>
      </c>
      <c r="D1834" t="s">
        <v>8163</v>
      </c>
      <c r="E1834" t="s">
        <v>2792</v>
      </c>
      <c r="F1834" s="22" t="str">
        <f>"dossierComplet['"&amp;meta_dossier_complet[[#This Row],[COD_VAR]]&amp;"'][code_insee]"</f>
        <v>dossierComplet['ETCGI11'][code_insee]</v>
      </c>
    </row>
    <row r="1835" spans="2:6" hidden="1">
      <c r="B1835" t="s">
        <v>8164</v>
      </c>
      <c r="C1835" t="s">
        <v>8165</v>
      </c>
      <c r="D1835" t="s">
        <v>8166</v>
      </c>
      <c r="E1835" t="s">
        <v>2792</v>
      </c>
      <c r="F1835" s="22" t="str">
        <f>"dossierComplet['"&amp;meta_dossier_complet[[#This Row],[COD_VAR]]&amp;"'][code_insee]"</f>
        <v>dossierComplet['ETCJZ11'][code_insee]</v>
      </c>
    </row>
    <row r="1836" spans="2:6" hidden="1">
      <c r="B1836" t="s">
        <v>8167</v>
      </c>
      <c r="C1836" t="s">
        <v>8168</v>
      </c>
      <c r="D1836" t="s">
        <v>8169</v>
      </c>
      <c r="E1836" t="s">
        <v>2792</v>
      </c>
      <c r="F1836" s="22" t="str">
        <f>"dossierComplet['"&amp;meta_dossier_complet[[#This Row],[COD_VAR]]&amp;"'][code_insee]"</f>
        <v>dossierComplet['ETCKZ11'][code_insee]</v>
      </c>
    </row>
    <row r="1837" spans="2:6" hidden="1">
      <c r="B1837" t="s">
        <v>8170</v>
      </c>
      <c r="C1837" t="s">
        <v>8171</v>
      </c>
      <c r="D1837" t="s">
        <v>8172</v>
      </c>
      <c r="E1837" t="s">
        <v>2792</v>
      </c>
      <c r="F1837" s="22" t="str">
        <f>"dossierComplet['"&amp;meta_dossier_complet[[#This Row],[COD_VAR]]&amp;"'][code_insee]"</f>
        <v>dossierComplet['ETCLZ11'][code_insee]</v>
      </c>
    </row>
    <row r="1838" spans="2:6" hidden="1">
      <c r="B1838" t="s">
        <v>8173</v>
      </c>
      <c r="C1838" t="s">
        <v>8174</v>
      </c>
      <c r="D1838" t="s">
        <v>8175</v>
      </c>
      <c r="E1838" t="s">
        <v>2792</v>
      </c>
      <c r="F1838" s="22" t="str">
        <f>"dossierComplet['"&amp;meta_dossier_complet[[#This Row],[COD_VAR]]&amp;"'][code_insee]"</f>
        <v>dossierComplet['ETCMN11'][code_insee]</v>
      </c>
    </row>
    <row r="1839" spans="2:6" hidden="1">
      <c r="B1839" t="s">
        <v>8176</v>
      </c>
      <c r="C1839" t="s">
        <v>8177</v>
      </c>
      <c r="D1839" t="s">
        <v>8178</v>
      </c>
      <c r="E1839" t="s">
        <v>2792</v>
      </c>
      <c r="F1839" s="22" t="str">
        <f>"dossierComplet['"&amp;meta_dossier_complet[[#This Row],[COD_VAR]]&amp;"'][code_insee]"</f>
        <v>dossierComplet['ETCOQ11'][code_insee]</v>
      </c>
    </row>
    <row r="1840" spans="2:6" hidden="1">
      <c r="B1840" t="s">
        <v>8179</v>
      </c>
      <c r="C1840" t="s">
        <v>8180</v>
      </c>
      <c r="D1840" t="s">
        <v>8181</v>
      </c>
      <c r="E1840" t="s">
        <v>2792</v>
      </c>
      <c r="F1840" s="22" t="str">
        <f>"dossierComplet['"&amp;meta_dossier_complet[[#This Row],[COD_VAR]]&amp;"'][code_insee]"</f>
        <v>dossierComplet['ETCRU11'][code_insee]</v>
      </c>
    </row>
    <row r="1841" spans="2:6" hidden="1">
      <c r="B1841" t="s">
        <v>8182</v>
      </c>
      <c r="C1841" t="s">
        <v>8183</v>
      </c>
      <c r="D1841" t="s">
        <v>8184</v>
      </c>
      <c r="E1841" t="s">
        <v>2792</v>
      </c>
      <c r="F1841" s="22" t="str">
        <f>"dossierComplet['"&amp;meta_dossier_complet[[#This Row],[COD_VAR]]&amp;"'][code_insee]"</f>
        <v>dossierComplet['HT21'][code_insee]</v>
      </c>
    </row>
    <row r="1842" spans="2:6" hidden="1">
      <c r="B1842" t="s">
        <v>8185</v>
      </c>
      <c r="C1842" t="s">
        <v>8186</v>
      </c>
      <c r="D1842" t="s">
        <v>8187</v>
      </c>
      <c r="E1842" t="s">
        <v>2792</v>
      </c>
      <c r="F1842" s="22" t="str">
        <f>"dossierComplet['"&amp;meta_dossier_complet[[#This Row],[COD_VAR]]&amp;"'][code_insee]"</f>
        <v>dossierComplet['HT021'][code_insee]</v>
      </c>
    </row>
    <row r="1843" spans="2:6" hidden="1">
      <c r="B1843" t="s">
        <v>8188</v>
      </c>
      <c r="C1843" t="s">
        <v>8189</v>
      </c>
      <c r="D1843" t="s">
        <v>8190</v>
      </c>
      <c r="E1843" t="s">
        <v>2792</v>
      </c>
      <c r="F1843" s="22" t="str">
        <f>"dossierComplet['"&amp;meta_dossier_complet[[#This Row],[COD_VAR]]&amp;"'][code_insee]"</f>
        <v>dossierComplet['HT121'][code_insee]</v>
      </c>
    </row>
    <row r="1844" spans="2:6" hidden="1">
      <c r="B1844" t="s">
        <v>8191</v>
      </c>
      <c r="C1844" t="s">
        <v>8192</v>
      </c>
      <c r="D1844" t="s">
        <v>8193</v>
      </c>
      <c r="E1844" t="s">
        <v>2792</v>
      </c>
      <c r="F1844" s="22" t="str">
        <f>"dossierComplet['"&amp;meta_dossier_complet[[#This Row],[COD_VAR]]&amp;"'][code_insee]"</f>
        <v>dossierComplet['HT221'][code_insee]</v>
      </c>
    </row>
    <row r="1845" spans="2:6" hidden="1">
      <c r="B1845" t="s">
        <v>8194</v>
      </c>
      <c r="C1845" t="s">
        <v>8195</v>
      </c>
      <c r="D1845" t="s">
        <v>8196</v>
      </c>
      <c r="E1845" t="s">
        <v>2792</v>
      </c>
      <c r="F1845" s="22" t="str">
        <f>"dossierComplet['"&amp;meta_dossier_complet[[#This Row],[COD_VAR]]&amp;"'][code_insee]"</f>
        <v>dossierComplet['HT321'][code_insee]</v>
      </c>
    </row>
    <row r="1846" spans="2:6" hidden="1">
      <c r="B1846" t="s">
        <v>8197</v>
      </c>
      <c r="C1846" t="s">
        <v>8198</v>
      </c>
      <c r="D1846" t="s">
        <v>8199</v>
      </c>
      <c r="E1846" t="s">
        <v>2792</v>
      </c>
      <c r="F1846" s="22" t="str">
        <f>"dossierComplet['"&amp;meta_dossier_complet[[#This Row],[COD_VAR]]&amp;"'][code_insee]"</f>
        <v>dossierComplet['HT421'][code_insee]</v>
      </c>
    </row>
    <row r="1847" spans="2:6" hidden="1">
      <c r="B1847" t="s">
        <v>8200</v>
      </c>
      <c r="C1847" t="s">
        <v>8201</v>
      </c>
      <c r="D1847" t="s">
        <v>8202</v>
      </c>
      <c r="E1847" t="s">
        <v>2792</v>
      </c>
      <c r="F1847" s="22" t="str">
        <f>"dossierComplet['"&amp;meta_dossier_complet[[#This Row],[COD_VAR]]&amp;"'][code_insee]"</f>
        <v>dossierComplet['HT521'][code_insee]</v>
      </c>
    </row>
    <row r="1848" spans="2:6" hidden="1">
      <c r="B1848" t="s">
        <v>8203</v>
      </c>
      <c r="C1848" t="s">
        <v>8204</v>
      </c>
      <c r="D1848" t="s">
        <v>8205</v>
      </c>
      <c r="E1848" t="s">
        <v>2792</v>
      </c>
      <c r="F1848" s="22" t="str">
        <f>"dossierComplet['"&amp;meta_dossier_complet[[#This Row],[COD_VAR]]&amp;"'][code_insee]"</f>
        <v>dossierComplet['HTCH21'][code_insee]</v>
      </c>
    </row>
    <row r="1849" spans="2:6" hidden="1">
      <c r="B1849" t="s">
        <v>8206</v>
      </c>
      <c r="C1849" t="s">
        <v>8207</v>
      </c>
      <c r="D1849" t="s">
        <v>8208</v>
      </c>
      <c r="E1849" t="s">
        <v>2792</v>
      </c>
      <c r="F1849" s="22" t="str">
        <f>"dossierComplet['"&amp;meta_dossier_complet[[#This Row],[COD_VAR]]&amp;"'][code_insee]"</f>
        <v>dossierComplet['HTCH021'][code_insee]</v>
      </c>
    </row>
    <row r="1850" spans="2:6" hidden="1">
      <c r="B1850" t="s">
        <v>8209</v>
      </c>
      <c r="C1850" t="s">
        <v>8210</v>
      </c>
      <c r="D1850" t="s">
        <v>8211</v>
      </c>
      <c r="E1850" t="s">
        <v>2792</v>
      </c>
      <c r="F1850" s="22" t="str">
        <f>"dossierComplet['"&amp;meta_dossier_complet[[#This Row],[COD_VAR]]&amp;"'][code_insee]"</f>
        <v>dossierComplet['HTCH121'][code_insee]</v>
      </c>
    </row>
    <row r="1851" spans="2:6" hidden="1">
      <c r="B1851" t="s">
        <v>8212</v>
      </c>
      <c r="C1851" t="s">
        <v>8213</v>
      </c>
      <c r="D1851" t="s">
        <v>8214</v>
      </c>
      <c r="E1851" t="s">
        <v>2792</v>
      </c>
      <c r="F1851" s="22" t="str">
        <f>"dossierComplet['"&amp;meta_dossier_complet[[#This Row],[COD_VAR]]&amp;"'][code_insee]"</f>
        <v>dossierComplet['HTCH221'][code_insee]</v>
      </c>
    </row>
    <row r="1852" spans="2:6" hidden="1">
      <c r="B1852" t="s">
        <v>8215</v>
      </c>
      <c r="C1852" t="s">
        <v>8216</v>
      </c>
      <c r="D1852" t="s">
        <v>8217</v>
      </c>
      <c r="E1852" t="s">
        <v>2792</v>
      </c>
      <c r="F1852" s="22" t="str">
        <f>"dossierComplet['"&amp;meta_dossier_complet[[#This Row],[COD_VAR]]&amp;"'][code_insee]"</f>
        <v>dossierComplet['HTCH321'][code_insee]</v>
      </c>
    </row>
    <row r="1853" spans="2:6" hidden="1">
      <c r="B1853" t="s">
        <v>8218</v>
      </c>
      <c r="C1853" t="s">
        <v>8219</v>
      </c>
      <c r="D1853" t="s">
        <v>8220</v>
      </c>
      <c r="E1853" t="s">
        <v>2792</v>
      </c>
      <c r="F1853" s="22" t="str">
        <f>"dossierComplet['"&amp;meta_dossier_complet[[#This Row],[COD_VAR]]&amp;"'][code_insee]"</f>
        <v>dossierComplet['HTCH421'][code_insee]</v>
      </c>
    </row>
    <row r="1854" spans="2:6" hidden="1">
      <c r="B1854" t="s">
        <v>8221</v>
      </c>
      <c r="C1854" t="s">
        <v>8222</v>
      </c>
      <c r="D1854" t="s">
        <v>8223</v>
      </c>
      <c r="E1854" t="s">
        <v>2792</v>
      </c>
      <c r="F1854" s="22" t="str">
        <f>"dossierComplet['"&amp;meta_dossier_complet[[#This Row],[COD_VAR]]&amp;"'][code_insee]"</f>
        <v>dossierComplet['HTCH521'][code_insee]</v>
      </c>
    </row>
    <row r="1855" spans="2:6" hidden="1">
      <c r="B1855" t="s">
        <v>8224</v>
      </c>
      <c r="C1855" t="s">
        <v>8225</v>
      </c>
      <c r="D1855" t="s">
        <v>8226</v>
      </c>
      <c r="E1855" t="s">
        <v>2792</v>
      </c>
      <c r="F1855" s="22" t="str">
        <f>"dossierComplet['"&amp;meta_dossier_complet[[#This Row],[COD_VAR]]&amp;"'][code_insee]"</f>
        <v>dossierComplet['CPG21'][code_insee]</v>
      </c>
    </row>
    <row r="1856" spans="2:6" hidden="1">
      <c r="B1856" t="s">
        <v>8227</v>
      </c>
      <c r="C1856" t="s">
        <v>8228</v>
      </c>
      <c r="D1856" t="s">
        <v>8229</v>
      </c>
      <c r="E1856" t="s">
        <v>2792</v>
      </c>
      <c r="F1856" s="22" t="str">
        <f>"dossierComplet['"&amp;meta_dossier_complet[[#This Row],[COD_VAR]]&amp;"'][code_insee]"</f>
        <v>dossierComplet['CPG021'][code_insee]</v>
      </c>
    </row>
    <row r="1857" spans="2:6" hidden="1">
      <c r="B1857" t="s">
        <v>8230</v>
      </c>
      <c r="C1857" t="s">
        <v>8231</v>
      </c>
      <c r="D1857" t="s">
        <v>8232</v>
      </c>
      <c r="E1857" t="s">
        <v>2792</v>
      </c>
      <c r="F1857" s="22" t="str">
        <f>"dossierComplet['"&amp;meta_dossier_complet[[#This Row],[COD_VAR]]&amp;"'][code_insee]"</f>
        <v>dossierComplet['CPG121'][code_insee]</v>
      </c>
    </row>
    <row r="1858" spans="2:6" hidden="1">
      <c r="B1858" t="s">
        <v>8233</v>
      </c>
      <c r="C1858" t="s">
        <v>8234</v>
      </c>
      <c r="D1858" t="s">
        <v>8235</v>
      </c>
      <c r="E1858" t="s">
        <v>2792</v>
      </c>
      <c r="F1858" s="22" t="str">
        <f>"dossierComplet['"&amp;meta_dossier_complet[[#This Row],[COD_VAR]]&amp;"'][code_insee]"</f>
        <v>dossierComplet['CPG221'][code_insee]</v>
      </c>
    </row>
    <row r="1859" spans="2:6" hidden="1">
      <c r="B1859" t="s">
        <v>8236</v>
      </c>
      <c r="C1859" t="s">
        <v>8237</v>
      </c>
      <c r="D1859" t="s">
        <v>8238</v>
      </c>
      <c r="E1859" t="s">
        <v>2792</v>
      </c>
      <c r="F1859" s="22" t="str">
        <f>"dossierComplet['"&amp;meta_dossier_complet[[#This Row],[COD_VAR]]&amp;"'][code_insee]"</f>
        <v>dossierComplet['CPG321'][code_insee]</v>
      </c>
    </row>
    <row r="1860" spans="2:6" hidden="1">
      <c r="B1860" t="s">
        <v>8239</v>
      </c>
      <c r="C1860" t="s">
        <v>8240</v>
      </c>
      <c r="D1860" t="s">
        <v>8241</v>
      </c>
      <c r="E1860" t="s">
        <v>2792</v>
      </c>
      <c r="F1860" s="22" t="str">
        <f>"dossierComplet['"&amp;meta_dossier_complet[[#This Row],[COD_VAR]]&amp;"'][code_insee]"</f>
        <v>dossierComplet['CPG421'][code_insee]</v>
      </c>
    </row>
    <row r="1861" spans="2:6" hidden="1">
      <c r="B1861" t="s">
        <v>8242</v>
      </c>
      <c r="C1861" t="s">
        <v>8243</v>
      </c>
      <c r="D1861" t="s">
        <v>8244</v>
      </c>
      <c r="E1861" t="s">
        <v>2792</v>
      </c>
      <c r="F1861" s="22" t="str">
        <f>"dossierComplet['"&amp;meta_dossier_complet[[#This Row],[COD_VAR]]&amp;"'][code_insee]"</f>
        <v>dossierComplet['CPG521'][code_insee]</v>
      </c>
    </row>
    <row r="1862" spans="2:6" hidden="1">
      <c r="B1862" t="s">
        <v>8245</v>
      </c>
      <c r="C1862" t="s">
        <v>8246</v>
      </c>
      <c r="D1862" t="s">
        <v>8247</v>
      </c>
      <c r="E1862" t="s">
        <v>2792</v>
      </c>
      <c r="F1862" s="22" t="str">
        <f>"dossierComplet['"&amp;meta_dossier_complet[[#This Row],[COD_VAR]]&amp;"'][code_insee]"</f>
        <v>dossierComplet['CPGE21'][code_insee]</v>
      </c>
    </row>
    <row r="1863" spans="2:6" hidden="1">
      <c r="B1863" t="s">
        <v>8248</v>
      </c>
      <c r="C1863" t="s">
        <v>8249</v>
      </c>
      <c r="D1863" t="s">
        <v>8250</v>
      </c>
      <c r="E1863" t="s">
        <v>2792</v>
      </c>
      <c r="F1863" s="22" t="str">
        <f>"dossierComplet['"&amp;meta_dossier_complet[[#This Row],[COD_VAR]]&amp;"'][code_insee]"</f>
        <v>dossierComplet['CPGE021'][code_insee]</v>
      </c>
    </row>
    <row r="1864" spans="2:6" hidden="1">
      <c r="B1864" t="s">
        <v>8251</v>
      </c>
      <c r="C1864" t="s">
        <v>8252</v>
      </c>
      <c r="D1864" t="s">
        <v>8253</v>
      </c>
      <c r="E1864" t="s">
        <v>2792</v>
      </c>
      <c r="F1864" s="22" t="str">
        <f>"dossierComplet['"&amp;meta_dossier_complet[[#This Row],[COD_VAR]]&amp;"'][code_insee]"</f>
        <v>dossierComplet['CPGE121'][code_insee]</v>
      </c>
    </row>
    <row r="1865" spans="2:6" hidden="1">
      <c r="B1865" t="s">
        <v>8254</v>
      </c>
      <c r="C1865" t="s">
        <v>8255</v>
      </c>
      <c r="D1865" t="s">
        <v>8256</v>
      </c>
      <c r="E1865" t="s">
        <v>2792</v>
      </c>
      <c r="F1865" s="22" t="str">
        <f>"dossierComplet['"&amp;meta_dossier_complet[[#This Row],[COD_VAR]]&amp;"'][code_insee]"</f>
        <v>dossierComplet['CPGE221'][code_insee]</v>
      </c>
    </row>
    <row r="1866" spans="2:6" hidden="1">
      <c r="B1866" t="s">
        <v>8257</v>
      </c>
      <c r="C1866" t="s">
        <v>8258</v>
      </c>
      <c r="D1866" t="s">
        <v>8259</v>
      </c>
      <c r="E1866" t="s">
        <v>2792</v>
      </c>
      <c r="F1866" s="22" t="str">
        <f>"dossierComplet['"&amp;meta_dossier_complet[[#This Row],[COD_VAR]]&amp;"'][code_insee]"</f>
        <v>dossierComplet['CPGE321'][code_insee]</v>
      </c>
    </row>
    <row r="1867" spans="2:6" hidden="1">
      <c r="B1867" t="s">
        <v>8260</v>
      </c>
      <c r="C1867" t="s">
        <v>8261</v>
      </c>
      <c r="D1867" t="s">
        <v>8262</v>
      </c>
      <c r="E1867" t="s">
        <v>2792</v>
      </c>
      <c r="F1867" s="22" t="str">
        <f>"dossierComplet['"&amp;meta_dossier_complet[[#This Row],[COD_VAR]]&amp;"'][code_insee]"</f>
        <v>dossierComplet['CPGE421'][code_insee]</v>
      </c>
    </row>
    <row r="1868" spans="2:6" hidden="1">
      <c r="B1868" t="s">
        <v>8263</v>
      </c>
      <c r="C1868" t="s">
        <v>8264</v>
      </c>
      <c r="D1868" t="s">
        <v>8265</v>
      </c>
      <c r="E1868" t="s">
        <v>2792</v>
      </c>
      <c r="F1868" s="22" t="str">
        <f>"dossierComplet['"&amp;meta_dossier_complet[[#This Row],[COD_VAR]]&amp;"'][code_insee]"</f>
        <v>dossierComplet['CPGE521'][code_insee]</v>
      </c>
    </row>
    <row r="1869" spans="2:6" hidden="1">
      <c r="B1869" t="s">
        <v>8266</v>
      </c>
      <c r="C1869" t="s">
        <v>8267</v>
      </c>
      <c r="D1869" t="s">
        <v>8268</v>
      </c>
      <c r="E1869" t="s">
        <v>2792</v>
      </c>
      <c r="F1869" s="22" t="str">
        <f>"dossierComplet['"&amp;meta_dossier_complet[[#This Row],[COD_VAR]]&amp;"'][code_insee]"</f>
        <v>dossierComplet['CPGEL21'][code_insee]</v>
      </c>
    </row>
    <row r="1870" spans="2:6" hidden="1">
      <c r="B1870" t="s">
        <v>8269</v>
      </c>
      <c r="C1870" t="s">
        <v>8270</v>
      </c>
      <c r="D1870" t="s">
        <v>8271</v>
      </c>
      <c r="E1870" t="s">
        <v>2792</v>
      </c>
      <c r="F1870" s="22" t="str">
        <f>"dossierComplet['"&amp;meta_dossier_complet[[#This Row],[COD_VAR]]&amp;"'][code_insee]"</f>
        <v>dossierComplet['CPGEL021'][code_insee]</v>
      </c>
    </row>
    <row r="1871" spans="2:6" hidden="1">
      <c r="B1871" t="s">
        <v>8272</v>
      </c>
      <c r="C1871" t="s">
        <v>8273</v>
      </c>
      <c r="D1871" t="s">
        <v>8274</v>
      </c>
      <c r="E1871" t="s">
        <v>2792</v>
      </c>
      <c r="F1871" s="22" t="str">
        <f>"dossierComplet['"&amp;meta_dossier_complet[[#This Row],[COD_VAR]]&amp;"'][code_insee]"</f>
        <v>dossierComplet['CPGEL121'][code_insee]</v>
      </c>
    </row>
    <row r="1872" spans="2:6" hidden="1">
      <c r="B1872" t="s">
        <v>8275</v>
      </c>
      <c r="C1872" t="s">
        <v>8276</v>
      </c>
      <c r="D1872" t="s">
        <v>8277</v>
      </c>
      <c r="E1872" t="s">
        <v>2792</v>
      </c>
      <c r="F1872" s="22" t="str">
        <f>"dossierComplet['"&amp;meta_dossier_complet[[#This Row],[COD_VAR]]&amp;"'][code_insee]"</f>
        <v>dossierComplet['CPGEL221'][code_insee]</v>
      </c>
    </row>
    <row r="1873" spans="2:6" hidden="1">
      <c r="B1873" t="s">
        <v>8278</v>
      </c>
      <c r="C1873" t="s">
        <v>8279</v>
      </c>
      <c r="D1873" t="s">
        <v>8280</v>
      </c>
      <c r="E1873" t="s">
        <v>2792</v>
      </c>
      <c r="F1873" s="22" t="str">
        <f>"dossierComplet['"&amp;meta_dossier_complet[[#This Row],[COD_VAR]]&amp;"'][code_insee]"</f>
        <v>dossierComplet['CPGEL321'][code_insee]</v>
      </c>
    </row>
    <row r="1874" spans="2:6" hidden="1">
      <c r="B1874" t="s">
        <v>8281</v>
      </c>
      <c r="C1874" t="s">
        <v>8282</v>
      </c>
      <c r="D1874" t="s">
        <v>8283</v>
      </c>
      <c r="E1874" t="s">
        <v>2792</v>
      </c>
      <c r="F1874" s="22" t="str">
        <f>"dossierComplet['"&amp;meta_dossier_complet[[#This Row],[COD_VAR]]&amp;"'][code_insee]"</f>
        <v>dossierComplet['CPGEL421'][code_insee]</v>
      </c>
    </row>
    <row r="1875" spans="2:6" hidden="1">
      <c r="B1875" t="s">
        <v>8284</v>
      </c>
      <c r="C1875" t="s">
        <v>8285</v>
      </c>
      <c r="D1875" t="s">
        <v>8286</v>
      </c>
      <c r="E1875" t="s">
        <v>2792</v>
      </c>
      <c r="F1875" s="22" t="str">
        <f>"dossierComplet['"&amp;meta_dossier_complet[[#This Row],[COD_VAR]]&amp;"'][code_insee]"</f>
        <v>dossierComplet['CPGEL521'][code_insee]</v>
      </c>
    </row>
    <row r="1876" spans="2:6" hidden="1">
      <c r="B1876" t="s">
        <v>8287</v>
      </c>
      <c r="C1876" t="s">
        <v>8288</v>
      </c>
      <c r="D1876" t="s">
        <v>8289</v>
      </c>
      <c r="E1876" t="s">
        <v>2792</v>
      </c>
      <c r="F1876" s="22" t="str">
        <f>"dossierComplet['"&amp;meta_dossier_complet[[#This Row],[COD_VAR]]&amp;"'][code_insee]"</f>
        <v>dossierComplet['CPGEO21'][code_insee]</v>
      </c>
    </row>
    <row r="1877" spans="2:6" hidden="1">
      <c r="B1877" t="s">
        <v>8290</v>
      </c>
      <c r="C1877" t="s">
        <v>8291</v>
      </c>
      <c r="D1877" t="s">
        <v>8292</v>
      </c>
      <c r="E1877" t="s">
        <v>2792</v>
      </c>
      <c r="F1877" s="22" t="str">
        <f>"dossierComplet['"&amp;meta_dossier_complet[[#This Row],[COD_VAR]]&amp;"'][code_insee]"</f>
        <v>dossierComplet['CPGEO021'][code_insee]</v>
      </c>
    </row>
    <row r="1878" spans="2:6" hidden="1">
      <c r="B1878" t="s">
        <v>8293</v>
      </c>
      <c r="C1878" t="s">
        <v>8294</v>
      </c>
      <c r="D1878" t="s">
        <v>8295</v>
      </c>
      <c r="E1878" t="s">
        <v>2792</v>
      </c>
      <c r="F1878" s="22" t="str">
        <f>"dossierComplet['"&amp;meta_dossier_complet[[#This Row],[COD_VAR]]&amp;"'][code_insee]"</f>
        <v>dossierComplet['CPGEO121'][code_insee]</v>
      </c>
    </row>
    <row r="1879" spans="2:6" hidden="1">
      <c r="B1879" t="s">
        <v>8296</v>
      </c>
      <c r="C1879" t="s">
        <v>8297</v>
      </c>
      <c r="D1879" t="s">
        <v>8298</v>
      </c>
      <c r="E1879" t="s">
        <v>2792</v>
      </c>
      <c r="F1879" s="22" t="str">
        <f>"dossierComplet['"&amp;meta_dossier_complet[[#This Row],[COD_VAR]]&amp;"'][code_insee]"</f>
        <v>dossierComplet['CPGEO221'][code_insee]</v>
      </c>
    </row>
    <row r="1880" spans="2:6" hidden="1">
      <c r="B1880" t="s">
        <v>8299</v>
      </c>
      <c r="C1880" t="s">
        <v>8300</v>
      </c>
      <c r="D1880" t="s">
        <v>8301</v>
      </c>
      <c r="E1880" t="s">
        <v>2792</v>
      </c>
      <c r="F1880" s="22" t="str">
        <f>"dossierComplet['"&amp;meta_dossier_complet[[#This Row],[COD_VAR]]&amp;"'][code_insee]"</f>
        <v>dossierComplet['CPGEO321'][code_insee]</v>
      </c>
    </row>
    <row r="1881" spans="2:6" hidden="1">
      <c r="B1881" t="s">
        <v>8302</v>
      </c>
      <c r="C1881" t="s">
        <v>8303</v>
      </c>
      <c r="D1881" t="s">
        <v>8304</v>
      </c>
      <c r="E1881" t="s">
        <v>2792</v>
      </c>
      <c r="F1881" s="22" t="str">
        <f>"dossierComplet['"&amp;meta_dossier_complet[[#This Row],[COD_VAR]]&amp;"'][code_insee]"</f>
        <v>dossierComplet['CPGEO421'][code_insee]</v>
      </c>
    </row>
    <row r="1882" spans="2:6" hidden="1">
      <c r="B1882" t="s">
        <v>8305</v>
      </c>
      <c r="C1882" t="s">
        <v>8306</v>
      </c>
      <c r="D1882" t="s">
        <v>8307</v>
      </c>
      <c r="E1882" t="s">
        <v>2792</v>
      </c>
      <c r="F1882" s="22" t="str">
        <f>"dossierComplet['"&amp;meta_dossier_complet[[#This Row],[COD_VAR]]&amp;"'][code_insee]"</f>
        <v>dossierComplet['CPGEO521'][code_insee]</v>
      </c>
    </row>
    <row r="1883" spans="2:6" hidden="1">
      <c r="B1883" t="s">
        <v>8308</v>
      </c>
      <c r="C1883" t="s">
        <v>8309</v>
      </c>
      <c r="D1883" t="s">
        <v>8310</v>
      </c>
      <c r="E1883" t="s">
        <v>2792</v>
      </c>
      <c r="F1883" s="22" t="str">
        <f>"dossierComplet['"&amp;meta_dossier_complet[[#This Row],[COD_VAR]]&amp;"'][code_insee]"</f>
        <v>dossierComplet['VV21'][code_insee]</v>
      </c>
    </row>
    <row r="1884" spans="2:6" hidden="1">
      <c r="B1884" t="s">
        <v>8311</v>
      </c>
      <c r="C1884" t="s">
        <v>8312</v>
      </c>
      <c r="D1884" t="s">
        <v>8313</v>
      </c>
      <c r="E1884" t="s">
        <v>2792</v>
      </c>
      <c r="F1884" s="22" t="str">
        <f>"dossierComplet['"&amp;meta_dossier_complet[[#This Row],[COD_VAR]]&amp;"'][code_insee]"</f>
        <v>dossierComplet['VVUH21'][code_insee]</v>
      </c>
    </row>
    <row r="1885" spans="2:6" hidden="1">
      <c r="B1885" t="s">
        <v>8314</v>
      </c>
      <c r="C1885" t="s">
        <v>8315</v>
      </c>
      <c r="D1885" t="s">
        <v>8316</v>
      </c>
      <c r="E1885" t="s">
        <v>2792</v>
      </c>
      <c r="F1885" s="22" t="str">
        <f>"dossierComplet['"&amp;meta_dossier_complet[[#This Row],[COD_VAR]]&amp;"'][code_insee]"</f>
        <v>dossierComplet['VVLIT21'][code_insee]</v>
      </c>
    </row>
    <row r="1886" spans="2:6" hidden="1">
      <c r="B1886" t="s">
        <v>8317</v>
      </c>
      <c r="C1886" t="s">
        <v>8318</v>
      </c>
      <c r="D1886" t="s">
        <v>8319</v>
      </c>
      <c r="E1886" t="s">
        <v>2792</v>
      </c>
      <c r="F1886" s="22" t="str">
        <f>"dossierComplet['"&amp;meta_dossier_complet[[#This Row],[COD_VAR]]&amp;"'][code_insee]"</f>
        <v>dossierComplet['RT21'][code_insee]</v>
      </c>
    </row>
    <row r="1887" spans="2:6" hidden="1">
      <c r="B1887" t="s">
        <v>8320</v>
      </c>
      <c r="C1887" t="s">
        <v>8321</v>
      </c>
      <c r="D1887" t="s">
        <v>8322</v>
      </c>
      <c r="E1887" t="s">
        <v>2792</v>
      </c>
      <c r="F1887" s="22" t="str">
        <f>"dossierComplet['"&amp;meta_dossier_complet[[#This Row],[COD_VAR]]&amp;"'][code_insee]"</f>
        <v>dossierComplet['RTUH21'][code_insee]</v>
      </c>
    </row>
    <row r="1888" spans="2:6" hidden="1">
      <c r="B1888" t="s">
        <v>8323</v>
      </c>
      <c r="C1888" t="s">
        <v>8324</v>
      </c>
      <c r="D1888" t="s">
        <v>8325</v>
      </c>
      <c r="E1888" t="s">
        <v>2792</v>
      </c>
      <c r="F1888" s="22" t="str">
        <f>"dossierComplet['"&amp;meta_dossier_complet[[#This Row],[COD_VAR]]&amp;"'][code_insee]"</f>
        <v>dossierComplet['RTLIT21'][code_insee]</v>
      </c>
    </row>
    <row r="1889" spans="2:6" hidden="1">
      <c r="B1889" t="s">
        <v>8326</v>
      </c>
      <c r="C1889" t="s">
        <v>8327</v>
      </c>
      <c r="D1889" t="s">
        <v>8328</v>
      </c>
      <c r="E1889" t="s">
        <v>2792</v>
      </c>
      <c r="F1889" s="22" t="str">
        <f>"dossierComplet['"&amp;meta_dossier_complet[[#This Row],[COD_VAR]]&amp;"'][code_insee]"</f>
        <v>dossierComplet['AJCS21'][code_insee]</v>
      </c>
    </row>
    <row r="1890" spans="2:6" hidden="1">
      <c r="B1890" t="s">
        <v>8329</v>
      </c>
      <c r="C1890" t="s">
        <v>8330</v>
      </c>
      <c r="D1890" t="s">
        <v>8331</v>
      </c>
      <c r="E1890" t="s">
        <v>2792</v>
      </c>
      <c r="F1890" s="22" t="str">
        <f>"dossierComplet['"&amp;meta_dossier_complet[[#This Row],[COD_VAR]]&amp;"'][code_insee]"</f>
        <v>dossierComplet['AJCSUH21'][code_insee]</v>
      </c>
    </row>
    <row r="1891" spans="2:6" hidden="1">
      <c r="B1891" t="s">
        <v>8332</v>
      </c>
      <c r="C1891" t="s">
        <v>8333</v>
      </c>
      <c r="D1891" t="s">
        <v>8334</v>
      </c>
      <c r="E1891" t="s">
        <v>2792</v>
      </c>
      <c r="F1891" s="22" t="str">
        <f>"dossierComplet['"&amp;meta_dossier_complet[[#This Row],[COD_VAR]]&amp;"'][code_insee]"</f>
        <v>dossierComplet['AJCSLIT21'][code_insee]</v>
      </c>
    </row>
  </sheetData>
  <autoFilter ref="A1:A1891" xr:uid="{00000000-0009-0000-0000-000003000000}">
    <filterColumn colId="0">
      <filters blank="1"/>
    </filterColumn>
  </autoFilter>
  <conditionalFormatting sqref="A1:A1048576">
    <cfRule type="cellIs" dxfId="1" priority="2" operator="equal">
      <formula>"X"</formula>
    </cfRule>
    <cfRule type="cellIs" dxfId="0" priority="3" operator="notEqual">
      <formula>""""""</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I292"/>
  <sheetViews>
    <sheetView zoomScaleNormal="100" workbookViewId="0">
      <selection activeCell="C59" sqref="C59"/>
    </sheetView>
  </sheetViews>
  <sheetFormatPr defaultColWidth="8.7109375" defaultRowHeight="15"/>
  <cols>
    <col min="3" max="3" width="22.85546875" customWidth="1"/>
    <col min="4" max="4" width="50.28515625" customWidth="1"/>
  </cols>
  <sheetData>
    <row r="3" spans="3:9">
      <c r="C3" s="1" t="s">
        <v>0</v>
      </c>
      <c r="D3" s="1" t="s">
        <v>1</v>
      </c>
      <c r="E3" s="1" t="s">
        <v>2</v>
      </c>
      <c r="F3" s="1" t="s">
        <v>3</v>
      </c>
      <c r="G3" s="1" t="s">
        <v>8335</v>
      </c>
      <c r="H3" s="1" t="s">
        <v>5</v>
      </c>
      <c r="I3" s="1" t="s">
        <v>6</v>
      </c>
    </row>
    <row r="6" spans="3:9">
      <c r="D6" t="s">
        <v>8336</v>
      </c>
      <c r="E6" t="s">
        <v>8337</v>
      </c>
      <c r="F6" t="s">
        <v>8338</v>
      </c>
      <c r="G6" t="s">
        <v>8339</v>
      </c>
      <c r="H6" t="s">
        <v>8340</v>
      </c>
      <c r="I6" t="s">
        <v>8341</v>
      </c>
    </row>
    <row r="7" spans="3:9">
      <c r="C7" t="s">
        <v>51</v>
      </c>
      <c r="D7" t="s">
        <v>52</v>
      </c>
      <c r="E7" t="s">
        <v>53</v>
      </c>
      <c r="F7" t="s">
        <v>10</v>
      </c>
      <c r="G7" t="s">
        <v>8342</v>
      </c>
      <c r="H7" t="s">
        <v>55</v>
      </c>
      <c r="I7">
        <v>5001</v>
      </c>
    </row>
    <row r="8" spans="3:9">
      <c r="C8" t="s">
        <v>57</v>
      </c>
      <c r="D8" t="s">
        <v>58</v>
      </c>
      <c r="E8" t="s">
        <v>53</v>
      </c>
      <c r="F8" t="s">
        <v>10</v>
      </c>
      <c r="G8" t="s">
        <v>8342</v>
      </c>
      <c r="H8" t="s">
        <v>12</v>
      </c>
      <c r="I8">
        <v>5460</v>
      </c>
    </row>
    <row r="9" spans="3:9">
      <c r="C9" t="s">
        <v>60</v>
      </c>
      <c r="D9" t="s">
        <v>61</v>
      </c>
      <c r="E9" t="s">
        <v>53</v>
      </c>
      <c r="F9" t="s">
        <v>10</v>
      </c>
      <c r="G9" t="s">
        <v>8342</v>
      </c>
      <c r="H9" t="s">
        <v>55</v>
      </c>
      <c r="I9">
        <v>1</v>
      </c>
    </row>
    <row r="10" spans="3:9">
      <c r="C10" t="s">
        <v>64</v>
      </c>
      <c r="D10" t="s">
        <v>65</v>
      </c>
      <c r="E10" t="s">
        <v>53</v>
      </c>
      <c r="F10" t="s">
        <v>10</v>
      </c>
      <c r="G10" t="s">
        <v>8342</v>
      </c>
      <c r="H10" t="s">
        <v>55</v>
      </c>
      <c r="I10" t="s">
        <v>8343</v>
      </c>
    </row>
    <row r="11" spans="3:9">
      <c r="C11" t="s">
        <v>67</v>
      </c>
      <c r="D11" t="s">
        <v>8344</v>
      </c>
      <c r="E11" t="s">
        <v>53</v>
      </c>
      <c r="F11" t="s">
        <v>10</v>
      </c>
      <c r="G11" t="s">
        <v>8342</v>
      </c>
      <c r="H11" t="s">
        <v>70</v>
      </c>
      <c r="I11" t="s">
        <v>8345</v>
      </c>
    </row>
    <row r="12" spans="3:9">
      <c r="C12" t="s">
        <v>72</v>
      </c>
      <c r="D12" t="s">
        <v>8346</v>
      </c>
      <c r="E12" t="s">
        <v>74</v>
      </c>
      <c r="F12" t="s">
        <v>10</v>
      </c>
      <c r="G12" t="s">
        <v>8342</v>
      </c>
      <c r="H12" t="s">
        <v>55</v>
      </c>
      <c r="I12">
        <v>1</v>
      </c>
    </row>
    <row r="13" spans="3:9">
      <c r="C13" t="s">
        <v>76</v>
      </c>
      <c r="D13" t="s">
        <v>8347</v>
      </c>
      <c r="E13" t="s">
        <v>74</v>
      </c>
      <c r="F13" t="s">
        <v>10</v>
      </c>
      <c r="G13" t="s">
        <v>8342</v>
      </c>
      <c r="H13" t="s">
        <v>55</v>
      </c>
      <c r="I13">
        <v>1</v>
      </c>
    </row>
    <row r="14" spans="3:9">
      <c r="C14" t="s">
        <v>79</v>
      </c>
      <c r="D14" t="s">
        <v>80</v>
      </c>
      <c r="E14" t="s">
        <v>74</v>
      </c>
      <c r="F14" t="s">
        <v>10</v>
      </c>
      <c r="G14" t="s">
        <v>8342</v>
      </c>
      <c r="H14" t="s">
        <v>55</v>
      </c>
      <c r="I14" t="s">
        <v>8348</v>
      </c>
    </row>
    <row r="15" spans="3:9">
      <c r="C15" t="s">
        <v>82</v>
      </c>
      <c r="D15" t="s">
        <v>83</v>
      </c>
      <c r="E15" t="s">
        <v>74</v>
      </c>
      <c r="F15" t="s">
        <v>13</v>
      </c>
      <c r="G15" t="s">
        <v>8342</v>
      </c>
      <c r="H15" t="s">
        <v>55</v>
      </c>
      <c r="I15">
        <v>1</v>
      </c>
    </row>
    <row r="16" spans="3:9">
      <c r="C16" t="s">
        <v>85</v>
      </c>
      <c r="D16" t="s">
        <v>86</v>
      </c>
      <c r="E16" t="s">
        <v>74</v>
      </c>
      <c r="F16" t="s">
        <v>10</v>
      </c>
      <c r="G16" t="s">
        <v>8342</v>
      </c>
      <c r="H16" t="s">
        <v>55</v>
      </c>
      <c r="I16">
        <v>1</v>
      </c>
    </row>
    <row r="17" spans="3:9">
      <c r="C17" t="s">
        <v>88</v>
      </c>
      <c r="D17" t="s">
        <v>89</v>
      </c>
      <c r="E17" t="s">
        <v>74</v>
      </c>
      <c r="F17" t="s">
        <v>10</v>
      </c>
      <c r="G17" t="s">
        <v>8342</v>
      </c>
      <c r="H17" t="s">
        <v>55</v>
      </c>
      <c r="I17">
        <v>1</v>
      </c>
    </row>
    <row r="18" spans="3:9">
      <c r="C18" t="s">
        <v>91</v>
      </c>
      <c r="D18" t="s">
        <v>92</v>
      </c>
      <c r="E18" t="s">
        <v>74</v>
      </c>
      <c r="F18" t="s">
        <v>10</v>
      </c>
      <c r="G18" t="s">
        <v>8342</v>
      </c>
      <c r="H18" t="s">
        <v>55</v>
      </c>
      <c r="I18">
        <v>1</v>
      </c>
    </row>
    <row r="19" spans="3:9">
      <c r="C19" t="s">
        <v>94</v>
      </c>
      <c r="D19" t="s">
        <v>8349</v>
      </c>
      <c r="E19" t="s">
        <v>74</v>
      </c>
      <c r="F19" t="s">
        <v>10</v>
      </c>
      <c r="G19" t="s">
        <v>8342</v>
      </c>
      <c r="H19" t="s">
        <v>55</v>
      </c>
      <c r="I19">
        <v>1</v>
      </c>
    </row>
    <row r="20" spans="3:9">
      <c r="C20" t="s">
        <v>97</v>
      </c>
      <c r="D20" t="s">
        <v>98</v>
      </c>
      <c r="E20" t="s">
        <v>99</v>
      </c>
      <c r="F20" t="s">
        <v>10</v>
      </c>
      <c r="G20" t="s">
        <v>8342</v>
      </c>
      <c r="H20" t="s">
        <v>70</v>
      </c>
      <c r="I20" t="s">
        <v>8350</v>
      </c>
    </row>
    <row r="21" spans="3:9">
      <c r="C21" t="s">
        <v>143</v>
      </c>
      <c r="D21" t="s">
        <v>144</v>
      </c>
      <c r="E21" t="s">
        <v>99</v>
      </c>
      <c r="F21" t="s">
        <v>13</v>
      </c>
      <c r="G21" t="s">
        <v>8342</v>
      </c>
      <c r="H21" t="s">
        <v>16</v>
      </c>
      <c r="I21">
        <v>468</v>
      </c>
    </row>
    <row r="22" spans="3:9">
      <c r="C22" t="s">
        <v>140</v>
      </c>
      <c r="D22" t="s">
        <v>141</v>
      </c>
      <c r="E22" t="s">
        <v>99</v>
      </c>
      <c r="F22" t="s">
        <v>13</v>
      </c>
      <c r="G22" t="s">
        <v>8342</v>
      </c>
      <c r="H22" t="s">
        <v>16</v>
      </c>
      <c r="I22">
        <v>391</v>
      </c>
    </row>
    <row r="23" spans="3:9">
      <c r="C23" t="s">
        <v>138</v>
      </c>
      <c r="D23" t="s">
        <v>139</v>
      </c>
      <c r="E23" t="s">
        <v>99</v>
      </c>
      <c r="F23" t="s">
        <v>13</v>
      </c>
      <c r="G23" t="s">
        <v>8342</v>
      </c>
      <c r="H23" t="s">
        <v>16</v>
      </c>
      <c r="I23">
        <v>384</v>
      </c>
    </row>
    <row r="24" spans="3:9">
      <c r="C24" t="s">
        <v>200</v>
      </c>
      <c r="D24" t="s">
        <v>201</v>
      </c>
      <c r="E24" t="s">
        <v>99</v>
      </c>
      <c r="F24" t="s">
        <v>13</v>
      </c>
      <c r="G24" t="s">
        <v>8342</v>
      </c>
      <c r="H24" t="s">
        <v>16</v>
      </c>
      <c r="I24">
        <v>730</v>
      </c>
    </row>
    <row r="25" spans="3:9">
      <c r="C25" t="s">
        <v>173</v>
      </c>
      <c r="D25" t="s">
        <v>174</v>
      </c>
      <c r="E25" t="s">
        <v>99</v>
      </c>
      <c r="F25" t="s">
        <v>13</v>
      </c>
      <c r="G25" t="s">
        <v>8342</v>
      </c>
      <c r="H25" t="s">
        <v>16</v>
      </c>
      <c r="I25">
        <v>820</v>
      </c>
    </row>
    <row r="26" spans="3:9">
      <c r="C26" t="s">
        <v>160</v>
      </c>
      <c r="D26" t="s">
        <v>161</v>
      </c>
      <c r="E26" t="s">
        <v>99</v>
      </c>
      <c r="F26" t="s">
        <v>13</v>
      </c>
      <c r="G26" t="s">
        <v>8342</v>
      </c>
      <c r="H26" t="s">
        <v>16</v>
      </c>
      <c r="I26">
        <v>899</v>
      </c>
    </row>
    <row r="27" spans="3:9">
      <c r="C27" t="s">
        <v>203</v>
      </c>
      <c r="D27" t="s">
        <v>4896</v>
      </c>
      <c r="E27" t="s">
        <v>99</v>
      </c>
      <c r="F27" t="s">
        <v>13</v>
      </c>
      <c r="G27" t="s">
        <v>8342</v>
      </c>
      <c r="H27" t="s">
        <v>16</v>
      </c>
      <c r="I27">
        <v>200</v>
      </c>
    </row>
    <row r="28" spans="3:9">
      <c r="C28" t="s">
        <v>176</v>
      </c>
      <c r="D28" t="s">
        <v>4658</v>
      </c>
      <c r="E28" t="s">
        <v>99</v>
      </c>
      <c r="F28" t="s">
        <v>13</v>
      </c>
      <c r="G28" t="s">
        <v>8342</v>
      </c>
      <c r="H28" t="s">
        <v>16</v>
      </c>
      <c r="I28">
        <v>196</v>
      </c>
    </row>
    <row r="29" spans="3:9">
      <c r="C29" t="s">
        <v>162</v>
      </c>
      <c r="D29" t="s">
        <v>4414</v>
      </c>
      <c r="E29" t="s">
        <v>99</v>
      </c>
      <c r="F29" t="s">
        <v>13</v>
      </c>
      <c r="G29" t="s">
        <v>8342</v>
      </c>
      <c r="H29" t="s">
        <v>16</v>
      </c>
      <c r="I29">
        <v>198</v>
      </c>
    </row>
    <row r="30" spans="3:9">
      <c r="C30" t="s">
        <v>206</v>
      </c>
      <c r="D30" t="s">
        <v>4898</v>
      </c>
      <c r="E30" t="s">
        <v>99</v>
      </c>
      <c r="F30" t="s">
        <v>13</v>
      </c>
      <c r="G30" t="s">
        <v>8342</v>
      </c>
      <c r="H30" t="s">
        <v>16</v>
      </c>
      <c r="I30">
        <v>514</v>
      </c>
    </row>
    <row r="31" spans="3:9">
      <c r="C31" t="s">
        <v>179</v>
      </c>
      <c r="D31" t="s">
        <v>4660</v>
      </c>
      <c r="E31" t="s">
        <v>99</v>
      </c>
      <c r="F31" t="s">
        <v>13</v>
      </c>
      <c r="G31" t="s">
        <v>8342</v>
      </c>
      <c r="H31" t="s">
        <v>16</v>
      </c>
      <c r="I31">
        <v>589</v>
      </c>
    </row>
    <row r="32" spans="3:9">
      <c r="C32" t="s">
        <v>163</v>
      </c>
      <c r="D32" t="s">
        <v>4416</v>
      </c>
      <c r="E32" t="s">
        <v>99</v>
      </c>
      <c r="F32" t="s">
        <v>13</v>
      </c>
      <c r="G32" t="s">
        <v>8342</v>
      </c>
      <c r="H32" t="s">
        <v>16</v>
      </c>
      <c r="I32">
        <v>674</v>
      </c>
    </row>
    <row r="33" spans="3:9">
      <c r="C33" t="s">
        <v>209</v>
      </c>
      <c r="D33" t="s">
        <v>210</v>
      </c>
      <c r="E33" t="s">
        <v>99</v>
      </c>
      <c r="F33" t="s">
        <v>13</v>
      </c>
      <c r="G33" t="s">
        <v>8342</v>
      </c>
      <c r="H33" t="s">
        <v>16</v>
      </c>
      <c r="I33">
        <v>16</v>
      </c>
    </row>
    <row r="34" spans="3:9">
      <c r="C34" t="s">
        <v>182</v>
      </c>
      <c r="D34" t="s">
        <v>183</v>
      </c>
      <c r="E34" t="s">
        <v>99</v>
      </c>
      <c r="F34" t="s">
        <v>13</v>
      </c>
      <c r="G34" t="s">
        <v>8342</v>
      </c>
      <c r="H34" t="s">
        <v>16</v>
      </c>
      <c r="I34">
        <v>35</v>
      </c>
    </row>
    <row r="35" spans="3:9">
      <c r="C35" t="s">
        <v>164</v>
      </c>
      <c r="D35" t="s">
        <v>165</v>
      </c>
      <c r="E35" t="s">
        <v>99</v>
      </c>
      <c r="F35" t="s">
        <v>13</v>
      </c>
      <c r="G35" t="s">
        <v>8342</v>
      </c>
      <c r="H35" t="s">
        <v>16</v>
      </c>
      <c r="I35">
        <v>27</v>
      </c>
    </row>
    <row r="36" spans="3:9">
      <c r="C36" t="s">
        <v>212</v>
      </c>
      <c r="D36" t="s">
        <v>213</v>
      </c>
      <c r="E36" t="s">
        <v>99</v>
      </c>
      <c r="F36" t="s">
        <v>13</v>
      </c>
      <c r="G36" t="s">
        <v>8342</v>
      </c>
      <c r="H36" t="s">
        <v>16</v>
      </c>
      <c r="I36">
        <v>317</v>
      </c>
    </row>
    <row r="37" spans="3:9">
      <c r="C37" t="s">
        <v>185</v>
      </c>
      <c r="D37" t="s">
        <v>186</v>
      </c>
      <c r="E37" t="s">
        <v>99</v>
      </c>
      <c r="F37" t="s">
        <v>13</v>
      </c>
      <c r="G37" t="s">
        <v>8342</v>
      </c>
      <c r="H37" t="s">
        <v>16</v>
      </c>
      <c r="I37">
        <v>249</v>
      </c>
    </row>
    <row r="38" spans="3:9">
      <c r="C38" t="s">
        <v>166</v>
      </c>
      <c r="D38" t="s">
        <v>167</v>
      </c>
      <c r="E38" t="s">
        <v>99</v>
      </c>
      <c r="F38" t="s">
        <v>13</v>
      </c>
      <c r="G38" t="s">
        <v>8342</v>
      </c>
      <c r="H38" t="s">
        <v>16</v>
      </c>
      <c r="I38">
        <v>281</v>
      </c>
    </row>
    <row r="39" spans="3:9">
      <c r="C39" t="s">
        <v>215</v>
      </c>
      <c r="D39" t="s">
        <v>216</v>
      </c>
      <c r="E39" t="s">
        <v>99</v>
      </c>
      <c r="F39" t="s">
        <v>13</v>
      </c>
      <c r="G39" t="s">
        <v>8342</v>
      </c>
      <c r="H39" t="s">
        <v>16</v>
      </c>
      <c r="I39">
        <v>411</v>
      </c>
    </row>
    <row r="40" spans="3:9">
      <c r="C40" t="s">
        <v>188</v>
      </c>
      <c r="D40" t="s">
        <v>189</v>
      </c>
      <c r="E40" t="s">
        <v>99</v>
      </c>
      <c r="F40" t="s">
        <v>13</v>
      </c>
      <c r="G40" t="s">
        <v>8342</v>
      </c>
      <c r="H40" t="s">
        <v>16</v>
      </c>
      <c r="I40">
        <v>556</v>
      </c>
    </row>
    <row r="41" spans="3:9">
      <c r="C41" t="s">
        <v>168</v>
      </c>
      <c r="D41" t="s">
        <v>169</v>
      </c>
      <c r="E41" t="s">
        <v>99</v>
      </c>
      <c r="F41" t="s">
        <v>13</v>
      </c>
      <c r="G41" t="s">
        <v>8342</v>
      </c>
      <c r="H41" t="s">
        <v>16</v>
      </c>
      <c r="I41">
        <v>598</v>
      </c>
    </row>
    <row r="42" spans="3:9">
      <c r="C42" t="s">
        <v>154</v>
      </c>
      <c r="D42" t="s">
        <v>4182</v>
      </c>
      <c r="E42" t="s">
        <v>99</v>
      </c>
      <c r="F42" t="s">
        <v>13</v>
      </c>
      <c r="G42" t="s">
        <v>8342</v>
      </c>
      <c r="H42" t="s">
        <v>16</v>
      </c>
      <c r="I42">
        <v>198</v>
      </c>
    </row>
    <row r="43" spans="3:9">
      <c r="C43" t="s">
        <v>148</v>
      </c>
      <c r="D43" t="s">
        <v>3957</v>
      </c>
      <c r="E43" t="s">
        <v>99</v>
      </c>
      <c r="F43" t="s">
        <v>13</v>
      </c>
      <c r="G43" t="s">
        <v>8342</v>
      </c>
      <c r="H43" t="s">
        <v>16</v>
      </c>
      <c r="I43">
        <v>198</v>
      </c>
    </row>
    <row r="44" spans="3:9">
      <c r="C44" t="s">
        <v>146</v>
      </c>
      <c r="D44" t="s">
        <v>3720</v>
      </c>
      <c r="E44" t="s">
        <v>99</v>
      </c>
      <c r="F44" t="s">
        <v>13</v>
      </c>
      <c r="G44" t="s">
        <v>8342</v>
      </c>
      <c r="H44" t="s">
        <v>16</v>
      </c>
      <c r="I44">
        <v>193</v>
      </c>
    </row>
    <row r="45" spans="3:9">
      <c r="C45" t="s">
        <v>157</v>
      </c>
      <c r="D45" t="s">
        <v>4208</v>
      </c>
      <c r="E45" t="s">
        <v>99</v>
      </c>
      <c r="F45" t="s">
        <v>13</v>
      </c>
      <c r="G45" t="s">
        <v>8342</v>
      </c>
      <c r="H45" t="s">
        <v>16</v>
      </c>
      <c r="I45">
        <v>429</v>
      </c>
    </row>
    <row r="46" spans="3:9">
      <c r="C46" t="s">
        <v>151</v>
      </c>
      <c r="D46" t="s">
        <v>3983</v>
      </c>
      <c r="E46" t="s">
        <v>99</v>
      </c>
      <c r="F46" t="s">
        <v>13</v>
      </c>
      <c r="G46" t="s">
        <v>8342</v>
      </c>
      <c r="H46" t="s">
        <v>16</v>
      </c>
      <c r="I46">
        <v>386</v>
      </c>
    </row>
    <row r="47" spans="3:9">
      <c r="C47" t="s">
        <v>147</v>
      </c>
      <c r="D47" t="s">
        <v>3746</v>
      </c>
      <c r="E47" t="s">
        <v>99</v>
      </c>
      <c r="F47" t="s">
        <v>13</v>
      </c>
      <c r="G47" t="s">
        <v>8342</v>
      </c>
      <c r="H47" t="s">
        <v>16</v>
      </c>
      <c r="I47">
        <v>371</v>
      </c>
    </row>
    <row r="48" spans="3:9">
      <c r="C48" t="s">
        <v>218</v>
      </c>
      <c r="D48" t="s">
        <v>5022</v>
      </c>
      <c r="E48" t="s">
        <v>99</v>
      </c>
      <c r="F48" t="s">
        <v>13</v>
      </c>
      <c r="G48" t="s">
        <v>8342</v>
      </c>
      <c r="H48" t="s">
        <v>16</v>
      </c>
      <c r="I48">
        <v>113</v>
      </c>
    </row>
    <row r="49" spans="3:9">
      <c r="C49" t="s">
        <v>191</v>
      </c>
      <c r="D49" t="s">
        <v>4802</v>
      </c>
      <c r="E49" t="s">
        <v>99</v>
      </c>
      <c r="F49" t="s">
        <v>13</v>
      </c>
      <c r="G49" t="s">
        <v>8342</v>
      </c>
      <c r="H49" t="s">
        <v>16</v>
      </c>
      <c r="I49">
        <v>113</v>
      </c>
    </row>
    <row r="50" spans="3:9">
      <c r="C50" t="s">
        <v>170</v>
      </c>
      <c r="D50" t="s">
        <v>4564</v>
      </c>
      <c r="E50" t="s">
        <v>99</v>
      </c>
      <c r="F50" t="s">
        <v>13</v>
      </c>
      <c r="G50" t="s">
        <v>8342</v>
      </c>
      <c r="H50" t="s">
        <v>16</v>
      </c>
      <c r="I50">
        <v>119</v>
      </c>
    </row>
    <row r="51" spans="3:9">
      <c r="C51" t="s">
        <v>221</v>
      </c>
      <c r="D51" t="s">
        <v>5024</v>
      </c>
      <c r="E51" t="s">
        <v>99</v>
      </c>
      <c r="F51" t="s">
        <v>13</v>
      </c>
      <c r="G51" t="s">
        <v>8342</v>
      </c>
      <c r="H51" t="s">
        <v>16</v>
      </c>
      <c r="I51">
        <v>71</v>
      </c>
    </row>
    <row r="52" spans="3:9">
      <c r="C52" t="s">
        <v>194</v>
      </c>
      <c r="D52" t="s">
        <v>4804</v>
      </c>
      <c r="E52" t="s">
        <v>99</v>
      </c>
      <c r="F52" t="s">
        <v>13</v>
      </c>
      <c r="G52" t="s">
        <v>8342</v>
      </c>
      <c r="H52" t="s">
        <v>16</v>
      </c>
      <c r="I52">
        <v>74</v>
      </c>
    </row>
    <row r="53" spans="3:9">
      <c r="C53" t="s">
        <v>171</v>
      </c>
      <c r="D53" t="s">
        <v>4566</v>
      </c>
      <c r="E53" t="s">
        <v>99</v>
      </c>
      <c r="F53" t="s">
        <v>13</v>
      </c>
      <c r="G53" t="s">
        <v>8342</v>
      </c>
      <c r="H53" t="s">
        <v>16</v>
      </c>
      <c r="I53">
        <v>61</v>
      </c>
    </row>
    <row r="54" spans="3:9">
      <c r="C54" t="s">
        <v>229</v>
      </c>
      <c r="D54" t="s">
        <v>230</v>
      </c>
      <c r="E54" t="s">
        <v>99</v>
      </c>
      <c r="F54" t="s">
        <v>13</v>
      </c>
      <c r="G54" t="s">
        <v>8342</v>
      </c>
      <c r="H54" t="s">
        <v>16</v>
      </c>
      <c r="I54">
        <v>30</v>
      </c>
    </row>
    <row r="55" spans="3:9">
      <c r="C55" t="s">
        <v>227</v>
      </c>
      <c r="D55" t="s">
        <v>228</v>
      </c>
      <c r="E55" t="s">
        <v>99</v>
      </c>
      <c r="F55" t="s">
        <v>13</v>
      </c>
      <c r="G55" t="s">
        <v>8342</v>
      </c>
      <c r="H55" t="s">
        <v>16</v>
      </c>
      <c r="I55">
        <v>23</v>
      </c>
    </row>
    <row r="56" spans="3:9">
      <c r="C56" t="s">
        <v>233</v>
      </c>
      <c r="D56" t="s">
        <v>7184</v>
      </c>
      <c r="E56" t="s">
        <v>99</v>
      </c>
      <c r="F56" t="s">
        <v>13</v>
      </c>
      <c r="G56" t="s">
        <v>8342</v>
      </c>
      <c r="H56" t="s">
        <v>16</v>
      </c>
      <c r="I56">
        <v>11</v>
      </c>
    </row>
    <row r="57" spans="3:9">
      <c r="C57" t="s">
        <v>232</v>
      </c>
      <c r="D57" t="s">
        <v>7182</v>
      </c>
      <c r="E57" t="s">
        <v>99</v>
      </c>
      <c r="F57" t="s">
        <v>13</v>
      </c>
      <c r="G57" t="s">
        <v>8342</v>
      </c>
      <c r="H57" t="s">
        <v>16</v>
      </c>
      <c r="I57">
        <v>9</v>
      </c>
    </row>
    <row r="58" spans="3:9">
      <c r="C58" t="s">
        <v>236</v>
      </c>
      <c r="D58" t="s">
        <v>237</v>
      </c>
      <c r="E58" t="s">
        <v>99</v>
      </c>
      <c r="F58" t="s">
        <v>238</v>
      </c>
      <c r="G58" t="s">
        <v>8342</v>
      </c>
      <c r="H58" t="s">
        <v>70</v>
      </c>
      <c r="I58">
        <v>-1.9590000000000001</v>
      </c>
    </row>
    <row r="59" spans="3:9">
      <c r="C59" t="s">
        <v>239</v>
      </c>
      <c r="D59" t="s">
        <v>240</v>
      </c>
      <c r="E59" t="s">
        <v>99</v>
      </c>
      <c r="F59" t="s">
        <v>238</v>
      </c>
      <c r="G59" t="s">
        <v>8342</v>
      </c>
      <c r="H59" t="s">
        <v>70</v>
      </c>
      <c r="I59">
        <v>-3.5310000000000001</v>
      </c>
    </row>
    <row r="60" spans="3:9">
      <c r="C60" t="s">
        <v>243</v>
      </c>
      <c r="D60" t="s">
        <v>244</v>
      </c>
      <c r="E60" t="s">
        <v>99</v>
      </c>
      <c r="F60" t="s">
        <v>238</v>
      </c>
      <c r="G60" t="s">
        <v>8342</v>
      </c>
      <c r="H60" t="s">
        <v>70</v>
      </c>
      <c r="I60">
        <v>-0.36099999999999999</v>
      </c>
    </row>
    <row r="61" spans="3:9">
      <c r="C61" t="s">
        <v>245</v>
      </c>
      <c r="D61" t="s">
        <v>8351</v>
      </c>
      <c r="E61" t="s">
        <v>99</v>
      </c>
      <c r="F61" t="s">
        <v>247</v>
      </c>
      <c r="G61" t="s">
        <v>8342</v>
      </c>
      <c r="H61" t="s">
        <v>70</v>
      </c>
      <c r="I61">
        <v>2.1669999999999998</v>
      </c>
    </row>
    <row r="62" spans="3:9">
      <c r="C62" t="s">
        <v>249</v>
      </c>
      <c r="D62" t="s">
        <v>8352</v>
      </c>
      <c r="E62" t="s">
        <v>99</v>
      </c>
      <c r="F62" t="s">
        <v>247</v>
      </c>
      <c r="G62" t="s">
        <v>8342</v>
      </c>
      <c r="H62" t="s">
        <v>70</v>
      </c>
      <c r="I62">
        <v>1.9490000000000001</v>
      </c>
    </row>
    <row r="63" spans="3:9">
      <c r="C63" t="s">
        <v>252</v>
      </c>
      <c r="D63" t="s">
        <v>8353</v>
      </c>
      <c r="E63" t="s">
        <v>99</v>
      </c>
      <c r="F63" t="s">
        <v>247</v>
      </c>
      <c r="G63" t="s">
        <v>8342</v>
      </c>
      <c r="H63" t="s">
        <v>70</v>
      </c>
      <c r="I63">
        <v>1.9219999999999999</v>
      </c>
    </row>
    <row r="64" spans="3:9">
      <c r="C64" t="s">
        <v>253</v>
      </c>
      <c r="D64" t="s">
        <v>8354</v>
      </c>
      <c r="E64" t="s">
        <v>99</v>
      </c>
      <c r="F64" t="s">
        <v>238</v>
      </c>
      <c r="G64" t="s">
        <v>8342</v>
      </c>
      <c r="H64" t="s">
        <v>70</v>
      </c>
      <c r="I64">
        <v>-2.0979999999999999</v>
      </c>
    </row>
    <row r="65" spans="3:9">
      <c r="C65" t="s">
        <v>257</v>
      </c>
      <c r="D65" t="s">
        <v>8355</v>
      </c>
      <c r="E65" t="s">
        <v>99</v>
      </c>
      <c r="F65" t="s">
        <v>238</v>
      </c>
      <c r="G65" t="s">
        <v>8342</v>
      </c>
      <c r="H65" t="s">
        <v>70</v>
      </c>
      <c r="I65">
        <v>-0.27900000000000003</v>
      </c>
    </row>
    <row r="66" spans="3:9">
      <c r="C66" t="s">
        <v>258</v>
      </c>
      <c r="D66" t="s">
        <v>8356</v>
      </c>
      <c r="E66" t="s">
        <v>99</v>
      </c>
      <c r="F66" t="s">
        <v>238</v>
      </c>
      <c r="G66" t="s">
        <v>8342</v>
      </c>
      <c r="H66" t="s">
        <v>70</v>
      </c>
      <c r="I66">
        <v>-1.1930000000000001</v>
      </c>
    </row>
    <row r="67" spans="3:9">
      <c r="C67" t="s">
        <v>277</v>
      </c>
      <c r="D67" t="s">
        <v>278</v>
      </c>
      <c r="E67" t="s">
        <v>113</v>
      </c>
      <c r="F67" t="s">
        <v>13</v>
      </c>
      <c r="G67" t="s">
        <v>8342</v>
      </c>
      <c r="H67" t="s">
        <v>16</v>
      </c>
      <c r="I67">
        <v>0</v>
      </c>
    </row>
    <row r="68" spans="3:9">
      <c r="C68" t="s">
        <v>280</v>
      </c>
      <c r="D68" t="s">
        <v>8357</v>
      </c>
      <c r="E68" t="s">
        <v>113</v>
      </c>
      <c r="F68" t="s">
        <v>13</v>
      </c>
      <c r="G68" t="s">
        <v>8342</v>
      </c>
      <c r="H68" t="s">
        <v>16</v>
      </c>
      <c r="I68">
        <v>0</v>
      </c>
    </row>
    <row r="69" spans="3:9">
      <c r="C69" t="s">
        <v>286</v>
      </c>
      <c r="D69" t="s">
        <v>287</v>
      </c>
      <c r="E69" t="s">
        <v>113</v>
      </c>
      <c r="F69" t="s">
        <v>288</v>
      </c>
      <c r="G69" t="s">
        <v>8342</v>
      </c>
      <c r="H69" t="s">
        <v>70</v>
      </c>
      <c r="I69">
        <v>0</v>
      </c>
    </row>
    <row r="70" spans="3:9">
      <c r="C70" t="s">
        <v>283</v>
      </c>
      <c r="D70" t="s">
        <v>8358</v>
      </c>
      <c r="E70" t="s">
        <v>113</v>
      </c>
      <c r="F70" t="s">
        <v>13</v>
      </c>
      <c r="G70" t="s">
        <v>8342</v>
      </c>
      <c r="H70" t="s">
        <v>16</v>
      </c>
      <c r="I70">
        <v>0</v>
      </c>
    </row>
    <row r="71" spans="3:9">
      <c r="C71" t="s">
        <v>291</v>
      </c>
      <c r="D71" t="s">
        <v>8359</v>
      </c>
      <c r="E71" t="s">
        <v>113</v>
      </c>
      <c r="F71" t="s">
        <v>288</v>
      </c>
      <c r="G71" t="s">
        <v>8360</v>
      </c>
      <c r="H71" t="s">
        <v>361</v>
      </c>
      <c r="I71" t="s">
        <v>361</v>
      </c>
    </row>
    <row r="72" spans="3:9">
      <c r="C72" t="s">
        <v>294</v>
      </c>
      <c r="D72" t="s">
        <v>295</v>
      </c>
      <c r="E72" t="s">
        <v>113</v>
      </c>
      <c r="F72" t="s">
        <v>13</v>
      </c>
      <c r="G72" t="s">
        <v>8342</v>
      </c>
      <c r="H72" t="s">
        <v>16</v>
      </c>
      <c r="I72">
        <v>0</v>
      </c>
    </row>
    <row r="73" spans="3:9">
      <c r="C73" t="s">
        <v>297</v>
      </c>
      <c r="D73" t="s">
        <v>8361</v>
      </c>
      <c r="E73" t="s">
        <v>113</v>
      </c>
      <c r="F73" t="s">
        <v>13</v>
      </c>
      <c r="G73" t="s">
        <v>8342</v>
      </c>
      <c r="H73" t="s">
        <v>16</v>
      </c>
      <c r="I73">
        <v>0</v>
      </c>
    </row>
    <row r="74" spans="3:9">
      <c r="C74" t="s">
        <v>303</v>
      </c>
      <c r="D74" t="s">
        <v>304</v>
      </c>
      <c r="E74" t="s">
        <v>113</v>
      </c>
      <c r="F74" t="s">
        <v>288</v>
      </c>
      <c r="G74" t="s">
        <v>8342</v>
      </c>
      <c r="H74" t="s">
        <v>70</v>
      </c>
      <c r="I74">
        <v>0</v>
      </c>
    </row>
    <row r="75" spans="3:9">
      <c r="C75" t="s">
        <v>300</v>
      </c>
      <c r="D75" t="s">
        <v>8362</v>
      </c>
      <c r="E75" t="s">
        <v>113</v>
      </c>
      <c r="F75" t="s">
        <v>13</v>
      </c>
      <c r="G75" t="s">
        <v>8342</v>
      </c>
      <c r="H75" t="s">
        <v>16</v>
      </c>
      <c r="I75">
        <v>0</v>
      </c>
    </row>
    <row r="76" spans="3:9">
      <c r="C76" t="s">
        <v>308</v>
      </c>
      <c r="D76" t="s">
        <v>309</v>
      </c>
      <c r="E76" t="s">
        <v>113</v>
      </c>
      <c r="F76" t="s">
        <v>13</v>
      </c>
      <c r="G76" t="s">
        <v>310</v>
      </c>
      <c r="H76" t="s">
        <v>16</v>
      </c>
      <c r="I76">
        <v>0</v>
      </c>
    </row>
    <row r="77" spans="3:9">
      <c r="C77" t="s">
        <v>311</v>
      </c>
      <c r="D77" t="s">
        <v>312</v>
      </c>
      <c r="E77" t="s">
        <v>113</v>
      </c>
      <c r="F77" t="s">
        <v>13</v>
      </c>
      <c r="G77" t="s">
        <v>313</v>
      </c>
      <c r="H77" t="s">
        <v>16</v>
      </c>
      <c r="I77">
        <v>0</v>
      </c>
    </row>
    <row r="78" spans="3:9">
      <c r="C78" t="s">
        <v>8363</v>
      </c>
      <c r="D78" t="s">
        <v>8364</v>
      </c>
      <c r="E78" t="s">
        <v>113</v>
      </c>
      <c r="F78" t="s">
        <v>13</v>
      </c>
      <c r="G78" t="s">
        <v>8342</v>
      </c>
      <c r="H78" t="s">
        <v>16</v>
      </c>
      <c r="I78">
        <v>0</v>
      </c>
    </row>
    <row r="79" spans="3:9">
      <c r="C79" t="s">
        <v>8365</v>
      </c>
      <c r="D79" t="s">
        <v>8366</v>
      </c>
      <c r="E79" t="s">
        <v>113</v>
      </c>
      <c r="F79" t="s">
        <v>13</v>
      </c>
      <c r="G79" t="s">
        <v>8342</v>
      </c>
      <c r="H79" t="s">
        <v>16</v>
      </c>
      <c r="I79">
        <v>0</v>
      </c>
    </row>
    <row r="80" spans="3:9">
      <c r="C80" t="s">
        <v>8367</v>
      </c>
      <c r="D80" t="s">
        <v>8368</v>
      </c>
      <c r="E80" t="s">
        <v>113</v>
      </c>
      <c r="F80" t="s">
        <v>13</v>
      </c>
      <c r="G80" t="s">
        <v>8342</v>
      </c>
      <c r="H80" t="s">
        <v>16</v>
      </c>
      <c r="I80">
        <v>0</v>
      </c>
    </row>
    <row r="81" spans="3:9">
      <c r="C81" t="s">
        <v>8369</v>
      </c>
      <c r="D81" t="s">
        <v>8370</v>
      </c>
      <c r="E81" t="s">
        <v>113</v>
      </c>
      <c r="F81" t="s">
        <v>13</v>
      </c>
      <c r="G81" t="s">
        <v>8342</v>
      </c>
      <c r="H81" t="s">
        <v>16</v>
      </c>
      <c r="I81">
        <v>0</v>
      </c>
    </row>
    <row r="82" spans="3:9">
      <c r="C82" t="s">
        <v>8371</v>
      </c>
      <c r="D82" t="s">
        <v>8372</v>
      </c>
      <c r="E82" t="s">
        <v>113</v>
      </c>
      <c r="F82" t="s">
        <v>13</v>
      </c>
      <c r="G82" t="s">
        <v>8342</v>
      </c>
      <c r="H82" t="s">
        <v>16</v>
      </c>
      <c r="I82">
        <v>0</v>
      </c>
    </row>
    <row r="83" spans="3:9">
      <c r="C83" t="s">
        <v>8373</v>
      </c>
      <c r="D83" t="s">
        <v>8374</v>
      </c>
      <c r="E83" t="s">
        <v>113</v>
      </c>
      <c r="F83" t="s">
        <v>13</v>
      </c>
      <c r="G83" t="s">
        <v>8342</v>
      </c>
      <c r="H83" t="s">
        <v>16</v>
      </c>
      <c r="I83">
        <v>0</v>
      </c>
    </row>
    <row r="84" spans="3:9">
      <c r="C84" t="s">
        <v>336</v>
      </c>
      <c r="D84" t="s">
        <v>8375</v>
      </c>
      <c r="E84" t="s">
        <v>109</v>
      </c>
      <c r="F84" t="s">
        <v>13</v>
      </c>
      <c r="G84" t="s">
        <v>8342</v>
      </c>
      <c r="H84" t="s">
        <v>16</v>
      </c>
      <c r="I84">
        <v>8872</v>
      </c>
    </row>
    <row r="85" spans="3:9">
      <c r="C85" t="s">
        <v>339</v>
      </c>
      <c r="D85" t="s">
        <v>8376</v>
      </c>
      <c r="E85" t="s">
        <v>109</v>
      </c>
      <c r="F85" t="s">
        <v>13</v>
      </c>
      <c r="G85" t="s">
        <v>8342</v>
      </c>
      <c r="H85" t="s">
        <v>16</v>
      </c>
      <c r="I85">
        <v>5136</v>
      </c>
    </row>
    <row r="86" spans="3:9">
      <c r="C86" t="s">
        <v>342</v>
      </c>
      <c r="D86" t="s">
        <v>8377</v>
      </c>
      <c r="E86" t="s">
        <v>109</v>
      </c>
      <c r="F86" t="s">
        <v>13</v>
      </c>
      <c r="G86" t="s">
        <v>8342</v>
      </c>
      <c r="H86" t="s">
        <v>16</v>
      </c>
      <c r="I86">
        <v>1216</v>
      </c>
    </row>
    <row r="87" spans="3:9">
      <c r="C87" t="s">
        <v>345</v>
      </c>
      <c r="D87" t="s">
        <v>8378</v>
      </c>
      <c r="E87" t="s">
        <v>109</v>
      </c>
      <c r="F87" t="s">
        <v>13</v>
      </c>
      <c r="G87" t="s">
        <v>8342</v>
      </c>
      <c r="H87" t="s">
        <v>16</v>
      </c>
      <c r="I87">
        <v>2520</v>
      </c>
    </row>
    <row r="88" spans="3:9">
      <c r="C88" t="s">
        <v>348</v>
      </c>
      <c r="D88" t="s">
        <v>8379</v>
      </c>
      <c r="E88" t="s">
        <v>109</v>
      </c>
      <c r="F88" t="s">
        <v>13</v>
      </c>
      <c r="G88" t="s">
        <v>8342</v>
      </c>
      <c r="H88" t="s">
        <v>16</v>
      </c>
      <c r="I88">
        <v>0</v>
      </c>
    </row>
    <row r="89" spans="3:9">
      <c r="C89" t="s">
        <v>351</v>
      </c>
      <c r="D89" t="s">
        <v>8380</v>
      </c>
      <c r="E89" t="s">
        <v>109</v>
      </c>
      <c r="F89" t="s">
        <v>247</v>
      </c>
      <c r="G89" t="s">
        <v>8342</v>
      </c>
      <c r="H89" t="s">
        <v>16</v>
      </c>
      <c r="I89">
        <v>160936458</v>
      </c>
    </row>
    <row r="90" spans="3:9">
      <c r="C90" t="s">
        <v>354</v>
      </c>
      <c r="D90" t="s">
        <v>8381</v>
      </c>
      <c r="E90" t="s">
        <v>109</v>
      </c>
      <c r="F90" t="s">
        <v>238</v>
      </c>
      <c r="G90" t="s">
        <v>8342</v>
      </c>
      <c r="H90" t="s">
        <v>70</v>
      </c>
      <c r="I90">
        <v>6.0000000000000001E-3</v>
      </c>
    </row>
    <row r="91" spans="3:9">
      <c r="C91" t="s">
        <v>358</v>
      </c>
      <c r="D91" t="s">
        <v>8382</v>
      </c>
      <c r="E91" t="s">
        <v>109</v>
      </c>
      <c r="F91" t="s">
        <v>13</v>
      </c>
      <c r="G91" t="s">
        <v>8342</v>
      </c>
      <c r="H91" t="s">
        <v>361</v>
      </c>
      <c r="I91" t="s">
        <v>361</v>
      </c>
    </row>
    <row r="92" spans="3:9">
      <c r="C92" t="s">
        <v>362</v>
      </c>
      <c r="D92" t="s">
        <v>8383</v>
      </c>
      <c r="E92" t="s">
        <v>109</v>
      </c>
      <c r="F92" t="s">
        <v>13</v>
      </c>
      <c r="G92" t="s">
        <v>8342</v>
      </c>
      <c r="H92" t="s">
        <v>361</v>
      </c>
      <c r="I92" t="s">
        <v>361</v>
      </c>
    </row>
    <row r="93" spans="3:9">
      <c r="C93" t="s">
        <v>365</v>
      </c>
      <c r="D93" t="s">
        <v>8384</v>
      </c>
      <c r="E93" t="s">
        <v>109</v>
      </c>
      <c r="F93" t="s">
        <v>13</v>
      </c>
      <c r="G93" t="s">
        <v>8342</v>
      </c>
      <c r="H93" t="s">
        <v>361</v>
      </c>
      <c r="I93" t="s">
        <v>361</v>
      </c>
    </row>
    <row r="94" spans="3:9">
      <c r="C94" t="s">
        <v>368</v>
      </c>
      <c r="D94" t="s">
        <v>8385</v>
      </c>
      <c r="E94" t="s">
        <v>109</v>
      </c>
      <c r="F94" t="s">
        <v>13</v>
      </c>
      <c r="G94" t="s">
        <v>8342</v>
      </c>
      <c r="H94" t="s">
        <v>16</v>
      </c>
      <c r="I94">
        <v>169</v>
      </c>
    </row>
    <row r="95" spans="3:9">
      <c r="C95" t="s">
        <v>371</v>
      </c>
      <c r="D95" t="s">
        <v>8386</v>
      </c>
      <c r="E95" t="s">
        <v>109</v>
      </c>
      <c r="F95" t="s">
        <v>13</v>
      </c>
      <c r="G95" t="s">
        <v>8342</v>
      </c>
      <c r="H95" t="s">
        <v>16</v>
      </c>
      <c r="I95">
        <v>164</v>
      </c>
    </row>
    <row r="96" spans="3:9">
      <c r="C96" t="s">
        <v>374</v>
      </c>
      <c r="D96" t="s">
        <v>8387</v>
      </c>
      <c r="E96" t="s">
        <v>109</v>
      </c>
      <c r="F96" t="s">
        <v>13</v>
      </c>
      <c r="G96" t="s">
        <v>8342</v>
      </c>
      <c r="H96" t="s">
        <v>16</v>
      </c>
      <c r="I96">
        <v>-5</v>
      </c>
    </row>
    <row r="97" spans="3:9">
      <c r="C97" t="s">
        <v>377</v>
      </c>
      <c r="D97" t="s">
        <v>8388</v>
      </c>
      <c r="E97" t="s">
        <v>109</v>
      </c>
      <c r="F97" t="s">
        <v>13</v>
      </c>
      <c r="G97" t="s">
        <v>8342</v>
      </c>
      <c r="H97" t="s">
        <v>16</v>
      </c>
      <c r="I97">
        <v>199</v>
      </c>
    </row>
    <row r="98" spans="3:9">
      <c r="C98" t="s">
        <v>380</v>
      </c>
      <c r="D98" t="s">
        <v>8389</v>
      </c>
      <c r="E98" t="s">
        <v>109</v>
      </c>
      <c r="F98" t="s">
        <v>13</v>
      </c>
      <c r="G98" t="s">
        <v>8342</v>
      </c>
      <c r="H98" t="s">
        <v>16</v>
      </c>
      <c r="I98">
        <v>194</v>
      </c>
    </row>
    <row r="99" spans="3:9">
      <c r="C99" t="s">
        <v>383</v>
      </c>
      <c r="D99" t="s">
        <v>8390</v>
      </c>
      <c r="E99" t="s">
        <v>109</v>
      </c>
      <c r="F99" t="s">
        <v>13</v>
      </c>
      <c r="G99" t="s">
        <v>8342</v>
      </c>
      <c r="H99" t="s">
        <v>16</v>
      </c>
      <c r="I99">
        <v>-6</v>
      </c>
    </row>
    <row r="100" spans="3:9">
      <c r="C100" t="s">
        <v>386</v>
      </c>
      <c r="D100" t="s">
        <v>8391</v>
      </c>
      <c r="E100" t="s">
        <v>109</v>
      </c>
      <c r="F100" t="s">
        <v>13</v>
      </c>
      <c r="G100" t="s">
        <v>8342</v>
      </c>
      <c r="H100" t="s">
        <v>16</v>
      </c>
      <c r="I100">
        <v>404</v>
      </c>
    </row>
    <row r="101" spans="3:9">
      <c r="C101" t="s">
        <v>388</v>
      </c>
      <c r="D101" t="s">
        <v>8392</v>
      </c>
      <c r="E101" t="s">
        <v>109</v>
      </c>
      <c r="F101" t="s">
        <v>13</v>
      </c>
      <c r="G101" t="s">
        <v>8342</v>
      </c>
      <c r="H101" t="s">
        <v>16</v>
      </c>
      <c r="I101">
        <v>385</v>
      </c>
    </row>
    <row r="102" spans="3:9">
      <c r="C102" t="s">
        <v>390</v>
      </c>
      <c r="D102" t="s">
        <v>8393</v>
      </c>
      <c r="E102" t="s">
        <v>109</v>
      </c>
      <c r="F102" t="s">
        <v>13</v>
      </c>
      <c r="G102" t="s">
        <v>8342</v>
      </c>
      <c r="H102" t="s">
        <v>16</v>
      </c>
      <c r="I102">
        <v>-19</v>
      </c>
    </row>
    <row r="103" spans="3:9">
      <c r="C103" t="s">
        <v>1113</v>
      </c>
      <c r="D103" t="s">
        <v>1114</v>
      </c>
      <c r="E103" t="s">
        <v>1090</v>
      </c>
      <c r="F103" t="s">
        <v>10</v>
      </c>
      <c r="G103" t="s">
        <v>8342</v>
      </c>
      <c r="H103" t="s">
        <v>12</v>
      </c>
      <c r="I103">
        <v>200067452</v>
      </c>
    </row>
    <row r="104" spans="3:9">
      <c r="C104" t="s">
        <v>1117</v>
      </c>
      <c r="D104" t="s">
        <v>1118</v>
      </c>
      <c r="E104" t="s">
        <v>1090</v>
      </c>
      <c r="F104" t="s">
        <v>13</v>
      </c>
      <c r="G104" t="s">
        <v>8342</v>
      </c>
      <c r="H104" t="s">
        <v>12</v>
      </c>
      <c r="I104">
        <v>0</v>
      </c>
    </row>
    <row r="105" spans="3:9">
      <c r="C105" t="s">
        <v>1120</v>
      </c>
      <c r="D105" t="s">
        <v>1121</v>
      </c>
      <c r="E105" t="s">
        <v>1090</v>
      </c>
      <c r="F105" t="s">
        <v>13</v>
      </c>
      <c r="G105" t="s">
        <v>8342</v>
      </c>
      <c r="H105" t="s">
        <v>12</v>
      </c>
      <c r="I105">
        <v>0</v>
      </c>
    </row>
    <row r="106" spans="3:9">
      <c r="C106" t="s">
        <v>1123</v>
      </c>
      <c r="D106" t="s">
        <v>1124</v>
      </c>
      <c r="E106" t="s">
        <v>1090</v>
      </c>
      <c r="F106" t="s">
        <v>13</v>
      </c>
      <c r="G106" t="s">
        <v>8342</v>
      </c>
      <c r="H106" t="s">
        <v>12</v>
      </c>
      <c r="I106">
        <v>0</v>
      </c>
    </row>
    <row r="107" spans="3:9">
      <c r="C107" t="s">
        <v>1126</v>
      </c>
      <c r="D107" t="s">
        <v>1127</v>
      </c>
      <c r="E107" t="s">
        <v>1090</v>
      </c>
      <c r="F107" t="s">
        <v>13</v>
      </c>
      <c r="G107" t="s">
        <v>8342</v>
      </c>
      <c r="H107" t="s">
        <v>12</v>
      </c>
      <c r="I107">
        <v>0</v>
      </c>
    </row>
    <row r="108" spans="3:9">
      <c r="C108" t="s">
        <v>1128</v>
      </c>
      <c r="D108" t="s">
        <v>1129</v>
      </c>
      <c r="E108" t="s">
        <v>1090</v>
      </c>
      <c r="F108" t="s">
        <v>13</v>
      </c>
      <c r="G108" t="s">
        <v>8342</v>
      </c>
      <c r="H108" t="s">
        <v>12</v>
      </c>
      <c r="I108">
        <v>0</v>
      </c>
    </row>
    <row r="109" spans="3:9">
      <c r="C109" t="s">
        <v>1131</v>
      </c>
      <c r="D109" t="s">
        <v>1132</v>
      </c>
      <c r="E109" t="s">
        <v>1090</v>
      </c>
      <c r="F109" t="s">
        <v>10</v>
      </c>
      <c r="G109" t="s">
        <v>1133</v>
      </c>
      <c r="H109" t="s">
        <v>12</v>
      </c>
      <c r="I109">
        <v>200067452</v>
      </c>
    </row>
    <row r="110" spans="3:9">
      <c r="C110" t="s">
        <v>1134</v>
      </c>
      <c r="D110" t="s">
        <v>8394</v>
      </c>
      <c r="E110" t="s">
        <v>1090</v>
      </c>
      <c r="F110" t="s">
        <v>13</v>
      </c>
      <c r="G110" t="s">
        <v>8342</v>
      </c>
      <c r="H110" t="s">
        <v>12</v>
      </c>
      <c r="I110">
        <v>0</v>
      </c>
    </row>
    <row r="111" spans="3:9">
      <c r="C111" t="s">
        <v>1137</v>
      </c>
      <c r="D111" t="s">
        <v>8395</v>
      </c>
      <c r="E111" t="s">
        <v>1090</v>
      </c>
      <c r="F111" t="s">
        <v>13</v>
      </c>
      <c r="G111" t="s">
        <v>8342</v>
      </c>
      <c r="H111" t="s">
        <v>12</v>
      </c>
      <c r="I111">
        <v>0</v>
      </c>
    </row>
    <row r="112" spans="3:9">
      <c r="C112" t="s">
        <v>1140</v>
      </c>
      <c r="D112" t="s">
        <v>8396</v>
      </c>
      <c r="E112" t="s">
        <v>1090</v>
      </c>
      <c r="F112" t="s">
        <v>13</v>
      </c>
      <c r="G112" t="s">
        <v>8342</v>
      </c>
      <c r="H112" t="s">
        <v>12</v>
      </c>
      <c r="I112">
        <v>0</v>
      </c>
    </row>
    <row r="113" spans="3:9">
      <c r="C113" t="s">
        <v>1143</v>
      </c>
      <c r="D113" t="s">
        <v>8397</v>
      </c>
      <c r="E113" t="s">
        <v>1090</v>
      </c>
      <c r="F113" t="s">
        <v>13</v>
      </c>
      <c r="G113" t="s">
        <v>8342</v>
      </c>
      <c r="H113" t="s">
        <v>12</v>
      </c>
      <c r="I113">
        <v>0</v>
      </c>
    </row>
    <row r="114" spans="3:9">
      <c r="C114" t="s">
        <v>1146</v>
      </c>
      <c r="D114" t="s">
        <v>8398</v>
      </c>
      <c r="E114" t="s">
        <v>1090</v>
      </c>
      <c r="F114" t="s">
        <v>13</v>
      </c>
      <c r="G114" t="s">
        <v>8342</v>
      </c>
      <c r="H114" t="s">
        <v>12</v>
      </c>
      <c r="I114">
        <v>0</v>
      </c>
    </row>
    <row r="115" spans="3:9">
      <c r="C115" t="s">
        <v>1171</v>
      </c>
      <c r="D115" t="s">
        <v>8399</v>
      </c>
      <c r="E115" t="s">
        <v>1090</v>
      </c>
      <c r="F115" t="s">
        <v>13</v>
      </c>
      <c r="G115" t="s">
        <v>8342</v>
      </c>
      <c r="H115" t="s">
        <v>12</v>
      </c>
      <c r="I115">
        <v>139000</v>
      </c>
    </row>
    <row r="116" spans="3:9">
      <c r="C116" t="s">
        <v>1174</v>
      </c>
      <c r="D116" t="s">
        <v>8400</v>
      </c>
      <c r="E116" t="s">
        <v>1090</v>
      </c>
      <c r="F116" t="s">
        <v>13</v>
      </c>
      <c r="G116" t="s">
        <v>8342</v>
      </c>
      <c r="H116" t="s">
        <v>12</v>
      </c>
      <c r="I116">
        <v>144000</v>
      </c>
    </row>
    <row r="117" spans="3:9">
      <c r="C117" t="s">
        <v>1176</v>
      </c>
      <c r="D117" t="s">
        <v>244</v>
      </c>
      <c r="E117" t="s">
        <v>1090</v>
      </c>
      <c r="F117" t="s">
        <v>238</v>
      </c>
      <c r="G117" t="s">
        <v>8342</v>
      </c>
      <c r="H117" t="s">
        <v>12</v>
      </c>
      <c r="I117">
        <v>0.70899999999999996</v>
      </c>
    </row>
    <row r="118" spans="3:9">
      <c r="C118" t="s">
        <v>1179</v>
      </c>
      <c r="D118" t="s">
        <v>8401</v>
      </c>
      <c r="E118" t="s">
        <v>1090</v>
      </c>
      <c r="F118" t="s">
        <v>13</v>
      </c>
      <c r="G118" t="s">
        <v>8342</v>
      </c>
      <c r="H118" t="s">
        <v>12</v>
      </c>
      <c r="I118">
        <v>145000</v>
      </c>
    </row>
    <row r="119" spans="3:9">
      <c r="C119" t="s">
        <v>1181</v>
      </c>
      <c r="D119" t="s">
        <v>8402</v>
      </c>
      <c r="E119" t="s">
        <v>1090</v>
      </c>
      <c r="F119" t="s">
        <v>238</v>
      </c>
      <c r="G119" t="s">
        <v>8342</v>
      </c>
      <c r="H119" t="s">
        <v>12</v>
      </c>
      <c r="I119">
        <v>0.34699999999999998</v>
      </c>
    </row>
    <row r="120" spans="3:9">
      <c r="C120" t="s">
        <v>1184</v>
      </c>
      <c r="D120" t="s">
        <v>8403</v>
      </c>
      <c r="E120" t="s">
        <v>1090</v>
      </c>
      <c r="F120" t="s">
        <v>238</v>
      </c>
      <c r="G120" t="s">
        <v>8342</v>
      </c>
      <c r="H120" t="s">
        <v>12</v>
      </c>
      <c r="I120">
        <v>0.60599999999999998</v>
      </c>
    </row>
    <row r="121" spans="3:9">
      <c r="C121" t="s">
        <v>1186</v>
      </c>
      <c r="D121" t="s">
        <v>8404</v>
      </c>
      <c r="E121" t="s">
        <v>1090</v>
      </c>
      <c r="F121" t="s">
        <v>13</v>
      </c>
      <c r="G121" t="s">
        <v>8342</v>
      </c>
      <c r="H121" t="s">
        <v>12</v>
      </c>
      <c r="I121">
        <v>151000</v>
      </c>
    </row>
    <row r="122" spans="3:9">
      <c r="C122" t="s">
        <v>1188</v>
      </c>
      <c r="D122" t="s">
        <v>8405</v>
      </c>
      <c r="E122" t="s">
        <v>1090</v>
      </c>
      <c r="F122" t="s">
        <v>238</v>
      </c>
      <c r="G122" t="s">
        <v>8342</v>
      </c>
      <c r="H122" t="s">
        <v>12</v>
      </c>
      <c r="I122">
        <v>0.40600000000000003</v>
      </c>
    </row>
    <row r="123" spans="3:9">
      <c r="C123" t="s">
        <v>1191</v>
      </c>
      <c r="D123" t="s">
        <v>8406</v>
      </c>
      <c r="E123" t="s">
        <v>1090</v>
      </c>
      <c r="F123" t="s">
        <v>13</v>
      </c>
      <c r="G123" t="s">
        <v>8342</v>
      </c>
      <c r="H123" t="s">
        <v>12</v>
      </c>
      <c r="I123">
        <v>156000</v>
      </c>
    </row>
    <row r="124" spans="3:9">
      <c r="C124" t="s">
        <v>1193</v>
      </c>
      <c r="D124" t="s">
        <v>8407</v>
      </c>
      <c r="E124" t="s">
        <v>1090</v>
      </c>
      <c r="F124" t="s">
        <v>238</v>
      </c>
      <c r="G124" t="s">
        <v>8342</v>
      </c>
      <c r="H124" t="s">
        <v>12</v>
      </c>
      <c r="I124">
        <v>0.32600000000000001</v>
      </c>
    </row>
    <row r="125" spans="3:9">
      <c r="C125" t="s">
        <v>1196</v>
      </c>
      <c r="D125" t="s">
        <v>8408</v>
      </c>
      <c r="E125" t="s">
        <v>1090</v>
      </c>
      <c r="F125" t="s">
        <v>13</v>
      </c>
      <c r="G125" t="s">
        <v>8342</v>
      </c>
      <c r="H125" t="s">
        <v>12</v>
      </c>
      <c r="I125">
        <v>160000</v>
      </c>
    </row>
    <row r="126" spans="3:9">
      <c r="C126" t="s">
        <v>1198</v>
      </c>
      <c r="D126" t="s">
        <v>8409</v>
      </c>
      <c r="E126" t="s">
        <v>1090</v>
      </c>
      <c r="F126" t="s">
        <v>238</v>
      </c>
      <c r="G126" t="s">
        <v>8342</v>
      </c>
      <c r="H126" t="s">
        <v>12</v>
      </c>
      <c r="I126">
        <v>0.253</v>
      </c>
    </row>
    <row r="127" spans="3:9">
      <c r="C127" t="s">
        <v>1088</v>
      </c>
      <c r="D127" t="s">
        <v>8410</v>
      </c>
      <c r="E127" t="s">
        <v>1090</v>
      </c>
      <c r="F127" t="s">
        <v>13</v>
      </c>
      <c r="G127" t="s">
        <v>8342</v>
      </c>
      <c r="H127" t="s">
        <v>12</v>
      </c>
      <c r="I127">
        <v>4954000</v>
      </c>
    </row>
    <row r="128" spans="3:9">
      <c r="C128" t="s">
        <v>1093</v>
      </c>
      <c r="D128" t="s">
        <v>8411</v>
      </c>
      <c r="E128" t="s">
        <v>1090</v>
      </c>
      <c r="F128" t="s">
        <v>13</v>
      </c>
      <c r="G128" t="s">
        <v>8342</v>
      </c>
      <c r="H128" t="s">
        <v>12</v>
      </c>
      <c r="I128">
        <v>5026000</v>
      </c>
    </row>
    <row r="129" spans="3:9">
      <c r="C129" t="s">
        <v>1097</v>
      </c>
      <c r="D129" t="s">
        <v>8412</v>
      </c>
      <c r="E129" t="s">
        <v>1090</v>
      </c>
      <c r="F129" t="s">
        <v>13</v>
      </c>
      <c r="G129" t="s">
        <v>8342</v>
      </c>
      <c r="H129" t="s">
        <v>12</v>
      </c>
      <c r="I129">
        <v>5053000</v>
      </c>
    </row>
    <row r="130" spans="3:9">
      <c r="C130" t="s">
        <v>1101</v>
      </c>
      <c r="D130" t="s">
        <v>8413</v>
      </c>
      <c r="E130" t="s">
        <v>1090</v>
      </c>
      <c r="F130" t="s">
        <v>13</v>
      </c>
      <c r="G130" t="s">
        <v>8342</v>
      </c>
      <c r="H130" t="s">
        <v>12</v>
      </c>
      <c r="I130">
        <v>5166000</v>
      </c>
    </row>
    <row r="131" spans="3:9">
      <c r="C131" t="s">
        <v>1105</v>
      </c>
      <c r="D131" t="s">
        <v>8414</v>
      </c>
      <c r="E131" t="s">
        <v>1090</v>
      </c>
      <c r="F131" t="s">
        <v>13</v>
      </c>
      <c r="G131" t="s">
        <v>8342</v>
      </c>
      <c r="H131" t="s">
        <v>12</v>
      </c>
      <c r="I131">
        <v>5259000</v>
      </c>
    </row>
    <row r="132" spans="3:9">
      <c r="C132" t="s">
        <v>1109</v>
      </c>
      <c r="D132" t="s">
        <v>8415</v>
      </c>
      <c r="E132" t="s">
        <v>1090</v>
      </c>
      <c r="F132" t="s">
        <v>13</v>
      </c>
      <c r="G132" t="s">
        <v>1111</v>
      </c>
      <c r="H132" t="s">
        <v>12</v>
      </c>
      <c r="I132">
        <v>5328000</v>
      </c>
    </row>
    <row r="133" spans="3:9">
      <c r="C133" t="s">
        <v>1150</v>
      </c>
      <c r="D133" t="s">
        <v>8416</v>
      </c>
      <c r="E133" t="s">
        <v>1090</v>
      </c>
      <c r="F133" t="s">
        <v>13</v>
      </c>
      <c r="G133" t="s">
        <v>8342</v>
      </c>
      <c r="H133" t="s">
        <v>12</v>
      </c>
      <c r="I133">
        <v>139279</v>
      </c>
    </row>
    <row r="134" spans="3:9">
      <c r="C134" t="s">
        <v>1153</v>
      </c>
      <c r="D134" t="s">
        <v>8417</v>
      </c>
      <c r="E134" t="s">
        <v>1090</v>
      </c>
      <c r="F134" t="s">
        <v>13</v>
      </c>
      <c r="G134" t="s">
        <v>8342</v>
      </c>
      <c r="H134" t="s">
        <v>12</v>
      </c>
      <c r="I134">
        <v>140698</v>
      </c>
    </row>
    <row r="135" spans="3:9">
      <c r="C135" t="s">
        <v>1156</v>
      </c>
      <c r="D135" t="s">
        <v>8418</v>
      </c>
      <c r="E135" t="s">
        <v>1090</v>
      </c>
      <c r="F135" t="s">
        <v>13</v>
      </c>
      <c r="G135" t="s">
        <v>8342</v>
      </c>
      <c r="H135" t="s">
        <v>12</v>
      </c>
      <c r="I135">
        <v>140022</v>
      </c>
    </row>
    <row r="136" spans="3:9">
      <c r="C136" t="s">
        <v>1159</v>
      </c>
      <c r="D136" t="s">
        <v>8419</v>
      </c>
      <c r="E136" t="s">
        <v>1090</v>
      </c>
      <c r="F136" t="s">
        <v>288</v>
      </c>
      <c r="G136" t="s">
        <v>8342</v>
      </c>
      <c r="H136" t="s">
        <v>12</v>
      </c>
      <c r="I136">
        <v>7.0000000000000001E-3</v>
      </c>
    </row>
    <row r="137" spans="3:9">
      <c r="C137" t="s">
        <v>1162</v>
      </c>
      <c r="D137" t="s">
        <v>8420</v>
      </c>
      <c r="E137" t="s">
        <v>1090</v>
      </c>
      <c r="F137" t="s">
        <v>288</v>
      </c>
      <c r="G137" t="s">
        <v>8342</v>
      </c>
      <c r="H137" t="s">
        <v>12</v>
      </c>
      <c r="I137">
        <v>2E-3</v>
      </c>
    </row>
    <row r="138" spans="3:9">
      <c r="C138" t="s">
        <v>1165</v>
      </c>
      <c r="D138" t="s">
        <v>8421</v>
      </c>
      <c r="E138" t="s">
        <v>1090</v>
      </c>
      <c r="F138" t="s">
        <v>288</v>
      </c>
      <c r="G138" t="s">
        <v>8342</v>
      </c>
      <c r="H138" t="s">
        <v>12</v>
      </c>
      <c r="I138">
        <v>-2E-3</v>
      </c>
    </row>
    <row r="139" spans="3:9">
      <c r="C139" t="s">
        <v>1168</v>
      </c>
      <c r="D139" t="s">
        <v>1169</v>
      </c>
      <c r="E139" t="s">
        <v>1090</v>
      </c>
      <c r="F139" t="s">
        <v>13</v>
      </c>
      <c r="G139" t="s">
        <v>8342</v>
      </c>
      <c r="H139" t="s">
        <v>12</v>
      </c>
      <c r="I139">
        <v>140014</v>
      </c>
    </row>
    <row r="140" spans="3:9">
      <c r="C140" t="s">
        <v>502</v>
      </c>
      <c r="D140" t="s">
        <v>503</v>
      </c>
      <c r="E140" t="s">
        <v>1090</v>
      </c>
      <c r="F140" t="s">
        <v>13</v>
      </c>
      <c r="G140" t="s">
        <v>8342</v>
      </c>
      <c r="H140" t="s">
        <v>16</v>
      </c>
      <c r="I140">
        <v>11</v>
      </c>
    </row>
    <row r="141" spans="3:9">
      <c r="C141" t="s">
        <v>505</v>
      </c>
      <c r="D141" t="s">
        <v>506</v>
      </c>
      <c r="E141" t="s">
        <v>1090</v>
      </c>
      <c r="F141" t="s">
        <v>13</v>
      </c>
      <c r="G141" t="s">
        <v>8342</v>
      </c>
      <c r="H141" t="s">
        <v>16</v>
      </c>
      <c r="I141">
        <v>5</v>
      </c>
    </row>
    <row r="142" spans="3:9">
      <c r="C142" t="s">
        <v>9611</v>
      </c>
      <c r="D142" t="s">
        <v>508</v>
      </c>
      <c r="E142" t="s">
        <v>1090</v>
      </c>
      <c r="F142" t="s">
        <v>13</v>
      </c>
      <c r="G142" t="s">
        <v>8342</v>
      </c>
      <c r="H142" t="s">
        <v>16</v>
      </c>
      <c r="I142">
        <v>6</v>
      </c>
    </row>
    <row r="143" spans="3:9">
      <c r="C143" t="s">
        <v>509</v>
      </c>
      <c r="D143" t="s">
        <v>510</v>
      </c>
      <c r="E143" t="s">
        <v>1090</v>
      </c>
      <c r="F143" t="s">
        <v>13</v>
      </c>
      <c r="G143" t="s">
        <v>8342</v>
      </c>
      <c r="H143" t="s">
        <v>16</v>
      </c>
      <c r="I143">
        <v>8</v>
      </c>
    </row>
    <row r="144" spans="3:9">
      <c r="C144" t="s">
        <v>512</v>
      </c>
      <c r="D144" t="s">
        <v>513</v>
      </c>
      <c r="E144" t="s">
        <v>1090</v>
      </c>
      <c r="F144" t="s">
        <v>13</v>
      </c>
      <c r="G144" t="s">
        <v>8342</v>
      </c>
      <c r="H144" t="s">
        <v>16</v>
      </c>
      <c r="I144">
        <v>5</v>
      </c>
    </row>
    <row r="145" spans="3:9">
      <c r="C145" t="s">
        <v>9613</v>
      </c>
      <c r="D145" t="s">
        <v>515</v>
      </c>
      <c r="E145" t="s">
        <v>1090</v>
      </c>
      <c r="F145" t="s">
        <v>13</v>
      </c>
      <c r="G145" t="s">
        <v>8342</v>
      </c>
      <c r="H145" t="s">
        <v>16</v>
      </c>
      <c r="I145">
        <v>3</v>
      </c>
    </row>
    <row r="146" spans="3:9">
      <c r="C146" t="s">
        <v>516</v>
      </c>
      <c r="D146" t="s">
        <v>517</v>
      </c>
      <c r="E146" t="s">
        <v>1090</v>
      </c>
      <c r="F146" t="s">
        <v>288</v>
      </c>
      <c r="G146" t="s">
        <v>8342</v>
      </c>
      <c r="H146" t="s">
        <v>70</v>
      </c>
      <c r="I146">
        <v>0.72699999999999998</v>
      </c>
    </row>
    <row r="147" spans="3:9">
      <c r="C147" t="s">
        <v>519</v>
      </c>
      <c r="D147" t="s">
        <v>520</v>
      </c>
      <c r="E147" t="s">
        <v>1090</v>
      </c>
      <c r="F147" t="s">
        <v>288</v>
      </c>
      <c r="G147" t="s">
        <v>8342</v>
      </c>
      <c r="H147" t="s">
        <v>70</v>
      </c>
      <c r="I147" t="s">
        <v>8422</v>
      </c>
    </row>
    <row r="148" spans="3:9">
      <c r="C148" t="s">
        <v>9615</v>
      </c>
      <c r="D148" t="s">
        <v>522</v>
      </c>
      <c r="E148" t="s">
        <v>1090</v>
      </c>
      <c r="F148" t="s">
        <v>288</v>
      </c>
      <c r="G148" t="s">
        <v>8342</v>
      </c>
      <c r="H148" t="s">
        <v>70</v>
      </c>
      <c r="I148" t="s">
        <v>8422</v>
      </c>
    </row>
    <row r="149" spans="3:9">
      <c r="C149" t="s">
        <v>523</v>
      </c>
      <c r="D149" t="s">
        <v>524</v>
      </c>
      <c r="E149" t="s">
        <v>1090</v>
      </c>
      <c r="F149" t="s">
        <v>13</v>
      </c>
      <c r="G149" t="s">
        <v>8342</v>
      </c>
      <c r="H149" t="s">
        <v>16</v>
      </c>
      <c r="I149">
        <v>5</v>
      </c>
    </row>
    <row r="150" spans="3:9">
      <c r="C150" t="s">
        <v>526</v>
      </c>
      <c r="D150" t="s">
        <v>527</v>
      </c>
      <c r="E150" t="s">
        <v>1090</v>
      </c>
      <c r="F150" t="s">
        <v>13</v>
      </c>
      <c r="G150" t="s">
        <v>8342</v>
      </c>
      <c r="H150" t="s">
        <v>16</v>
      </c>
      <c r="I150">
        <v>1</v>
      </c>
    </row>
    <row r="151" spans="3:9">
      <c r="C151" t="s">
        <v>529</v>
      </c>
      <c r="D151" t="s">
        <v>530</v>
      </c>
      <c r="E151" t="s">
        <v>1090</v>
      </c>
      <c r="F151" t="s">
        <v>13</v>
      </c>
      <c r="G151" t="s">
        <v>8342</v>
      </c>
      <c r="H151" t="s">
        <v>16</v>
      </c>
      <c r="I151">
        <v>3</v>
      </c>
    </row>
    <row r="152" spans="3:9">
      <c r="C152" t="s">
        <v>532</v>
      </c>
      <c r="D152" t="s">
        <v>533</v>
      </c>
      <c r="E152" t="s">
        <v>1090</v>
      </c>
      <c r="F152" t="s">
        <v>13</v>
      </c>
      <c r="G152" t="s">
        <v>8342</v>
      </c>
      <c r="H152" t="s">
        <v>16</v>
      </c>
      <c r="I152">
        <v>5</v>
      </c>
    </row>
    <row r="153" spans="3:9">
      <c r="C153" t="s">
        <v>535</v>
      </c>
      <c r="D153" t="s">
        <v>8423</v>
      </c>
      <c r="E153" t="s">
        <v>1090</v>
      </c>
      <c r="F153" t="s">
        <v>13</v>
      </c>
      <c r="G153" t="s">
        <v>8342</v>
      </c>
      <c r="H153" t="s">
        <v>16</v>
      </c>
      <c r="I153">
        <v>8</v>
      </c>
    </row>
    <row r="154" spans="3:9">
      <c r="C154" t="s">
        <v>538</v>
      </c>
      <c r="D154" t="s">
        <v>8424</v>
      </c>
      <c r="E154" t="s">
        <v>1090</v>
      </c>
      <c r="F154" t="s">
        <v>13</v>
      </c>
      <c r="G154" t="s">
        <v>8342</v>
      </c>
      <c r="H154" t="s">
        <v>16</v>
      </c>
      <c r="I154">
        <v>3</v>
      </c>
    </row>
    <row r="155" spans="3:9">
      <c r="C155" t="s">
        <v>541</v>
      </c>
      <c r="D155" t="s">
        <v>8425</v>
      </c>
      <c r="E155" t="s">
        <v>1090</v>
      </c>
      <c r="F155" t="s">
        <v>13</v>
      </c>
      <c r="G155" t="s">
        <v>8342</v>
      </c>
      <c r="H155" t="s">
        <v>16</v>
      </c>
      <c r="I155">
        <v>0</v>
      </c>
    </row>
    <row r="156" spans="3:9">
      <c r="C156" t="s">
        <v>544</v>
      </c>
      <c r="D156" t="s">
        <v>545</v>
      </c>
      <c r="E156" t="s">
        <v>1090</v>
      </c>
      <c r="F156" t="s">
        <v>13</v>
      </c>
      <c r="G156" t="s">
        <v>8342</v>
      </c>
      <c r="H156" t="s">
        <v>16</v>
      </c>
      <c r="I156">
        <v>0</v>
      </c>
    </row>
    <row r="157" spans="3:9">
      <c r="C157" t="s">
        <v>547</v>
      </c>
      <c r="D157" t="s">
        <v>548</v>
      </c>
      <c r="E157" t="s">
        <v>1090</v>
      </c>
      <c r="F157" t="s">
        <v>13</v>
      </c>
      <c r="G157" t="s">
        <v>8342</v>
      </c>
      <c r="H157" t="s">
        <v>16</v>
      </c>
      <c r="I157">
        <v>0</v>
      </c>
    </row>
    <row r="158" spans="3:9">
      <c r="C158" t="s">
        <v>9617</v>
      </c>
      <c r="D158" t="s">
        <v>550</v>
      </c>
      <c r="E158" t="s">
        <v>1090</v>
      </c>
      <c r="F158" t="s">
        <v>13</v>
      </c>
      <c r="G158" t="s">
        <v>8342</v>
      </c>
      <c r="H158" t="s">
        <v>16</v>
      </c>
      <c r="I158">
        <v>0</v>
      </c>
    </row>
    <row r="159" spans="3:9">
      <c r="C159" t="s">
        <v>8426</v>
      </c>
      <c r="D159" t="s">
        <v>8427</v>
      </c>
      <c r="E159" t="s">
        <v>1090</v>
      </c>
      <c r="F159" t="s">
        <v>13</v>
      </c>
      <c r="G159" t="s">
        <v>8342</v>
      </c>
      <c r="H159" t="s">
        <v>16</v>
      </c>
      <c r="I159">
        <v>3393</v>
      </c>
    </row>
    <row r="160" spans="3:9">
      <c r="C160" t="s">
        <v>1201</v>
      </c>
      <c r="D160" t="s">
        <v>1202</v>
      </c>
      <c r="E160" t="s">
        <v>1090</v>
      </c>
      <c r="F160" t="s">
        <v>238</v>
      </c>
      <c r="G160" t="s">
        <v>8342</v>
      </c>
      <c r="H160" t="s">
        <v>70</v>
      </c>
      <c r="I160">
        <v>0.41099999999999998</v>
      </c>
    </row>
    <row r="161" spans="3:9">
      <c r="C161" t="s">
        <v>1204</v>
      </c>
      <c r="D161" t="s">
        <v>1205</v>
      </c>
      <c r="E161" t="s">
        <v>1090</v>
      </c>
      <c r="F161" t="s">
        <v>238</v>
      </c>
      <c r="G161" t="s">
        <v>8342</v>
      </c>
      <c r="H161" t="s">
        <v>70</v>
      </c>
      <c r="I161">
        <v>0.39500000000000002</v>
      </c>
    </row>
    <row r="162" spans="3:9">
      <c r="C162" t="s">
        <v>1207</v>
      </c>
      <c r="D162" t="s">
        <v>1208</v>
      </c>
      <c r="E162" t="s">
        <v>1090</v>
      </c>
      <c r="F162" t="s">
        <v>238</v>
      </c>
      <c r="G162" t="s">
        <v>8342</v>
      </c>
      <c r="H162" t="s">
        <v>70</v>
      </c>
      <c r="I162">
        <v>0.26300000000000001</v>
      </c>
    </row>
    <row r="163" spans="3:9">
      <c r="C163" t="s">
        <v>1210</v>
      </c>
      <c r="D163" t="s">
        <v>1211</v>
      </c>
      <c r="E163" t="s">
        <v>1090</v>
      </c>
      <c r="F163" t="s">
        <v>13</v>
      </c>
      <c r="G163" t="s">
        <v>8342</v>
      </c>
      <c r="H163" t="s">
        <v>16</v>
      </c>
      <c r="I163">
        <v>382</v>
      </c>
    </row>
    <row r="164" spans="3:9">
      <c r="C164" t="s">
        <v>1212</v>
      </c>
      <c r="D164" t="s">
        <v>1213</v>
      </c>
      <c r="E164" t="s">
        <v>1090</v>
      </c>
      <c r="F164" t="s">
        <v>13</v>
      </c>
      <c r="G164" t="s">
        <v>8342</v>
      </c>
      <c r="H164" t="s">
        <v>16</v>
      </c>
      <c r="I164">
        <v>398</v>
      </c>
    </row>
    <row r="165" spans="3:9">
      <c r="C165" t="s">
        <v>1215</v>
      </c>
      <c r="D165" t="s">
        <v>1216</v>
      </c>
      <c r="E165" t="s">
        <v>1090</v>
      </c>
      <c r="F165" t="s">
        <v>13</v>
      </c>
      <c r="G165" t="s">
        <v>8342</v>
      </c>
      <c r="H165" t="s">
        <v>16</v>
      </c>
      <c r="I165">
        <v>414</v>
      </c>
    </row>
    <row r="166" spans="3:9">
      <c r="C166" t="s">
        <v>1218</v>
      </c>
      <c r="D166" t="s">
        <v>1219</v>
      </c>
      <c r="E166" t="s">
        <v>1090</v>
      </c>
      <c r="F166" t="s">
        <v>13</v>
      </c>
      <c r="G166" t="s">
        <v>8342</v>
      </c>
      <c r="H166" t="s">
        <v>16</v>
      </c>
      <c r="I166">
        <v>425</v>
      </c>
    </row>
    <row r="167" spans="3:9">
      <c r="C167" t="s">
        <v>1221</v>
      </c>
      <c r="D167" t="s">
        <v>8428</v>
      </c>
      <c r="E167" t="s">
        <v>1090</v>
      </c>
      <c r="F167" t="s">
        <v>247</v>
      </c>
      <c r="G167" t="s">
        <v>8342</v>
      </c>
      <c r="H167" t="s">
        <v>70</v>
      </c>
      <c r="I167">
        <v>1.91</v>
      </c>
    </row>
    <row r="168" spans="3:9">
      <c r="C168" t="s">
        <v>1224</v>
      </c>
      <c r="D168" t="s">
        <v>8429</v>
      </c>
      <c r="E168" t="s">
        <v>1090</v>
      </c>
      <c r="F168" t="s">
        <v>247</v>
      </c>
      <c r="G168" t="s">
        <v>8342</v>
      </c>
      <c r="H168" t="s">
        <v>70</v>
      </c>
      <c r="I168">
        <v>1.8859999999999999</v>
      </c>
    </row>
    <row r="169" spans="3:9">
      <c r="C169" t="s">
        <v>1227</v>
      </c>
      <c r="D169" t="s">
        <v>8430</v>
      </c>
      <c r="E169" t="s">
        <v>1090</v>
      </c>
      <c r="F169" t="s">
        <v>247</v>
      </c>
      <c r="G169" t="s">
        <v>8342</v>
      </c>
      <c r="H169" t="s">
        <v>70</v>
      </c>
      <c r="I169">
        <v>1.865</v>
      </c>
    </row>
    <row r="170" spans="3:9">
      <c r="C170" t="s">
        <v>1230</v>
      </c>
      <c r="D170" t="s">
        <v>8431</v>
      </c>
      <c r="E170" t="s">
        <v>1090</v>
      </c>
      <c r="F170" t="s">
        <v>247</v>
      </c>
      <c r="G170" t="s">
        <v>8342</v>
      </c>
      <c r="H170" t="s">
        <v>70</v>
      </c>
      <c r="I170">
        <v>1.8560000000000001</v>
      </c>
    </row>
    <row r="171" spans="3:9">
      <c r="C171" t="s">
        <v>1233</v>
      </c>
      <c r="D171" t="s">
        <v>1234</v>
      </c>
      <c r="E171" t="s">
        <v>1090</v>
      </c>
      <c r="F171" t="s">
        <v>13</v>
      </c>
      <c r="G171" t="s">
        <v>8342</v>
      </c>
      <c r="H171" t="s">
        <v>16</v>
      </c>
      <c r="I171">
        <v>200</v>
      </c>
    </row>
    <row r="172" spans="3:9">
      <c r="C172" t="s">
        <v>1236</v>
      </c>
      <c r="D172" t="s">
        <v>1237</v>
      </c>
      <c r="E172" t="s">
        <v>1090</v>
      </c>
      <c r="F172" t="s">
        <v>13</v>
      </c>
      <c r="G172" t="s">
        <v>8342</v>
      </c>
      <c r="H172" t="s">
        <v>16</v>
      </c>
      <c r="I172">
        <v>211</v>
      </c>
    </row>
    <row r="173" spans="3:9">
      <c r="C173" t="s">
        <v>1239</v>
      </c>
      <c r="D173" t="s">
        <v>1240</v>
      </c>
      <c r="E173" t="s">
        <v>1090</v>
      </c>
      <c r="F173" t="s">
        <v>13</v>
      </c>
      <c r="G173" t="s">
        <v>8342</v>
      </c>
      <c r="H173" t="s">
        <v>16</v>
      </c>
      <c r="I173">
        <v>222</v>
      </c>
    </row>
    <row r="174" spans="3:9">
      <c r="C174" t="s">
        <v>1242</v>
      </c>
      <c r="D174" t="s">
        <v>1243</v>
      </c>
      <c r="E174" t="s">
        <v>1090</v>
      </c>
      <c r="F174" t="s">
        <v>13</v>
      </c>
      <c r="G174" t="s">
        <v>8342</v>
      </c>
      <c r="H174" t="s">
        <v>16</v>
      </c>
      <c r="I174">
        <v>229</v>
      </c>
    </row>
    <row r="175" spans="3:9">
      <c r="C175" t="s">
        <v>1245</v>
      </c>
      <c r="D175" t="s">
        <v>1246</v>
      </c>
      <c r="E175" t="s">
        <v>1247</v>
      </c>
      <c r="F175" t="s">
        <v>13</v>
      </c>
      <c r="G175" t="s">
        <v>8342</v>
      </c>
      <c r="H175" t="s">
        <v>16</v>
      </c>
      <c r="I175">
        <v>200</v>
      </c>
    </row>
    <row r="176" spans="3:9">
      <c r="C176" t="s">
        <v>1249</v>
      </c>
      <c r="D176" t="s">
        <v>1250</v>
      </c>
      <c r="E176" t="s">
        <v>1247</v>
      </c>
      <c r="F176" t="s">
        <v>288</v>
      </c>
      <c r="G176" t="s">
        <v>8342</v>
      </c>
      <c r="H176" t="s">
        <v>70</v>
      </c>
      <c r="I176">
        <v>0.74970000000000003</v>
      </c>
    </row>
    <row r="177" spans="3:9">
      <c r="C177" t="s">
        <v>1251</v>
      </c>
      <c r="D177" t="s">
        <v>1252</v>
      </c>
      <c r="E177" t="s">
        <v>1247</v>
      </c>
      <c r="F177" t="s">
        <v>288</v>
      </c>
      <c r="G177" t="s">
        <v>8342</v>
      </c>
      <c r="H177" t="s">
        <v>70</v>
      </c>
      <c r="I177">
        <v>0.03</v>
      </c>
    </row>
    <row r="178" spans="3:9">
      <c r="C178" t="s">
        <v>1253</v>
      </c>
      <c r="D178" t="s">
        <v>1766</v>
      </c>
      <c r="E178" t="s">
        <v>1247</v>
      </c>
      <c r="F178" t="s">
        <v>13</v>
      </c>
      <c r="G178" t="s">
        <v>8342</v>
      </c>
      <c r="H178" t="s">
        <v>16</v>
      </c>
      <c r="I178">
        <v>681</v>
      </c>
    </row>
    <row r="179" spans="3:9">
      <c r="C179" t="s">
        <v>1255</v>
      </c>
      <c r="D179" t="s">
        <v>1769</v>
      </c>
      <c r="E179" t="s">
        <v>1247</v>
      </c>
      <c r="F179" t="s">
        <v>13</v>
      </c>
      <c r="G179" t="s">
        <v>8342</v>
      </c>
      <c r="H179" t="s">
        <v>16</v>
      </c>
      <c r="I179">
        <v>27</v>
      </c>
    </row>
    <row r="180" spans="3:9">
      <c r="C180" t="s">
        <v>1257</v>
      </c>
      <c r="D180" t="s">
        <v>1793</v>
      </c>
      <c r="E180" t="s">
        <v>1247</v>
      </c>
      <c r="F180" t="s">
        <v>13</v>
      </c>
      <c r="G180" t="s">
        <v>8342</v>
      </c>
      <c r="H180" t="s">
        <v>16</v>
      </c>
      <c r="I180">
        <v>681</v>
      </c>
    </row>
    <row r="181" spans="3:9">
      <c r="C181" t="s">
        <v>1259</v>
      </c>
      <c r="D181" t="s">
        <v>1796</v>
      </c>
      <c r="E181" t="s">
        <v>1247</v>
      </c>
      <c r="F181" t="s">
        <v>13</v>
      </c>
      <c r="G181" t="s">
        <v>8342</v>
      </c>
      <c r="H181" t="s">
        <v>16</v>
      </c>
      <c r="I181">
        <v>27</v>
      </c>
    </row>
    <row r="182" spans="3:9">
      <c r="C182" t="s">
        <v>1261</v>
      </c>
      <c r="D182" t="s">
        <v>1262</v>
      </c>
      <c r="E182" t="s">
        <v>1247</v>
      </c>
      <c r="F182" t="s">
        <v>13</v>
      </c>
      <c r="G182" t="s">
        <v>8342</v>
      </c>
      <c r="H182" t="s">
        <v>16</v>
      </c>
      <c r="I182">
        <v>90</v>
      </c>
    </row>
    <row r="183" spans="3:9">
      <c r="C183" t="s">
        <v>1264</v>
      </c>
      <c r="D183" t="s">
        <v>1265</v>
      </c>
      <c r="E183" t="s">
        <v>1247</v>
      </c>
      <c r="F183" t="s">
        <v>13</v>
      </c>
      <c r="G183" t="s">
        <v>8342</v>
      </c>
      <c r="H183" t="s">
        <v>16</v>
      </c>
      <c r="I183">
        <v>79</v>
      </c>
    </row>
    <row r="184" spans="3:9">
      <c r="C184" t="s">
        <v>1266</v>
      </c>
      <c r="D184" t="s">
        <v>1267</v>
      </c>
      <c r="E184" t="s">
        <v>1247</v>
      </c>
      <c r="F184" t="s">
        <v>13</v>
      </c>
      <c r="G184" t="s">
        <v>8342</v>
      </c>
      <c r="H184" t="s">
        <v>16</v>
      </c>
      <c r="I184">
        <v>9</v>
      </c>
    </row>
    <row r="185" spans="3:9">
      <c r="C185" t="s">
        <v>1268</v>
      </c>
      <c r="D185" t="s">
        <v>1269</v>
      </c>
      <c r="E185" t="s">
        <v>1247</v>
      </c>
      <c r="F185" t="s">
        <v>13</v>
      </c>
      <c r="G185" t="s">
        <v>8342</v>
      </c>
      <c r="H185" t="s">
        <v>16</v>
      </c>
      <c r="I185">
        <v>88</v>
      </c>
    </row>
    <row r="186" spans="3:9">
      <c r="C186" t="s">
        <v>1271</v>
      </c>
      <c r="D186" t="s">
        <v>1272</v>
      </c>
      <c r="E186" t="s">
        <v>1247</v>
      </c>
      <c r="F186" t="s">
        <v>13</v>
      </c>
      <c r="G186" t="s">
        <v>8342</v>
      </c>
      <c r="H186" t="s">
        <v>16</v>
      </c>
      <c r="I186">
        <v>178</v>
      </c>
    </row>
    <row r="187" spans="3:9">
      <c r="C187" t="s">
        <v>1274</v>
      </c>
      <c r="D187" t="s">
        <v>1275</v>
      </c>
      <c r="E187" t="s">
        <v>1247</v>
      </c>
      <c r="F187" t="s">
        <v>13</v>
      </c>
      <c r="G187" t="s">
        <v>8342</v>
      </c>
      <c r="H187" t="s">
        <v>16</v>
      </c>
      <c r="I187">
        <v>98</v>
      </c>
    </row>
    <row r="188" spans="3:9">
      <c r="C188" t="s">
        <v>1276</v>
      </c>
      <c r="D188" t="s">
        <v>1277</v>
      </c>
      <c r="E188" t="s">
        <v>1247</v>
      </c>
      <c r="F188" t="s">
        <v>13</v>
      </c>
      <c r="G188" t="s">
        <v>8342</v>
      </c>
      <c r="H188" t="s">
        <v>16</v>
      </c>
      <c r="I188">
        <v>4</v>
      </c>
    </row>
    <row r="189" spans="3:9">
      <c r="C189" t="s">
        <v>1278</v>
      </c>
      <c r="D189" t="s">
        <v>1282</v>
      </c>
      <c r="E189" t="s">
        <v>1247</v>
      </c>
      <c r="F189" t="s">
        <v>13</v>
      </c>
      <c r="G189" t="s">
        <v>8342</v>
      </c>
      <c r="H189" t="s">
        <v>16</v>
      </c>
      <c r="I189">
        <v>-4</v>
      </c>
    </row>
    <row r="190" spans="3:9">
      <c r="C190" t="s">
        <v>1281</v>
      </c>
      <c r="D190" t="s">
        <v>1282</v>
      </c>
      <c r="E190" t="s">
        <v>1247</v>
      </c>
      <c r="F190" t="s">
        <v>13</v>
      </c>
      <c r="G190" t="s">
        <v>8342</v>
      </c>
      <c r="H190" t="s">
        <v>16</v>
      </c>
      <c r="I190">
        <v>4</v>
      </c>
    </row>
    <row r="191" spans="3:9">
      <c r="C191" t="s">
        <v>1284</v>
      </c>
      <c r="D191" t="s">
        <v>1285</v>
      </c>
      <c r="E191" t="s">
        <v>1247</v>
      </c>
      <c r="F191" t="s">
        <v>13</v>
      </c>
      <c r="G191" t="s">
        <v>8342</v>
      </c>
      <c r="H191" t="s">
        <v>16</v>
      </c>
      <c r="I191">
        <v>0</v>
      </c>
    </row>
    <row r="192" spans="3:9">
      <c r="C192" t="s">
        <v>1287</v>
      </c>
      <c r="D192" t="s">
        <v>1288</v>
      </c>
      <c r="E192" t="s">
        <v>1247</v>
      </c>
      <c r="F192" t="s">
        <v>13</v>
      </c>
      <c r="G192" t="s">
        <v>8342</v>
      </c>
      <c r="H192" t="s">
        <v>16</v>
      </c>
      <c r="I192">
        <v>92</v>
      </c>
    </row>
    <row r="193" spans="3:9">
      <c r="C193" t="s">
        <v>1290</v>
      </c>
      <c r="D193" t="s">
        <v>1291</v>
      </c>
      <c r="E193" t="s">
        <v>1247</v>
      </c>
      <c r="F193" t="s">
        <v>13</v>
      </c>
      <c r="G193" t="s">
        <v>8342</v>
      </c>
      <c r="H193" t="s">
        <v>16</v>
      </c>
      <c r="I193">
        <v>-8</v>
      </c>
    </row>
    <row r="194" spans="3:9">
      <c r="C194" t="s">
        <v>1293</v>
      </c>
      <c r="D194" t="s">
        <v>1294</v>
      </c>
      <c r="E194" t="s">
        <v>1247</v>
      </c>
      <c r="F194" t="s">
        <v>13</v>
      </c>
      <c r="G194" t="s">
        <v>8342</v>
      </c>
      <c r="H194" t="s">
        <v>16</v>
      </c>
      <c r="I194">
        <v>85</v>
      </c>
    </row>
    <row r="195" spans="3:9">
      <c r="C195" t="s">
        <v>1295</v>
      </c>
      <c r="D195" t="s">
        <v>1296</v>
      </c>
      <c r="E195" t="s">
        <v>1247</v>
      </c>
      <c r="F195" t="s">
        <v>13</v>
      </c>
      <c r="G195" t="s">
        <v>8342</v>
      </c>
      <c r="H195" t="s">
        <v>16</v>
      </c>
      <c r="I195">
        <v>-8</v>
      </c>
    </row>
    <row r="196" spans="3:9">
      <c r="C196" t="s">
        <v>9588</v>
      </c>
      <c r="D196" t="s">
        <v>1297</v>
      </c>
      <c r="E196" t="s">
        <v>1247</v>
      </c>
      <c r="F196" t="s">
        <v>13</v>
      </c>
      <c r="G196" t="s">
        <v>8342</v>
      </c>
      <c r="H196" t="s">
        <v>16</v>
      </c>
      <c r="I196">
        <v>8</v>
      </c>
    </row>
    <row r="197" spans="3:9">
      <c r="C197" t="s">
        <v>9587</v>
      </c>
      <c r="D197" t="s">
        <v>1298</v>
      </c>
      <c r="E197" t="s">
        <v>1247</v>
      </c>
      <c r="F197" t="s">
        <v>13</v>
      </c>
      <c r="G197" t="s">
        <v>8342</v>
      </c>
      <c r="H197" t="s">
        <v>16</v>
      </c>
      <c r="I197">
        <v>0</v>
      </c>
    </row>
    <row r="198" spans="3:9">
      <c r="C198" t="s">
        <v>9589</v>
      </c>
      <c r="D198" t="s">
        <v>1299</v>
      </c>
      <c r="E198" t="s">
        <v>1247</v>
      </c>
      <c r="F198" t="s">
        <v>288</v>
      </c>
      <c r="G198" t="s">
        <v>8342</v>
      </c>
      <c r="H198" t="s">
        <v>70</v>
      </c>
      <c r="I198">
        <v>0</v>
      </c>
    </row>
    <row r="199" spans="3:9">
      <c r="C199" t="s">
        <v>1300</v>
      </c>
      <c r="D199" t="s">
        <v>1301</v>
      </c>
      <c r="E199" t="s">
        <v>1247</v>
      </c>
      <c r="F199" t="s">
        <v>288</v>
      </c>
      <c r="G199" t="s">
        <v>8342</v>
      </c>
      <c r="H199" t="s">
        <v>70</v>
      </c>
      <c r="I199">
        <v>0</v>
      </c>
    </row>
    <row r="200" spans="3:9">
      <c r="C200" t="s">
        <v>9625</v>
      </c>
      <c r="D200" t="s">
        <v>1304</v>
      </c>
      <c r="E200" t="s">
        <v>1247</v>
      </c>
      <c r="F200" t="s">
        <v>288</v>
      </c>
      <c r="G200" t="s">
        <v>8342</v>
      </c>
      <c r="H200" t="s">
        <v>70</v>
      </c>
      <c r="I200" t="s">
        <v>8422</v>
      </c>
    </row>
    <row r="201" spans="3:9">
      <c r="C201" t="s">
        <v>1305</v>
      </c>
      <c r="D201" t="s">
        <v>8432</v>
      </c>
      <c r="E201" t="s">
        <v>1247</v>
      </c>
      <c r="F201" t="s">
        <v>13</v>
      </c>
      <c r="G201" t="s">
        <v>8342</v>
      </c>
      <c r="H201" t="s">
        <v>16</v>
      </c>
      <c r="I201">
        <v>-73</v>
      </c>
    </row>
    <row r="202" spans="3:9">
      <c r="C202" t="s">
        <v>8</v>
      </c>
      <c r="D202" t="s">
        <v>8</v>
      </c>
      <c r="E202" t="s">
        <v>9</v>
      </c>
      <c r="F202" t="s">
        <v>10</v>
      </c>
      <c r="G202" t="s">
        <v>11</v>
      </c>
      <c r="H202" t="s">
        <v>12</v>
      </c>
      <c r="I202" t="s">
        <v>8433</v>
      </c>
    </row>
    <row r="203" spans="3:9">
      <c r="C203" t="s">
        <v>9</v>
      </c>
      <c r="D203" t="s">
        <v>9</v>
      </c>
      <c r="E203" t="s">
        <v>9</v>
      </c>
      <c r="F203" t="s">
        <v>13</v>
      </c>
      <c r="G203">
        <v>5</v>
      </c>
      <c r="H203" t="s">
        <v>12</v>
      </c>
      <c r="I203">
        <v>5</v>
      </c>
    </row>
    <row r="204" spans="3:9">
      <c r="C204" t="s">
        <v>14</v>
      </c>
      <c r="D204" t="s">
        <v>14</v>
      </c>
      <c r="E204" t="s">
        <v>9</v>
      </c>
      <c r="F204" t="s">
        <v>13</v>
      </c>
      <c r="G204" t="s">
        <v>15</v>
      </c>
      <c r="H204" t="s">
        <v>16</v>
      </c>
      <c r="I204">
        <v>10</v>
      </c>
    </row>
    <row r="205" spans="3:9">
      <c r="C205" t="s">
        <v>314</v>
      </c>
      <c r="D205" t="s">
        <v>315</v>
      </c>
      <c r="E205" t="s">
        <v>113</v>
      </c>
      <c r="F205" t="s">
        <v>13</v>
      </c>
      <c r="G205" t="s">
        <v>316</v>
      </c>
      <c r="H205" t="s">
        <v>16</v>
      </c>
      <c r="I205">
        <v>0</v>
      </c>
    </row>
    <row r="206" spans="3:9">
      <c r="C206" t="s">
        <v>317</v>
      </c>
      <c r="D206" t="s">
        <v>318</v>
      </c>
      <c r="E206" t="s">
        <v>113</v>
      </c>
      <c r="F206" t="s">
        <v>13</v>
      </c>
      <c r="G206" t="s">
        <v>319</v>
      </c>
      <c r="H206" t="s">
        <v>16</v>
      </c>
      <c r="I206">
        <v>0</v>
      </c>
    </row>
    <row r="207" spans="3:9">
      <c r="C207" t="s">
        <v>320</v>
      </c>
      <c r="D207" t="s">
        <v>321</v>
      </c>
      <c r="E207" t="s">
        <v>113</v>
      </c>
      <c r="F207" t="s">
        <v>13</v>
      </c>
      <c r="G207" t="s">
        <v>322</v>
      </c>
      <c r="H207" t="s">
        <v>16</v>
      </c>
      <c r="I207">
        <v>0</v>
      </c>
    </row>
    <row r="208" spans="3:9">
      <c r="C208" t="s">
        <v>323</v>
      </c>
      <c r="D208" t="s">
        <v>324</v>
      </c>
      <c r="E208" t="s">
        <v>113</v>
      </c>
      <c r="F208" t="s">
        <v>13</v>
      </c>
      <c r="G208" t="s">
        <v>325</v>
      </c>
      <c r="H208" t="s">
        <v>16</v>
      </c>
      <c r="I208">
        <v>0</v>
      </c>
    </row>
    <row r="209" spans="3:9">
      <c r="C209" t="s">
        <v>326</v>
      </c>
      <c r="D209" t="s">
        <v>327</v>
      </c>
      <c r="E209" t="s">
        <v>113</v>
      </c>
      <c r="F209" t="s">
        <v>13</v>
      </c>
      <c r="G209" t="s">
        <v>328</v>
      </c>
      <c r="H209" t="s">
        <v>16</v>
      </c>
      <c r="I209">
        <v>0</v>
      </c>
    </row>
    <row r="210" spans="3:9">
      <c r="C210" t="s">
        <v>329</v>
      </c>
      <c r="D210" t="s">
        <v>8434</v>
      </c>
      <c r="E210" t="s">
        <v>113</v>
      </c>
      <c r="F210" t="s">
        <v>13</v>
      </c>
      <c r="G210" t="s">
        <v>331</v>
      </c>
      <c r="H210" t="s">
        <v>16</v>
      </c>
      <c r="I210">
        <v>0</v>
      </c>
    </row>
    <row r="211" spans="3:9">
      <c r="C211" t="s">
        <v>332</v>
      </c>
      <c r="D211" t="s">
        <v>8435</v>
      </c>
      <c r="E211" t="s">
        <v>113</v>
      </c>
      <c r="F211" t="s">
        <v>13</v>
      </c>
      <c r="G211" t="s">
        <v>334</v>
      </c>
      <c r="H211" t="s">
        <v>16</v>
      </c>
      <c r="I211">
        <v>0</v>
      </c>
    </row>
    <row r="212" spans="3:9">
      <c r="C212" t="s">
        <v>467</v>
      </c>
      <c r="D212" t="s">
        <v>468</v>
      </c>
      <c r="E212" t="s">
        <v>53</v>
      </c>
      <c r="F212" t="s">
        <v>10</v>
      </c>
      <c r="G212" t="s">
        <v>469</v>
      </c>
      <c r="H212" t="s">
        <v>12</v>
      </c>
      <c r="I212">
        <v>44.8163462455</v>
      </c>
    </row>
    <row r="213" spans="3:9">
      <c r="C213" t="s">
        <v>470</v>
      </c>
      <c r="D213" t="s">
        <v>471</v>
      </c>
      <c r="E213" t="s">
        <v>53</v>
      </c>
      <c r="F213" t="s">
        <v>10</v>
      </c>
      <c r="G213" t="s">
        <v>472</v>
      </c>
      <c r="H213" t="s">
        <v>12</v>
      </c>
      <c r="I213">
        <v>6.94164442809</v>
      </c>
    </row>
    <row r="214" spans="3:9">
      <c r="C214" t="s">
        <v>473</v>
      </c>
      <c r="D214" t="s">
        <v>8436</v>
      </c>
      <c r="E214" t="s">
        <v>53</v>
      </c>
      <c r="F214" t="s">
        <v>10</v>
      </c>
      <c r="G214" t="s">
        <v>475</v>
      </c>
      <c r="H214" t="s">
        <v>12</v>
      </c>
      <c r="I214" t="s">
        <v>8437</v>
      </c>
    </row>
    <row r="215" spans="3:9">
      <c r="C215" t="s">
        <v>476</v>
      </c>
      <c r="D215" t="s">
        <v>477</v>
      </c>
      <c r="E215" t="s">
        <v>53</v>
      </c>
      <c r="F215" t="s">
        <v>10</v>
      </c>
      <c r="G215" t="s">
        <v>478</v>
      </c>
      <c r="H215" t="s">
        <v>12</v>
      </c>
      <c r="I215" t="s">
        <v>8438</v>
      </c>
    </row>
    <row r="216" spans="3:9">
      <c r="C216" t="s">
        <v>479</v>
      </c>
      <c r="D216" t="s">
        <v>480</v>
      </c>
      <c r="E216" t="s">
        <v>53</v>
      </c>
      <c r="F216" t="s">
        <v>10</v>
      </c>
      <c r="G216" t="s">
        <v>481</v>
      </c>
      <c r="H216" t="s">
        <v>12</v>
      </c>
      <c r="I216" t="s">
        <v>8439</v>
      </c>
    </row>
    <row r="217" spans="3:9">
      <c r="C217" t="s">
        <v>482</v>
      </c>
      <c r="D217" t="s">
        <v>483</v>
      </c>
      <c r="E217" t="s">
        <v>53</v>
      </c>
      <c r="F217" t="s">
        <v>10</v>
      </c>
      <c r="G217" t="s">
        <v>484</v>
      </c>
      <c r="H217" t="s">
        <v>12</v>
      </c>
      <c r="I217" t="s">
        <v>8440</v>
      </c>
    </row>
    <row r="218" spans="3:9">
      <c r="C218" t="s">
        <v>485</v>
      </c>
      <c r="D218" t="s">
        <v>486</v>
      </c>
      <c r="E218" t="s">
        <v>53</v>
      </c>
      <c r="F218" t="s">
        <v>10</v>
      </c>
      <c r="G218" t="s">
        <v>487</v>
      </c>
      <c r="H218" t="s">
        <v>12</v>
      </c>
      <c r="I218" t="s">
        <v>8441</v>
      </c>
    </row>
    <row r="219" spans="3:9">
      <c r="C219" t="s">
        <v>489</v>
      </c>
      <c r="D219" t="s">
        <v>490</v>
      </c>
      <c r="E219" t="s">
        <v>53</v>
      </c>
      <c r="F219" t="s">
        <v>10</v>
      </c>
      <c r="G219" t="s">
        <v>491</v>
      </c>
      <c r="H219" t="s">
        <v>12</v>
      </c>
      <c r="I219" t="s">
        <v>8442</v>
      </c>
    </row>
    <row r="220" spans="3:9">
      <c r="C220" t="s">
        <v>492</v>
      </c>
      <c r="D220" t="s">
        <v>493</v>
      </c>
      <c r="E220" t="s">
        <v>53</v>
      </c>
      <c r="F220" t="s">
        <v>10</v>
      </c>
      <c r="G220" t="s">
        <v>494</v>
      </c>
      <c r="H220" t="s">
        <v>12</v>
      </c>
      <c r="I220" t="s">
        <v>8443</v>
      </c>
    </row>
    <row r="221" spans="3:9">
      <c r="C221" t="s">
        <v>259</v>
      </c>
      <c r="D221" t="s">
        <v>8444</v>
      </c>
      <c r="E221" t="s">
        <v>53</v>
      </c>
      <c r="F221" t="s">
        <v>13</v>
      </c>
      <c r="G221" t="s">
        <v>261</v>
      </c>
      <c r="H221" t="s">
        <v>16</v>
      </c>
      <c r="I221">
        <v>-77</v>
      </c>
    </row>
    <row r="222" spans="3:9">
      <c r="C222" t="s">
        <v>262</v>
      </c>
      <c r="D222" t="s">
        <v>8445</v>
      </c>
      <c r="E222" t="s">
        <v>53</v>
      </c>
      <c r="F222" t="s">
        <v>13</v>
      </c>
      <c r="G222" t="s">
        <v>263</v>
      </c>
      <c r="H222" t="s">
        <v>16</v>
      </c>
      <c r="I222">
        <v>-7</v>
      </c>
    </row>
    <row r="223" spans="3:9">
      <c r="C223" t="s">
        <v>264</v>
      </c>
      <c r="D223" t="s">
        <v>8446</v>
      </c>
      <c r="E223" t="s">
        <v>53</v>
      </c>
      <c r="F223" t="s">
        <v>13</v>
      </c>
      <c r="G223" t="s">
        <v>266</v>
      </c>
      <c r="H223" t="s">
        <v>16</v>
      </c>
      <c r="I223">
        <v>39</v>
      </c>
    </row>
    <row r="224" spans="3:9">
      <c r="C224" t="s">
        <v>267</v>
      </c>
      <c r="D224" t="s">
        <v>8447</v>
      </c>
      <c r="E224" t="s">
        <v>53</v>
      </c>
      <c r="F224" t="s">
        <v>13</v>
      </c>
      <c r="G224" t="s">
        <v>269</v>
      </c>
      <c r="H224" t="s">
        <v>16</v>
      </c>
      <c r="I224">
        <v>5</v>
      </c>
    </row>
    <row r="225" spans="3:9">
      <c r="C225" t="s">
        <v>270</v>
      </c>
      <c r="D225" t="s">
        <v>8448</v>
      </c>
      <c r="E225" t="s">
        <v>53</v>
      </c>
      <c r="F225" t="s">
        <v>13</v>
      </c>
      <c r="G225" t="s">
        <v>271</v>
      </c>
      <c r="H225" t="s">
        <v>16</v>
      </c>
      <c r="I225">
        <v>13</v>
      </c>
    </row>
    <row r="226" spans="3:9">
      <c r="C226" t="s">
        <v>23</v>
      </c>
      <c r="D226" t="s">
        <v>24</v>
      </c>
      <c r="E226" t="s">
        <v>53</v>
      </c>
      <c r="F226" t="s">
        <v>10</v>
      </c>
      <c r="G226" t="s">
        <v>25</v>
      </c>
      <c r="H226" t="s">
        <v>25</v>
      </c>
      <c r="I226" t="s">
        <v>8449</v>
      </c>
    </row>
    <row r="227" spans="3:9">
      <c r="C227" t="s">
        <v>26</v>
      </c>
      <c r="D227" t="s">
        <v>27</v>
      </c>
      <c r="E227" t="s">
        <v>53</v>
      </c>
      <c r="F227" t="s">
        <v>10</v>
      </c>
      <c r="G227" t="s">
        <v>8450</v>
      </c>
      <c r="H227" t="s">
        <v>8450</v>
      </c>
      <c r="I227" t="s">
        <v>8451</v>
      </c>
    </row>
    <row r="228" spans="3:9">
      <c r="C228" t="s">
        <v>29</v>
      </c>
      <c r="D228" t="s">
        <v>30</v>
      </c>
      <c r="E228" t="s">
        <v>53</v>
      </c>
      <c r="F228" t="s">
        <v>10</v>
      </c>
      <c r="G228" t="s">
        <v>31</v>
      </c>
      <c r="H228" t="s">
        <v>31</v>
      </c>
      <c r="I228" t="s">
        <v>8452</v>
      </c>
    </row>
    <row r="229" spans="3:9">
      <c r="C229" t="s">
        <v>35</v>
      </c>
      <c r="D229" t="s">
        <v>36</v>
      </c>
      <c r="E229" t="s">
        <v>53</v>
      </c>
      <c r="F229" t="s">
        <v>10</v>
      </c>
      <c r="G229" t="s">
        <v>37</v>
      </c>
      <c r="H229" t="s">
        <v>37</v>
      </c>
      <c r="I229" t="s">
        <v>8453</v>
      </c>
    </row>
    <row r="230" spans="3:9">
      <c r="C230" t="s">
        <v>38</v>
      </c>
      <c r="D230" t="s">
        <v>39</v>
      </c>
      <c r="E230" t="s">
        <v>53</v>
      </c>
      <c r="F230" t="s">
        <v>10</v>
      </c>
      <c r="G230" t="s">
        <v>40</v>
      </c>
      <c r="H230" t="s">
        <v>40</v>
      </c>
      <c r="I230" t="s">
        <v>8454</v>
      </c>
    </row>
    <row r="231" spans="3:9">
      <c r="C231" t="s">
        <v>41</v>
      </c>
      <c r="D231" t="s">
        <v>8455</v>
      </c>
      <c r="E231" t="s">
        <v>53</v>
      </c>
      <c r="F231" t="s">
        <v>10</v>
      </c>
      <c r="G231" t="s">
        <v>43</v>
      </c>
      <c r="H231" t="s">
        <v>43</v>
      </c>
      <c r="I231" t="s">
        <v>8456</v>
      </c>
    </row>
    <row r="232" spans="3:9">
      <c r="C232" t="s">
        <v>641</v>
      </c>
      <c r="D232" t="s">
        <v>642</v>
      </c>
      <c r="E232" t="s">
        <v>117</v>
      </c>
      <c r="F232" t="s">
        <v>13</v>
      </c>
      <c r="G232" t="s">
        <v>643</v>
      </c>
      <c r="H232" t="s">
        <v>16</v>
      </c>
      <c r="I232">
        <v>910902</v>
      </c>
    </row>
    <row r="233" spans="3:9">
      <c r="C233" t="s">
        <v>644</v>
      </c>
      <c r="D233" t="s">
        <v>645</v>
      </c>
      <c r="E233" t="s">
        <v>117</v>
      </c>
      <c r="F233" t="s">
        <v>13</v>
      </c>
      <c r="G233" t="s">
        <v>646</v>
      </c>
      <c r="H233" t="s">
        <v>16</v>
      </c>
      <c r="I233">
        <v>0</v>
      </c>
    </row>
    <row r="234" spans="3:9">
      <c r="C234" t="s">
        <v>647</v>
      </c>
      <c r="D234" t="s">
        <v>648</v>
      </c>
      <c r="E234" t="s">
        <v>117</v>
      </c>
      <c r="F234" t="s">
        <v>13</v>
      </c>
      <c r="G234" t="s">
        <v>8457</v>
      </c>
      <c r="H234" t="s">
        <v>16</v>
      </c>
      <c r="I234">
        <v>0</v>
      </c>
    </row>
    <row r="235" spans="3:9">
      <c r="C235" t="s">
        <v>651</v>
      </c>
      <c r="D235" t="s">
        <v>608</v>
      </c>
      <c r="E235" t="s">
        <v>117</v>
      </c>
      <c r="F235" t="s">
        <v>13</v>
      </c>
      <c r="G235" t="s">
        <v>652</v>
      </c>
      <c r="H235" t="s">
        <v>16</v>
      </c>
      <c r="I235">
        <v>770</v>
      </c>
    </row>
    <row r="236" spans="3:9">
      <c r="C236" t="s">
        <v>653</v>
      </c>
      <c r="D236" t="s">
        <v>611</v>
      </c>
      <c r="E236" t="s">
        <v>117</v>
      </c>
      <c r="F236" t="s">
        <v>13</v>
      </c>
      <c r="G236" t="s">
        <v>654</v>
      </c>
      <c r="H236" t="s">
        <v>16</v>
      </c>
      <c r="I236">
        <v>0</v>
      </c>
    </row>
    <row r="237" spans="3:9">
      <c r="C237" t="s">
        <v>655</v>
      </c>
      <c r="D237" t="s">
        <v>8458</v>
      </c>
      <c r="E237" t="s">
        <v>117</v>
      </c>
      <c r="F237" t="s">
        <v>13</v>
      </c>
      <c r="G237" t="s">
        <v>656</v>
      </c>
      <c r="H237" t="s">
        <v>16</v>
      </c>
      <c r="I237">
        <v>0</v>
      </c>
    </row>
    <row r="238" spans="3:9">
      <c r="C238" t="s">
        <v>657</v>
      </c>
      <c r="D238" t="s">
        <v>8459</v>
      </c>
      <c r="E238" t="s">
        <v>117</v>
      </c>
      <c r="F238" t="s">
        <v>13</v>
      </c>
      <c r="G238" t="s">
        <v>658</v>
      </c>
      <c r="H238" t="s">
        <v>16</v>
      </c>
      <c r="I238">
        <v>0</v>
      </c>
    </row>
    <row r="239" spans="3:9">
      <c r="C239" t="s">
        <v>659</v>
      </c>
      <c r="D239" t="s">
        <v>8460</v>
      </c>
      <c r="E239" t="s">
        <v>117</v>
      </c>
      <c r="F239" t="s">
        <v>13</v>
      </c>
      <c r="G239" t="s">
        <v>660</v>
      </c>
      <c r="H239" t="s">
        <v>16</v>
      </c>
      <c r="I239">
        <v>0</v>
      </c>
    </row>
    <row r="240" spans="3:9">
      <c r="C240" t="s">
        <v>661</v>
      </c>
      <c r="D240" t="s">
        <v>8461</v>
      </c>
      <c r="E240" t="s">
        <v>117</v>
      </c>
      <c r="F240" t="s">
        <v>13</v>
      </c>
      <c r="G240" t="s">
        <v>662</v>
      </c>
      <c r="H240" t="s">
        <v>16</v>
      </c>
      <c r="I240">
        <v>533</v>
      </c>
    </row>
    <row r="241" spans="3:9">
      <c r="C241" t="s">
        <v>663</v>
      </c>
      <c r="D241" t="s">
        <v>8462</v>
      </c>
      <c r="E241" t="s">
        <v>117</v>
      </c>
      <c r="F241" t="s">
        <v>13</v>
      </c>
      <c r="G241" t="s">
        <v>664</v>
      </c>
      <c r="H241" t="s">
        <v>16</v>
      </c>
      <c r="I241">
        <v>217</v>
      </c>
    </row>
    <row r="242" spans="3:9">
      <c r="C242" t="s">
        <v>665</v>
      </c>
      <c r="D242" t="s">
        <v>8463</v>
      </c>
      <c r="E242" t="s">
        <v>117</v>
      </c>
      <c r="F242" t="s">
        <v>13</v>
      </c>
      <c r="G242" t="s">
        <v>666</v>
      </c>
      <c r="H242" t="s">
        <v>16</v>
      </c>
      <c r="I242">
        <v>0</v>
      </c>
    </row>
    <row r="243" spans="3:9">
      <c r="C243" t="s">
        <v>667</v>
      </c>
      <c r="D243" t="s">
        <v>8464</v>
      </c>
      <c r="E243" t="s">
        <v>117</v>
      </c>
      <c r="F243" t="s">
        <v>13</v>
      </c>
      <c r="G243" t="s">
        <v>668</v>
      </c>
      <c r="H243" t="s">
        <v>16</v>
      </c>
      <c r="I243">
        <v>26</v>
      </c>
    </row>
    <row r="244" spans="3:9">
      <c r="C244" t="s">
        <v>669</v>
      </c>
      <c r="D244" t="s">
        <v>8465</v>
      </c>
      <c r="E244" t="s">
        <v>117</v>
      </c>
      <c r="F244" t="s">
        <v>13</v>
      </c>
      <c r="G244" t="s">
        <v>670</v>
      </c>
      <c r="H244" t="s">
        <v>16</v>
      </c>
      <c r="I244">
        <v>0</v>
      </c>
    </row>
    <row r="245" spans="3:9">
      <c r="C245" t="s">
        <v>671</v>
      </c>
      <c r="D245" t="s">
        <v>8466</v>
      </c>
      <c r="E245" t="s">
        <v>117</v>
      </c>
      <c r="F245" t="s">
        <v>13</v>
      </c>
      <c r="G245" t="s">
        <v>673</v>
      </c>
      <c r="H245" t="s">
        <v>16</v>
      </c>
      <c r="I245">
        <v>0</v>
      </c>
    </row>
    <row r="246" spans="3:9">
      <c r="C246" t="s">
        <v>674</v>
      </c>
      <c r="D246" t="s">
        <v>8467</v>
      </c>
      <c r="E246" t="s">
        <v>117</v>
      </c>
      <c r="F246" t="s">
        <v>13</v>
      </c>
      <c r="G246" t="s">
        <v>676</v>
      </c>
      <c r="H246" t="s">
        <v>16</v>
      </c>
      <c r="I246">
        <v>0</v>
      </c>
    </row>
    <row r="247" spans="3:9">
      <c r="C247" t="s">
        <v>677</v>
      </c>
      <c r="D247" t="s">
        <v>8468</v>
      </c>
      <c r="E247" t="s">
        <v>117</v>
      </c>
      <c r="F247" t="s">
        <v>13</v>
      </c>
      <c r="G247" t="s">
        <v>679</v>
      </c>
      <c r="H247" t="s">
        <v>16</v>
      </c>
      <c r="I247">
        <v>0</v>
      </c>
    </row>
    <row r="248" spans="3:9">
      <c r="C248" t="s">
        <v>680</v>
      </c>
      <c r="D248" t="s">
        <v>8469</v>
      </c>
      <c r="E248" t="s">
        <v>117</v>
      </c>
      <c r="F248" t="s">
        <v>13</v>
      </c>
      <c r="G248" t="s">
        <v>682</v>
      </c>
      <c r="H248" t="s">
        <v>16</v>
      </c>
      <c r="I248">
        <v>0</v>
      </c>
    </row>
    <row r="249" spans="3:9">
      <c r="C249" t="s">
        <v>683</v>
      </c>
      <c r="D249" t="s">
        <v>8470</v>
      </c>
      <c r="E249" t="s">
        <v>117</v>
      </c>
      <c r="F249" t="s">
        <v>13</v>
      </c>
      <c r="G249" t="s">
        <v>685</v>
      </c>
      <c r="H249" t="s">
        <v>16</v>
      </c>
      <c r="I249">
        <v>0</v>
      </c>
    </row>
    <row r="250" spans="3:9">
      <c r="C250" t="s">
        <v>686</v>
      </c>
      <c r="D250" t="s">
        <v>687</v>
      </c>
      <c r="E250" t="s">
        <v>117</v>
      </c>
      <c r="F250" t="s">
        <v>13</v>
      </c>
      <c r="G250" t="s">
        <v>688</v>
      </c>
      <c r="H250" t="s">
        <v>16</v>
      </c>
      <c r="I250">
        <v>0</v>
      </c>
    </row>
    <row r="251" spans="3:9">
      <c r="C251" t="s">
        <v>689</v>
      </c>
      <c r="D251" t="s">
        <v>690</v>
      </c>
      <c r="E251" t="s">
        <v>117</v>
      </c>
      <c r="F251" t="s">
        <v>13</v>
      </c>
      <c r="G251" t="s">
        <v>691</v>
      </c>
      <c r="H251" t="s">
        <v>16</v>
      </c>
      <c r="I251">
        <v>0</v>
      </c>
    </row>
    <row r="252" spans="3:9">
      <c r="C252" t="s">
        <v>692</v>
      </c>
      <c r="D252" t="s">
        <v>8471</v>
      </c>
      <c r="E252" t="s">
        <v>117</v>
      </c>
      <c r="F252" t="s">
        <v>13</v>
      </c>
      <c r="G252" t="s">
        <v>694</v>
      </c>
      <c r="H252" t="s">
        <v>16</v>
      </c>
      <c r="I252">
        <v>0</v>
      </c>
    </row>
    <row r="253" spans="3:9">
      <c r="C253" t="s">
        <v>695</v>
      </c>
      <c r="D253" t="s">
        <v>8472</v>
      </c>
      <c r="E253" t="s">
        <v>117</v>
      </c>
      <c r="F253" t="s">
        <v>13</v>
      </c>
      <c r="G253" t="s">
        <v>697</v>
      </c>
      <c r="H253" t="s">
        <v>16</v>
      </c>
      <c r="I253">
        <v>0</v>
      </c>
    </row>
    <row r="254" spans="3:9">
      <c r="C254" t="s">
        <v>698</v>
      </c>
      <c r="D254" t="s">
        <v>8473</v>
      </c>
      <c r="E254" t="s">
        <v>117</v>
      </c>
      <c r="F254" t="s">
        <v>13</v>
      </c>
      <c r="G254" t="s">
        <v>700</v>
      </c>
      <c r="H254" t="s">
        <v>16</v>
      </c>
      <c r="I254">
        <v>0</v>
      </c>
    </row>
    <row r="255" spans="3:9">
      <c r="C255" t="s">
        <v>701</v>
      </c>
      <c r="D255" t="s">
        <v>702</v>
      </c>
      <c r="E255" t="s">
        <v>117</v>
      </c>
      <c r="F255" t="s">
        <v>13</v>
      </c>
      <c r="G255" t="s">
        <v>703</v>
      </c>
      <c r="H255" t="s">
        <v>16</v>
      </c>
      <c r="I255">
        <v>312</v>
      </c>
    </row>
    <row r="256" spans="3:9">
      <c r="C256" t="s">
        <v>704</v>
      </c>
      <c r="D256" t="s">
        <v>705</v>
      </c>
      <c r="E256" t="s">
        <v>117</v>
      </c>
      <c r="F256" t="s">
        <v>13</v>
      </c>
      <c r="G256" t="s">
        <v>706</v>
      </c>
      <c r="H256" t="s">
        <v>16</v>
      </c>
      <c r="I256">
        <v>88</v>
      </c>
    </row>
    <row r="257" spans="3:9">
      <c r="C257" t="s">
        <v>707</v>
      </c>
      <c r="D257" t="s">
        <v>8474</v>
      </c>
      <c r="E257" t="s">
        <v>117</v>
      </c>
      <c r="F257" t="s">
        <v>13</v>
      </c>
      <c r="G257" t="s">
        <v>709</v>
      </c>
      <c r="H257" t="s">
        <v>16</v>
      </c>
      <c r="I257">
        <v>0</v>
      </c>
    </row>
    <row r="258" spans="3:9">
      <c r="C258" t="s">
        <v>710</v>
      </c>
      <c r="D258" t="s">
        <v>8475</v>
      </c>
      <c r="E258" t="s">
        <v>117</v>
      </c>
      <c r="F258" t="s">
        <v>13</v>
      </c>
      <c r="G258" t="s">
        <v>712</v>
      </c>
      <c r="H258" t="s">
        <v>16</v>
      </c>
      <c r="I258">
        <v>0</v>
      </c>
    </row>
    <row r="259" spans="3:9">
      <c r="C259" t="s">
        <v>713</v>
      </c>
      <c r="D259" t="s">
        <v>8476</v>
      </c>
      <c r="E259" t="s">
        <v>117</v>
      </c>
      <c r="F259" t="s">
        <v>13</v>
      </c>
      <c r="G259" t="s">
        <v>715</v>
      </c>
      <c r="H259" t="s">
        <v>16</v>
      </c>
      <c r="I259">
        <v>0</v>
      </c>
    </row>
    <row r="260" spans="3:9">
      <c r="C260" t="s">
        <v>716</v>
      </c>
      <c r="D260" t="s">
        <v>717</v>
      </c>
      <c r="E260" t="s">
        <v>117</v>
      </c>
      <c r="F260" t="s">
        <v>13</v>
      </c>
      <c r="G260" t="s">
        <v>718</v>
      </c>
      <c r="H260" t="s">
        <v>16</v>
      </c>
      <c r="I260">
        <v>0</v>
      </c>
    </row>
    <row r="261" spans="3:9">
      <c r="C261" t="s">
        <v>719</v>
      </c>
      <c r="D261" t="s">
        <v>720</v>
      </c>
      <c r="E261" t="s">
        <v>117</v>
      </c>
      <c r="F261" t="s">
        <v>13</v>
      </c>
      <c r="G261" t="s">
        <v>721</v>
      </c>
      <c r="H261" t="s">
        <v>16</v>
      </c>
      <c r="I261">
        <v>0</v>
      </c>
    </row>
    <row r="262" spans="3:9">
      <c r="C262" t="s">
        <v>722</v>
      </c>
      <c r="D262" t="s">
        <v>8477</v>
      </c>
      <c r="E262" t="s">
        <v>117</v>
      </c>
      <c r="F262" t="s">
        <v>13</v>
      </c>
      <c r="G262" t="s">
        <v>724</v>
      </c>
      <c r="H262" t="s">
        <v>16</v>
      </c>
      <c r="I262">
        <v>0</v>
      </c>
    </row>
    <row r="263" spans="3:9">
      <c r="C263" t="s">
        <v>725</v>
      </c>
      <c r="D263" t="s">
        <v>8478</v>
      </c>
      <c r="E263" t="s">
        <v>117</v>
      </c>
      <c r="F263" t="s">
        <v>13</v>
      </c>
      <c r="G263" t="s">
        <v>727</v>
      </c>
      <c r="H263" t="s">
        <v>16</v>
      </c>
      <c r="I263">
        <v>0</v>
      </c>
    </row>
    <row r="264" spans="3:9">
      <c r="C264" t="s">
        <v>728</v>
      </c>
      <c r="D264" t="s">
        <v>8479</v>
      </c>
      <c r="E264" t="s">
        <v>117</v>
      </c>
      <c r="F264" t="s">
        <v>13</v>
      </c>
      <c r="G264" t="s">
        <v>730</v>
      </c>
      <c r="H264" t="s">
        <v>16</v>
      </c>
      <c r="I264">
        <v>0</v>
      </c>
    </row>
    <row r="265" spans="3:9">
      <c r="C265" t="s">
        <v>731</v>
      </c>
      <c r="D265" t="s">
        <v>732</v>
      </c>
      <c r="E265" t="s">
        <v>117</v>
      </c>
      <c r="F265" t="s">
        <v>13</v>
      </c>
      <c r="G265" t="s">
        <v>733</v>
      </c>
      <c r="H265" t="s">
        <v>16</v>
      </c>
      <c r="I265">
        <v>0</v>
      </c>
    </row>
    <row r="266" spans="3:9">
      <c r="C266" t="s">
        <v>734</v>
      </c>
      <c r="D266" t="s">
        <v>735</v>
      </c>
      <c r="E266" t="s">
        <v>117</v>
      </c>
      <c r="F266" t="s">
        <v>13</v>
      </c>
      <c r="G266" t="s">
        <v>736</v>
      </c>
      <c r="H266" t="s">
        <v>16</v>
      </c>
      <c r="I266">
        <v>0</v>
      </c>
    </row>
    <row r="267" spans="3:9">
      <c r="C267" t="s">
        <v>737</v>
      </c>
      <c r="D267" t="s">
        <v>8480</v>
      </c>
      <c r="E267" t="s">
        <v>117</v>
      </c>
      <c r="F267" t="s">
        <v>13</v>
      </c>
      <c r="G267" t="s">
        <v>739</v>
      </c>
      <c r="H267" t="s">
        <v>16</v>
      </c>
      <c r="I267">
        <v>0</v>
      </c>
    </row>
    <row r="268" spans="3:9">
      <c r="C268" t="s">
        <v>740</v>
      </c>
      <c r="D268" t="s">
        <v>8481</v>
      </c>
      <c r="E268" t="s">
        <v>117</v>
      </c>
      <c r="F268" t="s">
        <v>13</v>
      </c>
      <c r="G268" t="s">
        <v>742</v>
      </c>
      <c r="H268" t="s">
        <v>16</v>
      </c>
      <c r="I268">
        <v>0</v>
      </c>
    </row>
    <row r="269" spans="3:9">
      <c r="C269" t="s">
        <v>743</v>
      </c>
      <c r="D269" t="s">
        <v>8482</v>
      </c>
      <c r="E269" t="s">
        <v>117</v>
      </c>
      <c r="F269" t="s">
        <v>13</v>
      </c>
      <c r="G269" t="s">
        <v>745</v>
      </c>
      <c r="H269" t="s">
        <v>16</v>
      </c>
      <c r="I269">
        <v>0</v>
      </c>
    </row>
    <row r="270" spans="3:9">
      <c r="C270" t="s">
        <v>746</v>
      </c>
      <c r="D270" t="s">
        <v>8483</v>
      </c>
      <c r="E270" t="s">
        <v>117</v>
      </c>
      <c r="F270" t="s">
        <v>13</v>
      </c>
      <c r="G270" t="s">
        <v>748</v>
      </c>
      <c r="H270" t="s">
        <v>16</v>
      </c>
      <c r="I270">
        <v>0</v>
      </c>
    </row>
    <row r="271" spans="3:9">
      <c r="C271" t="s">
        <v>749</v>
      </c>
      <c r="D271" t="s">
        <v>8484</v>
      </c>
      <c r="E271" t="s">
        <v>117</v>
      </c>
      <c r="F271" t="s">
        <v>13</v>
      </c>
      <c r="G271" t="s">
        <v>751</v>
      </c>
      <c r="H271" t="s">
        <v>16</v>
      </c>
      <c r="I271">
        <v>12</v>
      </c>
    </row>
    <row r="272" spans="3:9">
      <c r="C272" t="s">
        <v>752</v>
      </c>
      <c r="D272" t="s">
        <v>8485</v>
      </c>
      <c r="E272" t="s">
        <v>117</v>
      </c>
      <c r="F272" t="s">
        <v>13</v>
      </c>
      <c r="G272" t="s">
        <v>754</v>
      </c>
      <c r="H272" t="s">
        <v>16</v>
      </c>
      <c r="I272">
        <v>0</v>
      </c>
    </row>
    <row r="273" spans="3:9">
      <c r="C273" t="s">
        <v>755</v>
      </c>
      <c r="D273" t="s">
        <v>8486</v>
      </c>
      <c r="E273" t="s">
        <v>117</v>
      </c>
      <c r="F273" t="s">
        <v>13</v>
      </c>
      <c r="G273" t="s">
        <v>757</v>
      </c>
      <c r="H273" t="s">
        <v>16</v>
      </c>
      <c r="I273">
        <v>0</v>
      </c>
    </row>
    <row r="274" spans="3:9">
      <c r="C274" t="s">
        <v>758</v>
      </c>
      <c r="D274" t="s">
        <v>8487</v>
      </c>
      <c r="E274" t="s">
        <v>117</v>
      </c>
      <c r="F274" t="s">
        <v>13</v>
      </c>
      <c r="G274" t="s">
        <v>760</v>
      </c>
      <c r="H274" t="s">
        <v>16</v>
      </c>
      <c r="I274">
        <v>0</v>
      </c>
    </row>
    <row r="275" spans="3:9">
      <c r="C275" t="s">
        <v>761</v>
      </c>
      <c r="D275" t="s">
        <v>8488</v>
      </c>
      <c r="E275" t="s">
        <v>117</v>
      </c>
      <c r="F275" t="s">
        <v>13</v>
      </c>
      <c r="G275" t="s">
        <v>763</v>
      </c>
      <c r="H275" t="s">
        <v>16</v>
      </c>
      <c r="I275">
        <v>25</v>
      </c>
    </row>
    <row r="276" spans="3:9">
      <c r="C276" t="s">
        <v>764</v>
      </c>
      <c r="D276" t="s">
        <v>8489</v>
      </c>
      <c r="E276" t="s">
        <v>117</v>
      </c>
      <c r="F276" t="s">
        <v>13</v>
      </c>
      <c r="G276" t="s">
        <v>766</v>
      </c>
      <c r="H276" t="s">
        <v>16</v>
      </c>
      <c r="I276">
        <v>15</v>
      </c>
    </row>
    <row r="277" spans="3:9">
      <c r="C277" t="s">
        <v>767</v>
      </c>
      <c r="D277" t="s">
        <v>8490</v>
      </c>
      <c r="E277" t="s">
        <v>117</v>
      </c>
      <c r="F277" t="s">
        <v>13</v>
      </c>
      <c r="G277" t="s">
        <v>769</v>
      </c>
      <c r="H277" t="s">
        <v>16</v>
      </c>
      <c r="I277">
        <v>0</v>
      </c>
    </row>
    <row r="278" spans="3:9">
      <c r="C278" t="s">
        <v>770</v>
      </c>
      <c r="D278" t="s">
        <v>8491</v>
      </c>
      <c r="E278" t="s">
        <v>117</v>
      </c>
      <c r="F278" t="s">
        <v>13</v>
      </c>
      <c r="G278" t="s">
        <v>772</v>
      </c>
      <c r="H278" t="s">
        <v>16</v>
      </c>
      <c r="I278">
        <v>0</v>
      </c>
    </row>
    <row r="279" spans="3:9">
      <c r="C279" t="s">
        <v>773</v>
      </c>
      <c r="D279" t="s">
        <v>8492</v>
      </c>
      <c r="E279" t="s">
        <v>117</v>
      </c>
      <c r="F279" t="s">
        <v>13</v>
      </c>
      <c r="G279" t="s">
        <v>775</v>
      </c>
      <c r="H279" t="s">
        <v>16</v>
      </c>
      <c r="I279">
        <v>0</v>
      </c>
    </row>
    <row r="280" spans="3:9">
      <c r="C280" t="s">
        <v>776</v>
      </c>
      <c r="D280" t="s">
        <v>8493</v>
      </c>
      <c r="E280" t="s">
        <v>117</v>
      </c>
      <c r="F280" t="s">
        <v>13</v>
      </c>
      <c r="G280" t="s">
        <v>778</v>
      </c>
      <c r="H280" t="s">
        <v>16</v>
      </c>
      <c r="I280">
        <v>196</v>
      </c>
    </row>
    <row r="281" spans="3:9">
      <c r="C281" t="s">
        <v>779</v>
      </c>
      <c r="D281" t="s">
        <v>8494</v>
      </c>
      <c r="E281" t="s">
        <v>117</v>
      </c>
      <c r="F281" t="s">
        <v>13</v>
      </c>
      <c r="G281" t="s">
        <v>781</v>
      </c>
      <c r="H281" t="s">
        <v>16</v>
      </c>
      <c r="I281">
        <v>102</v>
      </c>
    </row>
    <row r="282" spans="3:9">
      <c r="C282" t="s">
        <v>782</v>
      </c>
      <c r="D282" t="s">
        <v>8495</v>
      </c>
      <c r="E282" t="s">
        <v>117</v>
      </c>
      <c r="F282" t="s">
        <v>13</v>
      </c>
      <c r="G282" t="s">
        <v>784</v>
      </c>
      <c r="H282" t="s">
        <v>16</v>
      </c>
      <c r="I282">
        <v>0</v>
      </c>
    </row>
    <row r="283" spans="3:9">
      <c r="C283" t="s">
        <v>785</v>
      </c>
      <c r="D283" t="s">
        <v>8496</v>
      </c>
      <c r="E283" t="s">
        <v>117</v>
      </c>
      <c r="F283" t="s">
        <v>13</v>
      </c>
      <c r="G283" t="s">
        <v>787</v>
      </c>
      <c r="H283" t="s">
        <v>16</v>
      </c>
      <c r="I283">
        <v>26</v>
      </c>
    </row>
    <row r="284" spans="3:9">
      <c r="C284" t="s">
        <v>788</v>
      </c>
      <c r="D284" t="s">
        <v>8497</v>
      </c>
      <c r="E284" t="s">
        <v>117</v>
      </c>
      <c r="F284" t="s">
        <v>13</v>
      </c>
      <c r="G284" t="s">
        <v>790</v>
      </c>
      <c r="H284" t="s">
        <v>16</v>
      </c>
      <c r="I284">
        <v>0</v>
      </c>
    </row>
    <row r="285" spans="3:9">
      <c r="C285" t="s">
        <v>560</v>
      </c>
      <c r="D285" t="s">
        <v>561</v>
      </c>
      <c r="E285" t="s">
        <v>117</v>
      </c>
      <c r="F285" t="s">
        <v>13</v>
      </c>
      <c r="G285" t="s">
        <v>9620</v>
      </c>
      <c r="H285" t="s">
        <v>16</v>
      </c>
      <c r="I285">
        <v>11</v>
      </c>
    </row>
    <row r="286" spans="3:9">
      <c r="C286" t="s">
        <v>107</v>
      </c>
      <c r="D286" t="s">
        <v>108</v>
      </c>
      <c r="E286" t="s">
        <v>8498</v>
      </c>
      <c r="F286" t="s">
        <v>10</v>
      </c>
      <c r="G286" t="s">
        <v>110</v>
      </c>
      <c r="H286" t="s">
        <v>12</v>
      </c>
      <c r="I286" t="s">
        <v>8499</v>
      </c>
    </row>
    <row r="287" spans="3:9">
      <c r="C287" t="s">
        <v>111</v>
      </c>
      <c r="D287" t="s">
        <v>112</v>
      </c>
      <c r="E287" t="s">
        <v>8498</v>
      </c>
      <c r="F287" t="s">
        <v>10</v>
      </c>
      <c r="G287" t="s">
        <v>114</v>
      </c>
      <c r="H287" t="s">
        <v>12</v>
      </c>
      <c r="I287" t="s">
        <v>8500</v>
      </c>
    </row>
    <row r="288" spans="3:9">
      <c r="C288" t="s">
        <v>115</v>
      </c>
      <c r="D288" t="s">
        <v>116</v>
      </c>
      <c r="E288" t="s">
        <v>8498</v>
      </c>
      <c r="F288" t="s">
        <v>10</v>
      </c>
      <c r="G288" t="s">
        <v>118</v>
      </c>
      <c r="H288" t="s">
        <v>12</v>
      </c>
      <c r="I288" t="s">
        <v>8501</v>
      </c>
    </row>
    <row r="289" spans="3:9">
      <c r="C289" t="s">
        <v>119</v>
      </c>
      <c r="D289" t="s">
        <v>120</v>
      </c>
      <c r="E289" t="s">
        <v>8498</v>
      </c>
      <c r="F289" t="s">
        <v>10</v>
      </c>
      <c r="G289" t="s">
        <v>121</v>
      </c>
      <c r="H289" t="s">
        <v>12</v>
      </c>
      <c r="I289" t="s">
        <v>8502</v>
      </c>
    </row>
    <row r="290" spans="3:9">
      <c r="C290" t="s">
        <v>122</v>
      </c>
      <c r="D290" t="s">
        <v>123</v>
      </c>
      <c r="E290" t="s">
        <v>8498</v>
      </c>
      <c r="F290" t="s">
        <v>10</v>
      </c>
      <c r="G290" t="s">
        <v>124</v>
      </c>
      <c r="H290" t="s">
        <v>12</v>
      </c>
      <c r="I290" t="s">
        <v>8503</v>
      </c>
    </row>
    <row r="291" spans="3:9">
      <c r="C291" t="s">
        <v>125</v>
      </c>
      <c r="D291" t="s">
        <v>126</v>
      </c>
      <c r="E291" t="s">
        <v>8498</v>
      </c>
      <c r="F291" t="s">
        <v>10</v>
      </c>
      <c r="G291" t="s">
        <v>127</v>
      </c>
      <c r="H291" t="s">
        <v>12</v>
      </c>
      <c r="I291" t="s">
        <v>8504</v>
      </c>
    </row>
    <row r="292" spans="3:9">
      <c r="C292" t="s">
        <v>18</v>
      </c>
      <c r="D292" t="s">
        <v>8505</v>
      </c>
      <c r="E292" t="s">
        <v>53</v>
      </c>
      <c r="F292" t="s">
        <v>10</v>
      </c>
      <c r="G292" t="s">
        <v>21</v>
      </c>
      <c r="H292" t="s">
        <v>12</v>
      </c>
      <c r="I292" t="s">
        <v>8506</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92"/>
  <sheetViews>
    <sheetView zoomScale="70" zoomScaleNormal="70" workbookViewId="0">
      <selection activeCell="P45" sqref="P45"/>
    </sheetView>
  </sheetViews>
  <sheetFormatPr defaultColWidth="8.7109375" defaultRowHeight="15"/>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289" t="s">
        <v>8507</v>
      </c>
      <c r="E1" s="289"/>
      <c r="F1" s="289"/>
      <c r="G1" s="289"/>
      <c r="H1" s="289"/>
      <c r="N1" s="289" t="s">
        <v>8508</v>
      </c>
      <c r="O1" s="289"/>
      <c r="P1" s="289"/>
      <c r="Q1" s="289"/>
      <c r="R1" s="289"/>
      <c r="S1" s="289"/>
      <c r="T1" s="289"/>
    </row>
    <row r="2" spans="2:20" ht="15.75" customHeight="1">
      <c r="D2" s="289"/>
      <c r="E2" s="289"/>
      <c r="F2" s="289"/>
      <c r="G2" s="289"/>
      <c r="H2" s="289"/>
      <c r="N2" s="289"/>
      <c r="O2" s="289"/>
      <c r="P2" s="289"/>
      <c r="Q2" s="289"/>
      <c r="R2" s="289"/>
      <c r="S2" s="289"/>
      <c r="T2" s="289"/>
    </row>
    <row r="3" spans="2:20" ht="15.75" customHeight="1">
      <c r="D3" t="s">
        <v>8509</v>
      </c>
      <c r="F3">
        <v>1081</v>
      </c>
      <c r="H3">
        <v>1087</v>
      </c>
      <c r="N3">
        <v>1089</v>
      </c>
      <c r="P3">
        <v>1100</v>
      </c>
      <c r="R3">
        <v>1110</v>
      </c>
      <c r="T3">
        <v>1118</v>
      </c>
    </row>
    <row r="5" spans="2:20" ht="15.75" customHeight="1">
      <c r="C5" t="s">
        <v>8510</v>
      </c>
      <c r="D5" s="23">
        <f>Fonctions!E11/100</f>
        <v>-3.9000000000000003E-3</v>
      </c>
      <c r="E5" s="24" t="s">
        <v>253</v>
      </c>
      <c r="F5" s="23">
        <f>Fonctions!E12/100</f>
        <v>-2.5600000000000002E-3</v>
      </c>
      <c r="G5" s="24" t="s">
        <v>257</v>
      </c>
      <c r="H5" s="25">
        <f>F5</f>
        <v>-2.5600000000000002E-3</v>
      </c>
      <c r="J5" t="s">
        <v>8511</v>
      </c>
      <c r="K5" t="s">
        <v>8512</v>
      </c>
      <c r="N5" s="26">
        <f>H5</f>
        <v>-2.5600000000000002E-3</v>
      </c>
      <c r="O5" s="27" t="s">
        <v>8513</v>
      </c>
      <c r="P5" s="26">
        <f>N5</f>
        <v>-2.5600000000000002E-3</v>
      </c>
      <c r="Q5" s="27" t="s">
        <v>8514</v>
      </c>
      <c r="R5" s="26">
        <f>P5</f>
        <v>-2.5600000000000002E-3</v>
      </c>
      <c r="S5" s="27" t="s">
        <v>8515</v>
      </c>
    </row>
    <row r="6" spans="2:20" ht="15.75" customHeight="1">
      <c r="C6" t="s">
        <v>8516</v>
      </c>
      <c r="D6" s="25">
        <f>Fonctions!E9/100</f>
        <v>-7.000000000000001E-4</v>
      </c>
      <c r="E6" s="24" t="s">
        <v>239</v>
      </c>
      <c r="F6" s="25">
        <f>Fonctions!E10/100</f>
        <v>1E-3</v>
      </c>
      <c r="G6" s="24" t="s">
        <v>243</v>
      </c>
      <c r="H6" s="25">
        <v>1.01E-3</v>
      </c>
      <c r="J6" t="s">
        <v>8517</v>
      </c>
      <c r="N6" s="28">
        <f>N7</f>
        <v>1.01E-3</v>
      </c>
      <c r="O6" s="29" t="s">
        <v>1201</v>
      </c>
      <c r="P6" s="28">
        <f>N6</f>
        <v>1.01E-3</v>
      </c>
      <c r="Q6" s="29" t="s">
        <v>1204</v>
      </c>
      <c r="R6" s="28">
        <f>P6</f>
        <v>1.01E-3</v>
      </c>
      <c r="S6" s="29" t="s">
        <v>1207</v>
      </c>
    </row>
    <row r="7" spans="2:20" ht="15.75" customHeight="1">
      <c r="J7" s="30"/>
      <c r="N7" s="31">
        <v>1.01E-3</v>
      </c>
      <c r="O7" s="31"/>
      <c r="P7" s="31">
        <v>9.1E-4</v>
      </c>
      <c r="Q7" s="31"/>
      <c r="R7" s="31">
        <v>7.2000000000000005E-4</v>
      </c>
    </row>
    <row r="8" spans="2:20" ht="15.75" customHeight="1">
      <c r="C8" s="32"/>
      <c r="D8" s="33">
        <v>2008</v>
      </c>
      <c r="E8" s="34" t="s">
        <v>8518</v>
      </c>
      <c r="F8" s="33">
        <v>2013</v>
      </c>
      <c r="G8" s="34" t="s">
        <v>8518</v>
      </c>
      <c r="H8" s="33">
        <v>2018</v>
      </c>
      <c r="J8" t="s">
        <v>8511</v>
      </c>
      <c r="L8" s="34" t="s">
        <v>8519</v>
      </c>
      <c r="N8" s="35">
        <v>2020</v>
      </c>
      <c r="O8" s="33" t="s">
        <v>8517</v>
      </c>
      <c r="P8" s="34">
        <v>2030</v>
      </c>
      <c r="Q8" s="33" t="s">
        <v>8517</v>
      </c>
      <c r="R8" s="34">
        <v>2040</v>
      </c>
      <c r="S8" s="33" t="s">
        <v>8517</v>
      </c>
      <c r="T8" s="36">
        <v>2050</v>
      </c>
    </row>
    <row r="9" spans="2:20" ht="15.75" customHeight="1">
      <c r="C9" s="37"/>
      <c r="D9" s="38" t="s">
        <v>143</v>
      </c>
      <c r="E9" s="39"/>
      <c r="F9" s="38" t="s">
        <v>140</v>
      </c>
      <c r="G9" s="39"/>
      <c r="H9" s="38" t="s">
        <v>138</v>
      </c>
      <c r="N9" s="40" t="s">
        <v>1210</v>
      </c>
      <c r="O9" s="41"/>
      <c r="P9" s="42" t="s">
        <v>1212</v>
      </c>
      <c r="Q9" s="41"/>
      <c r="R9" s="42" t="s">
        <v>1215</v>
      </c>
      <c r="S9" s="41"/>
      <c r="T9" s="43" t="s">
        <v>1218</v>
      </c>
    </row>
    <row r="10" spans="2:20" ht="15.75" customHeight="1">
      <c r="B10" t="s">
        <v>8520</v>
      </c>
      <c r="C10" s="44" t="s">
        <v>7152</v>
      </c>
      <c r="D10" s="45">
        <v>1084428</v>
      </c>
      <c r="E10" s="46">
        <f>F10-D10</f>
        <v>-3657</v>
      </c>
      <c r="F10" s="45">
        <v>1080771</v>
      </c>
      <c r="G10" s="46">
        <f>H10-F10</f>
        <v>5448</v>
      </c>
      <c r="H10" s="45">
        <v>1086219</v>
      </c>
      <c r="J10">
        <f>H10-D10</f>
        <v>1791</v>
      </c>
      <c r="L10">
        <f>N10-H10</f>
        <v>2195</v>
      </c>
      <c r="N10" s="47">
        <f>Fonctions!E18</f>
        <v>1088414</v>
      </c>
      <c r="O10" s="48">
        <f>P10-N10</f>
        <v>11043</v>
      </c>
      <c r="P10" s="49">
        <f>Fonctions!E19</f>
        <v>1099457</v>
      </c>
      <c r="Q10" s="48">
        <f>R10-P10</f>
        <v>11155</v>
      </c>
      <c r="R10" s="49">
        <f>Fonctions!E20</f>
        <v>1110612</v>
      </c>
      <c r="S10" s="48">
        <f>T10-R10</f>
        <v>11268</v>
      </c>
      <c r="T10" s="50">
        <f>Fonctions!E21</f>
        <v>1121880</v>
      </c>
    </row>
    <row r="11" spans="2:20" ht="15.75" customHeight="1">
      <c r="C11" s="44"/>
      <c r="D11" s="38" t="s">
        <v>203</v>
      </c>
      <c r="E11" s="51"/>
      <c r="F11" s="38" t="s">
        <v>176</v>
      </c>
      <c r="G11" s="51"/>
      <c r="H11" s="38" t="s">
        <v>162</v>
      </c>
      <c r="N11" s="52" t="s">
        <v>8521</v>
      </c>
      <c r="O11" s="53"/>
      <c r="P11" s="52" t="s">
        <v>8522</v>
      </c>
      <c r="Q11" s="53"/>
      <c r="R11" s="52" t="s">
        <v>8523</v>
      </c>
      <c r="S11" s="53"/>
      <c r="T11" s="38" t="s">
        <v>8524</v>
      </c>
    </row>
    <row r="12" spans="2:20" ht="15.75" customHeight="1">
      <c r="B12" t="s">
        <v>8525</v>
      </c>
      <c r="C12" s="44" t="s">
        <v>8526</v>
      </c>
      <c r="D12" s="54">
        <v>495950</v>
      </c>
      <c r="E12" s="51">
        <f>F12-D12</f>
        <v>7818</v>
      </c>
      <c r="F12" s="54">
        <v>503768</v>
      </c>
      <c r="G12" s="51">
        <f>H12-F12</f>
        <v>8795</v>
      </c>
      <c r="H12" s="54">
        <v>512563</v>
      </c>
      <c r="J12">
        <f>H12-D12</f>
        <v>16613</v>
      </c>
      <c r="K12" s="55"/>
      <c r="L12">
        <f>N12-H12</f>
        <v>3527</v>
      </c>
      <c r="N12" s="56">
        <f>N28</f>
        <v>516090</v>
      </c>
      <c r="O12" s="53">
        <f>P12-N12</f>
        <v>18743</v>
      </c>
      <c r="P12" s="57">
        <f>P28</f>
        <v>534833</v>
      </c>
      <c r="Q12" s="53">
        <f>R12-P12</f>
        <v>19513</v>
      </c>
      <c r="R12" s="57">
        <f>R28</f>
        <v>554346</v>
      </c>
      <c r="S12" s="53">
        <f>T12-R12</f>
        <v>20314</v>
      </c>
      <c r="T12" s="58">
        <f>T28</f>
        <v>574660</v>
      </c>
    </row>
    <row r="13" spans="2:20" ht="15.75" customHeight="1">
      <c r="C13" s="44"/>
      <c r="D13" s="59">
        <f>D12/D21</f>
        <v>0.68994155772791577</v>
      </c>
      <c r="E13" s="51"/>
      <c r="F13" s="59">
        <f>F12/F21</f>
        <v>0.67559379723120372</v>
      </c>
      <c r="G13" s="51"/>
      <c r="H13" s="59">
        <f>H12/H21</f>
        <v>0.66367005215481745</v>
      </c>
      <c r="K13" s="55"/>
      <c r="L13" s="55"/>
      <c r="N13" s="60">
        <f>1-N16-N19</f>
        <v>0.66367005215481756</v>
      </c>
      <c r="O13" s="61">
        <f>P13-N13</f>
        <v>1.4999999999999902E-2</v>
      </c>
      <c r="P13" s="60">
        <f>1-P16-P19</f>
        <v>0.67867005215481746</v>
      </c>
      <c r="Q13" s="61">
        <f>R13-P13</f>
        <v>1.5000000000000013E-2</v>
      </c>
      <c r="R13" s="60">
        <f>1-R16-R19</f>
        <v>0.69367005215481747</v>
      </c>
      <c r="S13" s="61">
        <f>T13-R13</f>
        <v>1.4999999999999902E-2</v>
      </c>
      <c r="T13" s="62">
        <f>1-T16-T19</f>
        <v>0.70867005215481738</v>
      </c>
    </row>
    <row r="14" spans="2:20" ht="15.75" customHeight="1">
      <c r="C14" s="44"/>
      <c r="D14" s="38" t="s">
        <v>206</v>
      </c>
      <c r="E14" s="51"/>
      <c r="F14" s="38" t="s">
        <v>179</v>
      </c>
      <c r="G14" s="51"/>
      <c r="H14" s="38" t="s">
        <v>163</v>
      </c>
      <c r="K14" s="55"/>
      <c r="L14" s="55"/>
      <c r="M14" s="55" t="s">
        <v>8527</v>
      </c>
      <c r="N14" s="38" t="s">
        <v>8528</v>
      </c>
      <c r="O14" s="53"/>
      <c r="P14" s="38" t="s">
        <v>8529</v>
      </c>
      <c r="Q14" s="53"/>
      <c r="R14" s="38" t="s">
        <v>8530</v>
      </c>
      <c r="S14" s="53"/>
      <c r="T14" s="38" t="s">
        <v>8531</v>
      </c>
    </row>
    <row r="15" spans="2:20" ht="15.75" customHeight="1">
      <c r="B15" t="s">
        <v>8525</v>
      </c>
      <c r="C15" s="44" t="s">
        <v>8532</v>
      </c>
      <c r="D15" s="54">
        <v>166797</v>
      </c>
      <c r="E15" s="51">
        <f>F15-D15</f>
        <v>11146</v>
      </c>
      <c r="F15" s="54">
        <v>177943</v>
      </c>
      <c r="G15" s="51">
        <f>H15-F15</f>
        <v>17162</v>
      </c>
      <c r="H15" s="54">
        <v>195105</v>
      </c>
      <c r="J15">
        <f>H15-D15</f>
        <v>28308</v>
      </c>
      <c r="K15" s="55"/>
      <c r="L15">
        <f>N15-H15</f>
        <v>1343</v>
      </c>
      <c r="M15" t="s">
        <v>8533</v>
      </c>
      <c r="N15" s="56">
        <f>ROUND(N12/N13*N16,0)</f>
        <v>196448</v>
      </c>
      <c r="O15" s="53">
        <f>P15-N15</f>
        <v>-1306</v>
      </c>
      <c r="P15" s="56">
        <f>ROUND(P12/P13*P16,0)</f>
        <v>195142</v>
      </c>
      <c r="Q15" s="53">
        <f>R15-P15</f>
        <v>-1250</v>
      </c>
      <c r="R15" s="56">
        <f>ROUND(R12/R13*R16,0)</f>
        <v>193892</v>
      </c>
      <c r="S15" s="53">
        <f>T15-R15</f>
        <v>-1203</v>
      </c>
      <c r="T15" s="54">
        <f>ROUND(T12/T13*T16,0)</f>
        <v>192689</v>
      </c>
    </row>
    <row r="16" spans="2:20" ht="15.75" customHeight="1">
      <c r="C16" s="44"/>
      <c r="D16" s="59">
        <f>D15/D21</f>
        <v>0.23203988709414897</v>
      </c>
      <c r="E16" s="51"/>
      <c r="F16" s="59">
        <f>F15/F21</f>
        <v>0.23863601312650284</v>
      </c>
      <c r="G16" s="51"/>
      <c r="H16" s="59">
        <f>H15/H21</f>
        <v>0.25262327855437411</v>
      </c>
      <c r="K16" s="55"/>
      <c r="L16" s="55"/>
      <c r="M16" s="63">
        <v>-5.0000000000000001E-3</v>
      </c>
      <c r="N16" s="60">
        <f>H16</f>
        <v>0.25262327855437411</v>
      </c>
      <c r="O16" s="61">
        <f>P16-N16</f>
        <v>-5.0000000000000044E-3</v>
      </c>
      <c r="P16" s="60">
        <f>N16+$M$16</f>
        <v>0.2476232785543741</v>
      </c>
      <c r="Q16" s="61">
        <f>R16-P16</f>
        <v>-5.0000000000000044E-3</v>
      </c>
      <c r="R16" s="60">
        <f>P16+$M$16</f>
        <v>0.2426232785543741</v>
      </c>
      <c r="S16" s="61">
        <f>T16-R16</f>
        <v>-5.0000000000000044E-3</v>
      </c>
      <c r="T16" s="62">
        <f>R16+$M$16</f>
        <v>0.2376232785543741</v>
      </c>
    </row>
    <row r="17" spans="2:20" ht="15.75" customHeight="1">
      <c r="C17" s="44"/>
      <c r="D17" s="38" t="s">
        <v>209</v>
      </c>
      <c r="E17" s="51"/>
      <c r="F17" s="38" t="s">
        <v>182</v>
      </c>
      <c r="G17" s="51"/>
      <c r="H17" s="38" t="s">
        <v>164</v>
      </c>
      <c r="K17" s="55"/>
      <c r="L17" s="55"/>
      <c r="N17" s="38" t="s">
        <v>8534</v>
      </c>
      <c r="O17" s="53"/>
      <c r="P17" s="38" t="s">
        <v>8535</v>
      </c>
      <c r="Q17" s="53"/>
      <c r="R17" s="38" t="s">
        <v>8536</v>
      </c>
      <c r="S17" s="53"/>
      <c r="T17" s="38" t="s">
        <v>8537</v>
      </c>
    </row>
    <row r="18" spans="2:20" ht="15.75" customHeight="1">
      <c r="B18" t="s">
        <v>8525</v>
      </c>
      <c r="C18" s="44" t="s">
        <v>8538</v>
      </c>
      <c r="D18" s="54">
        <v>56082</v>
      </c>
      <c r="E18" s="51">
        <f>F18-D18</f>
        <v>7874</v>
      </c>
      <c r="F18" s="54">
        <v>63956</v>
      </c>
      <c r="G18" s="51">
        <f>H18-F18</f>
        <v>692</v>
      </c>
      <c r="H18" s="54">
        <v>64648</v>
      </c>
      <c r="J18">
        <f>H18-D18</f>
        <v>8566</v>
      </c>
      <c r="K18" s="55"/>
      <c r="L18">
        <f>N18-H18</f>
        <v>445</v>
      </c>
      <c r="M18" t="s">
        <v>8539</v>
      </c>
      <c r="N18" s="56">
        <f>ROUND(N12/N13*N19,0)</f>
        <v>65093</v>
      </c>
      <c r="O18" s="53">
        <f>P18-N18</f>
        <v>-7008</v>
      </c>
      <c r="P18" s="56">
        <f>ROUND(P12/P13*P19,0)</f>
        <v>58085</v>
      </c>
      <c r="Q18" s="53">
        <f>R18-P18</f>
        <v>-7174</v>
      </c>
      <c r="R18" s="56">
        <f>ROUND(R12/R13*R19,0)</f>
        <v>50911</v>
      </c>
      <c r="S18" s="53">
        <f>T18-R18</f>
        <v>-7360</v>
      </c>
      <c r="T18" s="54">
        <f>ROUND(T12/T13*T19,0)</f>
        <v>43551</v>
      </c>
    </row>
    <row r="19" spans="2:20" ht="15.75" customHeight="1">
      <c r="C19" s="44"/>
      <c r="D19" s="59">
        <f>D18/D21</f>
        <v>7.8018555177935225E-2</v>
      </c>
      <c r="E19" s="51"/>
      <c r="F19" s="59">
        <f>F18/F21</f>
        <v>8.577018964229341E-2</v>
      </c>
      <c r="G19" s="51"/>
      <c r="H19" s="59">
        <f>H18/H21</f>
        <v>8.370666929080843E-2</v>
      </c>
      <c r="K19" s="55"/>
      <c r="L19" s="55"/>
      <c r="M19" s="63">
        <v>-0.01</v>
      </c>
      <c r="N19" s="60">
        <f>H19</f>
        <v>8.370666929080843E-2</v>
      </c>
      <c r="O19" s="61">
        <f>P19-N19</f>
        <v>-9.999999999999995E-3</v>
      </c>
      <c r="P19" s="60">
        <f>N19+$M$19</f>
        <v>7.3706669290808435E-2</v>
      </c>
      <c r="Q19" s="61">
        <f>R19-P19</f>
        <v>-9.999999999999995E-3</v>
      </c>
      <c r="R19" s="60">
        <f>P19+$M$19</f>
        <v>6.370666929080844E-2</v>
      </c>
      <c r="S19" s="61">
        <f>T19-R19</f>
        <v>-1.0000000000000002E-2</v>
      </c>
      <c r="T19" s="62">
        <f>R19+$M$19</f>
        <v>5.3706669290808438E-2</v>
      </c>
    </row>
    <row r="20" spans="2:20" ht="15.75" customHeight="1">
      <c r="C20" s="44" t="s">
        <v>8540</v>
      </c>
      <c r="D20" s="64">
        <f>D15+D18</f>
        <v>222879</v>
      </c>
      <c r="E20" s="65">
        <f>E15+E18</f>
        <v>19020</v>
      </c>
      <c r="F20" s="64">
        <f>F15+F18</f>
        <v>241899</v>
      </c>
      <c r="G20" s="65">
        <f>G15+G18</f>
        <v>17854</v>
      </c>
      <c r="H20" s="64">
        <f>H15+H18</f>
        <v>259753</v>
      </c>
      <c r="J20">
        <f>H20-D20</f>
        <v>36874</v>
      </c>
      <c r="L20">
        <f>N20-H20</f>
        <v>1788</v>
      </c>
      <c r="N20" s="64">
        <f t="shared" ref="N20:T20" si="0">N15+N18</f>
        <v>261541</v>
      </c>
      <c r="O20" s="66">
        <f t="shared" si="0"/>
        <v>-8314</v>
      </c>
      <c r="P20" s="64">
        <f t="shared" si="0"/>
        <v>253227</v>
      </c>
      <c r="Q20" s="66">
        <f t="shared" si="0"/>
        <v>-8424</v>
      </c>
      <c r="R20" s="64">
        <f t="shared" si="0"/>
        <v>244803</v>
      </c>
      <c r="S20" s="66">
        <f t="shared" si="0"/>
        <v>-8563</v>
      </c>
      <c r="T20" s="64">
        <f t="shared" si="0"/>
        <v>236240</v>
      </c>
    </row>
    <row r="21" spans="2:20" ht="15.75" customHeight="1">
      <c r="C21" s="67" t="s">
        <v>8541</v>
      </c>
      <c r="D21" s="68">
        <f>D20+D12</f>
        <v>718829</v>
      </c>
      <c r="E21" s="69">
        <f>E20+E12</f>
        <v>26838</v>
      </c>
      <c r="F21" s="68">
        <f>F20+F12</f>
        <v>745667</v>
      </c>
      <c r="G21" s="69">
        <f>G20+G12</f>
        <v>26649</v>
      </c>
      <c r="H21" s="68">
        <f>H20+H12</f>
        <v>772316</v>
      </c>
      <c r="J21">
        <f>H21-D21</f>
        <v>53487</v>
      </c>
      <c r="N21" s="68">
        <f>N12+N15+N18</f>
        <v>777631</v>
      </c>
      <c r="O21" s="69">
        <f>O20+O12</f>
        <v>10429</v>
      </c>
      <c r="P21" s="68">
        <f>P12+P15+P18</f>
        <v>788060</v>
      </c>
      <c r="Q21" s="69">
        <f>Q20+Q12</f>
        <v>11089</v>
      </c>
      <c r="R21" s="68">
        <f>R12+R15+R18</f>
        <v>799149</v>
      </c>
      <c r="S21" s="69">
        <f>S20+S12</f>
        <v>11751</v>
      </c>
      <c r="T21" s="68">
        <f>T12+T15+T18</f>
        <v>810900</v>
      </c>
    </row>
    <row r="24" spans="2:20" ht="15.75" customHeight="1">
      <c r="C24" s="67"/>
      <c r="D24" s="32">
        <f>D8</f>
        <v>2008</v>
      </c>
      <c r="E24" s="32" t="str">
        <f>E8</f>
        <v>5 ans</v>
      </c>
      <c r="F24" s="32">
        <f>F8</f>
        <v>2013</v>
      </c>
      <c r="G24" s="32" t="str">
        <f>G8</f>
        <v>5 ans</v>
      </c>
      <c r="H24" s="70">
        <f>H8</f>
        <v>2018</v>
      </c>
      <c r="I24" s="71"/>
      <c r="J24" s="71"/>
      <c r="N24" s="32">
        <f t="shared" ref="N24:T24" si="1">N8</f>
        <v>2020</v>
      </c>
      <c r="O24" s="32" t="str">
        <f t="shared" si="1"/>
        <v>10 ans</v>
      </c>
      <c r="P24" s="32">
        <f t="shared" si="1"/>
        <v>2030</v>
      </c>
      <c r="Q24" s="32" t="str">
        <f t="shared" si="1"/>
        <v>10 ans</v>
      </c>
      <c r="R24" s="32">
        <f t="shared" si="1"/>
        <v>2040</v>
      </c>
      <c r="S24" s="32" t="str">
        <f t="shared" si="1"/>
        <v>10 ans</v>
      </c>
      <c r="T24" s="70">
        <f t="shared" si="1"/>
        <v>2050</v>
      </c>
    </row>
    <row r="25" spans="2:20" ht="15.75" customHeight="1">
      <c r="C25" s="67"/>
      <c r="D25" s="72" t="s">
        <v>157</v>
      </c>
      <c r="E25" s="46"/>
      <c r="F25" s="73" t="s">
        <v>151</v>
      </c>
      <c r="G25" s="46"/>
      <c r="H25" s="74" t="s">
        <v>147</v>
      </c>
      <c r="I25" s="71"/>
      <c r="J25" s="71"/>
      <c r="N25" s="72" t="s">
        <v>8542</v>
      </c>
      <c r="O25" s="46"/>
      <c r="P25" s="73" t="s">
        <v>8543</v>
      </c>
      <c r="Q25" s="46"/>
      <c r="R25" s="73" t="s">
        <v>8544</v>
      </c>
      <c r="S25" s="46"/>
      <c r="T25" s="74" t="s">
        <v>8545</v>
      </c>
    </row>
    <row r="26" spans="2:20" ht="15.75" customHeight="1">
      <c r="B26" t="s">
        <v>8546</v>
      </c>
      <c r="C26" s="67" t="s">
        <v>8547</v>
      </c>
      <c r="D26" s="75">
        <v>1060119</v>
      </c>
      <c r="E26" s="51">
        <f>F26-D26</f>
        <v>-3905</v>
      </c>
      <c r="F26" s="57">
        <v>1056214</v>
      </c>
      <c r="G26" s="51">
        <f>H26-F26</f>
        <v>4272</v>
      </c>
      <c r="H26" s="58">
        <v>1060486</v>
      </c>
      <c r="J26">
        <f>H26-D26</f>
        <v>367</v>
      </c>
      <c r="L26">
        <f>N26-H26</f>
        <v>2143</v>
      </c>
      <c r="N26" s="56">
        <f>N10-N30</f>
        <v>1062629</v>
      </c>
      <c r="O26" s="51">
        <f>P26-N26</f>
        <v>10781</v>
      </c>
      <c r="P26" s="57">
        <f>P10-P30</f>
        <v>1073410</v>
      </c>
      <c r="Q26" s="51">
        <f>R26-P26</f>
        <v>10891</v>
      </c>
      <c r="R26" s="57">
        <f>R10-R30</f>
        <v>1084301</v>
      </c>
      <c r="S26" s="51">
        <f>T26-R26</f>
        <v>11001</v>
      </c>
      <c r="T26" s="58">
        <f>T10-T30</f>
        <v>1095302</v>
      </c>
    </row>
    <row r="27" spans="2:20" ht="15.75" customHeight="1">
      <c r="C27" s="67"/>
      <c r="D27" s="52" t="s">
        <v>154</v>
      </c>
      <c r="E27" s="51"/>
      <c r="F27" s="76" t="s">
        <v>148</v>
      </c>
      <c r="G27" s="51"/>
      <c r="H27" s="77" t="s">
        <v>146</v>
      </c>
      <c r="N27" s="52" t="s">
        <v>8548</v>
      </c>
      <c r="O27" s="51"/>
      <c r="P27" s="76" t="s">
        <v>8549</v>
      </c>
      <c r="Q27" s="51"/>
      <c r="R27" s="76" t="s">
        <v>8550</v>
      </c>
      <c r="S27" s="51"/>
      <c r="T27" s="77" t="s">
        <v>8551</v>
      </c>
    </row>
    <row r="28" spans="2:20" ht="15.75" customHeight="1">
      <c r="B28" t="s">
        <v>8546</v>
      </c>
      <c r="C28" s="67" t="s">
        <v>8552</v>
      </c>
      <c r="D28" s="75">
        <v>495931</v>
      </c>
      <c r="E28" s="51">
        <f>F28-D28</f>
        <v>7921</v>
      </c>
      <c r="F28" s="57">
        <v>503852</v>
      </c>
      <c r="G28" s="51">
        <f>H28-F28</f>
        <v>8574</v>
      </c>
      <c r="H28" s="58">
        <v>512426</v>
      </c>
      <c r="J28" s="51">
        <f>H28-D28</f>
        <v>16495</v>
      </c>
      <c r="K28" s="78"/>
      <c r="L28">
        <f>N28-H28</f>
        <v>3664</v>
      </c>
      <c r="M28" s="78"/>
      <c r="N28" s="56">
        <f>ROUND(N26/N34,0)</f>
        <v>516090</v>
      </c>
      <c r="O28" s="51">
        <f>P28-N28</f>
        <v>18743</v>
      </c>
      <c r="P28" s="57">
        <f>ROUND(P26/P34,0)</f>
        <v>534833</v>
      </c>
      <c r="Q28" s="51">
        <f>R28-P28</f>
        <v>19513</v>
      </c>
      <c r="R28" s="57">
        <f>ROUND(R26/R34,0)</f>
        <v>554346</v>
      </c>
      <c r="S28" s="51">
        <f>T28-R28</f>
        <v>20314</v>
      </c>
      <c r="T28" s="58">
        <f>ROUND(T26/T34,0)</f>
        <v>574660</v>
      </c>
    </row>
    <row r="29" spans="2:20" ht="15.75" customHeight="1">
      <c r="C29" s="67"/>
      <c r="D29" s="79" t="s">
        <v>264</v>
      </c>
      <c r="E29" s="80"/>
      <c r="F29" s="27" t="s">
        <v>267</v>
      </c>
      <c r="G29" s="80"/>
      <c r="H29" s="81" t="s">
        <v>270</v>
      </c>
      <c r="L29" s="78"/>
      <c r="M29" s="78"/>
      <c r="N29" s="79" t="s">
        <v>8553</v>
      </c>
      <c r="O29" s="51"/>
      <c r="P29" s="27" t="s">
        <v>8554</v>
      </c>
      <c r="Q29" s="51"/>
      <c r="R29" s="27" t="s">
        <v>8555</v>
      </c>
      <c r="S29" s="51"/>
      <c r="T29" s="81" t="s">
        <v>8556</v>
      </c>
    </row>
    <row r="30" spans="2:20" ht="15.75" customHeight="1">
      <c r="C30" s="67" t="s">
        <v>8557</v>
      </c>
      <c r="D30" s="82">
        <f>D10-D26</f>
        <v>24309</v>
      </c>
      <c r="E30" s="69">
        <f>F30-D30</f>
        <v>248</v>
      </c>
      <c r="F30" s="68">
        <f>F10-F26</f>
        <v>24557</v>
      </c>
      <c r="G30" s="69">
        <f>H30-F30</f>
        <v>1176</v>
      </c>
      <c r="H30" s="83">
        <f>H10-H26</f>
        <v>25733</v>
      </c>
      <c r="J30" s="84">
        <f>H30-D30</f>
        <v>1424</v>
      </c>
      <c r="L30">
        <f>N30-H30</f>
        <v>52</v>
      </c>
      <c r="M30" s="78"/>
      <c r="N30" s="82">
        <f>ROUND(N10*N32,0)</f>
        <v>25785</v>
      </c>
      <c r="O30" s="69">
        <f>P30-N30</f>
        <v>262</v>
      </c>
      <c r="P30" s="68">
        <f>ROUND(P10*P32,0)</f>
        <v>26047</v>
      </c>
      <c r="Q30" s="69">
        <f>R30-P30</f>
        <v>264</v>
      </c>
      <c r="R30" s="68">
        <f>ROUND(R10*R32,0)</f>
        <v>26311</v>
      </c>
      <c r="S30" s="69">
        <f>T30-R30</f>
        <v>267</v>
      </c>
      <c r="T30" s="83">
        <f>ROUND(T10*T32,0)</f>
        <v>26578</v>
      </c>
    </row>
    <row r="31" spans="2:20" ht="15.75" customHeight="1">
      <c r="C31" s="67"/>
      <c r="D31" s="79" t="s">
        <v>8558</v>
      </c>
      <c r="E31" s="84"/>
      <c r="F31" s="27" t="s">
        <v>8559</v>
      </c>
      <c r="G31" s="84"/>
      <c r="H31" s="81" t="s">
        <v>8560</v>
      </c>
      <c r="L31" s="78"/>
      <c r="M31" s="78"/>
      <c r="N31" s="79" t="s">
        <v>8561</v>
      </c>
      <c r="O31" s="51"/>
      <c r="P31" s="27" t="s">
        <v>8562</v>
      </c>
      <c r="Q31" s="51"/>
      <c r="R31" s="27" t="s">
        <v>8563</v>
      </c>
      <c r="S31" s="51"/>
      <c r="T31" s="81" t="s">
        <v>8564</v>
      </c>
    </row>
    <row r="32" spans="2:20" ht="15.75" customHeight="1">
      <c r="C32" s="67"/>
      <c r="D32" s="85">
        <f>D30/D10</f>
        <v>2.2416425986787506E-2</v>
      </c>
      <c r="E32" s="84"/>
      <c r="F32" s="86">
        <f>F30/F10</f>
        <v>2.2721742163696101E-2</v>
      </c>
      <c r="G32" s="84"/>
      <c r="H32" s="87">
        <f>H30/H10</f>
        <v>2.3690434433571866E-2</v>
      </c>
      <c r="K32" s="78"/>
      <c r="L32" s="78"/>
      <c r="M32" s="78"/>
      <c r="N32" s="85">
        <f>H32</f>
        <v>2.3690434433571866E-2</v>
      </c>
      <c r="O32" s="84"/>
      <c r="P32" s="86">
        <f>N32</f>
        <v>2.3690434433571866E-2</v>
      </c>
      <c r="Q32" s="84"/>
      <c r="R32" s="86">
        <f>P32</f>
        <v>2.3690434433571866E-2</v>
      </c>
      <c r="S32" s="84"/>
      <c r="T32" s="87">
        <f>R32</f>
        <v>2.3690434433571866E-2</v>
      </c>
    </row>
    <row r="33" spans="2:20" ht="15.75" customHeight="1">
      <c r="C33" s="67"/>
      <c r="D33" s="79" t="s">
        <v>245</v>
      </c>
      <c r="E33" s="84"/>
      <c r="F33" s="27" t="s">
        <v>249</v>
      </c>
      <c r="G33" s="84"/>
      <c r="H33" s="81" t="s">
        <v>252</v>
      </c>
      <c r="K33" s="78"/>
      <c r="L33" s="78"/>
      <c r="M33" s="78"/>
      <c r="N33" s="88" t="s">
        <v>1221</v>
      </c>
      <c r="O33" s="84"/>
      <c r="P33" s="29" t="s">
        <v>1224</v>
      </c>
      <c r="Q33" s="84"/>
      <c r="R33" s="29" t="s">
        <v>1227</v>
      </c>
      <c r="S33" s="84"/>
      <c r="T33" s="89" t="s">
        <v>1230</v>
      </c>
    </row>
    <row r="34" spans="2:20" ht="15.75" customHeight="1">
      <c r="B34" t="s">
        <v>8565</v>
      </c>
      <c r="C34" s="67" t="s">
        <v>8566</v>
      </c>
      <c r="D34" s="90">
        <f>D26/D28</f>
        <v>2.1376340660293467</v>
      </c>
      <c r="E34" s="91">
        <f>F34-D34</f>
        <v>-4.1355793838306454E-2</v>
      </c>
      <c r="F34" s="92">
        <f>F26/F28</f>
        <v>2.0962782721910402</v>
      </c>
      <c r="G34" s="91">
        <f>H34-F34</f>
        <v>-2.6738475225234648E-2</v>
      </c>
      <c r="H34" s="93">
        <f>H26/H28</f>
        <v>2.0695397969658056</v>
      </c>
      <c r="J34" s="94">
        <f>H34-D34</f>
        <v>-6.8094269063541102E-2</v>
      </c>
      <c r="N34" s="90">
        <f>Fonctions!E22</f>
        <v>2.0590000000000002</v>
      </c>
      <c r="O34" s="91">
        <f>P34-N34</f>
        <v>-5.2000000000000046E-2</v>
      </c>
      <c r="P34" s="92">
        <f>Fonctions!E23</f>
        <v>2.0070000000000001</v>
      </c>
      <c r="Q34" s="91">
        <f>R34-P34</f>
        <v>-5.1000000000000156E-2</v>
      </c>
      <c r="R34" s="92">
        <f>Fonctions!E24</f>
        <v>1.956</v>
      </c>
      <c r="S34" s="91">
        <f>T34-R34</f>
        <v>-5.0000000000000044E-2</v>
      </c>
      <c r="T34" s="93">
        <f>Fonctions!E25</f>
        <v>1.9059999999999999</v>
      </c>
    </row>
    <row r="35" spans="2:20" ht="15.75" customHeight="1">
      <c r="C35" s="67"/>
      <c r="D35" s="95" t="s">
        <v>8567</v>
      </c>
      <c r="E35" s="96" t="s">
        <v>8568</v>
      </c>
      <c r="F35" s="96" t="s">
        <v>8569</v>
      </c>
      <c r="G35" s="96" t="s">
        <v>8570</v>
      </c>
      <c r="H35" s="97" t="s">
        <v>8571</v>
      </c>
      <c r="I35" s="98"/>
      <c r="J35" s="98"/>
      <c r="K35" s="99"/>
      <c r="L35" s="99"/>
      <c r="M35" s="99"/>
      <c r="N35" s="95" t="s">
        <v>8572</v>
      </c>
      <c r="O35" s="96" t="s">
        <v>8573</v>
      </c>
      <c r="P35" s="96" t="s">
        <v>8574</v>
      </c>
      <c r="Q35" s="96" t="s">
        <v>8575</v>
      </c>
      <c r="R35" s="96" t="s">
        <v>8576</v>
      </c>
      <c r="S35" s="96" t="s">
        <v>8577</v>
      </c>
      <c r="T35" s="97" t="s">
        <v>8578</v>
      </c>
    </row>
    <row r="36" spans="2:20" ht="15.75" customHeight="1">
      <c r="C36" s="67" t="s">
        <v>8579</v>
      </c>
      <c r="D36" s="82">
        <f>D28</f>
        <v>495931</v>
      </c>
      <c r="E36" s="100">
        <f>F36-D36</f>
        <v>7921</v>
      </c>
      <c r="F36" s="68">
        <f>F28</f>
        <v>503852</v>
      </c>
      <c r="G36" s="100">
        <f>H36-F36</f>
        <v>8574</v>
      </c>
      <c r="H36" s="83">
        <f>H28</f>
        <v>512426</v>
      </c>
      <c r="I36" s="101"/>
      <c r="J36" s="101">
        <f>N36-H36</f>
        <v>3664</v>
      </c>
      <c r="L36">
        <f>N36-H36</f>
        <v>3664</v>
      </c>
      <c r="N36" s="82">
        <f>N28</f>
        <v>516090</v>
      </c>
      <c r="O36" s="100">
        <f>P36-N36</f>
        <v>18743</v>
      </c>
      <c r="P36" s="68">
        <f>P28</f>
        <v>534833</v>
      </c>
      <c r="Q36" s="100">
        <f>R36-P36</f>
        <v>19513</v>
      </c>
      <c r="R36" s="68">
        <f>R28</f>
        <v>554346</v>
      </c>
      <c r="S36" s="100">
        <f>T36-R36</f>
        <v>20314</v>
      </c>
      <c r="T36" s="83">
        <f>T28</f>
        <v>574660</v>
      </c>
    </row>
    <row r="37" spans="2:20" ht="15.75" customHeight="1">
      <c r="C37" s="67" t="s">
        <v>8580</v>
      </c>
      <c r="D37" s="102"/>
      <c r="E37" s="100">
        <f>E36/5</f>
        <v>1584.2</v>
      </c>
      <c r="F37" s="100"/>
      <c r="G37" s="100">
        <f>G36/5</f>
        <v>1714.8</v>
      </c>
      <c r="H37" s="103"/>
      <c r="I37" s="101"/>
      <c r="J37" s="101"/>
      <c r="N37" s="104"/>
      <c r="O37" s="100">
        <f>O36/10</f>
        <v>1874.3</v>
      </c>
      <c r="P37" s="100"/>
      <c r="Q37" s="100">
        <f>Q36/10</f>
        <v>1951.3</v>
      </c>
      <c r="R37" s="100"/>
      <c r="S37" s="100">
        <f>S36/10</f>
        <v>2031.4</v>
      </c>
      <c r="T37" s="103"/>
    </row>
    <row r="38" spans="2:20" ht="15.75" customHeight="1">
      <c r="C38" s="67" t="s">
        <v>8581</v>
      </c>
      <c r="D38" s="105"/>
      <c r="E38" s="106">
        <f>E30/5</f>
        <v>49.6</v>
      </c>
      <c r="F38" s="106"/>
      <c r="G38" s="106">
        <f>G30/5</f>
        <v>235.2</v>
      </c>
      <c r="H38" s="107"/>
      <c r="I38" s="101"/>
      <c r="J38" s="101"/>
      <c r="N38" s="108"/>
      <c r="O38" s="106">
        <f>O30/10</f>
        <v>26.2</v>
      </c>
      <c r="P38" s="109"/>
      <c r="Q38" s="106">
        <f>Q30/10</f>
        <v>26.4</v>
      </c>
      <c r="R38" s="109"/>
      <c r="S38" s="106">
        <f>S30/10</f>
        <v>26.7</v>
      </c>
      <c r="T38" s="107"/>
    </row>
    <row r="39" spans="2:20" ht="15.75" customHeight="1">
      <c r="C39" s="67" t="s">
        <v>8582</v>
      </c>
      <c r="E39" s="110">
        <f>(F10-D10)/D34</f>
        <v>-1710.7698918706296</v>
      </c>
      <c r="G39" s="110">
        <f>(H10-F10)/F34</f>
        <v>2598.8916034061281</v>
      </c>
      <c r="H39" s="111"/>
      <c r="I39" s="101"/>
      <c r="J39" s="101"/>
      <c r="L39" s="110">
        <f>(N10-H10)/H34</f>
        <v>1060.622271298254</v>
      </c>
      <c r="N39" s="111"/>
      <c r="O39" s="110">
        <f>(P10-N10)/N34</f>
        <v>5363.2831471588142</v>
      </c>
      <c r="P39" s="111"/>
      <c r="Q39" s="110">
        <f>(R10-P10)/P34</f>
        <v>5558.0468360737414</v>
      </c>
      <c r="R39" s="111"/>
      <c r="S39" s="110">
        <f>(T10-R10)/R34</f>
        <v>5760.7361963190187</v>
      </c>
      <c r="T39" s="111"/>
    </row>
    <row r="40" spans="2:20" ht="15.75" customHeight="1">
      <c r="C40" s="67" t="s">
        <v>8583</v>
      </c>
      <c r="E40" s="110">
        <f>E36-E39</f>
        <v>9631.7698918706301</v>
      </c>
      <c r="G40" s="110">
        <f>G36-G39</f>
        <v>5975.1083965938724</v>
      </c>
      <c r="H40" s="111"/>
      <c r="I40" s="101"/>
      <c r="J40" s="101"/>
      <c r="L40" s="110">
        <f>L36-L39</f>
        <v>2603.377728701746</v>
      </c>
      <c r="N40" s="111"/>
      <c r="O40" s="110">
        <f>O36-O39</f>
        <v>13379.716852841186</v>
      </c>
      <c r="P40" s="111"/>
      <c r="Q40" s="110">
        <f>Q36-Q39</f>
        <v>13954.953163926259</v>
      </c>
      <c r="R40" s="111"/>
      <c r="S40" s="110">
        <f>S36-S39</f>
        <v>14553.26380368098</v>
      </c>
      <c r="T40" s="111"/>
    </row>
    <row r="41" spans="2:20" ht="15.75" customHeight="1">
      <c r="C41" s="101"/>
      <c r="D41" s="101"/>
      <c r="E41" s="101"/>
      <c r="F41" s="101"/>
      <c r="G41" s="101"/>
      <c r="H41" s="101"/>
      <c r="I41" s="101"/>
      <c r="J41" s="101"/>
    </row>
    <row r="42" spans="2:20" ht="15.75" customHeight="1">
      <c r="C42" s="67"/>
      <c r="D42" s="112"/>
      <c r="E42" s="112"/>
      <c r="F42" s="113" t="s">
        <v>8584</v>
      </c>
      <c r="G42" s="114" t="s">
        <v>8585</v>
      </c>
      <c r="H42" s="112"/>
      <c r="I42" s="101"/>
      <c r="J42" s="101"/>
      <c r="N42" t="s">
        <v>8586</v>
      </c>
      <c r="O42">
        <v>70</v>
      </c>
      <c r="Q42">
        <f>O42</f>
        <v>70</v>
      </c>
      <c r="S42">
        <f>Q42</f>
        <v>70</v>
      </c>
    </row>
    <row r="43" spans="2:20" ht="15.75" customHeight="1">
      <c r="C43" t="s">
        <v>8587</v>
      </c>
      <c r="D43" s="115" t="s">
        <v>8588</v>
      </c>
      <c r="E43" s="112"/>
      <c r="F43" s="113" t="s">
        <v>8589</v>
      </c>
      <c r="G43" s="116" t="s">
        <v>8590</v>
      </c>
      <c r="H43" s="112"/>
      <c r="I43" s="112"/>
      <c r="J43" s="101"/>
      <c r="N43" t="s">
        <v>8591</v>
      </c>
      <c r="O43">
        <f>ROUND(O36/O42,1)</f>
        <v>267.8</v>
      </c>
      <c r="Q43">
        <f>ROUND(Q36/Q42,1)</f>
        <v>278.8</v>
      </c>
      <c r="S43">
        <f>ROUND(S36/S42,1)</f>
        <v>290.2</v>
      </c>
    </row>
    <row r="44" spans="2:20" ht="15.75" customHeight="1">
      <c r="D44" s="112" t="s">
        <v>8592</v>
      </c>
      <c r="F44" s="112" t="s">
        <v>8593</v>
      </c>
      <c r="G44" s="117" t="s">
        <v>8593</v>
      </c>
      <c r="H44" s="117" t="s">
        <v>8594</v>
      </c>
      <c r="I44" s="112"/>
      <c r="J44" s="101" t="s">
        <v>8595</v>
      </c>
    </row>
    <row r="45" spans="2:20" ht="15.75" customHeight="1">
      <c r="C45" s="67"/>
      <c r="D45" s="118" t="s">
        <v>505</v>
      </c>
      <c r="F45" s="118" t="s">
        <v>9611</v>
      </c>
      <c r="G45" s="112"/>
      <c r="H45" s="118" t="s">
        <v>9608</v>
      </c>
      <c r="I45" s="112"/>
      <c r="J45" s="101"/>
      <c r="M45" t="s">
        <v>8596</v>
      </c>
      <c r="N45" t="s">
        <v>8597</v>
      </c>
      <c r="O45" t="s">
        <v>8598</v>
      </c>
      <c r="P45">
        <v>66716</v>
      </c>
    </row>
    <row r="46" spans="2:20" ht="15.75" customHeight="1">
      <c r="C46" s="67" t="s">
        <v>8599</v>
      </c>
      <c r="D46" s="112">
        <v>29947</v>
      </c>
      <c r="F46" s="112">
        <v>33671</v>
      </c>
      <c r="G46" s="117">
        <f>F46</f>
        <v>33671</v>
      </c>
      <c r="H46" s="117">
        <f>D46+G46/4.5*4</f>
        <v>59876.777777777781</v>
      </c>
      <c r="I46" s="112"/>
      <c r="J46" s="101">
        <f>H46/(2020-2013+1)</f>
        <v>7484.5972222222226</v>
      </c>
      <c r="N46" t="s">
        <v>8600</v>
      </c>
      <c r="O46" s="119">
        <v>1</v>
      </c>
      <c r="P46" s="120">
        <v>7404</v>
      </c>
    </row>
    <row r="47" spans="2:20" ht="15.75" customHeight="1">
      <c r="C47" s="67"/>
      <c r="D47" s="121" t="s">
        <v>512</v>
      </c>
      <c r="F47" s="121" t="s">
        <v>9613</v>
      </c>
      <c r="G47" s="112"/>
      <c r="H47" s="121" t="s">
        <v>9609</v>
      </c>
      <c r="I47" s="112"/>
      <c r="J47" s="101"/>
      <c r="N47" t="s">
        <v>8601</v>
      </c>
      <c r="O47" s="120">
        <v>35</v>
      </c>
      <c r="P47">
        <f>ROUND((P45-P46)/O47*100,0)</f>
        <v>169463</v>
      </c>
    </row>
    <row r="48" spans="2:20" ht="15.75" customHeight="1">
      <c r="C48" s="67" t="s">
        <v>510</v>
      </c>
      <c r="D48" s="112">
        <v>22565</v>
      </c>
      <c r="F48" s="112">
        <v>17809</v>
      </c>
      <c r="G48" s="117">
        <f>G46*G50</f>
        <v>25371.025979229973</v>
      </c>
      <c r="H48" s="117">
        <f>D48+G48/4.5*4</f>
        <v>45117.023092648866</v>
      </c>
      <c r="I48" s="112"/>
      <c r="J48" s="101">
        <f>H48/(2020-2013+1)</f>
        <v>5639.6278865811082</v>
      </c>
      <c r="M48" t="s">
        <v>2372</v>
      </c>
      <c r="P48">
        <f>P45+P47-P46</f>
        <v>228775</v>
      </c>
    </row>
    <row r="49" spans="3:16" ht="15.75" customHeight="1">
      <c r="C49" s="67"/>
      <c r="D49" s="121" t="s">
        <v>519</v>
      </c>
      <c r="F49" s="121" t="s">
        <v>9615</v>
      </c>
      <c r="H49" s="121" t="s">
        <v>9610</v>
      </c>
      <c r="I49" s="112"/>
      <c r="J49" s="101"/>
      <c r="N49" t="s">
        <v>8586</v>
      </c>
      <c r="P49">
        <v>70</v>
      </c>
    </row>
    <row r="50" spans="3:16" ht="15.75" customHeight="1">
      <c r="C50" s="67" t="s">
        <v>8602</v>
      </c>
      <c r="D50" s="122">
        <f>D48/D46</f>
        <v>0.75349784619494442</v>
      </c>
      <c r="F50" s="122">
        <f>F48/F46</f>
        <v>0.52891212022214962</v>
      </c>
      <c r="G50" s="123">
        <f>D50</f>
        <v>0.75349784619494442</v>
      </c>
      <c r="H50" s="123">
        <f>H48/H46</f>
        <v>0.75349784619494442</v>
      </c>
      <c r="I50" s="112"/>
      <c r="J50" s="101"/>
      <c r="N50" t="s">
        <v>8591</v>
      </c>
      <c r="P50">
        <f>ROUND(P48/P49,1)</f>
        <v>3268.2</v>
      </c>
    </row>
    <row r="51" spans="3:16" ht="15.75" customHeight="1">
      <c r="C51" s="67"/>
      <c r="D51" s="112"/>
      <c r="E51" s="112"/>
      <c r="F51" s="112"/>
      <c r="G51" s="112"/>
      <c r="H51" s="112"/>
      <c r="I51" s="112"/>
      <c r="J51" s="101"/>
      <c r="M51" t="s">
        <v>8603</v>
      </c>
      <c r="O51" s="55">
        <f>P51/P10</f>
        <v>0.41761615051793749</v>
      </c>
      <c r="P51">
        <f>ROUND(P48*P34,0)</f>
        <v>459151</v>
      </c>
    </row>
    <row r="52" spans="3:16" ht="15.75" customHeight="1">
      <c r="C52" s="67" t="s">
        <v>8604</v>
      </c>
      <c r="D52" s="124">
        <f>ROUND(D48/(2016-2013+1),0)</f>
        <v>5641</v>
      </c>
      <c r="E52" s="124"/>
      <c r="F52" s="124">
        <f>ROUND(F48/(2021-2017+1),0)</f>
        <v>3562</v>
      </c>
      <c r="G52" s="124">
        <f>ROUND(G48/(2021-2017+1),0)</f>
        <v>5074</v>
      </c>
      <c r="H52" s="124">
        <f>ROUND(H48/(2021-2013+1),0)</f>
        <v>5013</v>
      </c>
      <c r="I52" s="112"/>
      <c r="J52" s="101"/>
    </row>
    <row r="53" spans="3:16" ht="15.75" customHeight="1">
      <c r="C53" s="67"/>
      <c r="D53" s="112"/>
      <c r="E53" s="112"/>
      <c r="F53" s="112"/>
      <c r="G53" s="112"/>
      <c r="H53" s="112"/>
      <c r="I53" s="101"/>
      <c r="J53" s="101"/>
      <c r="M53" t="s">
        <v>8605</v>
      </c>
      <c r="P53">
        <f>P36+P48</f>
        <v>763608</v>
      </c>
    </row>
    <row r="54" spans="3:16" ht="15.75" customHeight="1">
      <c r="D54" s="125" t="s">
        <v>8606</v>
      </c>
      <c r="F54" s="125" t="s">
        <v>8607</v>
      </c>
      <c r="H54" s="125" t="s">
        <v>8608</v>
      </c>
      <c r="I54" s="67"/>
      <c r="J54" s="101" t="str">
        <f>H44</f>
        <v>2013-2020</v>
      </c>
      <c r="K54" s="125" t="s">
        <v>8609</v>
      </c>
    </row>
    <row r="55" spans="3:16" ht="15.75" customHeight="1">
      <c r="C55" s="67" t="s">
        <v>510</v>
      </c>
      <c r="D55" s="67">
        <f>G77</f>
        <v>11190</v>
      </c>
      <c r="E55" s="67"/>
      <c r="F55" s="67">
        <f>G82</f>
        <v>26286</v>
      </c>
      <c r="G55" s="67"/>
      <c r="H55" s="67">
        <f>D55+F55</f>
        <v>37476</v>
      </c>
      <c r="I55" s="67"/>
      <c r="J55" s="101">
        <f>H48</f>
        <v>45117.023092648866</v>
      </c>
      <c r="K55" s="101">
        <f>H46+D55</f>
        <v>71066.777777777781</v>
      </c>
      <c r="L55" s="67"/>
      <c r="M55" t="s">
        <v>8610</v>
      </c>
      <c r="P55" s="126">
        <f>P53-P36</f>
        <v>228775</v>
      </c>
    </row>
    <row r="56" spans="3:16" ht="15.75" customHeight="1">
      <c r="C56" s="67" t="s">
        <v>8611</v>
      </c>
      <c r="D56" s="124">
        <f>E36</f>
        <v>7921</v>
      </c>
      <c r="E56" s="67"/>
      <c r="F56" s="124">
        <f>G36</f>
        <v>8574</v>
      </c>
      <c r="G56" s="67"/>
      <c r="H56" s="124">
        <f>D56+F56</f>
        <v>16495</v>
      </c>
      <c r="I56" s="67"/>
      <c r="J56" s="101">
        <f>G36+L36</f>
        <v>12238</v>
      </c>
      <c r="K56" s="101">
        <f>E36+G36+J36</f>
        <v>20159</v>
      </c>
      <c r="L56" s="67"/>
    </row>
    <row r="57" spans="3:16" ht="15.75" customHeight="1">
      <c r="C57" s="67" t="s">
        <v>8612</v>
      </c>
      <c r="D57" s="124">
        <f>D55-D56</f>
        <v>3269</v>
      </c>
      <c r="E57" s="67"/>
      <c r="F57" s="124">
        <f>F55-F56</f>
        <v>17712</v>
      </c>
      <c r="G57" s="67"/>
      <c r="H57" s="124">
        <f>H55-H56</f>
        <v>20981</v>
      </c>
      <c r="I57" s="67"/>
      <c r="J57" s="127">
        <f>J55-J56</f>
        <v>32879.023092648866</v>
      </c>
      <c r="K57" s="127">
        <f>K55-K56</f>
        <v>50907.777777777781</v>
      </c>
      <c r="L57" s="67"/>
    </row>
    <row r="58" spans="3:16" ht="15.75" customHeight="1">
      <c r="C58" s="67"/>
      <c r="D58" s="67"/>
      <c r="E58" s="67"/>
      <c r="F58" s="67"/>
      <c r="G58" s="67"/>
      <c r="H58" t="s">
        <v>8613</v>
      </c>
      <c r="I58" s="67"/>
      <c r="J58" s="67">
        <f>G20+L20</f>
        <v>19642</v>
      </c>
      <c r="K58" s="67">
        <f>E20+G20+L20</f>
        <v>38662</v>
      </c>
      <c r="L58" s="67"/>
    </row>
    <row r="59" spans="3:16" ht="15.75" customHeight="1">
      <c r="C59" s="67"/>
      <c r="D59" s="67"/>
      <c r="E59" s="67"/>
      <c r="F59" s="67"/>
      <c r="G59" s="67"/>
      <c r="H59" s="67" t="s">
        <v>8614</v>
      </c>
      <c r="I59" s="67"/>
      <c r="J59" s="124">
        <f>J57-J58</f>
        <v>13237.023092648866</v>
      </c>
      <c r="K59" s="124">
        <f>K57-K58</f>
        <v>12245.777777777781</v>
      </c>
      <c r="L59" s="67"/>
    </row>
    <row r="60" spans="3:16" ht="15.75" customHeight="1">
      <c r="C60" s="67" t="s">
        <v>8615</v>
      </c>
      <c r="D60" s="67"/>
      <c r="E60" s="67"/>
      <c r="F60" s="67"/>
      <c r="G60" s="67"/>
    </row>
    <row r="62" spans="3:16" ht="15.75" customHeight="1">
      <c r="C62" s="128" t="s">
        <v>8616</v>
      </c>
      <c r="D62" s="67"/>
    </row>
    <row r="63" spans="3:16" ht="15.75" customHeight="1">
      <c r="C63" t="s">
        <v>8617</v>
      </c>
      <c r="D63" t="s">
        <v>8618</v>
      </c>
      <c r="E63" s="67" t="s">
        <v>8619</v>
      </c>
    </row>
    <row r="64" spans="3:16" ht="15.75" customHeight="1">
      <c r="C64" s="129">
        <v>1995</v>
      </c>
      <c r="D64" s="130" t="s">
        <v>8620</v>
      </c>
      <c r="E64" s="130" t="s">
        <v>8621</v>
      </c>
      <c r="F64" s="131" t="s">
        <v>8622</v>
      </c>
      <c r="G64" s="131"/>
      <c r="H64" s="131"/>
    </row>
    <row r="65" spans="3:8" ht="15.75" customHeight="1">
      <c r="C65" s="132">
        <v>1996</v>
      </c>
      <c r="D65" s="133" t="s">
        <v>8623</v>
      </c>
      <c r="E65" s="133" t="s">
        <v>8624</v>
      </c>
      <c r="F65" s="131" t="s">
        <v>8625</v>
      </c>
      <c r="G65" s="131"/>
      <c r="H65" s="131"/>
    </row>
    <row r="66" spans="3:8" ht="15.75" customHeight="1">
      <c r="C66" s="132">
        <v>1997</v>
      </c>
      <c r="D66" s="133" t="s">
        <v>8626</v>
      </c>
      <c r="E66" s="133" t="s">
        <v>8627</v>
      </c>
    </row>
    <row r="67" spans="3:8" ht="15.75" customHeight="1">
      <c r="C67" s="132">
        <v>1998</v>
      </c>
      <c r="D67" s="133" t="s">
        <v>8628</v>
      </c>
      <c r="E67" s="133" t="s">
        <v>8629</v>
      </c>
    </row>
    <row r="68" spans="3:8" ht="15.75" customHeight="1">
      <c r="C68" s="132">
        <v>1999</v>
      </c>
      <c r="D68" s="133" t="s">
        <v>8630</v>
      </c>
      <c r="E68" s="133" t="s">
        <v>8631</v>
      </c>
    </row>
    <row r="69" spans="3:8" ht="15.75" customHeight="1">
      <c r="C69" s="132">
        <v>2000</v>
      </c>
      <c r="D69" s="133" t="s">
        <v>8632</v>
      </c>
      <c r="E69" s="133" t="s">
        <v>8633</v>
      </c>
    </row>
    <row r="70" spans="3:8" ht="15.75" customHeight="1">
      <c r="C70" s="132">
        <v>2001</v>
      </c>
      <c r="D70" s="133" t="s">
        <v>8634</v>
      </c>
      <c r="E70" s="133" t="s">
        <v>8635</v>
      </c>
    </row>
    <row r="71" spans="3:8" ht="15.75" customHeight="1">
      <c r="C71" s="132">
        <v>2002</v>
      </c>
      <c r="D71" s="133" t="s">
        <v>8636</v>
      </c>
      <c r="E71" s="133" t="s">
        <v>8637</v>
      </c>
    </row>
    <row r="72" spans="3:8" ht="15.75" customHeight="1">
      <c r="C72" s="132">
        <v>2003</v>
      </c>
      <c r="D72" s="133" t="s">
        <v>8638</v>
      </c>
      <c r="E72" s="133" t="s">
        <v>8639</v>
      </c>
    </row>
    <row r="73" spans="3:8" ht="15.75" customHeight="1">
      <c r="C73" s="132">
        <v>2004</v>
      </c>
      <c r="D73" s="133" t="s">
        <v>8640</v>
      </c>
      <c r="E73" s="133" t="s">
        <v>8641</v>
      </c>
    </row>
    <row r="74" spans="3:8" ht="15.75" customHeight="1">
      <c r="C74" s="132">
        <v>2005</v>
      </c>
      <c r="D74" s="133" t="s">
        <v>8642</v>
      </c>
      <c r="E74" s="133" t="s">
        <v>8643</v>
      </c>
    </row>
    <row r="75" spans="3:8" ht="15.75" customHeight="1">
      <c r="C75" s="132">
        <v>2006</v>
      </c>
      <c r="D75" s="133" t="s">
        <v>8644</v>
      </c>
      <c r="E75" s="133" t="s">
        <v>8645</v>
      </c>
    </row>
    <row r="76" spans="3:8" ht="15.75" customHeight="1">
      <c r="C76" s="132">
        <v>2007</v>
      </c>
      <c r="D76" s="133" t="s">
        <v>8646</v>
      </c>
      <c r="E76" s="133" t="s">
        <v>8647</v>
      </c>
    </row>
    <row r="77" spans="3:8" ht="15.75" customHeight="1">
      <c r="C77" s="132">
        <v>2008</v>
      </c>
      <c r="D77" s="133" t="s">
        <v>8648</v>
      </c>
      <c r="E77" s="133" t="s">
        <v>8649</v>
      </c>
      <c r="F77" t="s">
        <v>8606</v>
      </c>
      <c r="G77">
        <f>SUM(D77:D81)</f>
        <v>11190</v>
      </c>
    </row>
    <row r="78" spans="3:8" ht="15.75" customHeight="1">
      <c r="C78" s="132">
        <v>2009</v>
      </c>
      <c r="D78" s="133" t="s">
        <v>8650</v>
      </c>
      <c r="E78" s="133" t="s">
        <v>8651</v>
      </c>
    </row>
    <row r="79" spans="3:8" ht="15.75" customHeight="1">
      <c r="C79" s="132">
        <v>2010</v>
      </c>
      <c r="D79" s="133" t="s">
        <v>8652</v>
      </c>
      <c r="E79" s="133" t="s">
        <v>8653</v>
      </c>
    </row>
    <row r="80" spans="3:8" ht="15.75" customHeight="1">
      <c r="C80" s="132">
        <v>2011</v>
      </c>
      <c r="D80" s="133">
        <v>6606</v>
      </c>
      <c r="E80" s="133" t="s">
        <v>8654</v>
      </c>
    </row>
    <row r="81" spans="3:10" ht="15.75" customHeight="1">
      <c r="C81" s="132">
        <v>2012</v>
      </c>
      <c r="D81" s="133">
        <v>4584</v>
      </c>
      <c r="E81" s="133" t="s">
        <v>8655</v>
      </c>
    </row>
    <row r="82" spans="3:10" ht="15.75" customHeight="1">
      <c r="C82" s="134">
        <v>2013</v>
      </c>
      <c r="D82" s="135">
        <v>3769</v>
      </c>
      <c r="E82" s="135" t="s">
        <v>8656</v>
      </c>
      <c r="F82" t="s">
        <v>8607</v>
      </c>
      <c r="G82">
        <f>SUM(D82:D86)</f>
        <v>26286</v>
      </c>
    </row>
    <row r="83" spans="3:10" ht="15.75" customHeight="1">
      <c r="C83" s="134">
        <v>2014</v>
      </c>
      <c r="D83" s="135">
        <v>5109</v>
      </c>
      <c r="E83" s="135" t="s">
        <v>8657</v>
      </c>
      <c r="F83" s="136" t="s">
        <v>8658</v>
      </c>
      <c r="G83" s="136"/>
    </row>
    <row r="84" spans="3:10" ht="15.75" customHeight="1">
      <c r="C84" s="134">
        <v>2015</v>
      </c>
      <c r="D84" s="135">
        <v>4885</v>
      </c>
      <c r="E84" s="135" t="s">
        <v>8659</v>
      </c>
    </row>
    <row r="85" spans="3:10" ht="15.75" customHeight="1">
      <c r="C85" s="134">
        <v>2016</v>
      </c>
      <c r="D85" s="135">
        <v>5376</v>
      </c>
      <c r="E85" s="135" t="s">
        <v>8660</v>
      </c>
    </row>
    <row r="86" spans="3:10" ht="15.75" customHeight="1">
      <c r="C86" s="134">
        <v>2017</v>
      </c>
      <c r="D86" s="135">
        <v>7147</v>
      </c>
      <c r="E86" s="135" t="s">
        <v>8661</v>
      </c>
      <c r="F86" s="4" t="s">
        <v>8662</v>
      </c>
    </row>
    <row r="87" spans="3:10" ht="15.75" customHeight="1">
      <c r="C87" s="134">
        <v>2018</v>
      </c>
      <c r="D87" s="135">
        <v>7737</v>
      </c>
      <c r="E87" s="135" t="s">
        <v>8663</v>
      </c>
      <c r="F87" s="137" t="s">
        <v>8664</v>
      </c>
      <c r="G87" s="138">
        <v>8136</v>
      </c>
      <c r="H87" s="138" t="s">
        <v>8665</v>
      </c>
      <c r="J87" s="55">
        <f>D87/G87</f>
        <v>0.95095870206489674</v>
      </c>
    </row>
    <row r="88" spans="3:10" ht="15.75" customHeight="1">
      <c r="C88" s="134">
        <v>2019</v>
      </c>
      <c r="D88" s="135">
        <v>5252</v>
      </c>
      <c r="E88" s="135" t="s">
        <v>8666</v>
      </c>
      <c r="F88" s="139" t="s">
        <v>8667</v>
      </c>
      <c r="G88" s="140">
        <v>5829</v>
      </c>
      <c r="H88" s="140" t="s">
        <v>8668</v>
      </c>
      <c r="J88" s="55">
        <f>D88/G88</f>
        <v>0.90101218047692566</v>
      </c>
    </row>
    <row r="89" spans="3:10" ht="15.75" customHeight="1">
      <c r="F89" s="139" t="s">
        <v>8669</v>
      </c>
      <c r="G89" s="140">
        <v>5944</v>
      </c>
      <c r="H89" s="140" t="s">
        <v>8670</v>
      </c>
    </row>
    <row r="90" spans="3:10" ht="15.75" customHeight="1">
      <c r="F90" s="139" t="s">
        <v>8671</v>
      </c>
      <c r="G90" s="140">
        <v>2352</v>
      </c>
      <c r="H90" s="140" t="s">
        <v>8672</v>
      </c>
    </row>
    <row r="91" spans="3:10" ht="15.75" customHeight="1">
      <c r="G91" s="136" t="s">
        <v>8673</v>
      </c>
    </row>
    <row r="92" spans="3:10" ht="15.75" customHeight="1">
      <c r="G92" s="141" t="s">
        <v>8584</v>
      </c>
    </row>
  </sheetData>
  <mergeCells count="2">
    <mergeCell ref="D1:H2"/>
    <mergeCell ref="N1:T2"/>
  </mergeCells>
  <hyperlinks>
    <hyperlink ref="F86" r:id="rId1" xr:uid="{00000000-0004-0000-0500-000000000000}"/>
    <hyperlink ref="F87" r:id="rId2" xr:uid="{00000000-0004-0000-0500-000001000000}"/>
    <hyperlink ref="F88" r:id="rId3" xr:uid="{00000000-0004-0000-0500-000002000000}"/>
    <hyperlink ref="F89" r:id="rId4" xr:uid="{00000000-0004-0000-0500-000003000000}"/>
    <hyperlink ref="F90" r:id="rId5" xr:uid="{00000000-0004-0000-0500-000004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J25"/>
  <sheetViews>
    <sheetView zoomScaleNormal="100" workbookViewId="0">
      <selection activeCell="I22" sqref="I22"/>
    </sheetView>
  </sheetViews>
  <sheetFormatPr defaultColWidth="8.7109375" defaultRowHeight="15"/>
  <cols>
    <col min="5" max="8" width="18" customWidth="1"/>
    <col min="9" max="10" width="14.140625" customWidth="1"/>
  </cols>
  <sheetData>
    <row r="6" spans="2:10">
      <c r="E6" t="s">
        <v>8674</v>
      </c>
    </row>
    <row r="7" spans="2:10">
      <c r="E7" t="s">
        <v>8675</v>
      </c>
      <c r="F7" s="125" t="s">
        <v>8676</v>
      </c>
      <c r="G7" s="125" t="s">
        <v>8677</v>
      </c>
      <c r="H7" s="125" t="s">
        <v>8678</v>
      </c>
      <c r="I7" s="125" t="s">
        <v>8679</v>
      </c>
      <c r="J7" s="125" t="s">
        <v>8680</v>
      </c>
    </row>
    <row r="8" spans="2:10">
      <c r="B8" t="s">
        <v>1505</v>
      </c>
      <c r="E8">
        <f>ROUND(-(1-POWER((I8/G8),(1/(H8-F8))))*100,J8)</f>
        <v>0.01</v>
      </c>
      <c r="F8" s="120">
        <v>2000</v>
      </c>
      <c r="G8" s="120">
        <v>100</v>
      </c>
      <c r="H8" s="120">
        <v>2020</v>
      </c>
      <c r="I8" s="120">
        <v>100.2</v>
      </c>
      <c r="J8" s="120">
        <v>2</v>
      </c>
    </row>
    <row r="9" spans="2:10">
      <c r="B9" t="s">
        <v>8681</v>
      </c>
      <c r="E9">
        <f>ROUND(-(1-POWER((I9/G9),(1/(H9-F9))))*100,J9)</f>
        <v>-7.0000000000000007E-2</v>
      </c>
      <c r="F9">
        <f>Calculette!D8</f>
        <v>2008</v>
      </c>
      <c r="G9">
        <f>Calculette!D10</f>
        <v>1084428</v>
      </c>
      <c r="H9">
        <f>Calculette!F8</f>
        <v>2013</v>
      </c>
      <c r="I9">
        <f>Calculette!F10</f>
        <v>1080771</v>
      </c>
      <c r="J9">
        <v>2</v>
      </c>
    </row>
    <row r="10" spans="2:10">
      <c r="B10" t="s">
        <v>8682</v>
      </c>
      <c r="E10">
        <f>ROUND(-(1-POWER((I10/G10),(1/(H10-F10))))*100,J10)</f>
        <v>0.1</v>
      </c>
      <c r="F10">
        <f>Calculette!F8</f>
        <v>2013</v>
      </c>
      <c r="G10">
        <f>Calculette!F10</f>
        <v>1080771</v>
      </c>
      <c r="H10">
        <f>Calculette!H8</f>
        <v>2018</v>
      </c>
      <c r="I10">
        <f>Calculette!H10</f>
        <v>1086219</v>
      </c>
      <c r="J10">
        <v>2</v>
      </c>
    </row>
    <row r="11" spans="2:10">
      <c r="B11" t="s">
        <v>253</v>
      </c>
      <c r="E11">
        <f>ROUND(-(1-POWER((I11/G11),(1/(H11-F11))))*100,J11)</f>
        <v>-0.39</v>
      </c>
      <c r="F11">
        <v>2008</v>
      </c>
      <c r="G11" s="142">
        <f>Calculette!D34</f>
        <v>2.1376340660293467</v>
      </c>
      <c r="H11">
        <v>2013</v>
      </c>
      <c r="I11" s="142">
        <f>Calculette!F34</f>
        <v>2.0962782721910402</v>
      </c>
      <c r="J11">
        <v>3</v>
      </c>
    </row>
    <row r="12" spans="2:10">
      <c r="B12" t="s">
        <v>257</v>
      </c>
      <c r="E12">
        <f>ROUND(-(1-POWER((I12/G12),(1/(H12-F12))))*100,J12)</f>
        <v>-0.25600000000000001</v>
      </c>
      <c r="F12">
        <v>2013</v>
      </c>
      <c r="G12" s="142">
        <f>Calculette!F34</f>
        <v>2.0962782721910402</v>
      </c>
      <c r="H12">
        <v>2018</v>
      </c>
      <c r="I12" s="142">
        <f>Calculette!H34</f>
        <v>2.0695397969658056</v>
      </c>
      <c r="J12">
        <v>3</v>
      </c>
    </row>
    <row r="16" spans="2:10">
      <c r="E16" t="s">
        <v>8679</v>
      </c>
      <c r="F16" t="s">
        <v>8676</v>
      </c>
      <c r="G16" t="s">
        <v>8677</v>
      </c>
      <c r="H16" t="s">
        <v>8678</v>
      </c>
      <c r="I16" t="s">
        <v>8675</v>
      </c>
      <c r="J16" t="s">
        <v>8680</v>
      </c>
    </row>
    <row r="17" spans="2:10">
      <c r="B17" t="s">
        <v>1505</v>
      </c>
      <c r="E17">
        <f t="shared" ref="E17:E25" si="0">ROUND(G17*POWER(((1+I17/100)),H17-F17),J17)</f>
        <v>100.1</v>
      </c>
      <c r="F17" s="120">
        <v>2000</v>
      </c>
      <c r="G17" s="120">
        <v>100</v>
      </c>
      <c r="H17" s="120">
        <v>2001</v>
      </c>
      <c r="I17" s="120">
        <v>0.1</v>
      </c>
      <c r="J17" s="120">
        <v>2</v>
      </c>
    </row>
    <row r="18" spans="2:10">
      <c r="B18" t="s">
        <v>1210</v>
      </c>
      <c r="E18">
        <f t="shared" si="0"/>
        <v>1088414</v>
      </c>
      <c r="F18">
        <v>2018</v>
      </c>
      <c r="G18">
        <f>Calculette!H10</f>
        <v>1086219</v>
      </c>
      <c r="H18">
        <v>2020</v>
      </c>
      <c r="I18">
        <f>Calculette!H6*100</f>
        <v>0.10100000000000001</v>
      </c>
      <c r="J18">
        <v>0</v>
      </c>
    </row>
    <row r="19" spans="2:10">
      <c r="B19" t="s">
        <v>1212</v>
      </c>
      <c r="E19">
        <f t="shared" si="0"/>
        <v>1099457</v>
      </c>
      <c r="F19">
        <f>H18</f>
        <v>2020</v>
      </c>
      <c r="G19">
        <f>E18</f>
        <v>1088414</v>
      </c>
      <c r="H19">
        <f>F19+10</f>
        <v>2030</v>
      </c>
      <c r="I19">
        <f>Calculette!N6*100</f>
        <v>0.10100000000000001</v>
      </c>
      <c r="J19">
        <v>0</v>
      </c>
    </row>
    <row r="20" spans="2:10">
      <c r="B20" t="s">
        <v>1215</v>
      </c>
      <c r="E20">
        <f t="shared" si="0"/>
        <v>1110612</v>
      </c>
      <c r="F20">
        <f>H19</f>
        <v>2030</v>
      </c>
      <c r="G20">
        <f>E19</f>
        <v>1099457</v>
      </c>
      <c r="H20">
        <f>F20+10</f>
        <v>2040</v>
      </c>
      <c r="I20">
        <f>Calculette!P6*100</f>
        <v>0.10100000000000001</v>
      </c>
      <c r="J20">
        <v>0</v>
      </c>
    </row>
    <row r="21" spans="2:10">
      <c r="B21" t="s">
        <v>1218</v>
      </c>
      <c r="E21">
        <f t="shared" si="0"/>
        <v>1121880</v>
      </c>
      <c r="F21">
        <f>H20</f>
        <v>2040</v>
      </c>
      <c r="G21">
        <f>E20</f>
        <v>1110612</v>
      </c>
      <c r="H21">
        <f>F21+10</f>
        <v>2050</v>
      </c>
      <c r="I21">
        <f>Calculette!R6*100</f>
        <v>0.10100000000000001</v>
      </c>
      <c r="J21">
        <v>0</v>
      </c>
    </row>
    <row r="22" spans="2:10">
      <c r="B22" t="s">
        <v>1221</v>
      </c>
      <c r="E22">
        <f t="shared" si="0"/>
        <v>2.0590000000000002</v>
      </c>
      <c r="F22">
        <v>2018</v>
      </c>
      <c r="G22">
        <f>Calculette!H34</f>
        <v>2.0695397969658056</v>
      </c>
      <c r="H22">
        <v>2020</v>
      </c>
      <c r="I22">
        <f>Calculette!H5*100</f>
        <v>-0.25600000000000001</v>
      </c>
      <c r="J22">
        <v>3</v>
      </c>
    </row>
    <row r="23" spans="2:10">
      <c r="B23" t="s">
        <v>1224</v>
      </c>
      <c r="E23">
        <f t="shared" si="0"/>
        <v>2.0070000000000001</v>
      </c>
      <c r="F23">
        <f>H22</f>
        <v>2020</v>
      </c>
      <c r="G23">
        <f>E22</f>
        <v>2.0590000000000002</v>
      </c>
      <c r="H23">
        <f>F23+10</f>
        <v>2030</v>
      </c>
      <c r="I23">
        <f>Calculette!N5*100</f>
        <v>-0.25600000000000001</v>
      </c>
      <c r="J23">
        <v>3</v>
      </c>
    </row>
    <row r="24" spans="2:10">
      <c r="B24" t="s">
        <v>1227</v>
      </c>
      <c r="E24">
        <f t="shared" si="0"/>
        <v>1.956</v>
      </c>
      <c r="F24">
        <f>H23</f>
        <v>2030</v>
      </c>
      <c r="G24">
        <f>E23</f>
        <v>2.0070000000000001</v>
      </c>
      <c r="H24">
        <f>F24+10</f>
        <v>2040</v>
      </c>
      <c r="I24">
        <f>Calculette!P5*100</f>
        <v>-0.25600000000000001</v>
      </c>
      <c r="J24">
        <v>3</v>
      </c>
    </row>
    <row r="25" spans="2:10">
      <c r="B25" t="s">
        <v>1230</v>
      </c>
      <c r="E25">
        <f t="shared" si="0"/>
        <v>1.9059999999999999</v>
      </c>
      <c r="F25">
        <f>H24</f>
        <v>2040</v>
      </c>
      <c r="G25">
        <f>E24</f>
        <v>1.956</v>
      </c>
      <c r="H25">
        <f>F25+10</f>
        <v>2050</v>
      </c>
      <c r="I25">
        <f>Calculette!R5*100</f>
        <v>-0.25600000000000001</v>
      </c>
      <c r="J25">
        <v>3</v>
      </c>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3"/>
  <sheetViews>
    <sheetView topLeftCell="A4" zoomScaleNormal="100" workbookViewId="0">
      <selection activeCell="B44" sqref="B44:C44"/>
    </sheetView>
  </sheetViews>
  <sheetFormatPr defaultColWidth="11.42578125" defaultRowHeight="15"/>
  <cols>
    <col min="1" max="1" width="26.140625" style="143" customWidth="1"/>
    <col min="2" max="2" width="13.42578125" style="143" customWidth="1"/>
    <col min="3" max="3" width="26.85546875" style="143" customWidth="1"/>
    <col min="4" max="16" width="11.42578125" style="143"/>
    <col min="17" max="17" width="12.42578125" style="144" customWidth="1"/>
    <col min="18" max="18" width="61.42578125" style="145" customWidth="1"/>
    <col min="19" max="19" width="9.42578125" style="143" customWidth="1"/>
    <col min="20" max="261" width="11.42578125" style="143"/>
    <col min="262" max="262" width="26.140625" style="143" customWidth="1"/>
    <col min="263" max="263" width="13.42578125" style="143" customWidth="1"/>
    <col min="264" max="264" width="14.140625" style="143" customWidth="1"/>
    <col min="265" max="272" width="11.42578125" style="143"/>
    <col min="273" max="273" width="4.140625" style="143" customWidth="1"/>
    <col min="274" max="274" width="61.42578125" style="143" customWidth="1"/>
    <col min="275" max="275" width="9.42578125" style="143" customWidth="1"/>
    <col min="276" max="517" width="11.42578125" style="143"/>
    <col min="518" max="518" width="26.140625" style="143" customWidth="1"/>
    <col min="519" max="519" width="13.42578125" style="143" customWidth="1"/>
    <col min="520" max="520" width="14.140625" style="143" customWidth="1"/>
    <col min="521" max="528" width="11.42578125" style="143"/>
    <col min="529" max="529" width="4.140625" style="143" customWidth="1"/>
    <col min="530" max="530" width="61.42578125" style="143" customWidth="1"/>
    <col min="531" max="531" width="9.42578125" style="143" customWidth="1"/>
    <col min="532" max="773" width="11.42578125" style="143"/>
    <col min="774" max="774" width="26.140625" style="143" customWidth="1"/>
    <col min="775" max="775" width="13.42578125" style="143" customWidth="1"/>
    <col min="776" max="776" width="14.140625" style="143" customWidth="1"/>
    <col min="777" max="784" width="11.42578125" style="143"/>
    <col min="785" max="785" width="4.140625" style="143" customWidth="1"/>
    <col min="786" max="786" width="61.42578125" style="143" customWidth="1"/>
    <col min="787" max="787" width="9.42578125" style="143" customWidth="1"/>
    <col min="788" max="1024" width="11.42578125" style="143"/>
  </cols>
  <sheetData>
    <row r="1" spans="1:19" ht="51">
      <c r="A1" s="146" t="s">
        <v>8683</v>
      </c>
      <c r="B1" s="147" t="s">
        <v>8684</v>
      </c>
      <c r="C1" s="148"/>
      <c r="D1" s="148"/>
      <c r="E1" s="148"/>
      <c r="F1" s="148"/>
      <c r="G1" s="149" t="s">
        <v>8685</v>
      </c>
      <c r="H1" s="149" t="s">
        <v>8686</v>
      </c>
      <c r="I1" s="149" t="s">
        <v>8687</v>
      </c>
      <c r="J1" s="149" t="s">
        <v>8688</v>
      </c>
      <c r="K1" s="150"/>
      <c r="L1" s="151" t="s">
        <v>8689</v>
      </c>
      <c r="M1" s="151" t="s">
        <v>8690</v>
      </c>
      <c r="N1" s="151" t="s">
        <v>8691</v>
      </c>
      <c r="O1" s="151" t="s">
        <v>8692</v>
      </c>
      <c r="P1" s="151" t="s">
        <v>8693</v>
      </c>
      <c r="R1" s="146" t="s">
        <v>8694</v>
      </c>
    </row>
    <row r="2" spans="1:19">
      <c r="A2" s="148"/>
      <c r="B2" s="148"/>
      <c r="C2" s="148"/>
      <c r="D2" s="148"/>
      <c r="E2" s="148"/>
      <c r="F2" s="148"/>
      <c r="G2" s="152"/>
      <c r="H2" s="153"/>
      <c r="I2" s="154"/>
      <c r="J2" s="155"/>
      <c r="K2" s="148"/>
      <c r="L2" s="148"/>
      <c r="M2" s="148"/>
      <c r="N2" s="148"/>
      <c r="O2" s="148"/>
      <c r="P2" s="148"/>
      <c r="Q2" s="156">
        <v>1</v>
      </c>
      <c r="R2" s="157" t="s">
        <v>8695</v>
      </c>
    </row>
    <row r="3" spans="1:19" ht="13.5" customHeight="1">
      <c r="A3" s="148"/>
      <c r="B3" s="290" t="s">
        <v>8696</v>
      </c>
      <c r="C3" s="290"/>
      <c r="D3" s="290"/>
      <c r="E3" s="148"/>
      <c r="F3" s="148"/>
      <c r="G3" s="148"/>
      <c r="H3" s="148"/>
      <c r="I3" s="148"/>
      <c r="J3" s="148"/>
      <c r="K3" s="148"/>
      <c r="L3" s="148"/>
      <c r="M3" s="148"/>
      <c r="N3" s="148"/>
      <c r="O3" s="148"/>
      <c r="P3" s="148"/>
      <c r="Q3" s="156">
        <v>2</v>
      </c>
      <c r="R3" s="157" t="s">
        <v>8697</v>
      </c>
    </row>
    <row r="4" spans="1:19" ht="39">
      <c r="A4" s="148"/>
      <c r="B4" s="158" t="s">
        <v>8698</v>
      </c>
      <c r="C4" s="159" t="s">
        <v>8699</v>
      </c>
      <c r="D4" s="160" t="s">
        <v>8700</v>
      </c>
      <c r="E4" s="148"/>
      <c r="F4" s="148"/>
      <c r="G4" s="148"/>
      <c r="H4" s="148"/>
      <c r="I4" s="148"/>
      <c r="J4" s="161" t="str">
        <f>B7</f>
        <v>Annees des Donnees</v>
      </c>
      <c r="K4" s="162" t="str">
        <f>B4</f>
        <v>année référence</v>
      </c>
      <c r="L4" s="162"/>
      <c r="M4" s="162"/>
      <c r="N4" s="162"/>
      <c r="O4" s="162"/>
      <c r="P4" s="163"/>
      <c r="Q4" s="164">
        <v>3</v>
      </c>
      <c r="R4" s="157" t="s">
        <v>8701</v>
      </c>
    </row>
    <row r="5" spans="1:19" ht="33.75">
      <c r="A5" s="148"/>
      <c r="B5" s="165" t="s">
        <v>8702</v>
      </c>
      <c r="C5" s="166" t="s">
        <v>8703</v>
      </c>
      <c r="D5" s="167" t="s">
        <v>8704</v>
      </c>
      <c r="E5" s="148"/>
      <c r="F5" s="168" t="s">
        <v>8705</v>
      </c>
      <c r="G5" s="169"/>
      <c r="H5" s="169"/>
      <c r="I5" s="148"/>
      <c r="J5" s="170" t="str">
        <f>C7</f>
        <v>Dates Applications du SCoT</v>
      </c>
      <c r="K5" s="171" t="str">
        <f>C4</f>
        <v xml:space="preserve"> départ </v>
      </c>
      <c r="L5" s="171"/>
      <c r="M5" s="171"/>
      <c r="N5" s="171"/>
      <c r="O5" s="171"/>
      <c r="P5" s="172"/>
      <c r="Q5" s="164">
        <v>4</v>
      </c>
      <c r="R5" s="157" t="s">
        <v>8706</v>
      </c>
    </row>
    <row r="6" spans="1:19" ht="22.5">
      <c r="A6" s="173" t="s">
        <v>8707</v>
      </c>
      <c r="B6" s="148">
        <v>2018</v>
      </c>
      <c r="C6" s="174">
        <v>2020</v>
      </c>
      <c r="D6" s="174">
        <v>2030</v>
      </c>
      <c r="E6" s="148"/>
      <c r="F6" s="148"/>
      <c r="G6" s="148"/>
      <c r="H6" s="148"/>
      <c r="I6" s="148"/>
      <c r="J6" s="175" t="str">
        <f>D7</f>
        <v>Horizon du SCoT</v>
      </c>
      <c r="K6" s="176" t="str">
        <f>D4</f>
        <v>horizon</v>
      </c>
      <c r="L6" s="176"/>
      <c r="M6" s="176"/>
      <c r="N6" s="176"/>
      <c r="O6" s="176"/>
      <c r="P6" s="177"/>
      <c r="Q6" s="164">
        <v>5</v>
      </c>
      <c r="R6" s="157" t="s">
        <v>8708</v>
      </c>
    </row>
    <row r="7" spans="1:19" ht="25.5">
      <c r="A7" s="148"/>
      <c r="B7" s="178" t="s">
        <v>8709</v>
      </c>
      <c r="C7" s="178" t="s">
        <v>8710</v>
      </c>
      <c r="D7" s="178" t="s">
        <v>8711</v>
      </c>
      <c r="E7" s="148"/>
      <c r="F7" s="148"/>
      <c r="G7" s="148"/>
      <c r="H7" s="148"/>
      <c r="I7" s="178" t="s">
        <v>8712</v>
      </c>
      <c r="J7" s="178" t="s">
        <v>7152</v>
      </c>
      <c r="K7" s="171" t="s">
        <v>8699</v>
      </c>
      <c r="L7" s="148"/>
      <c r="M7" s="148"/>
      <c r="N7" s="148"/>
      <c r="O7" s="148"/>
      <c r="P7" s="148"/>
      <c r="Q7" s="156">
        <v>6</v>
      </c>
      <c r="R7" s="157" t="s">
        <v>8713</v>
      </c>
    </row>
    <row r="8" spans="1:19">
      <c r="A8" s="148"/>
      <c r="B8" s="148"/>
      <c r="C8" s="148"/>
      <c r="D8" s="148"/>
      <c r="E8" s="148"/>
      <c r="F8" s="148"/>
      <c r="G8" s="148"/>
      <c r="H8" s="148"/>
      <c r="I8" s="148"/>
      <c r="J8" s="148"/>
      <c r="K8" s="178" t="s">
        <v>8714</v>
      </c>
      <c r="L8" s="148"/>
      <c r="M8" s="148"/>
      <c r="N8" s="148"/>
      <c r="O8" s="148"/>
      <c r="P8" s="148"/>
      <c r="Q8" s="156">
        <v>7</v>
      </c>
      <c r="R8" s="157" t="s">
        <v>8715</v>
      </c>
    </row>
    <row r="9" spans="1:19" ht="38.25" customHeight="1">
      <c r="A9" s="291" t="s">
        <v>8716</v>
      </c>
      <c r="B9" s="290" t="s">
        <v>8717</v>
      </c>
      <c r="C9" s="290"/>
      <c r="D9" s="290" t="s">
        <v>8718</v>
      </c>
      <c r="E9" s="290" t="s">
        <v>8719</v>
      </c>
      <c r="F9" s="148"/>
      <c r="J9" s="148"/>
      <c r="K9" s="178" t="s">
        <v>8720</v>
      </c>
      <c r="Q9" s="156">
        <v>8</v>
      </c>
      <c r="R9" s="157" t="s">
        <v>8721</v>
      </c>
      <c r="S9" s="179" t="s">
        <v>8722</v>
      </c>
    </row>
    <row r="10" spans="1:19" ht="26.25">
      <c r="A10" s="291"/>
      <c r="B10" s="180" t="s">
        <v>8723</v>
      </c>
      <c r="C10" s="172" t="s">
        <v>8714</v>
      </c>
      <c r="D10" s="290"/>
      <c r="E10" s="290" t="s">
        <v>8719</v>
      </c>
      <c r="F10" s="181"/>
      <c r="K10" s="182" t="s">
        <v>8724</v>
      </c>
      <c r="L10" s="151"/>
      <c r="M10" s="151"/>
      <c r="N10" s="151"/>
      <c r="O10" s="151"/>
      <c r="P10" s="151"/>
      <c r="Q10" s="156">
        <v>9</v>
      </c>
      <c r="R10" s="157" t="s">
        <v>8725</v>
      </c>
      <c r="S10" s="179"/>
    </row>
    <row r="11" spans="1:19">
      <c r="A11" s="291"/>
      <c r="B11" s="183" t="s">
        <v>8726</v>
      </c>
      <c r="C11" s="184" t="s">
        <v>8727</v>
      </c>
      <c r="D11" s="185" t="s">
        <v>8728</v>
      </c>
      <c r="E11" s="186" t="s">
        <v>8729</v>
      </c>
      <c r="F11" s="187"/>
      <c r="G11" s="188"/>
      <c r="H11" s="189"/>
      <c r="I11" s="178" t="s">
        <v>8730</v>
      </c>
      <c r="J11" s="187" t="s">
        <v>8731</v>
      </c>
      <c r="K11" s="171" t="s">
        <v>8699</v>
      </c>
      <c r="L11" s="148"/>
      <c r="M11" s="148"/>
      <c r="N11" s="148"/>
      <c r="O11" s="148"/>
      <c r="P11" s="148"/>
      <c r="Q11" s="156">
        <v>10</v>
      </c>
      <c r="R11" s="157" t="s">
        <v>8732</v>
      </c>
      <c r="S11" s="179"/>
    </row>
    <row r="12" spans="1:19">
      <c r="A12" s="171"/>
      <c r="B12" s="190">
        <v>177233</v>
      </c>
      <c r="C12" s="191">
        <f>B12*POWER(1+D12,D6-C6)</f>
        <v>179031.21104342604</v>
      </c>
      <c r="D12" s="192">
        <v>1.01E-3</v>
      </c>
      <c r="E12" s="193">
        <f>C12-B12</f>
        <v>1798.2110434260394</v>
      </c>
      <c r="F12" s="187"/>
      <c r="H12" s="189"/>
      <c r="I12" s="148"/>
      <c r="J12" s="178"/>
      <c r="K12" s="178" t="s">
        <v>8714</v>
      </c>
      <c r="L12" s="148"/>
      <c r="M12" s="148"/>
      <c r="N12" s="148"/>
      <c r="O12" s="148"/>
      <c r="P12" s="148"/>
      <c r="Q12" s="156">
        <v>11</v>
      </c>
      <c r="R12" s="157" t="s">
        <v>8733</v>
      </c>
      <c r="S12" s="179"/>
    </row>
    <row r="13" spans="1:19" ht="26.25">
      <c r="A13" s="171"/>
      <c r="B13" s="194" t="s">
        <v>8734</v>
      </c>
      <c r="C13" s="191"/>
      <c r="D13" s="171"/>
      <c r="E13" s="193"/>
      <c r="F13" s="187" t="s">
        <v>8735</v>
      </c>
      <c r="H13" s="189"/>
      <c r="I13" s="148"/>
      <c r="J13" s="178" t="s">
        <v>8736</v>
      </c>
      <c r="K13" s="178" t="s">
        <v>8737</v>
      </c>
      <c r="L13" s="148"/>
      <c r="M13" s="148"/>
      <c r="N13" s="148"/>
      <c r="O13" s="148"/>
      <c r="P13" s="148"/>
      <c r="Q13" s="156">
        <v>12</v>
      </c>
      <c r="R13" s="157" t="s">
        <v>8738</v>
      </c>
      <c r="S13" s="179"/>
    </row>
    <row r="14" spans="1:19">
      <c r="A14" s="171"/>
      <c r="B14" s="194" t="s">
        <v>8739</v>
      </c>
      <c r="C14" s="191"/>
      <c r="D14" s="171"/>
      <c r="E14" s="193"/>
      <c r="F14" s="187" t="s">
        <v>8740</v>
      </c>
      <c r="H14" s="189"/>
      <c r="I14" s="148"/>
      <c r="J14" s="178" t="s">
        <v>8741</v>
      </c>
      <c r="K14" s="178" t="s">
        <v>8737</v>
      </c>
      <c r="L14" s="178"/>
      <c r="M14" s="178"/>
      <c r="N14" s="178"/>
      <c r="O14" s="178"/>
      <c r="P14" s="178"/>
      <c r="S14" s="145"/>
    </row>
    <row r="15" spans="1:19">
      <c r="A15" s="171"/>
      <c r="B15" s="171"/>
      <c r="C15" s="191"/>
      <c r="D15" s="171"/>
      <c r="E15" s="193"/>
      <c r="F15" s="187" t="s">
        <v>8742</v>
      </c>
      <c r="H15" s="189"/>
      <c r="I15" s="148"/>
      <c r="J15" s="178" t="s">
        <v>8743</v>
      </c>
      <c r="K15" s="178" t="s">
        <v>8737</v>
      </c>
      <c r="L15" s="178"/>
      <c r="M15" s="178"/>
      <c r="N15" s="178"/>
      <c r="O15" s="178"/>
      <c r="P15" s="178"/>
      <c r="S15" s="145"/>
    </row>
    <row r="16" spans="1:19">
      <c r="A16" s="148"/>
      <c r="C16" s="148"/>
      <c r="D16" s="148"/>
      <c r="E16" s="148"/>
      <c r="F16" s="148"/>
      <c r="G16" s="148"/>
      <c r="H16" s="148"/>
      <c r="I16" s="148"/>
      <c r="J16" s="148"/>
      <c r="K16" s="148"/>
      <c r="L16" s="148"/>
      <c r="M16" s="148"/>
      <c r="N16" s="148"/>
      <c r="O16" s="148"/>
      <c r="P16" s="148"/>
      <c r="S16" s="145"/>
    </row>
    <row r="17" spans="1:19" ht="12.75" customHeight="1">
      <c r="A17" s="292" t="s">
        <v>8744</v>
      </c>
      <c r="B17" s="290" t="s">
        <v>8745</v>
      </c>
      <c r="C17" s="290"/>
      <c r="D17" s="290" t="s">
        <v>8746</v>
      </c>
      <c r="E17" s="290"/>
      <c r="F17" s="296" t="s">
        <v>8731</v>
      </c>
      <c r="G17" s="296"/>
      <c r="H17" s="290" t="s">
        <v>8747</v>
      </c>
      <c r="I17" s="290"/>
      <c r="J17" s="290" t="s">
        <v>8748</v>
      </c>
      <c r="K17" s="178"/>
      <c r="L17" s="178"/>
      <c r="M17" s="178"/>
      <c r="N17" s="178"/>
      <c r="O17" s="178"/>
      <c r="P17" s="178"/>
      <c r="S17" s="145"/>
    </row>
    <row r="18" spans="1:19">
      <c r="A18" s="292"/>
      <c r="B18" s="290"/>
      <c r="C18" s="290"/>
      <c r="D18" s="290"/>
      <c r="E18" s="290"/>
      <c r="F18" s="296"/>
      <c r="G18" s="296"/>
      <c r="H18" s="290"/>
      <c r="I18" s="290"/>
      <c r="J18" s="290"/>
      <c r="K18" s="195"/>
      <c r="L18" s="195"/>
      <c r="M18" s="195"/>
      <c r="N18" s="195"/>
      <c r="O18" s="195"/>
      <c r="P18" s="195"/>
    </row>
    <row r="19" spans="1:19">
      <c r="A19" s="292"/>
      <c r="B19" s="196" t="s">
        <v>8723</v>
      </c>
      <c r="C19" s="197" t="s">
        <v>8714</v>
      </c>
      <c r="D19" s="196" t="s">
        <v>8723</v>
      </c>
      <c r="E19" s="197" t="s">
        <v>8714</v>
      </c>
      <c r="F19" s="198" t="s">
        <v>8723</v>
      </c>
      <c r="G19" s="199" t="s">
        <v>8714</v>
      </c>
      <c r="H19" s="196" t="s">
        <v>8723</v>
      </c>
      <c r="I19" s="197" t="s">
        <v>8714</v>
      </c>
      <c r="J19" s="290"/>
      <c r="K19" s="181"/>
      <c r="L19" s="181"/>
      <c r="M19" s="181"/>
      <c r="N19" s="181"/>
      <c r="O19" s="181"/>
      <c r="P19" s="181"/>
    </row>
    <row r="20" spans="1:19">
      <c r="A20" s="292"/>
      <c r="B20" s="200" t="s">
        <v>8749</v>
      </c>
      <c r="C20" s="201" t="s">
        <v>8750</v>
      </c>
      <c r="D20" s="202" t="s">
        <v>8751</v>
      </c>
      <c r="E20" s="203" t="s">
        <v>8752</v>
      </c>
      <c r="F20" s="204" t="s">
        <v>8753</v>
      </c>
      <c r="G20" s="205" t="s">
        <v>8754</v>
      </c>
      <c r="H20" s="202" t="s">
        <v>8755</v>
      </c>
      <c r="I20" s="203" t="s">
        <v>8756</v>
      </c>
      <c r="J20" s="203" t="s">
        <v>8757</v>
      </c>
      <c r="K20" s="148"/>
      <c r="L20" s="148"/>
      <c r="M20" s="148"/>
      <c r="N20" s="148"/>
      <c r="O20" s="148"/>
      <c r="P20" s="148"/>
    </row>
    <row r="21" spans="1:19">
      <c r="A21" s="148"/>
      <c r="B21" s="206">
        <v>3037</v>
      </c>
      <c r="C21" s="207">
        <v>3067</v>
      </c>
      <c r="D21" s="208">
        <f>B12-B21</f>
        <v>174196</v>
      </c>
      <c r="E21" s="208">
        <f>C12-C21</f>
        <v>175964.21104342604</v>
      </c>
      <c r="F21" s="209">
        <v>2.08</v>
      </c>
      <c r="G21" s="210">
        <v>2.0270000000000001</v>
      </c>
      <c r="H21" s="208">
        <f>D21/F21</f>
        <v>83748.076923076922</v>
      </c>
      <c r="I21" s="208">
        <f>E21/G21</f>
        <v>86810.168250333518</v>
      </c>
      <c r="J21" s="208">
        <f>I21-H21</f>
        <v>3062.0913272565958</v>
      </c>
      <c r="K21" s="211">
        <f>1-H21/I21</f>
        <v>3.5273417722523903E-2</v>
      </c>
      <c r="L21" s="211"/>
      <c r="M21" s="211"/>
      <c r="N21" s="211"/>
      <c r="O21" s="211"/>
      <c r="P21" s="211"/>
    </row>
    <row r="22" spans="1:19" s="144" customFormat="1" ht="12.75">
      <c r="A22" s="148"/>
      <c r="B22" s="148"/>
      <c r="C22" s="148"/>
      <c r="D22" s="148"/>
      <c r="E22" s="148"/>
      <c r="F22" s="148"/>
      <c r="G22" s="148"/>
      <c r="H22" s="148"/>
      <c r="I22" s="148"/>
      <c r="J22" s="148"/>
      <c r="K22" s="148"/>
      <c r="L22" s="148"/>
      <c r="M22" s="148"/>
      <c r="N22" s="148"/>
      <c r="O22" s="148"/>
      <c r="P22" s="148"/>
      <c r="R22" s="145"/>
      <c r="S22" s="143"/>
    </row>
    <row r="23" spans="1:19" s="144" customFormat="1" ht="12.75" customHeight="1">
      <c r="A23" s="292" t="s">
        <v>8758</v>
      </c>
      <c r="B23" s="293" t="s">
        <v>8759</v>
      </c>
      <c r="C23" s="293"/>
      <c r="D23" s="294" t="s">
        <v>8760</v>
      </c>
      <c r="E23" s="294"/>
      <c r="F23" s="295" t="s">
        <v>8761</v>
      </c>
      <c r="G23" s="148"/>
      <c r="H23" s="148"/>
      <c r="I23" s="178"/>
      <c r="J23" s="178"/>
      <c r="K23" s="178"/>
      <c r="L23" s="178"/>
      <c r="M23" s="178"/>
      <c r="N23" s="178"/>
      <c r="O23" s="178"/>
      <c r="P23" s="178"/>
      <c r="R23" s="145"/>
      <c r="S23" s="143"/>
    </row>
    <row r="24" spans="1:19" s="144" customFormat="1" ht="12.75">
      <c r="A24" s="292"/>
      <c r="B24" s="293"/>
      <c r="C24" s="293"/>
      <c r="D24" s="294"/>
      <c r="E24" s="294"/>
      <c r="F24" s="295"/>
      <c r="G24" s="148"/>
      <c r="I24" s="151"/>
      <c r="J24" s="151"/>
      <c r="K24" s="151"/>
      <c r="L24" s="151"/>
      <c r="M24" s="151"/>
      <c r="N24" s="151"/>
      <c r="O24" s="151"/>
      <c r="P24" s="151"/>
      <c r="R24" s="145"/>
      <c r="S24" s="143"/>
    </row>
    <row r="25" spans="1:19" s="144" customFormat="1" ht="12.75">
      <c r="A25" s="292"/>
      <c r="B25" s="212" t="s">
        <v>8723</v>
      </c>
      <c r="C25" s="199" t="s">
        <v>8714</v>
      </c>
      <c r="D25" s="212" t="s">
        <v>8723</v>
      </c>
      <c r="E25" s="197" t="s">
        <v>8714</v>
      </c>
      <c r="F25" s="213"/>
      <c r="G25" s="173" t="s">
        <v>8762</v>
      </c>
      <c r="H25" s="214" t="s">
        <v>8763</v>
      </c>
      <c r="I25" s="151"/>
      <c r="J25" s="178"/>
      <c r="K25" s="211">
        <v>3.6569999999999998E-2</v>
      </c>
      <c r="L25" s="211"/>
      <c r="M25" s="211"/>
      <c r="N25" s="211"/>
      <c r="O25" s="211"/>
      <c r="P25" s="211"/>
      <c r="Q25" s="215" t="s">
        <v>8764</v>
      </c>
      <c r="R25" s="215"/>
      <c r="S25" s="143"/>
    </row>
    <row r="26" spans="1:19" s="144" customFormat="1" ht="51">
      <c r="A26" s="292"/>
      <c r="B26" s="216" t="s">
        <v>8765</v>
      </c>
      <c r="C26" s="217" t="s">
        <v>8766</v>
      </c>
      <c r="D26" s="218" t="s">
        <v>8767</v>
      </c>
      <c r="E26" s="219" t="s">
        <v>8768</v>
      </c>
      <c r="F26" s="203" t="s">
        <v>8769</v>
      </c>
      <c r="G26" s="148"/>
      <c r="I26" s="148"/>
      <c r="J26" s="148"/>
      <c r="K26" s="148"/>
      <c r="L26" s="148"/>
      <c r="M26" s="148"/>
      <c r="N26" s="148"/>
      <c r="O26" s="148"/>
      <c r="P26" s="148"/>
      <c r="R26" s="145"/>
      <c r="S26" s="143"/>
    </row>
    <row r="27" spans="1:19" s="144" customFormat="1" ht="12.75">
      <c r="A27" s="173" t="s">
        <v>8770</v>
      </c>
      <c r="B27" s="220">
        <v>0.3</v>
      </c>
      <c r="C27" s="221">
        <f>E27/I33</f>
        <v>0.30193136155274053</v>
      </c>
      <c r="D27" s="222">
        <v>39626</v>
      </c>
      <c r="E27" s="223">
        <f>D27*(1+K25)</f>
        <v>41075.122819999997</v>
      </c>
      <c r="F27" s="208">
        <f>E27-D27</f>
        <v>1449.1228199999969</v>
      </c>
      <c r="G27" s="173" t="s">
        <v>8762</v>
      </c>
      <c r="H27" s="224" t="s">
        <v>8771</v>
      </c>
      <c r="I27" s="151"/>
      <c r="J27" s="178"/>
      <c r="K27" s="211">
        <v>3.6600000000000001E-2</v>
      </c>
      <c r="L27" s="211"/>
      <c r="M27" s="211"/>
      <c r="N27" s="211"/>
      <c r="O27" s="211"/>
      <c r="P27" s="211"/>
      <c r="Q27" s="215" t="s">
        <v>8764</v>
      </c>
      <c r="R27" s="215"/>
      <c r="S27" s="143"/>
    </row>
    <row r="28" spans="1:19" s="144" customFormat="1" ht="12.75">
      <c r="A28" s="148"/>
      <c r="B28" s="148"/>
      <c r="C28" s="148"/>
      <c r="D28" s="148"/>
      <c r="E28" s="148"/>
      <c r="F28" s="148"/>
      <c r="G28" s="148"/>
      <c r="H28" s="148"/>
      <c r="I28" s="148"/>
      <c r="J28" s="148"/>
      <c r="K28" s="148"/>
      <c r="L28" s="148"/>
      <c r="M28" s="148"/>
      <c r="N28" s="148"/>
      <c r="O28" s="148"/>
      <c r="P28" s="148"/>
      <c r="R28" s="145"/>
      <c r="S28" s="143"/>
    </row>
    <row r="29" spans="1:19" s="144" customFormat="1" ht="12.75" customHeight="1">
      <c r="A29" s="292" t="s">
        <v>8772</v>
      </c>
      <c r="B29" s="294" t="s">
        <v>8773</v>
      </c>
      <c r="C29" s="294"/>
      <c r="D29" s="294" t="s">
        <v>8774</v>
      </c>
      <c r="E29" s="294"/>
      <c r="F29" s="290" t="s">
        <v>8775</v>
      </c>
      <c r="G29" s="178"/>
      <c r="H29" s="294" t="s">
        <v>8776</v>
      </c>
      <c r="I29" s="294"/>
      <c r="J29" s="290" t="s">
        <v>8777</v>
      </c>
      <c r="K29" s="178"/>
      <c r="L29" s="178"/>
      <c r="M29" s="178"/>
      <c r="N29" s="178"/>
      <c r="O29" s="178"/>
      <c r="P29" s="178"/>
      <c r="R29" s="145"/>
      <c r="S29" s="143"/>
    </row>
    <row r="30" spans="1:19" s="144" customFormat="1" ht="12.75">
      <c r="A30" s="292"/>
      <c r="B30" s="294"/>
      <c r="C30" s="294"/>
      <c r="D30" s="294"/>
      <c r="E30" s="294"/>
      <c r="F30" s="290"/>
      <c r="G30" s="225"/>
      <c r="H30" s="294"/>
      <c r="I30" s="294"/>
      <c r="J30" s="290"/>
      <c r="K30" s="181" t="s">
        <v>8778</v>
      </c>
      <c r="L30" s="181"/>
      <c r="M30" s="181"/>
      <c r="N30" s="181"/>
      <c r="O30" s="181"/>
      <c r="P30" s="181"/>
      <c r="R30" s="145"/>
      <c r="S30" s="143"/>
    </row>
    <row r="31" spans="1:19" s="144" customFormat="1" ht="12.75">
      <c r="A31" s="292"/>
      <c r="B31" s="212" t="s">
        <v>8723</v>
      </c>
      <c r="C31" s="197" t="s">
        <v>8714</v>
      </c>
      <c r="D31" s="212" t="s">
        <v>8723</v>
      </c>
      <c r="E31" s="197" t="s">
        <v>8714</v>
      </c>
      <c r="F31" s="226"/>
      <c r="G31" s="181"/>
      <c r="H31" s="212" t="s">
        <v>8723</v>
      </c>
      <c r="I31" s="197" t="s">
        <v>8714</v>
      </c>
      <c r="J31" s="290"/>
      <c r="K31" s="148"/>
      <c r="L31" s="148"/>
      <c r="M31" s="148"/>
      <c r="N31" s="148"/>
      <c r="O31" s="148"/>
      <c r="P31" s="148"/>
      <c r="R31" s="145"/>
      <c r="S31" s="143"/>
    </row>
    <row r="32" spans="1:19" s="144" customFormat="1" ht="51">
      <c r="A32" s="292"/>
      <c r="B32" s="216" t="s">
        <v>8779</v>
      </c>
      <c r="C32" s="227" t="s">
        <v>8780</v>
      </c>
      <c r="D32" s="218" t="s">
        <v>8781</v>
      </c>
      <c r="E32" s="219" t="s">
        <v>8782</v>
      </c>
      <c r="F32" s="186" t="s">
        <v>8783</v>
      </c>
      <c r="G32" s="148"/>
      <c r="H32" s="202" t="s">
        <v>8784</v>
      </c>
      <c r="I32" s="228" t="s">
        <v>8785</v>
      </c>
      <c r="J32" s="186" t="s">
        <v>8786</v>
      </c>
      <c r="K32" s="148"/>
      <c r="L32" s="148"/>
      <c r="M32" s="148"/>
      <c r="N32" s="148"/>
      <c r="O32" s="148"/>
      <c r="P32" s="148"/>
      <c r="R32" s="145"/>
      <c r="S32" s="143"/>
    </row>
    <row r="33" spans="1:19" s="144" customFormat="1" ht="12.75">
      <c r="A33" s="173" t="s">
        <v>8770</v>
      </c>
      <c r="B33" s="220">
        <v>0.06</v>
      </c>
      <c r="C33" s="221">
        <f>E33/I33</f>
        <v>5.995217045015451E-2</v>
      </c>
      <c r="D33" s="222">
        <v>7868</v>
      </c>
      <c r="E33" s="223">
        <f>D33*(1+K27)</f>
        <v>8155.9687999999996</v>
      </c>
      <c r="F33" s="208">
        <f>E33-D33</f>
        <v>287.96879999999965</v>
      </c>
      <c r="G33" s="148"/>
      <c r="H33" s="208">
        <f>H21+D27+D33</f>
        <v>131242.07692307694</v>
      </c>
      <c r="I33" s="208">
        <f>I21+E27+E33</f>
        <v>136041.25987033351</v>
      </c>
      <c r="J33" s="208">
        <f>I33-H33</f>
        <v>4799.1829472565732</v>
      </c>
      <c r="K33" s="148"/>
      <c r="L33" s="148"/>
      <c r="M33" s="148"/>
      <c r="N33" s="148"/>
      <c r="O33" s="148"/>
      <c r="P33" s="148"/>
      <c r="R33" s="145"/>
      <c r="S33" s="143"/>
    </row>
    <row r="34" spans="1:19" s="144" customFormat="1" ht="12.75">
      <c r="A34" s="148"/>
      <c r="B34" s="148"/>
      <c r="C34" s="148"/>
      <c r="D34" s="148"/>
      <c r="E34" s="148"/>
      <c r="F34" s="148"/>
      <c r="G34" s="148"/>
      <c r="H34" s="148"/>
      <c r="I34" s="148"/>
      <c r="J34" s="148"/>
      <c r="K34" s="148"/>
      <c r="L34" s="148"/>
      <c r="M34" s="148"/>
      <c r="N34" s="148"/>
      <c r="O34" s="148"/>
      <c r="P34" s="148"/>
      <c r="R34" s="145"/>
      <c r="S34" s="143"/>
    </row>
    <row r="35" spans="1:19" s="144" customFormat="1" ht="12.75" customHeight="1">
      <c r="A35" s="292" t="s">
        <v>8787</v>
      </c>
      <c r="B35" s="290" t="s">
        <v>8788</v>
      </c>
      <c r="C35" s="290"/>
      <c r="D35" s="290"/>
      <c r="E35" s="290" t="s">
        <v>8789</v>
      </c>
      <c r="F35" s="290" t="s">
        <v>2479</v>
      </c>
      <c r="G35" s="148"/>
      <c r="H35" s="148"/>
      <c r="I35" s="148"/>
      <c r="J35" s="148"/>
      <c r="K35" s="148"/>
      <c r="L35" s="148"/>
      <c r="M35" s="148"/>
      <c r="N35" s="148"/>
      <c r="O35" s="148"/>
      <c r="P35" s="148"/>
      <c r="R35" s="145"/>
      <c r="S35" s="143"/>
    </row>
    <row r="36" spans="1:19" s="144" customFormat="1" ht="25.5" customHeight="1">
      <c r="A36" s="292"/>
      <c r="B36" s="297" t="s">
        <v>8790</v>
      </c>
      <c r="C36" s="298" t="s">
        <v>2459</v>
      </c>
      <c r="D36" s="172" t="s">
        <v>8791</v>
      </c>
      <c r="E36" s="290"/>
      <c r="F36" s="290"/>
      <c r="G36" s="148"/>
      <c r="H36" s="148"/>
      <c r="I36" s="148"/>
      <c r="J36" s="148"/>
      <c r="K36" s="148"/>
      <c r="L36" s="148"/>
      <c r="M36" s="148"/>
      <c r="N36" s="148"/>
      <c r="O36" s="148"/>
      <c r="P36" s="148"/>
      <c r="R36" s="145"/>
      <c r="S36" s="143"/>
    </row>
    <row r="37" spans="1:19" s="144" customFormat="1" ht="29.25" customHeight="1">
      <c r="A37" s="292"/>
      <c r="B37" s="297"/>
      <c r="C37" s="298"/>
      <c r="D37" s="172" t="s">
        <v>8792</v>
      </c>
      <c r="E37" s="290"/>
      <c r="F37" s="290"/>
      <c r="G37" s="148"/>
      <c r="H37" s="148"/>
      <c r="I37" s="148"/>
      <c r="J37" s="148"/>
      <c r="K37" s="148"/>
      <c r="L37" s="148"/>
      <c r="M37" s="148"/>
      <c r="N37" s="148"/>
      <c r="O37" s="148"/>
      <c r="P37" s="148"/>
      <c r="R37" s="145"/>
      <c r="S37" s="143"/>
    </row>
    <row r="38" spans="1:19" s="144" customFormat="1" ht="25.5">
      <c r="A38" s="292"/>
      <c r="B38" s="229" t="s">
        <v>8793</v>
      </c>
      <c r="C38" s="176" t="s">
        <v>8794</v>
      </c>
      <c r="D38" s="230" t="s">
        <v>8795</v>
      </c>
      <c r="E38" s="155" t="s">
        <v>8796</v>
      </c>
      <c r="F38" s="153" t="s">
        <v>8797</v>
      </c>
      <c r="G38" s="148"/>
      <c r="H38" s="148"/>
      <c r="I38" s="148"/>
      <c r="J38" s="148"/>
      <c r="K38" s="148"/>
      <c r="L38" s="148"/>
      <c r="M38" s="148"/>
      <c r="N38" s="148"/>
      <c r="O38" s="148"/>
      <c r="P38" s="148"/>
      <c r="R38" s="145"/>
      <c r="S38" s="143"/>
    </row>
    <row r="39" spans="1:19" s="144" customFormat="1" ht="12.75">
      <c r="A39" s="173" t="s">
        <v>8798</v>
      </c>
      <c r="B39" s="171">
        <v>5671</v>
      </c>
      <c r="C39" s="171">
        <v>5400</v>
      </c>
      <c r="D39" s="171">
        <f>(B39-C39)/5</f>
        <v>54.2</v>
      </c>
      <c r="E39" s="207">
        <f>D39*(D6-C6)</f>
        <v>542</v>
      </c>
      <c r="F39" s="193">
        <f>J33-E39</f>
        <v>4257.1829472565732</v>
      </c>
      <c r="G39" s="148"/>
      <c r="H39" s="148"/>
      <c r="I39" s="148"/>
      <c r="J39" s="148"/>
      <c r="K39" s="148"/>
      <c r="L39" s="148"/>
      <c r="M39" s="148"/>
      <c r="N39" s="148"/>
      <c r="O39" s="148"/>
      <c r="P39" s="148"/>
      <c r="R39" s="145"/>
      <c r="S39" s="143"/>
    </row>
    <row r="40" spans="1:19" s="144" customFormat="1" ht="25.5">
      <c r="A40" s="178" t="s">
        <v>8799</v>
      </c>
      <c r="B40" s="148" t="s">
        <v>8607</v>
      </c>
      <c r="C40" s="148">
        <v>4766</v>
      </c>
      <c r="D40" s="148"/>
      <c r="E40" s="148"/>
      <c r="F40" s="148"/>
      <c r="G40" s="148"/>
      <c r="H40" s="148"/>
      <c r="I40" s="148"/>
      <c r="J40" s="148"/>
      <c r="K40" s="148"/>
      <c r="L40" s="148"/>
      <c r="M40" s="148"/>
      <c r="N40" s="148"/>
      <c r="O40" s="148"/>
      <c r="P40" s="148"/>
      <c r="R40" s="145"/>
      <c r="S40" s="143"/>
    </row>
    <row r="41" spans="1:19" ht="12.75" customHeight="1">
      <c r="A41" s="292" t="s">
        <v>8800</v>
      </c>
      <c r="B41" s="148"/>
      <c r="C41" s="148"/>
      <c r="D41" s="231" t="s">
        <v>8801</v>
      </c>
      <c r="E41" s="162" t="s">
        <v>8802</v>
      </c>
      <c r="F41" s="162" t="s">
        <v>8803</v>
      </c>
      <c r="G41" s="162" t="s">
        <v>8804</v>
      </c>
      <c r="H41" s="162" t="s">
        <v>8805</v>
      </c>
      <c r="I41" s="163" t="s">
        <v>8806</v>
      </c>
      <c r="J41" s="148" t="s">
        <v>8807</v>
      </c>
      <c r="K41" s="148"/>
      <c r="L41" s="148"/>
      <c r="M41" s="148"/>
      <c r="N41" s="148"/>
      <c r="O41" s="148"/>
      <c r="P41" s="148"/>
    </row>
    <row r="42" spans="1:19" ht="27" customHeight="1">
      <c r="A42" s="292"/>
      <c r="B42" s="298" t="s">
        <v>8808</v>
      </c>
      <c r="C42" s="298"/>
      <c r="D42" s="232">
        <v>0.1</v>
      </c>
      <c r="E42" s="233">
        <v>0.1</v>
      </c>
      <c r="F42" s="233">
        <v>0.15</v>
      </c>
      <c r="G42" s="233">
        <v>0.2</v>
      </c>
      <c r="H42" s="233">
        <v>0.2</v>
      </c>
      <c r="I42" s="234">
        <f>J42-SUM(D42:H42)</f>
        <v>0.25</v>
      </c>
      <c r="J42" s="235">
        <v>1</v>
      </c>
      <c r="K42" s="148"/>
      <c r="L42" s="148"/>
      <c r="M42" s="148"/>
      <c r="N42" s="148"/>
      <c r="O42" s="148"/>
      <c r="P42" s="148"/>
    </row>
    <row r="43" spans="1:19" s="143" customFormat="1" ht="13.5" customHeight="1">
      <c r="A43" s="292"/>
      <c r="B43" s="298" t="s">
        <v>8809</v>
      </c>
      <c r="C43" s="298"/>
      <c r="D43" s="236" t="s">
        <v>8810</v>
      </c>
      <c r="E43" s="237" t="s">
        <v>8811</v>
      </c>
      <c r="F43" s="237" t="s">
        <v>8812</v>
      </c>
      <c r="G43" s="237" t="s">
        <v>8813</v>
      </c>
      <c r="H43" s="237" t="s">
        <v>8814</v>
      </c>
      <c r="I43" s="238" t="s">
        <v>8815</v>
      </c>
      <c r="J43" s="235">
        <v>1</v>
      </c>
      <c r="K43" s="182" t="s">
        <v>8816</v>
      </c>
      <c r="L43" s="182"/>
      <c r="M43" s="182"/>
      <c r="N43" s="182"/>
      <c r="O43" s="182"/>
      <c r="P43" s="182"/>
      <c r="R43" s="239" t="s">
        <v>8817</v>
      </c>
    </row>
    <row r="44" spans="1:19" ht="26.25" customHeight="1">
      <c r="A44" s="292"/>
      <c r="B44" s="298" t="s">
        <v>8818</v>
      </c>
      <c r="C44" s="298"/>
      <c r="D44" s="202" t="s">
        <v>8819</v>
      </c>
      <c r="E44" s="228" t="s">
        <v>8820</v>
      </c>
      <c r="F44" s="228" t="s">
        <v>8821</v>
      </c>
      <c r="G44" s="228" t="s">
        <v>8822</v>
      </c>
      <c r="H44" s="228" t="s">
        <v>8823</v>
      </c>
      <c r="I44" s="203" t="s">
        <v>8824</v>
      </c>
      <c r="J44" s="240" t="s">
        <v>8825</v>
      </c>
      <c r="K44" s="178" t="s">
        <v>8826</v>
      </c>
      <c r="L44" s="178"/>
      <c r="M44" s="178"/>
      <c r="N44" s="178"/>
      <c r="O44" s="178"/>
      <c r="P44" s="178"/>
      <c r="Q44" s="241">
        <f>J33</f>
        <v>4799.1829472565732</v>
      </c>
    </row>
    <row r="45" spans="1:19">
      <c r="A45" s="148"/>
      <c r="B45" s="148"/>
      <c r="C45" s="148"/>
      <c r="D45" s="242">
        <v>0.1</v>
      </c>
      <c r="E45" s="242">
        <v>0.1</v>
      </c>
      <c r="F45" s="242">
        <v>0.1</v>
      </c>
      <c r="G45" s="242">
        <v>0.2</v>
      </c>
      <c r="H45" s="242">
        <v>0.25</v>
      </c>
      <c r="I45" s="242">
        <f>J45-SUM(D45:H45)</f>
        <v>0.25</v>
      </c>
      <c r="J45" s="243">
        <v>1</v>
      </c>
      <c r="K45" s="148"/>
      <c r="L45" s="148"/>
      <c r="M45" s="148"/>
      <c r="N45" s="148"/>
      <c r="O45" s="148"/>
      <c r="P45" s="148"/>
    </row>
    <row r="46" spans="1:19">
      <c r="A46" s="148"/>
      <c r="B46" s="148"/>
      <c r="C46" s="148"/>
      <c r="D46" s="193">
        <f t="shared" ref="D46:I46" si="0">$F$39*D45</f>
        <v>425.71829472565736</v>
      </c>
      <c r="E46" s="193">
        <f t="shared" si="0"/>
        <v>425.71829472565736</v>
      </c>
      <c r="F46" s="193">
        <f t="shared" si="0"/>
        <v>425.71829472565736</v>
      </c>
      <c r="G46" s="193">
        <f t="shared" si="0"/>
        <v>851.43658945131472</v>
      </c>
      <c r="H46" s="193">
        <f t="shared" si="0"/>
        <v>1064.2957368141433</v>
      </c>
      <c r="I46" s="193">
        <f t="shared" si="0"/>
        <v>1064.2957368141433</v>
      </c>
      <c r="J46" s="193">
        <f>SUM(D46:I46)</f>
        <v>4257.1829472565732</v>
      </c>
      <c r="K46" s="148"/>
      <c r="L46" s="148"/>
      <c r="M46" s="148"/>
      <c r="N46" s="148"/>
      <c r="O46" s="148"/>
      <c r="P46" s="148"/>
    </row>
    <row r="47" spans="1:19">
      <c r="A47" s="148"/>
      <c r="B47" s="148"/>
      <c r="C47" s="148"/>
      <c r="D47" s="148"/>
      <c r="E47" s="148"/>
      <c r="F47" s="148"/>
      <c r="G47" s="148"/>
      <c r="H47" s="148"/>
      <c r="I47" s="298"/>
      <c r="J47" s="298"/>
      <c r="K47" s="148"/>
      <c r="L47" s="148"/>
      <c r="M47" s="148"/>
      <c r="N47" s="148"/>
      <c r="O47" s="148"/>
      <c r="P47" s="148"/>
    </row>
    <row r="48" spans="1:19" ht="18" customHeight="1">
      <c r="A48" s="292" t="s">
        <v>8827</v>
      </c>
      <c r="B48" s="299"/>
      <c r="C48" s="299"/>
      <c r="D48" s="231" t="str">
        <f t="shared" ref="D48:I48" si="1">D41</f>
        <v>Niveau 1</v>
      </c>
      <c r="E48" s="162" t="str">
        <f t="shared" si="1"/>
        <v>Niveau 2</v>
      </c>
      <c r="F48" s="162" t="str">
        <f t="shared" si="1"/>
        <v>Niveau 3</v>
      </c>
      <c r="G48" s="162" t="str">
        <f t="shared" si="1"/>
        <v>Niveau 4</v>
      </c>
      <c r="H48" s="162" t="str">
        <f t="shared" si="1"/>
        <v>Niveau 5</v>
      </c>
      <c r="I48" s="163" t="str">
        <f t="shared" si="1"/>
        <v>Niveau 6</v>
      </c>
      <c r="J48" s="148"/>
      <c r="K48" s="148"/>
      <c r="L48" s="148"/>
      <c r="M48" s="148"/>
      <c r="N48" s="148"/>
      <c r="O48" s="148"/>
      <c r="P48" s="148"/>
    </row>
    <row r="49" spans="1:16" ht="13.5" customHeight="1">
      <c r="A49" s="292"/>
      <c r="B49" s="299" t="s">
        <v>8828</v>
      </c>
      <c r="C49" s="299"/>
      <c r="D49" s="244" t="s">
        <v>8829</v>
      </c>
      <c r="E49" s="245" t="s">
        <v>8830</v>
      </c>
      <c r="F49" s="245" t="s">
        <v>8831</v>
      </c>
      <c r="G49" s="245" t="s">
        <v>8832</v>
      </c>
      <c r="H49" s="245" t="s">
        <v>8833</v>
      </c>
      <c r="I49" s="246" t="s">
        <v>8834</v>
      </c>
      <c r="J49" s="247">
        <f>SUM(D49:I49)</f>
        <v>0</v>
      </c>
      <c r="K49" s="148"/>
      <c r="L49" s="148"/>
      <c r="M49" s="148"/>
      <c r="N49" s="148"/>
      <c r="O49" s="148"/>
      <c r="P49" s="148"/>
    </row>
    <row r="50" spans="1:16" ht="26.25" customHeight="1">
      <c r="A50" s="292"/>
      <c r="B50" s="299" t="s">
        <v>8835</v>
      </c>
      <c r="C50" s="299"/>
      <c r="D50" s="202" t="s">
        <v>8836</v>
      </c>
      <c r="E50" s="228" t="s">
        <v>8837</v>
      </c>
      <c r="F50" s="228" t="s">
        <v>8838</v>
      </c>
      <c r="G50" s="228" t="s">
        <v>8839</v>
      </c>
      <c r="H50" s="228" t="s">
        <v>8840</v>
      </c>
      <c r="I50" s="203" t="s">
        <v>8841</v>
      </c>
      <c r="J50" s="240" t="s">
        <v>8842</v>
      </c>
      <c r="K50" s="148"/>
      <c r="L50" s="148"/>
      <c r="M50" s="148"/>
      <c r="N50" s="148"/>
      <c r="O50" s="148"/>
      <c r="P50" s="148"/>
    </row>
    <row r="51" spans="1:16">
      <c r="A51" s="148"/>
      <c r="B51" s="199" t="s">
        <v>8843</v>
      </c>
      <c r="C51" s="248" t="s">
        <v>8844</v>
      </c>
      <c r="D51" s="249">
        <v>150</v>
      </c>
      <c r="E51" s="249">
        <v>50</v>
      </c>
      <c r="F51" s="249">
        <v>30</v>
      </c>
      <c r="G51" s="249">
        <v>50</v>
      </c>
      <c r="H51" s="249">
        <v>50</v>
      </c>
      <c r="I51" s="249">
        <v>50</v>
      </c>
      <c r="J51" s="193">
        <f>SUM(D51:I51)</f>
        <v>380</v>
      </c>
      <c r="K51" s="148"/>
      <c r="L51" s="148"/>
      <c r="M51" s="148"/>
      <c r="N51" s="148"/>
      <c r="O51" s="148"/>
      <c r="P51" s="148"/>
    </row>
    <row r="52" spans="1:16">
      <c r="A52" s="148"/>
      <c r="B52" s="225"/>
      <c r="C52" s="248" t="s">
        <v>8845</v>
      </c>
      <c r="D52" s="193">
        <f t="shared" ref="D52:I52" si="2">IF(D46&gt;D51,D46-D51,0)</f>
        <v>275.71829472565736</v>
      </c>
      <c r="E52" s="193">
        <f t="shared" si="2"/>
        <v>375.71829472565736</v>
      </c>
      <c r="F52" s="193">
        <f t="shared" si="2"/>
        <v>395.71829472565736</v>
      </c>
      <c r="G52" s="193">
        <f t="shared" si="2"/>
        <v>801.43658945131472</v>
      </c>
      <c r="H52" s="193">
        <f t="shared" si="2"/>
        <v>1014.2957368141433</v>
      </c>
      <c r="I52" s="193">
        <f t="shared" si="2"/>
        <v>1014.2957368141433</v>
      </c>
      <c r="J52" s="193">
        <f>SUM(D52:I52)</f>
        <v>3877.1829472565732</v>
      </c>
      <c r="K52" s="148"/>
      <c r="L52" s="148"/>
      <c r="M52" s="148"/>
      <c r="N52" s="148"/>
      <c r="O52" s="148"/>
      <c r="P52" s="148"/>
    </row>
    <row r="53" spans="1:16">
      <c r="A53" s="148"/>
      <c r="B53" s="148"/>
      <c r="C53" s="148"/>
      <c r="D53" s="178"/>
      <c r="E53" s="178"/>
      <c r="F53" s="148"/>
      <c r="G53" s="148"/>
      <c r="H53" s="148"/>
      <c r="I53" s="148"/>
      <c r="J53" s="148"/>
      <c r="K53" s="148"/>
      <c r="L53" s="148"/>
      <c r="M53" s="148"/>
      <c r="N53" s="148"/>
      <c r="O53" s="148"/>
      <c r="P53" s="148"/>
    </row>
    <row r="54" spans="1:16" ht="18.75" customHeight="1">
      <c r="A54" s="292" t="s">
        <v>8846</v>
      </c>
      <c r="B54" s="148"/>
      <c r="C54" s="148"/>
      <c r="D54" s="231" t="str">
        <f t="shared" ref="D54:I54" si="3">D48</f>
        <v>Niveau 1</v>
      </c>
      <c r="E54" s="162" t="str">
        <f t="shared" si="3"/>
        <v>Niveau 2</v>
      </c>
      <c r="F54" s="162" t="str">
        <f t="shared" si="3"/>
        <v>Niveau 3</v>
      </c>
      <c r="G54" s="162" t="str">
        <f t="shared" si="3"/>
        <v>Niveau 4</v>
      </c>
      <c r="H54" s="162" t="str">
        <f t="shared" si="3"/>
        <v>Niveau 5</v>
      </c>
      <c r="I54" s="163" t="str">
        <f t="shared" si="3"/>
        <v>Niveau 6</v>
      </c>
      <c r="J54" s="250" t="s">
        <v>8847</v>
      </c>
      <c r="K54" s="181"/>
      <c r="L54" s="181"/>
      <c r="M54" s="181"/>
      <c r="N54" s="181"/>
      <c r="O54" s="181"/>
      <c r="P54" s="181"/>
    </row>
    <row r="55" spans="1:16" ht="12.75" customHeight="1">
      <c r="A55" s="292"/>
      <c r="B55" s="299" t="s">
        <v>8848</v>
      </c>
      <c r="C55" s="299" t="s">
        <v>8849</v>
      </c>
      <c r="D55" s="251" t="s">
        <v>8850</v>
      </c>
      <c r="E55" s="252" t="s">
        <v>8851</v>
      </c>
      <c r="F55" s="252" t="s">
        <v>8852</v>
      </c>
      <c r="G55" s="252" t="s">
        <v>8853</v>
      </c>
      <c r="H55" s="252" t="s">
        <v>8854</v>
      </c>
      <c r="I55" s="253" t="s">
        <v>8855</v>
      </c>
      <c r="J55" s="148"/>
      <c r="K55" s="254"/>
      <c r="L55" s="254"/>
      <c r="M55" s="254"/>
      <c r="N55" s="254"/>
      <c r="O55" s="254"/>
      <c r="P55" s="254"/>
    </row>
    <row r="56" spans="1:16" ht="12.75" customHeight="1">
      <c r="A56" s="292"/>
      <c r="B56" s="297" t="s">
        <v>8856</v>
      </c>
      <c r="C56" s="297"/>
      <c r="D56" s="255" t="s">
        <v>8857</v>
      </c>
      <c r="E56" s="150" t="s">
        <v>8858</v>
      </c>
      <c r="F56" s="150" t="s">
        <v>8859</v>
      </c>
      <c r="G56" s="150" t="s">
        <v>8860</v>
      </c>
      <c r="H56" s="150" t="s">
        <v>8861</v>
      </c>
      <c r="I56" s="256" t="s">
        <v>8862</v>
      </c>
      <c r="J56" s="148"/>
      <c r="K56" s="254"/>
      <c r="L56" s="254"/>
      <c r="M56" s="254"/>
      <c r="N56" s="254"/>
      <c r="O56" s="254"/>
      <c r="P56" s="254"/>
    </row>
    <row r="57" spans="1:16" ht="12.75" customHeight="1">
      <c r="A57" s="292"/>
      <c r="B57" s="298" t="s">
        <v>8863</v>
      </c>
      <c r="C57" s="298"/>
      <c r="D57" s="236" t="s">
        <v>8864</v>
      </c>
      <c r="E57" s="257" t="s">
        <v>8865</v>
      </c>
      <c r="F57" s="257" t="s">
        <v>8866</v>
      </c>
      <c r="G57" s="257" t="s">
        <v>8867</v>
      </c>
      <c r="H57" s="257" t="s">
        <v>8868</v>
      </c>
      <c r="I57" s="238" t="s">
        <v>8869</v>
      </c>
      <c r="J57" s="148"/>
      <c r="K57" s="254"/>
      <c r="L57" s="254"/>
      <c r="M57" s="254"/>
      <c r="N57" s="254"/>
      <c r="O57" s="254"/>
      <c r="P57" s="254"/>
    </row>
    <row r="58" spans="1:16" ht="45.75" customHeight="1">
      <c r="A58" s="292"/>
      <c r="B58" s="298" t="s">
        <v>8870</v>
      </c>
      <c r="C58" s="298"/>
      <c r="D58" s="202" t="s">
        <v>8871</v>
      </c>
      <c r="E58" s="228" t="s">
        <v>8872</v>
      </c>
      <c r="F58" s="228" t="s">
        <v>8873</v>
      </c>
      <c r="G58" s="228" t="s">
        <v>8874</v>
      </c>
      <c r="H58" s="228" t="s">
        <v>8875</v>
      </c>
      <c r="I58" s="203" t="s">
        <v>8876</v>
      </c>
      <c r="J58" s="258" t="s">
        <v>8877</v>
      </c>
      <c r="K58" s="259"/>
      <c r="L58" s="259"/>
      <c r="M58" s="259"/>
      <c r="N58" s="259"/>
      <c r="O58" s="259"/>
      <c r="P58" s="259"/>
    </row>
    <row r="59" spans="1:16">
      <c r="A59" s="148"/>
      <c r="B59" s="148"/>
      <c r="C59" s="260" t="s">
        <v>8878</v>
      </c>
      <c r="D59" s="249">
        <v>10</v>
      </c>
      <c r="E59" s="249">
        <v>30</v>
      </c>
      <c r="F59" s="249">
        <v>30</v>
      </c>
      <c r="G59" s="249">
        <v>40</v>
      </c>
      <c r="H59" s="249">
        <v>50</v>
      </c>
      <c r="I59" s="249">
        <v>60</v>
      </c>
      <c r="J59" s="258"/>
      <c r="K59" s="259"/>
      <c r="L59" s="259"/>
      <c r="M59" s="259"/>
      <c r="N59" s="259"/>
      <c r="O59" s="259"/>
      <c r="P59" s="259"/>
    </row>
    <row r="60" spans="1:16">
      <c r="A60" s="148"/>
      <c r="B60" s="148"/>
      <c r="C60" s="260" t="s">
        <v>8878</v>
      </c>
      <c r="D60" s="193">
        <f t="shared" ref="D60:I60" si="4">D52/D59</f>
        <v>27.571829472565735</v>
      </c>
      <c r="E60" s="193">
        <f t="shared" si="4"/>
        <v>12.523943157521911</v>
      </c>
      <c r="F60" s="193">
        <f t="shared" si="4"/>
        <v>13.190609824188579</v>
      </c>
      <c r="G60" s="193">
        <f t="shared" si="4"/>
        <v>20.035914736282869</v>
      </c>
      <c r="H60" s="193">
        <f t="shared" si="4"/>
        <v>20.285914736282866</v>
      </c>
      <c r="I60" s="193">
        <f t="shared" si="4"/>
        <v>16.904928946902388</v>
      </c>
      <c r="J60" s="258"/>
      <c r="K60" s="259"/>
      <c r="L60" s="259"/>
      <c r="M60" s="259"/>
      <c r="N60" s="259"/>
      <c r="O60" s="259"/>
      <c r="P60" s="259"/>
    </row>
    <row r="61" spans="1:16">
      <c r="A61" s="148"/>
      <c r="B61" s="148"/>
      <c r="C61" s="260" t="s">
        <v>8878</v>
      </c>
      <c r="D61" s="249">
        <v>0.1</v>
      </c>
      <c r="E61" s="249">
        <v>0.1</v>
      </c>
      <c r="F61" s="249">
        <v>0.1</v>
      </c>
      <c r="G61" s="249">
        <v>0.1</v>
      </c>
      <c r="H61" s="249">
        <v>0.15</v>
      </c>
      <c r="I61" s="249">
        <v>0.15</v>
      </c>
      <c r="J61" s="258"/>
      <c r="K61" s="259"/>
      <c r="L61" s="259"/>
      <c r="M61" s="259"/>
      <c r="N61" s="259"/>
      <c r="O61" s="259"/>
      <c r="P61" s="259"/>
    </row>
    <row r="62" spans="1:16">
      <c r="A62" s="148"/>
      <c r="B62" s="148"/>
      <c r="C62" s="148"/>
      <c r="D62" s="193">
        <f t="shared" ref="D62:I62" si="5">D60*(1+D61)</f>
        <v>30.329012419822313</v>
      </c>
      <c r="E62" s="193">
        <f t="shared" si="5"/>
        <v>13.776337473274104</v>
      </c>
      <c r="F62" s="193">
        <f t="shared" si="5"/>
        <v>14.509670806607438</v>
      </c>
      <c r="G62" s="193">
        <f t="shared" si="5"/>
        <v>22.03950620991116</v>
      </c>
      <c r="H62" s="193">
        <f t="shared" si="5"/>
        <v>23.328801946725292</v>
      </c>
      <c r="I62" s="193">
        <f t="shared" si="5"/>
        <v>19.440668288937744</v>
      </c>
      <c r="J62" s="261">
        <f>SUM(D62:I62)</f>
        <v>123.42399714527805</v>
      </c>
      <c r="K62" s="259"/>
      <c r="L62" s="259"/>
      <c r="M62" s="259"/>
      <c r="N62" s="259"/>
      <c r="O62" s="259"/>
      <c r="P62" s="259"/>
    </row>
    <row r="63" spans="1:16">
      <c r="A63" s="148"/>
      <c r="B63" s="298"/>
      <c r="C63" s="298"/>
      <c r="D63" s="150"/>
      <c r="E63" s="150"/>
      <c r="F63" s="150"/>
      <c r="G63" s="150"/>
      <c r="H63" s="262"/>
      <c r="I63" s="148"/>
      <c r="J63" s="148"/>
      <c r="K63" s="148"/>
      <c r="L63" s="148"/>
      <c r="M63" s="148"/>
      <c r="N63" s="148"/>
      <c r="O63" s="148"/>
      <c r="P63" s="148"/>
    </row>
    <row r="64" spans="1:16" ht="41.25" customHeight="1">
      <c r="A64" s="292" t="s">
        <v>8879</v>
      </c>
      <c r="B64" s="298" t="s">
        <v>8880</v>
      </c>
      <c r="C64" s="298"/>
      <c r="D64" s="263" t="s">
        <v>8881</v>
      </c>
      <c r="E64" s="150"/>
      <c r="F64" s="150">
        <v>373</v>
      </c>
      <c r="G64" s="150"/>
      <c r="H64" s="148"/>
      <c r="I64" s="148"/>
      <c r="J64" s="148"/>
      <c r="K64" s="148"/>
      <c r="L64" s="148"/>
      <c r="M64" s="148"/>
      <c r="N64" s="148"/>
      <c r="O64" s="148"/>
      <c r="P64" s="148"/>
    </row>
    <row r="65" spans="1:9" ht="12.75" customHeight="1">
      <c r="A65" s="292"/>
      <c r="B65" s="298" t="s">
        <v>8882</v>
      </c>
      <c r="C65" s="298"/>
      <c r="D65" s="264" t="s">
        <v>8883</v>
      </c>
      <c r="F65" s="265">
        <f>F64/10</f>
        <v>37.299999999999997</v>
      </c>
    </row>
    <row r="66" spans="1:9" ht="13.5" customHeight="1">
      <c r="A66" s="292"/>
      <c r="B66" s="298" t="s">
        <v>8884</v>
      </c>
      <c r="C66" s="298"/>
      <c r="D66" s="266" t="s">
        <v>8885</v>
      </c>
      <c r="F66" s="267">
        <f>J62</f>
        <v>123.42399714527805</v>
      </c>
      <c r="G66" s="268" t="s">
        <v>8886</v>
      </c>
      <c r="H66" s="268"/>
    </row>
    <row r="67" spans="1:9" ht="15" customHeight="1">
      <c r="A67" s="292"/>
      <c r="B67" s="298" t="s">
        <v>8887</v>
      </c>
      <c r="C67" s="298"/>
      <c r="D67" s="258" t="s">
        <v>8888</v>
      </c>
      <c r="F67" s="269">
        <f>F66/F64</f>
        <v>0.33089543470583926</v>
      </c>
    </row>
    <row r="68" spans="1:9">
      <c r="A68" s="148"/>
    </row>
    <row r="72" spans="1:9">
      <c r="I72" s="182"/>
    </row>
    <row r="73" spans="1:9">
      <c r="I73" s="182"/>
    </row>
  </sheetData>
  <mergeCells count="47">
    <mergeCell ref="B63:C63"/>
    <mergeCell ref="A64:A67"/>
    <mergeCell ref="B64:C64"/>
    <mergeCell ref="B65:C65"/>
    <mergeCell ref="B66:C66"/>
    <mergeCell ref="B67:C67"/>
    <mergeCell ref="A48:A50"/>
    <mergeCell ref="B48:C48"/>
    <mergeCell ref="B49:C49"/>
    <mergeCell ref="B50:C50"/>
    <mergeCell ref="A54:A58"/>
    <mergeCell ref="B55:C55"/>
    <mergeCell ref="B56:C56"/>
    <mergeCell ref="B57:C57"/>
    <mergeCell ref="B58:C58"/>
    <mergeCell ref="A41:A44"/>
    <mergeCell ref="B42:C42"/>
    <mergeCell ref="B43:C43"/>
    <mergeCell ref="B44:C44"/>
    <mergeCell ref="I47:J47"/>
    <mergeCell ref="J29:J31"/>
    <mergeCell ref="A35:A38"/>
    <mergeCell ref="B35:D35"/>
    <mergeCell ref="E35:E37"/>
    <mergeCell ref="F35:F37"/>
    <mergeCell ref="B36:B37"/>
    <mergeCell ref="C36:C37"/>
    <mergeCell ref="A29:A32"/>
    <mergeCell ref="B29:C30"/>
    <mergeCell ref="D29:E30"/>
    <mergeCell ref="F29:F30"/>
    <mergeCell ref="H29:I30"/>
    <mergeCell ref="J17:J19"/>
    <mergeCell ref="A23:A26"/>
    <mergeCell ref="B23:C24"/>
    <mergeCell ref="D23:E24"/>
    <mergeCell ref="F23:F24"/>
    <mergeCell ref="A17:A20"/>
    <mergeCell ref="B17:C18"/>
    <mergeCell ref="D17:E18"/>
    <mergeCell ref="F17:G18"/>
    <mergeCell ref="H17:I18"/>
    <mergeCell ref="B3:D3"/>
    <mergeCell ref="A9:A11"/>
    <mergeCell ref="B9:C9"/>
    <mergeCell ref="D9:D10"/>
    <mergeCell ref="E9:E10"/>
  </mergeCells>
  <pageMargins left="0.75" right="0.75" top="1" bottom="1"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2"/>
  <sheetViews>
    <sheetView zoomScaleNormal="100" workbookViewId="0"/>
  </sheetViews>
  <sheetFormatPr defaultColWidth="8.7109375" defaultRowHeight="15"/>
  <cols>
    <col min="1" max="1" width="24.7109375" customWidth="1"/>
    <col min="2" max="3" width="15.5703125" customWidth="1"/>
  </cols>
  <sheetData>
    <row r="1" spans="1:11" ht="15.75" customHeight="1">
      <c r="A1" s="148"/>
      <c r="B1" s="300" t="s">
        <v>8696</v>
      </c>
      <c r="C1" s="300"/>
      <c r="D1" s="300"/>
      <c r="E1" s="148"/>
      <c r="F1" s="148"/>
    </row>
    <row r="2" spans="1:11" ht="25.5">
      <c r="A2" s="148"/>
      <c r="B2" s="158" t="s">
        <v>8698</v>
      </c>
      <c r="C2" s="159" t="s">
        <v>8699</v>
      </c>
      <c r="D2" s="160" t="s">
        <v>8700</v>
      </c>
      <c r="E2" s="148"/>
      <c r="F2" s="148"/>
    </row>
    <row r="3" spans="1:11">
      <c r="A3" s="148"/>
      <c r="B3" s="165" t="s">
        <v>8702</v>
      </c>
      <c r="C3" s="166" t="s">
        <v>8703</v>
      </c>
      <c r="D3" s="167" t="s">
        <v>8704</v>
      </c>
      <c r="E3" s="148"/>
    </row>
    <row r="4" spans="1:11">
      <c r="A4" s="148"/>
      <c r="B4" s="148">
        <v>2018</v>
      </c>
      <c r="C4" s="174">
        <v>2020</v>
      </c>
      <c r="D4" s="174">
        <v>2030</v>
      </c>
      <c r="E4" s="148"/>
      <c r="F4" s="148"/>
    </row>
    <row r="5" spans="1:11" ht="38.25">
      <c r="A5" s="148"/>
      <c r="B5" s="178" t="s">
        <v>8709</v>
      </c>
      <c r="C5" s="178" t="s">
        <v>8710</v>
      </c>
      <c r="D5" s="178" t="s">
        <v>8711</v>
      </c>
      <c r="E5" s="148"/>
      <c r="F5" s="148"/>
    </row>
    <row r="6" spans="1:11">
      <c r="A6" s="148"/>
      <c r="B6" s="148"/>
      <c r="C6" s="148"/>
      <c r="D6" s="148"/>
      <c r="E6" s="148"/>
      <c r="F6" s="148"/>
      <c r="G6" s="148"/>
      <c r="H6" s="148"/>
      <c r="I6" s="148"/>
      <c r="J6" s="148"/>
      <c r="K6" s="178"/>
    </row>
    <row r="7" spans="1:11" ht="15" customHeight="1">
      <c r="A7" s="291" t="s">
        <v>8716</v>
      </c>
      <c r="B7" s="290" t="s">
        <v>8717</v>
      </c>
      <c r="C7" s="290"/>
      <c r="D7" s="290" t="s">
        <v>8718</v>
      </c>
      <c r="E7" s="290" t="s">
        <v>8719</v>
      </c>
      <c r="F7" s="148"/>
      <c r="G7" s="143"/>
      <c r="H7" s="143"/>
      <c r="I7" s="143"/>
      <c r="J7" s="148"/>
      <c r="K7" s="178"/>
    </row>
    <row r="8" spans="1:11">
      <c r="A8" s="291"/>
      <c r="B8" s="180" t="s">
        <v>8723</v>
      </c>
      <c r="C8" s="172" t="s">
        <v>8714</v>
      </c>
      <c r="D8" s="290"/>
      <c r="E8" s="290" t="s">
        <v>8719</v>
      </c>
      <c r="F8" s="181"/>
      <c r="G8" s="143"/>
      <c r="H8" s="143"/>
      <c r="I8" s="143"/>
      <c r="J8" s="143"/>
      <c r="K8" s="182"/>
    </row>
    <row r="9" spans="1:11">
      <c r="A9" s="291"/>
      <c r="B9" s="183" t="s">
        <v>8726</v>
      </c>
      <c r="C9" s="184" t="s">
        <v>8727</v>
      </c>
      <c r="D9" s="185" t="s">
        <v>8728</v>
      </c>
      <c r="E9" s="186" t="s">
        <v>8729</v>
      </c>
      <c r="F9" s="187"/>
      <c r="G9" s="188"/>
      <c r="H9" s="189"/>
      <c r="I9" s="178"/>
      <c r="J9" s="187"/>
      <c r="K9" s="171"/>
    </row>
    <row r="10" spans="1:11">
      <c r="A10" s="171"/>
      <c r="B10" s="190">
        <v>177233</v>
      </c>
      <c r="C10" s="191">
        <f>B10*POWER(1+D10,D4-C4)</f>
        <v>179031.21104342604</v>
      </c>
      <c r="D10" s="192">
        <v>1.01E-3</v>
      </c>
      <c r="E10" s="193">
        <f>C10-B10</f>
        <v>1798.2110434260394</v>
      </c>
      <c r="F10" s="187"/>
      <c r="G10" s="143"/>
      <c r="H10" s="189"/>
      <c r="I10" s="148"/>
      <c r="J10" s="178"/>
      <c r="K10" s="178"/>
    </row>
    <row r="11" spans="1:11">
      <c r="A11" s="148"/>
      <c r="B11" s="143"/>
      <c r="C11" s="148"/>
      <c r="D11" s="148"/>
      <c r="E11" s="148"/>
      <c r="F11" s="148"/>
      <c r="G11" s="148"/>
      <c r="H11" s="148"/>
      <c r="I11" s="148"/>
      <c r="J11" s="148"/>
      <c r="K11" s="148"/>
    </row>
    <row r="12" spans="1:11" ht="15" customHeight="1">
      <c r="A12" s="292" t="s">
        <v>8744</v>
      </c>
      <c r="B12" s="290" t="s">
        <v>8745</v>
      </c>
      <c r="C12" s="290"/>
      <c r="D12" s="290" t="s">
        <v>8746</v>
      </c>
      <c r="E12" s="290"/>
      <c r="F12" s="296" t="s">
        <v>8731</v>
      </c>
      <c r="G12" s="296"/>
      <c r="H12" s="290" t="s">
        <v>8747</v>
      </c>
      <c r="I12" s="290"/>
      <c r="J12" s="290" t="s">
        <v>8748</v>
      </c>
      <c r="K12" s="178"/>
    </row>
    <row r="13" spans="1:11">
      <c r="A13" s="292"/>
      <c r="B13" s="290"/>
      <c r="C13" s="290"/>
      <c r="D13" s="290"/>
      <c r="E13" s="290"/>
      <c r="F13" s="296"/>
      <c r="G13" s="296"/>
      <c r="H13" s="290"/>
      <c r="I13" s="290"/>
      <c r="J13" s="290"/>
      <c r="K13" s="195"/>
    </row>
    <row r="14" spans="1:11">
      <c r="A14" s="292"/>
      <c r="B14" s="196" t="s">
        <v>8723</v>
      </c>
      <c r="C14" s="197" t="s">
        <v>8714</v>
      </c>
      <c r="D14" s="196" t="s">
        <v>8723</v>
      </c>
      <c r="E14" s="197" t="s">
        <v>8714</v>
      </c>
      <c r="F14" s="198" t="s">
        <v>8723</v>
      </c>
      <c r="G14" s="199" t="s">
        <v>8714</v>
      </c>
      <c r="H14" s="196" t="s">
        <v>8723</v>
      </c>
      <c r="I14" s="197" t="s">
        <v>8714</v>
      </c>
      <c r="J14" s="290"/>
      <c r="K14" s="181"/>
    </row>
    <row r="15" spans="1:11">
      <c r="A15" s="292"/>
      <c r="B15" s="200" t="s">
        <v>8749</v>
      </c>
      <c r="C15" s="201" t="s">
        <v>8750</v>
      </c>
      <c r="D15" s="202" t="s">
        <v>8751</v>
      </c>
      <c r="E15" s="203" t="s">
        <v>8752</v>
      </c>
      <c r="F15" s="204" t="s">
        <v>8753</v>
      </c>
      <c r="G15" s="205" t="s">
        <v>8754</v>
      </c>
      <c r="H15" s="202" t="s">
        <v>8755</v>
      </c>
      <c r="I15" s="203" t="s">
        <v>8756</v>
      </c>
      <c r="J15" s="203" t="s">
        <v>8757</v>
      </c>
      <c r="K15" s="148"/>
    </row>
    <row r="16" spans="1:11">
      <c r="A16" s="148"/>
      <c r="B16" s="206">
        <v>3037</v>
      </c>
      <c r="C16" s="207">
        <v>3067</v>
      </c>
      <c r="D16" s="208">
        <f>B10-B16</f>
        <v>174196</v>
      </c>
      <c r="E16" s="208">
        <f>C10-C16</f>
        <v>175964.21104342604</v>
      </c>
      <c r="F16" s="209">
        <v>2.08</v>
      </c>
      <c r="G16" s="210">
        <v>2.0270000000000001</v>
      </c>
      <c r="H16" s="208">
        <f>D16/F16</f>
        <v>83748.076923076922</v>
      </c>
      <c r="I16" s="208">
        <f>E16/G16</f>
        <v>86810.168250333518</v>
      </c>
      <c r="J16" s="208">
        <f>I16-H16</f>
        <v>3062.0913272565958</v>
      </c>
      <c r="K16" s="211">
        <f>1-H16/I16</f>
        <v>3.5273417722523903E-2</v>
      </c>
    </row>
    <row r="17" spans="1:11">
      <c r="A17" s="148"/>
      <c r="B17" s="148"/>
      <c r="C17" s="148"/>
      <c r="D17" s="148"/>
      <c r="E17" s="148"/>
      <c r="F17" s="148"/>
      <c r="G17" s="148"/>
      <c r="H17" s="148"/>
      <c r="I17" s="148"/>
      <c r="J17" s="148"/>
      <c r="K17" s="148"/>
    </row>
    <row r="18" spans="1:11" ht="15" customHeight="1">
      <c r="A18" s="292" t="s">
        <v>8758</v>
      </c>
      <c r="B18" s="293" t="s">
        <v>8759</v>
      </c>
      <c r="C18" s="293"/>
      <c r="D18" s="294" t="s">
        <v>8760</v>
      </c>
      <c r="E18" s="294"/>
      <c r="F18" s="295" t="s">
        <v>8761</v>
      </c>
      <c r="G18" s="148"/>
      <c r="H18" s="148"/>
      <c r="I18" s="178"/>
      <c r="J18" s="178"/>
      <c r="K18" s="178"/>
    </row>
    <row r="19" spans="1:11">
      <c r="A19" s="292"/>
      <c r="B19" s="293"/>
      <c r="C19" s="293"/>
      <c r="D19" s="294"/>
      <c r="E19" s="294"/>
      <c r="F19" s="295"/>
      <c r="G19" s="148"/>
      <c r="H19" s="144"/>
      <c r="I19" s="151"/>
      <c r="J19" s="151"/>
      <c r="K19" s="151"/>
    </row>
    <row r="20" spans="1:11" ht="25.5">
      <c r="A20" s="292"/>
      <c r="B20" s="212" t="s">
        <v>8723</v>
      </c>
      <c r="C20" s="199" t="s">
        <v>8714</v>
      </c>
      <c r="D20" s="212" t="s">
        <v>8723</v>
      </c>
      <c r="E20" s="197" t="s">
        <v>8714</v>
      </c>
      <c r="F20" s="213"/>
      <c r="G20" s="173" t="s">
        <v>8762</v>
      </c>
      <c r="H20" s="214" t="s">
        <v>8763</v>
      </c>
      <c r="I20" s="151"/>
      <c r="J20" s="178"/>
      <c r="K20" s="211">
        <v>3.6569999999999998E-2</v>
      </c>
    </row>
    <row r="21" spans="1:11" ht="76.5">
      <c r="A21" s="292"/>
      <c r="B21" s="216" t="s">
        <v>8765</v>
      </c>
      <c r="C21" s="217" t="s">
        <v>8766</v>
      </c>
      <c r="D21" s="218" t="s">
        <v>8767</v>
      </c>
      <c r="E21" s="219" t="s">
        <v>8768</v>
      </c>
      <c r="F21" s="203" t="s">
        <v>8769</v>
      </c>
      <c r="G21" s="148"/>
      <c r="H21" s="144"/>
      <c r="I21" s="148"/>
      <c r="J21" s="148"/>
      <c r="K21" s="148"/>
    </row>
    <row r="22" spans="1:11">
      <c r="A22" s="173" t="s">
        <v>8770</v>
      </c>
      <c r="B22" s="220">
        <v>0.3</v>
      </c>
      <c r="C22" s="221">
        <f>E22/I28</f>
        <v>0.30193136155274053</v>
      </c>
      <c r="D22" s="222">
        <v>39626</v>
      </c>
      <c r="E22" s="223">
        <f>D22*(1+K20)</f>
        <v>41075.122819999997</v>
      </c>
      <c r="F22" s="208">
        <f>E22-D22</f>
        <v>1449.1228199999969</v>
      </c>
      <c r="G22" s="173" t="s">
        <v>8762</v>
      </c>
      <c r="H22" s="224" t="s">
        <v>8771</v>
      </c>
      <c r="I22" s="151"/>
      <c r="J22" s="178"/>
      <c r="K22" s="211">
        <v>3.6600000000000001E-2</v>
      </c>
    </row>
    <row r="23" spans="1:11">
      <c r="A23" s="148"/>
      <c r="B23" s="148"/>
      <c r="C23" s="148"/>
      <c r="D23" s="148"/>
      <c r="E23" s="148"/>
      <c r="F23" s="148"/>
      <c r="G23" s="148"/>
      <c r="H23" s="148"/>
      <c r="I23" s="148"/>
      <c r="J23" s="148"/>
      <c r="K23" s="148"/>
    </row>
    <row r="24" spans="1:11" ht="15" customHeight="1">
      <c r="A24" s="292" t="s">
        <v>8772</v>
      </c>
      <c r="B24" s="294" t="s">
        <v>8773</v>
      </c>
      <c r="C24" s="294"/>
      <c r="D24" s="294" t="s">
        <v>8774</v>
      </c>
      <c r="E24" s="294"/>
      <c r="F24" s="290" t="s">
        <v>8775</v>
      </c>
      <c r="G24" s="178"/>
      <c r="H24" s="294" t="s">
        <v>8776</v>
      </c>
      <c r="I24" s="294"/>
      <c r="J24" s="290" t="s">
        <v>8777</v>
      </c>
      <c r="K24" s="178"/>
    </row>
    <row r="25" spans="1:11" ht="25.5">
      <c r="A25" s="292"/>
      <c r="B25" s="294"/>
      <c r="C25" s="294"/>
      <c r="D25" s="294"/>
      <c r="E25" s="294"/>
      <c r="F25" s="290"/>
      <c r="G25" s="225"/>
      <c r="H25" s="294"/>
      <c r="I25" s="294"/>
      <c r="J25" s="290"/>
      <c r="K25" s="181" t="s">
        <v>8778</v>
      </c>
    </row>
    <row r="26" spans="1:11" ht="25.5">
      <c r="A26" s="292"/>
      <c r="B26" s="212" t="s">
        <v>8723</v>
      </c>
      <c r="C26" s="197" t="s">
        <v>8714</v>
      </c>
      <c r="D26" s="212" t="s">
        <v>8723</v>
      </c>
      <c r="E26" s="197" t="s">
        <v>8714</v>
      </c>
      <c r="F26" s="226"/>
      <c r="G26" s="181"/>
      <c r="H26" s="212" t="s">
        <v>8723</v>
      </c>
      <c r="I26" s="197" t="s">
        <v>8714</v>
      </c>
      <c r="J26" s="290"/>
      <c r="K26" s="148"/>
    </row>
    <row r="27" spans="1:11" ht="76.5">
      <c r="A27" s="292"/>
      <c r="B27" s="216" t="s">
        <v>8779</v>
      </c>
      <c r="C27" s="227" t="s">
        <v>8780</v>
      </c>
      <c r="D27" s="218" t="s">
        <v>8781</v>
      </c>
      <c r="E27" s="219" t="s">
        <v>8782</v>
      </c>
      <c r="F27" s="186" t="s">
        <v>8783</v>
      </c>
      <c r="G27" s="148"/>
      <c r="H27" s="202" t="s">
        <v>8784</v>
      </c>
      <c r="I27" s="228" t="s">
        <v>8785</v>
      </c>
      <c r="J27" s="186" t="s">
        <v>8786</v>
      </c>
      <c r="K27" s="148"/>
    </row>
    <row r="28" spans="1:11">
      <c r="A28" s="173" t="s">
        <v>8770</v>
      </c>
      <c r="B28" s="220">
        <v>0.06</v>
      </c>
      <c r="C28" s="221">
        <f>E28/I28</f>
        <v>5.995217045015451E-2</v>
      </c>
      <c r="D28" s="222">
        <v>7868</v>
      </c>
      <c r="E28" s="223">
        <f>D28*(1+K22)</f>
        <v>8155.9687999999996</v>
      </c>
      <c r="F28" s="208">
        <f>E28-D28</f>
        <v>287.96879999999965</v>
      </c>
      <c r="G28" s="148"/>
      <c r="H28" s="208">
        <f>H16+D22+D28</f>
        <v>131242.07692307694</v>
      </c>
      <c r="I28" s="208">
        <f>I16+E22+E28</f>
        <v>136041.25987033351</v>
      </c>
      <c r="J28" s="208">
        <f>I28-H28</f>
        <v>4799.1829472565732</v>
      </c>
      <c r="K28" s="148"/>
    </row>
    <row r="29" spans="1:11">
      <c r="A29" s="148"/>
      <c r="B29" s="148"/>
      <c r="C29" s="148"/>
      <c r="D29" s="148"/>
      <c r="E29" s="148"/>
      <c r="F29" s="148"/>
      <c r="G29" s="148"/>
      <c r="H29" s="148"/>
      <c r="I29" s="148"/>
      <c r="J29" s="148"/>
      <c r="K29" s="148"/>
    </row>
    <row r="30" spans="1:11" ht="15" customHeight="1">
      <c r="A30" s="292" t="s">
        <v>8787</v>
      </c>
      <c r="B30" s="290" t="s">
        <v>8788</v>
      </c>
      <c r="C30" s="290"/>
      <c r="D30" s="290"/>
      <c r="E30" s="290" t="s">
        <v>8789</v>
      </c>
      <c r="F30" s="290" t="s">
        <v>2479</v>
      </c>
      <c r="G30" s="148"/>
      <c r="H30" s="148"/>
      <c r="I30" s="148"/>
      <c r="J30" s="148"/>
      <c r="K30" s="148"/>
    </row>
    <row r="31" spans="1:11" ht="25.5" customHeight="1">
      <c r="A31" s="292"/>
      <c r="B31" s="297" t="s">
        <v>8790</v>
      </c>
      <c r="C31" s="298" t="s">
        <v>2459</v>
      </c>
      <c r="D31" s="172" t="s">
        <v>8791</v>
      </c>
      <c r="E31" s="290"/>
      <c r="F31" s="290"/>
      <c r="G31" s="148"/>
      <c r="H31" s="148"/>
      <c r="I31" s="148"/>
      <c r="J31" s="148"/>
      <c r="K31" s="148"/>
    </row>
    <row r="32" spans="1:11" ht="38.25">
      <c r="A32" s="292"/>
      <c r="B32" s="297"/>
      <c r="C32" s="298"/>
      <c r="D32" s="172" t="s">
        <v>8792</v>
      </c>
      <c r="E32" s="290"/>
      <c r="F32" s="290"/>
      <c r="G32" s="148"/>
      <c r="H32" s="148"/>
      <c r="I32" s="148"/>
      <c r="J32" s="148"/>
      <c r="K32" s="148"/>
    </row>
    <row r="33" spans="1:11" ht="25.5">
      <c r="A33" s="292"/>
      <c r="B33" s="229" t="s">
        <v>8793</v>
      </c>
      <c r="C33" s="176" t="s">
        <v>8794</v>
      </c>
      <c r="D33" s="230" t="s">
        <v>8795</v>
      </c>
      <c r="E33" s="155" t="s">
        <v>8796</v>
      </c>
      <c r="F33" s="153" t="s">
        <v>8797</v>
      </c>
      <c r="G33" s="148"/>
      <c r="H33" s="148"/>
      <c r="I33" s="148"/>
      <c r="J33" s="148"/>
      <c r="K33" s="148"/>
    </row>
    <row r="34" spans="1:11">
      <c r="A34" s="173" t="s">
        <v>8798</v>
      </c>
      <c r="B34" s="171">
        <v>5671</v>
      </c>
      <c r="C34" s="171">
        <v>5400</v>
      </c>
      <c r="D34" s="171">
        <f>(B34-C34)/5</f>
        <v>54.2</v>
      </c>
      <c r="E34" s="207">
        <f>D34*(D4-C4)</f>
        <v>542</v>
      </c>
      <c r="F34" s="193">
        <f>J28-E34</f>
        <v>4257.1829472565732</v>
      </c>
      <c r="G34" s="148"/>
      <c r="H34" s="148"/>
      <c r="I34" s="148"/>
      <c r="J34" s="148"/>
      <c r="K34" s="148"/>
    </row>
    <row r="35" spans="1:11" ht="25.5">
      <c r="A35" s="178" t="s">
        <v>8799</v>
      </c>
      <c r="B35" s="148" t="s">
        <v>8607</v>
      </c>
      <c r="C35" s="148">
        <v>4766</v>
      </c>
      <c r="D35" s="148"/>
      <c r="E35" s="148"/>
      <c r="F35" s="148"/>
      <c r="G35" s="148"/>
      <c r="H35" s="148"/>
      <c r="I35" s="148"/>
      <c r="J35" s="148"/>
      <c r="K35" s="148"/>
    </row>
    <row r="36" spans="1:11" ht="15" customHeight="1">
      <c r="A36" s="292" t="s">
        <v>8800</v>
      </c>
      <c r="B36" s="148"/>
      <c r="C36" s="148"/>
      <c r="D36" s="231" t="s">
        <v>8801</v>
      </c>
      <c r="E36" s="162" t="s">
        <v>8802</v>
      </c>
      <c r="F36" s="162" t="s">
        <v>8803</v>
      </c>
      <c r="G36" s="162" t="s">
        <v>8804</v>
      </c>
      <c r="H36" s="162" t="s">
        <v>8805</v>
      </c>
      <c r="I36" s="163" t="s">
        <v>8806</v>
      </c>
      <c r="J36" s="148" t="s">
        <v>8807</v>
      </c>
      <c r="K36" s="148"/>
    </row>
    <row r="37" spans="1:11" ht="15" customHeight="1">
      <c r="A37" s="292"/>
      <c r="B37" s="298" t="s">
        <v>8889</v>
      </c>
      <c r="C37" s="298"/>
      <c r="D37" s="232">
        <v>0.1</v>
      </c>
      <c r="E37" s="233">
        <v>0.1</v>
      </c>
      <c r="F37" s="233">
        <v>0.15</v>
      </c>
      <c r="G37" s="233">
        <v>0.2</v>
      </c>
      <c r="H37" s="233">
        <v>0.2</v>
      </c>
      <c r="I37" s="234">
        <f>J37-SUM(D37:H37)</f>
        <v>0.25</v>
      </c>
      <c r="J37" s="235">
        <v>1</v>
      </c>
      <c r="K37" s="148"/>
    </row>
    <row r="38" spans="1:11" ht="15.75" customHeight="1">
      <c r="A38" s="292"/>
      <c r="B38" s="298" t="s">
        <v>8809</v>
      </c>
      <c r="C38" s="298"/>
      <c r="D38" s="236" t="s">
        <v>8810</v>
      </c>
      <c r="E38" s="237" t="s">
        <v>8811</v>
      </c>
      <c r="F38" s="237" t="s">
        <v>8812</v>
      </c>
      <c r="G38" s="237" t="s">
        <v>8813</v>
      </c>
      <c r="H38" s="237" t="s">
        <v>8814</v>
      </c>
      <c r="I38" s="238" t="s">
        <v>8815</v>
      </c>
      <c r="J38" s="235">
        <v>1</v>
      </c>
      <c r="K38" s="182" t="s">
        <v>8816</v>
      </c>
    </row>
    <row r="39" spans="1:11" ht="39" customHeight="1">
      <c r="A39" s="292"/>
      <c r="B39" s="298" t="s">
        <v>8818</v>
      </c>
      <c r="C39" s="298"/>
      <c r="D39" s="202" t="s">
        <v>8819</v>
      </c>
      <c r="E39" s="228" t="s">
        <v>8820</v>
      </c>
      <c r="F39" s="228" t="s">
        <v>8821</v>
      </c>
      <c r="G39" s="228" t="s">
        <v>8822</v>
      </c>
      <c r="H39" s="228" t="s">
        <v>8823</v>
      </c>
      <c r="I39" s="203" t="s">
        <v>8824</v>
      </c>
      <c r="J39" s="240" t="s">
        <v>8825</v>
      </c>
      <c r="K39" s="178" t="s">
        <v>8826</v>
      </c>
    </row>
    <row r="40" spans="1:11">
      <c r="A40" s="148"/>
      <c r="B40" s="148"/>
      <c r="C40" s="148"/>
      <c r="D40" s="242">
        <v>0.1</v>
      </c>
      <c r="E40" s="242">
        <v>0.1</v>
      </c>
      <c r="F40" s="242">
        <v>0.1</v>
      </c>
      <c r="G40" s="242">
        <v>0.2</v>
      </c>
      <c r="H40" s="242">
        <v>0.25</v>
      </c>
      <c r="I40" s="242">
        <f>J40-SUM(D40:H40)</f>
        <v>0.25</v>
      </c>
      <c r="J40" s="243">
        <v>1</v>
      </c>
      <c r="K40" s="148"/>
    </row>
    <row r="41" spans="1:11">
      <c r="A41" s="148"/>
      <c r="B41" s="148"/>
      <c r="C41" s="148"/>
      <c r="D41" s="193">
        <f t="shared" ref="D41:I41" si="0">$F$34*D40</f>
        <v>425.71829472565736</v>
      </c>
      <c r="E41" s="193">
        <f t="shared" si="0"/>
        <v>425.71829472565736</v>
      </c>
      <c r="F41" s="193">
        <f t="shared" si="0"/>
        <v>425.71829472565736</v>
      </c>
      <c r="G41" s="193">
        <f t="shared" si="0"/>
        <v>851.43658945131472</v>
      </c>
      <c r="H41" s="193">
        <f t="shared" si="0"/>
        <v>1064.2957368141433</v>
      </c>
      <c r="I41" s="193">
        <f t="shared" si="0"/>
        <v>1064.2957368141433</v>
      </c>
      <c r="J41" s="193">
        <f>SUM(D41:I41)</f>
        <v>4257.1829472565732</v>
      </c>
      <c r="K41" s="148"/>
    </row>
    <row r="42" spans="1:11">
      <c r="A42" s="148"/>
      <c r="B42" s="148"/>
      <c r="C42" s="148"/>
      <c r="D42" s="148"/>
      <c r="E42" s="148"/>
      <c r="F42" s="148"/>
      <c r="G42" s="148"/>
      <c r="H42" s="148"/>
      <c r="I42" s="298"/>
      <c r="J42" s="298"/>
      <c r="K42" s="148"/>
    </row>
    <row r="43" spans="1:11" ht="15.75" customHeight="1">
      <c r="A43" s="292" t="s">
        <v>8827</v>
      </c>
      <c r="B43" s="299"/>
      <c r="C43" s="299"/>
      <c r="D43" s="231" t="str">
        <f t="shared" ref="D43:I43" si="1">D36</f>
        <v>Niveau 1</v>
      </c>
      <c r="E43" s="162" t="str">
        <f t="shared" si="1"/>
        <v>Niveau 2</v>
      </c>
      <c r="F43" s="162" t="str">
        <f t="shared" si="1"/>
        <v>Niveau 3</v>
      </c>
      <c r="G43" s="162" t="str">
        <f t="shared" si="1"/>
        <v>Niveau 4</v>
      </c>
      <c r="H43" s="162" t="str">
        <f t="shared" si="1"/>
        <v>Niveau 5</v>
      </c>
      <c r="I43" s="163" t="str">
        <f t="shared" si="1"/>
        <v>Niveau 6</v>
      </c>
      <c r="J43" s="148"/>
      <c r="K43" s="148"/>
    </row>
    <row r="44" spans="1:11" ht="15.75" customHeight="1">
      <c r="A44" s="292"/>
      <c r="B44" s="299" t="s">
        <v>8828</v>
      </c>
      <c r="C44" s="299"/>
      <c r="D44" s="244" t="s">
        <v>8829</v>
      </c>
      <c r="E44" s="245" t="s">
        <v>8830</v>
      </c>
      <c r="F44" s="245" t="s">
        <v>8831</v>
      </c>
      <c r="G44" s="245" t="s">
        <v>8832</v>
      </c>
      <c r="H44" s="245" t="s">
        <v>8833</v>
      </c>
      <c r="I44" s="246" t="s">
        <v>8834</v>
      </c>
      <c r="J44" s="247">
        <f>SUM(D44:I44)</f>
        <v>0</v>
      </c>
      <c r="K44" s="148"/>
    </row>
    <row r="45" spans="1:11" ht="39" customHeight="1">
      <c r="A45" s="292"/>
      <c r="B45" s="299" t="s">
        <v>8835</v>
      </c>
      <c r="C45" s="299"/>
      <c r="D45" s="202" t="s">
        <v>8836</v>
      </c>
      <c r="E45" s="228" t="s">
        <v>8837</v>
      </c>
      <c r="F45" s="228" t="s">
        <v>8838</v>
      </c>
      <c r="G45" s="228" t="s">
        <v>8839</v>
      </c>
      <c r="H45" s="228" t="s">
        <v>8840</v>
      </c>
      <c r="I45" s="203" t="s">
        <v>8841</v>
      </c>
      <c r="J45" s="240" t="s">
        <v>8842</v>
      </c>
      <c r="K45" s="148"/>
    </row>
    <row r="46" spans="1:11" ht="25.5">
      <c r="A46" s="148"/>
      <c r="B46" s="199" t="s">
        <v>8843</v>
      </c>
      <c r="C46" s="248" t="s">
        <v>8844</v>
      </c>
      <c r="D46" s="249">
        <v>150</v>
      </c>
      <c r="E46" s="249">
        <v>50</v>
      </c>
      <c r="F46" s="249">
        <v>30</v>
      </c>
      <c r="G46" s="249">
        <v>50</v>
      </c>
      <c r="H46" s="249">
        <v>50</v>
      </c>
      <c r="I46" s="249">
        <v>50</v>
      </c>
      <c r="J46" s="193">
        <f>SUM(D46:I46)</f>
        <v>380</v>
      </c>
      <c r="K46" s="148"/>
    </row>
    <row r="47" spans="1:11">
      <c r="A47" s="148"/>
      <c r="B47" s="225"/>
      <c r="C47" s="248" t="s">
        <v>8845</v>
      </c>
      <c r="D47" s="193">
        <f t="shared" ref="D47:I47" si="2">IF(D41&gt;D46,D41-D46,0)</f>
        <v>275.71829472565736</v>
      </c>
      <c r="E47" s="193">
        <f t="shared" si="2"/>
        <v>375.71829472565736</v>
      </c>
      <c r="F47" s="193">
        <f t="shared" si="2"/>
        <v>395.71829472565736</v>
      </c>
      <c r="G47" s="193">
        <f t="shared" si="2"/>
        <v>801.43658945131472</v>
      </c>
      <c r="H47" s="193">
        <f t="shared" si="2"/>
        <v>1014.2957368141433</v>
      </c>
      <c r="I47" s="193">
        <f t="shared" si="2"/>
        <v>1014.2957368141433</v>
      </c>
      <c r="J47" s="193">
        <f>SUM(D47:I47)</f>
        <v>3877.1829472565732</v>
      </c>
      <c r="K47" s="148"/>
    </row>
    <row r="48" spans="1:11">
      <c r="A48" s="148"/>
      <c r="B48" s="148"/>
      <c r="C48" s="148"/>
      <c r="D48" s="178"/>
      <c r="E48" s="178"/>
      <c r="F48" s="148"/>
      <c r="G48" s="148"/>
      <c r="H48" s="148"/>
      <c r="I48" s="148"/>
      <c r="J48" s="148"/>
      <c r="K48" s="148"/>
    </row>
    <row r="49" spans="1:11" ht="31.5" customHeight="1">
      <c r="A49" s="292" t="s">
        <v>8846</v>
      </c>
      <c r="B49" s="148"/>
      <c r="C49" s="148"/>
      <c r="D49" s="231" t="str">
        <f t="shared" ref="D49:I49" si="3">D43</f>
        <v>Niveau 1</v>
      </c>
      <c r="E49" s="162" t="str">
        <f t="shared" si="3"/>
        <v>Niveau 2</v>
      </c>
      <c r="F49" s="162" t="str">
        <f t="shared" si="3"/>
        <v>Niveau 3</v>
      </c>
      <c r="G49" s="162" t="str">
        <f t="shared" si="3"/>
        <v>Niveau 4</v>
      </c>
      <c r="H49" s="162" t="str">
        <f t="shared" si="3"/>
        <v>Niveau 5</v>
      </c>
      <c r="I49" s="163" t="str">
        <f t="shared" si="3"/>
        <v>Niveau 6</v>
      </c>
      <c r="J49" s="250" t="s">
        <v>8847</v>
      </c>
      <c r="K49" s="181"/>
    </row>
    <row r="50" spans="1:11" ht="15" customHeight="1">
      <c r="A50" s="292"/>
      <c r="B50" s="299" t="s">
        <v>8848</v>
      </c>
      <c r="C50" s="299" t="s">
        <v>8849</v>
      </c>
      <c r="D50" s="251" t="s">
        <v>8850</v>
      </c>
      <c r="E50" s="252" t="s">
        <v>8851</v>
      </c>
      <c r="F50" s="252" t="s">
        <v>8852</v>
      </c>
      <c r="G50" s="252" t="s">
        <v>8853</v>
      </c>
      <c r="H50" s="252" t="s">
        <v>8854</v>
      </c>
      <c r="I50" s="253" t="s">
        <v>8855</v>
      </c>
      <c r="J50" s="148"/>
      <c r="K50" s="254"/>
    </row>
    <row r="51" spans="1:11" ht="25.5" customHeight="1">
      <c r="A51" s="292"/>
      <c r="B51" s="297" t="s">
        <v>8856</v>
      </c>
      <c r="C51" s="297"/>
      <c r="D51" s="255" t="s">
        <v>8857</v>
      </c>
      <c r="E51" s="150" t="s">
        <v>8858</v>
      </c>
      <c r="F51" s="150" t="s">
        <v>8859</v>
      </c>
      <c r="G51" s="150" t="s">
        <v>8860</v>
      </c>
      <c r="H51" s="150" t="s">
        <v>8861</v>
      </c>
      <c r="I51" s="256" t="s">
        <v>8862</v>
      </c>
      <c r="J51" s="148"/>
      <c r="K51" s="254"/>
    </row>
    <row r="52" spans="1:11" ht="15" customHeight="1">
      <c r="A52" s="292"/>
      <c r="B52" s="298" t="s">
        <v>8863</v>
      </c>
      <c r="C52" s="298"/>
      <c r="D52" s="236" t="s">
        <v>8864</v>
      </c>
      <c r="E52" s="257" t="s">
        <v>8865</v>
      </c>
      <c r="F52" s="257" t="s">
        <v>8866</v>
      </c>
      <c r="G52" s="257" t="s">
        <v>8867</v>
      </c>
      <c r="H52" s="257" t="s">
        <v>8868</v>
      </c>
      <c r="I52" s="238" t="s">
        <v>8869</v>
      </c>
      <c r="J52" s="148"/>
      <c r="K52" s="254"/>
    </row>
    <row r="53" spans="1:11" ht="45.75" customHeight="1">
      <c r="A53" s="292"/>
      <c r="B53" s="298" t="s">
        <v>8870</v>
      </c>
      <c r="C53" s="298"/>
      <c r="D53" s="202" t="s">
        <v>8871</v>
      </c>
      <c r="E53" s="228" t="s">
        <v>8872</v>
      </c>
      <c r="F53" s="228" t="s">
        <v>8873</v>
      </c>
      <c r="G53" s="228" t="s">
        <v>8874</v>
      </c>
      <c r="H53" s="228" t="s">
        <v>8875</v>
      </c>
      <c r="I53" s="203" t="s">
        <v>8876</v>
      </c>
      <c r="J53" s="258" t="s">
        <v>8877</v>
      </c>
      <c r="K53" s="259"/>
    </row>
    <row r="54" spans="1:11">
      <c r="A54" s="148"/>
      <c r="B54" s="148"/>
      <c r="C54" s="260" t="s">
        <v>8878</v>
      </c>
      <c r="D54" s="249">
        <v>10</v>
      </c>
      <c r="E54" s="249">
        <v>30</v>
      </c>
      <c r="F54" s="249">
        <v>30</v>
      </c>
      <c r="G54" s="249">
        <v>40</v>
      </c>
      <c r="H54" s="249">
        <v>50</v>
      </c>
      <c r="I54" s="249">
        <v>60</v>
      </c>
      <c r="J54" s="258"/>
      <c r="K54" s="259"/>
    </row>
    <row r="55" spans="1:11">
      <c r="A55" s="148"/>
      <c r="B55" s="148"/>
      <c r="C55" s="260" t="s">
        <v>8878</v>
      </c>
      <c r="D55" s="193">
        <f t="shared" ref="D55:I55" si="4">D47/D54</f>
        <v>27.571829472565735</v>
      </c>
      <c r="E55" s="193">
        <f t="shared" si="4"/>
        <v>12.523943157521911</v>
      </c>
      <c r="F55" s="193">
        <f t="shared" si="4"/>
        <v>13.190609824188579</v>
      </c>
      <c r="G55" s="193">
        <f t="shared" si="4"/>
        <v>20.035914736282869</v>
      </c>
      <c r="H55" s="193">
        <f t="shared" si="4"/>
        <v>20.285914736282866</v>
      </c>
      <c r="I55" s="193">
        <f t="shared" si="4"/>
        <v>16.904928946902388</v>
      </c>
      <c r="J55" s="258"/>
      <c r="K55" s="259"/>
    </row>
    <row r="56" spans="1:11">
      <c r="A56" s="148"/>
      <c r="B56" s="148"/>
      <c r="C56" s="260" t="s">
        <v>8878</v>
      </c>
      <c r="D56" s="249">
        <v>0.1</v>
      </c>
      <c r="E56" s="249">
        <v>0.1</v>
      </c>
      <c r="F56" s="249">
        <v>0.1</v>
      </c>
      <c r="G56" s="249">
        <v>0.1</v>
      </c>
      <c r="H56" s="249">
        <v>0.15</v>
      </c>
      <c r="I56" s="249">
        <v>0.15</v>
      </c>
      <c r="J56" s="258"/>
      <c r="K56" s="259"/>
    </row>
    <row r="57" spans="1:11">
      <c r="A57" s="148"/>
      <c r="B57" s="148"/>
      <c r="C57" s="148"/>
      <c r="D57" s="193">
        <f t="shared" ref="D57:I57" si="5">D55*(1+D56)</f>
        <v>30.329012419822313</v>
      </c>
      <c r="E57" s="193">
        <f t="shared" si="5"/>
        <v>13.776337473274104</v>
      </c>
      <c r="F57" s="193">
        <f t="shared" si="5"/>
        <v>14.509670806607438</v>
      </c>
      <c r="G57" s="193">
        <f t="shared" si="5"/>
        <v>22.03950620991116</v>
      </c>
      <c r="H57" s="193">
        <f t="shared" si="5"/>
        <v>23.328801946725292</v>
      </c>
      <c r="I57" s="193">
        <f t="shared" si="5"/>
        <v>19.440668288937744</v>
      </c>
      <c r="J57" s="261">
        <f>SUM(D57:I57)</f>
        <v>123.42399714527805</v>
      </c>
      <c r="K57" s="259"/>
    </row>
    <row r="58" spans="1:11">
      <c r="A58" s="148"/>
      <c r="B58" s="298"/>
      <c r="C58" s="298"/>
      <c r="D58" s="150"/>
      <c r="E58" s="150"/>
      <c r="F58" s="150"/>
      <c r="G58" s="150"/>
      <c r="H58" s="262"/>
      <c r="I58" s="148"/>
      <c r="J58" s="148"/>
      <c r="K58" s="148"/>
    </row>
    <row r="59" spans="1:11" ht="15" customHeight="1">
      <c r="A59" s="292" t="s">
        <v>8879</v>
      </c>
      <c r="B59" s="298" t="s">
        <v>8880</v>
      </c>
      <c r="C59" s="298"/>
      <c r="D59" s="263" t="s">
        <v>8881</v>
      </c>
      <c r="E59" s="150"/>
      <c r="F59" s="150">
        <v>373</v>
      </c>
      <c r="G59" s="150"/>
      <c r="H59" s="148"/>
      <c r="I59" s="148"/>
      <c r="J59" s="148"/>
      <c r="K59" s="148"/>
    </row>
    <row r="60" spans="1:11" ht="25.5" customHeight="1">
      <c r="A60" s="292"/>
      <c r="B60" s="298" t="s">
        <v>8882</v>
      </c>
      <c r="C60" s="298"/>
      <c r="D60" s="264" t="s">
        <v>8883</v>
      </c>
      <c r="E60" s="143"/>
      <c r="F60" s="265">
        <f>F59/10</f>
        <v>37.299999999999997</v>
      </c>
      <c r="G60" s="143"/>
      <c r="H60" s="143"/>
      <c r="I60" s="143"/>
      <c r="J60" s="143"/>
      <c r="K60" s="143"/>
    </row>
    <row r="61" spans="1:11" ht="15.75" customHeight="1">
      <c r="A61" s="292"/>
      <c r="B61" s="298" t="s">
        <v>8884</v>
      </c>
      <c r="C61" s="298"/>
      <c r="D61" s="266" t="s">
        <v>8885</v>
      </c>
      <c r="E61" s="143"/>
      <c r="F61" s="267">
        <f>J57</f>
        <v>123.42399714527805</v>
      </c>
      <c r="G61" s="268" t="s">
        <v>8886</v>
      </c>
      <c r="H61" s="268"/>
      <c r="I61" s="143"/>
      <c r="J61" s="143"/>
      <c r="K61" s="143"/>
    </row>
    <row r="62" spans="1:11" ht="30" customHeight="1">
      <c r="A62" s="292"/>
      <c r="B62" s="298" t="s">
        <v>8887</v>
      </c>
      <c r="C62" s="298"/>
      <c r="D62" s="258" t="s">
        <v>8888</v>
      </c>
      <c r="E62" s="143"/>
      <c r="F62" s="269">
        <f>F61/F59</f>
        <v>0.33089543470583926</v>
      </c>
      <c r="G62" s="143"/>
      <c r="H62" s="143"/>
      <c r="I62" s="143"/>
      <c r="J62" s="143"/>
      <c r="K62" s="143"/>
    </row>
  </sheetData>
  <mergeCells count="47">
    <mergeCell ref="B58:C58"/>
    <mergeCell ref="A59:A62"/>
    <mergeCell ref="B59:C59"/>
    <mergeCell ref="B60:C60"/>
    <mergeCell ref="B61:C61"/>
    <mergeCell ref="B62:C62"/>
    <mergeCell ref="A43:A45"/>
    <mergeCell ref="B43:C43"/>
    <mergeCell ref="B44:C44"/>
    <mergeCell ref="B45:C45"/>
    <mergeCell ref="A49:A53"/>
    <mergeCell ref="B50:C50"/>
    <mergeCell ref="B51:C51"/>
    <mergeCell ref="B52:C52"/>
    <mergeCell ref="B53:C53"/>
    <mergeCell ref="A36:A39"/>
    <mergeCell ref="B37:C37"/>
    <mergeCell ref="B38:C38"/>
    <mergeCell ref="B39:C39"/>
    <mergeCell ref="I42:J42"/>
    <mergeCell ref="J24:J26"/>
    <mergeCell ref="A30:A33"/>
    <mergeCell ref="B30:D30"/>
    <mergeCell ref="E30:E32"/>
    <mergeCell ref="F30:F32"/>
    <mergeCell ref="B31:B32"/>
    <mergeCell ref="C31:C32"/>
    <mergeCell ref="A24:A27"/>
    <mergeCell ref="B24:C25"/>
    <mergeCell ref="D24:E25"/>
    <mergeCell ref="F24:F25"/>
    <mergeCell ref="H24:I25"/>
    <mergeCell ref="J12:J14"/>
    <mergeCell ref="A18:A21"/>
    <mergeCell ref="B18:C19"/>
    <mergeCell ref="D18:E19"/>
    <mergeCell ref="F18:F19"/>
    <mergeCell ref="A12:A15"/>
    <mergeCell ref="B12:C13"/>
    <mergeCell ref="D12:E13"/>
    <mergeCell ref="F12:G13"/>
    <mergeCell ref="H12:I13"/>
    <mergeCell ref="B1:D1"/>
    <mergeCell ref="A7:A9"/>
    <mergeCell ref="B7:C7"/>
    <mergeCell ref="D7:D8"/>
    <mergeCell ref="E7:E8"/>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102</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lpstr>MetaDossierINSEE!ExternalData_1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cp:revision>3</cp:revision>
  <cp:lastPrinted>2022-10-03T13:52:30Z</cp:lastPrinted>
  <dcterms:created xsi:type="dcterms:W3CDTF">2021-10-18T06:25:13Z</dcterms:created>
  <dcterms:modified xsi:type="dcterms:W3CDTF">2023-01-02T10:53:24Z</dcterms:modified>
  <dc:language>fr-FR</dc:language>
</cp:coreProperties>
</file>