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8FE5B55E-CE26-47DA-9DB3-FB5B613A2979}" xr6:coauthVersionLast="47" xr6:coauthVersionMax="47" xr10:uidLastSave="{00000000-0000-0000-0000-000000000000}"/>
  <bookViews>
    <workbookView xWindow="-120" yWindow="-120" windowWidth="25440" windowHeight="15540" tabRatio="500" xr2:uid="{00000000-000D-0000-FFFF-FFFF00000000}"/>
  </bookViews>
  <sheets>
    <sheet name="Collect" sheetId="1" r:id="rId1"/>
    <sheet name="Calculs" sheetId="2" r:id="rId2"/>
    <sheet name="Diagnostic" sheetId="3" r:id="rId3"/>
    <sheet name="MetaDossierINSEE" sheetId="4" r:id="rId4"/>
    <sheet name="CSV" sheetId="5" r:id="rId5"/>
    <sheet name="Calculette" sheetId="6" r:id="rId6"/>
    <sheet name="Fonctions" sheetId="7" r:id="rId7"/>
    <sheet name="Michel" sheetId="8" r:id="rId8"/>
    <sheet name="Sheet2" sheetId="9" r:id="rId9"/>
    <sheet name="Objectif Zan" sheetId="10" r:id="rId10"/>
    <sheet name="Variables_Logements" sheetId="11" r:id="rId11"/>
    <sheet name="Variables_Locaux " sheetId="12" r:id="rId12"/>
    <sheet name="SCOT_OUEST" sheetId="13" r:id="rId13"/>
  </sheets>
  <definedNames>
    <definedName name="_xlnm._FilterDatabase" localSheetId="3" hidden="1">MetaDossierINSEE!$A$1:$A$1891</definedName>
    <definedName name="ExternalData_1" localSheetId="3">MetaDossierINSEE!$B$1:$E$1891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31" i="10" l="1"/>
  <c r="I30" i="10"/>
  <c r="I28" i="10"/>
  <c r="I27" i="10"/>
  <c r="H27" i="10"/>
  <c r="H30" i="10" s="1"/>
  <c r="D27" i="10"/>
  <c r="D28" i="10" s="1"/>
  <c r="I25" i="10"/>
  <c r="H25" i="10"/>
  <c r="D25" i="10"/>
  <c r="I24" i="10"/>
  <c r="J21" i="10"/>
  <c r="J20" i="10"/>
  <c r="I16" i="10"/>
  <c r="E16" i="10"/>
  <c r="K13" i="10"/>
  <c r="G13" i="10"/>
  <c r="K12" i="10"/>
  <c r="G12" i="10"/>
  <c r="J10" i="10"/>
  <c r="F10" i="10"/>
  <c r="I9" i="10"/>
  <c r="J9" i="10" s="1"/>
  <c r="H9" i="10"/>
  <c r="K14" i="10" s="1"/>
  <c r="F9" i="10"/>
  <c r="G9" i="10" s="1"/>
  <c r="E9" i="10"/>
  <c r="D9" i="10"/>
  <c r="G14" i="10" s="1"/>
  <c r="F60" i="9"/>
  <c r="G49" i="9"/>
  <c r="D49" i="9"/>
  <c r="J46" i="9"/>
  <c r="J44" i="9"/>
  <c r="I43" i="9"/>
  <c r="I49" i="9" s="1"/>
  <c r="H43" i="9"/>
  <c r="H49" i="9" s="1"/>
  <c r="G43" i="9"/>
  <c r="F43" i="9"/>
  <c r="F49" i="9" s="1"/>
  <c r="E43" i="9"/>
  <c r="E49" i="9" s="1"/>
  <c r="D43" i="9"/>
  <c r="I40" i="9"/>
  <c r="I37" i="9"/>
  <c r="E34" i="9"/>
  <c r="D34" i="9"/>
  <c r="E28" i="9"/>
  <c r="F28" i="9" s="1"/>
  <c r="F22" i="9"/>
  <c r="E22" i="9"/>
  <c r="H16" i="9"/>
  <c r="H28" i="9" s="1"/>
  <c r="D16" i="9"/>
  <c r="C10" i="9"/>
  <c r="E10" i="9" s="1"/>
  <c r="F65" i="8"/>
  <c r="F54" i="8"/>
  <c r="J51" i="8"/>
  <c r="J49" i="8"/>
  <c r="I48" i="8"/>
  <c r="I54" i="8" s="1"/>
  <c r="H48" i="8"/>
  <c r="H54" i="8" s="1"/>
  <c r="G48" i="8"/>
  <c r="G54" i="8" s="1"/>
  <c r="F48" i="8"/>
  <c r="E48" i="8"/>
  <c r="E54" i="8" s="1"/>
  <c r="D48" i="8"/>
  <c r="D54" i="8" s="1"/>
  <c r="I45" i="8"/>
  <c r="I42" i="8"/>
  <c r="E39" i="8"/>
  <c r="D39" i="8"/>
  <c r="F33" i="8"/>
  <c r="E33" i="8"/>
  <c r="F27" i="8"/>
  <c r="E27" i="8"/>
  <c r="D21" i="8"/>
  <c r="H21" i="8" s="1"/>
  <c r="C12" i="8"/>
  <c r="E12" i="8" s="1"/>
  <c r="K6" i="8"/>
  <c r="J6" i="8"/>
  <c r="K5" i="8"/>
  <c r="J5" i="8"/>
  <c r="K4" i="8"/>
  <c r="J4" i="8"/>
  <c r="H24" i="7"/>
  <c r="F25" i="7" s="1"/>
  <c r="H25" i="7" s="1"/>
  <c r="F24" i="7"/>
  <c r="H23" i="7"/>
  <c r="F23" i="7"/>
  <c r="F19" i="7"/>
  <c r="H19" i="7" s="1"/>
  <c r="F20" i="7" s="1"/>
  <c r="H20" i="7" s="1"/>
  <c r="F21" i="7" s="1"/>
  <c r="H21" i="7" s="1"/>
  <c r="I18" i="7"/>
  <c r="G18" i="7"/>
  <c r="E18" i="7" s="1"/>
  <c r="E17" i="7"/>
  <c r="G11" i="7"/>
  <c r="I10" i="7"/>
  <c r="H10" i="7"/>
  <c r="E10" i="7" s="1"/>
  <c r="F6" i="6" s="1"/>
  <c r="G10" i="7"/>
  <c r="F10" i="7"/>
  <c r="I9" i="7"/>
  <c r="H9" i="7"/>
  <c r="G9" i="7"/>
  <c r="F9" i="7"/>
  <c r="E9" i="7"/>
  <c r="D6" i="6" s="1"/>
  <c r="E8" i="7"/>
  <c r="J88" i="6"/>
  <c r="J87" i="6"/>
  <c r="G82" i="6"/>
  <c r="G77" i="6"/>
  <c r="D55" i="6" s="1"/>
  <c r="F55" i="6"/>
  <c r="J54" i="6"/>
  <c r="F52" i="6"/>
  <c r="D52" i="6"/>
  <c r="F50" i="6"/>
  <c r="D50" i="6"/>
  <c r="G50" i="6" s="1"/>
  <c r="G48" i="6" s="1"/>
  <c r="P47" i="6"/>
  <c r="P48" i="6" s="1"/>
  <c r="H46" i="6"/>
  <c r="J46" i="6" s="1"/>
  <c r="G46" i="6"/>
  <c r="S42" i="6"/>
  <c r="Q42" i="6"/>
  <c r="H36" i="6"/>
  <c r="G36" i="6" s="1"/>
  <c r="F36" i="6"/>
  <c r="E36" i="6" s="1"/>
  <c r="D36" i="6"/>
  <c r="H34" i="6"/>
  <c r="I12" i="7" s="1"/>
  <c r="F34" i="6"/>
  <c r="E34" i="6" s="1"/>
  <c r="D34" i="6"/>
  <c r="E39" i="6" s="1"/>
  <c r="F32" i="6"/>
  <c r="H30" i="6"/>
  <c r="H32" i="6" s="1"/>
  <c r="N32" i="6" s="1"/>
  <c r="P32" i="6" s="1"/>
  <c r="R32" i="6" s="1"/>
  <c r="T32" i="6" s="1"/>
  <c r="F30" i="6"/>
  <c r="E30" i="6"/>
  <c r="E38" i="6" s="1"/>
  <c r="D30" i="6"/>
  <c r="D32" i="6" s="1"/>
  <c r="J28" i="6"/>
  <c r="G28" i="6"/>
  <c r="E28" i="6"/>
  <c r="J26" i="6"/>
  <c r="G26" i="6"/>
  <c r="E26" i="6"/>
  <c r="T24" i="6"/>
  <c r="S24" i="6"/>
  <c r="R24" i="6"/>
  <c r="Q24" i="6"/>
  <c r="P24" i="6"/>
  <c r="O24" i="6"/>
  <c r="N24" i="6"/>
  <c r="H24" i="6"/>
  <c r="G24" i="6"/>
  <c r="F24" i="6"/>
  <c r="E24" i="6"/>
  <c r="D24" i="6"/>
  <c r="D21" i="6"/>
  <c r="D16" i="6" s="1"/>
  <c r="H20" i="6"/>
  <c r="J20" i="6" s="1"/>
  <c r="F20" i="6"/>
  <c r="F21" i="6" s="1"/>
  <c r="D20" i="6"/>
  <c r="D19" i="6"/>
  <c r="J18" i="6"/>
  <c r="G18" i="6"/>
  <c r="G20" i="6" s="1"/>
  <c r="E18" i="6"/>
  <c r="J15" i="6"/>
  <c r="G15" i="6"/>
  <c r="E15" i="6"/>
  <c r="E20" i="6" s="1"/>
  <c r="D13" i="6"/>
  <c r="J12" i="6"/>
  <c r="G12" i="6"/>
  <c r="E12" i="6"/>
  <c r="J10" i="6"/>
  <c r="G10" i="6"/>
  <c r="E10" i="6"/>
  <c r="P6" i="6"/>
  <c r="R6" i="6" s="1"/>
  <c r="I21" i="7" s="1"/>
  <c r="N6" i="6"/>
  <c r="I19" i="7" s="1"/>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E7" i="3"/>
  <c r="E6" i="3"/>
  <c r="H55" i="6" l="1"/>
  <c r="N10" i="6"/>
  <c r="G19" i="7"/>
  <c r="E19" i="7" s="1"/>
  <c r="G21" i="6"/>
  <c r="K9" i="10"/>
  <c r="J11" i="10"/>
  <c r="J16" i="10" s="1"/>
  <c r="E40" i="6"/>
  <c r="E37" i="6"/>
  <c r="D56" i="6"/>
  <c r="E12" i="7"/>
  <c r="F5" i="6" s="1"/>
  <c r="H5" i="6" s="1"/>
  <c r="P50" i="6"/>
  <c r="H48" i="6"/>
  <c r="G52" i="6"/>
  <c r="G37" i="6"/>
  <c r="F56" i="6"/>
  <c r="F57" i="6" s="1"/>
  <c r="E21" i="6"/>
  <c r="F13" i="6"/>
  <c r="F16" i="6"/>
  <c r="F19" i="6"/>
  <c r="H33" i="8"/>
  <c r="H28" i="10"/>
  <c r="J34" i="6"/>
  <c r="E16" i="9"/>
  <c r="I16" i="9" s="1"/>
  <c r="G30" i="6"/>
  <c r="G38" i="6" s="1"/>
  <c r="G39" i="6"/>
  <c r="G40" i="6" s="1"/>
  <c r="F11" i="10"/>
  <c r="F16" i="10" s="1"/>
  <c r="D30" i="10"/>
  <c r="E21" i="8"/>
  <c r="I21" i="8" s="1"/>
  <c r="K21" i="8" s="1"/>
  <c r="K55" i="6"/>
  <c r="H21" i="6"/>
  <c r="J30" i="6"/>
  <c r="I11" i="7"/>
  <c r="E11" i="7" s="1"/>
  <c r="D5" i="6" s="1"/>
  <c r="G22" i="7"/>
  <c r="G12" i="7"/>
  <c r="I20" i="7"/>
  <c r="G34" i="6"/>
  <c r="F17" i="10" l="1"/>
  <c r="E20" i="10"/>
  <c r="E21" i="10" s="1"/>
  <c r="E22" i="10" s="1"/>
  <c r="D31" i="10" s="1"/>
  <c r="L39" i="6"/>
  <c r="L10" i="6"/>
  <c r="N30" i="6"/>
  <c r="L30" i="6" s="1"/>
  <c r="H57" i="6"/>
  <c r="I22" i="7"/>
  <c r="N5" i="6"/>
  <c r="H56" i="6"/>
  <c r="J21" i="6"/>
  <c r="H16" i="6"/>
  <c r="N16" i="6" s="1"/>
  <c r="H19" i="6"/>
  <c r="N19" i="6" s="1"/>
  <c r="P19" i="6" s="1"/>
  <c r="H13" i="6"/>
  <c r="I28" i="9"/>
  <c r="K16" i="9"/>
  <c r="J16" i="9"/>
  <c r="H50" i="6"/>
  <c r="H52" i="6"/>
  <c r="J55" i="6"/>
  <c r="J48" i="6"/>
  <c r="D57" i="6"/>
  <c r="G20" i="7"/>
  <c r="E20" i="7" s="1"/>
  <c r="P10" i="6"/>
  <c r="J17" i="10"/>
  <c r="I20" i="10"/>
  <c r="I21" i="10" s="1"/>
  <c r="I22" i="10" s="1"/>
  <c r="H31" i="10" s="1"/>
  <c r="E22" i="7"/>
  <c r="I33" i="8"/>
  <c r="J21" i="8"/>
  <c r="J33" i="8" l="1"/>
  <c r="C33" i="8"/>
  <c r="C27" i="8"/>
  <c r="J28" i="9"/>
  <c r="F34" i="9" s="1"/>
  <c r="C22" i="9"/>
  <c r="C28" i="9"/>
  <c r="R10" i="6"/>
  <c r="G21" i="7"/>
  <c r="E21" i="7" s="1"/>
  <c r="T10" i="6" s="1"/>
  <c r="N26" i="6"/>
  <c r="P16" i="6"/>
  <c r="N13" i="6"/>
  <c r="N34" i="6"/>
  <c r="G23" i="7"/>
  <c r="E23" i="7" s="1"/>
  <c r="I23" i="7"/>
  <c r="P5" i="6"/>
  <c r="R19" i="6"/>
  <c r="O19" i="6"/>
  <c r="O10" i="6"/>
  <c r="O39" i="6"/>
  <c r="P30" i="6"/>
  <c r="O30" i="6" s="1"/>
  <c r="O38" i="6" s="1"/>
  <c r="Q19" i="6" l="1"/>
  <c r="T19" i="6"/>
  <c r="S19" i="6" s="1"/>
  <c r="I24" i="7"/>
  <c r="R5" i="6"/>
  <c r="I25" i="7" s="1"/>
  <c r="T30" i="6"/>
  <c r="S30" i="6" s="1"/>
  <c r="S38" i="6" s="1"/>
  <c r="S10" i="6"/>
  <c r="P26" i="6"/>
  <c r="G24" i="7"/>
  <c r="E24" i="7" s="1"/>
  <c r="P34" i="6"/>
  <c r="O16" i="6"/>
  <c r="P13" i="6"/>
  <c r="O13" i="6" s="1"/>
  <c r="R16" i="6"/>
  <c r="Q10" i="6"/>
  <c r="Q39" i="6"/>
  <c r="R30" i="6"/>
  <c r="Q30" i="6" s="1"/>
  <c r="Q38" i="6" s="1"/>
  <c r="R26" i="6"/>
  <c r="G41" i="9"/>
  <c r="G47" i="9" s="1"/>
  <c r="G55" i="9" s="1"/>
  <c r="G57" i="9" s="1"/>
  <c r="F41" i="9"/>
  <c r="F47" i="9" s="1"/>
  <c r="F55" i="9" s="1"/>
  <c r="F57" i="9" s="1"/>
  <c r="E41" i="9"/>
  <c r="E47" i="9" s="1"/>
  <c r="E55" i="9" s="1"/>
  <c r="E57" i="9" s="1"/>
  <c r="D41" i="9"/>
  <c r="I41" i="9"/>
  <c r="I47" i="9" s="1"/>
  <c r="I55" i="9" s="1"/>
  <c r="I57" i="9" s="1"/>
  <c r="H41" i="9"/>
  <c r="H47" i="9" s="1"/>
  <c r="H55" i="9" s="1"/>
  <c r="H57" i="9" s="1"/>
  <c r="L26" i="6"/>
  <c r="N28" i="6"/>
  <c r="F39" i="8"/>
  <c r="Q44" i="8"/>
  <c r="D47" i="9" l="1"/>
  <c r="J41" i="9"/>
  <c r="R13" i="6"/>
  <c r="Q13" i="6" s="1"/>
  <c r="T16" i="6"/>
  <c r="Q16" i="6"/>
  <c r="T26" i="6"/>
  <c r="O34" i="6"/>
  <c r="P51" i="6"/>
  <c r="O51" i="6" s="1"/>
  <c r="I46" i="8"/>
  <c r="I52" i="8" s="1"/>
  <c r="I60" i="8" s="1"/>
  <c r="I62" i="8" s="1"/>
  <c r="G46" i="8"/>
  <c r="G52" i="8" s="1"/>
  <c r="G60" i="8" s="1"/>
  <c r="G62" i="8" s="1"/>
  <c r="F46" i="8"/>
  <c r="F52" i="8" s="1"/>
  <c r="F60" i="8" s="1"/>
  <c r="F62" i="8" s="1"/>
  <c r="E46" i="8"/>
  <c r="E52" i="8" s="1"/>
  <c r="E60" i="8" s="1"/>
  <c r="E62" i="8" s="1"/>
  <c r="D46" i="8"/>
  <c r="H46" i="8"/>
  <c r="H52" i="8" s="1"/>
  <c r="H60" i="8" s="1"/>
  <c r="H62" i="8" s="1"/>
  <c r="Q26" i="6"/>
  <c r="R34" i="6"/>
  <c r="R28" i="6" s="1"/>
  <c r="G25" i="7"/>
  <c r="E25" i="7" s="1"/>
  <c r="T34" i="6" s="1"/>
  <c r="S34" i="6" s="1"/>
  <c r="L28" i="6"/>
  <c r="N12" i="6"/>
  <c r="N36" i="6"/>
  <c r="O26" i="6"/>
  <c r="P28" i="6"/>
  <c r="R12" i="6" l="1"/>
  <c r="R36" i="6"/>
  <c r="Q36" i="6" s="1"/>
  <c r="Q28" i="6"/>
  <c r="P36" i="6"/>
  <c r="O28" i="6"/>
  <c r="P12" i="6"/>
  <c r="Q34" i="6"/>
  <c r="S39" i="6"/>
  <c r="D52" i="8"/>
  <c r="J46" i="8"/>
  <c r="L36" i="6"/>
  <c r="J36" i="6"/>
  <c r="K56" i="6" s="1"/>
  <c r="K57" i="6" s="1"/>
  <c r="L12" i="6"/>
  <c r="N15" i="6"/>
  <c r="N18" i="6"/>
  <c r="L18" i="6" s="1"/>
  <c r="T13" i="6"/>
  <c r="S13" i="6" s="1"/>
  <c r="S16" i="6"/>
  <c r="S26" i="6"/>
  <c r="T28" i="6"/>
  <c r="J47" i="9"/>
  <c r="D55" i="9"/>
  <c r="D57" i="9" s="1"/>
  <c r="J57" i="9" s="1"/>
  <c r="F61" i="9" s="1"/>
  <c r="F62" i="9" s="1"/>
  <c r="N21" i="6" l="1"/>
  <c r="L15" i="6"/>
  <c r="N20" i="6"/>
  <c r="L20" i="6" s="1"/>
  <c r="P18" i="6"/>
  <c r="O18" i="6" s="1"/>
  <c r="O12" i="6"/>
  <c r="P15" i="6"/>
  <c r="P53" i="6"/>
  <c r="P55" i="6" s="1"/>
  <c r="O36" i="6"/>
  <c r="S28" i="6"/>
  <c r="T12" i="6"/>
  <c r="T36" i="6"/>
  <c r="S36" i="6" s="1"/>
  <c r="L40" i="6"/>
  <c r="J56" i="6"/>
  <c r="J57" i="6" s="1"/>
  <c r="Q40" i="6"/>
  <c r="Q37" i="6"/>
  <c r="Q43" i="6"/>
  <c r="J52" i="8"/>
  <c r="D60" i="8"/>
  <c r="D62" i="8" s="1"/>
  <c r="J62" i="8" s="1"/>
  <c r="F66" i="8" s="1"/>
  <c r="F67" i="8" s="1"/>
  <c r="R18" i="6"/>
  <c r="Q18" i="6" s="1"/>
  <c r="Q12" i="6"/>
  <c r="R15" i="6"/>
  <c r="O15" i="6" l="1"/>
  <c r="O20" i="6" s="1"/>
  <c r="O21" i="6" s="1"/>
  <c r="P20" i="6"/>
  <c r="Q15" i="6"/>
  <c r="Q20" i="6" s="1"/>
  <c r="Q21" i="6" s="1"/>
  <c r="R20" i="6"/>
  <c r="R21" i="6"/>
  <c r="P21" i="6"/>
  <c r="K58" i="6"/>
  <c r="K59" i="6" s="1"/>
  <c r="J58" i="6"/>
  <c r="J59" i="6" s="1"/>
  <c r="S40" i="6"/>
  <c r="S37" i="6"/>
  <c r="S43" i="6"/>
  <c r="O43" i="6"/>
  <c r="O40" i="6"/>
  <c r="O37" i="6"/>
  <c r="T18" i="6"/>
  <c r="S18" i="6" s="1"/>
  <c r="S12" i="6"/>
  <c r="T15" i="6"/>
  <c r="T20" i="6" l="1"/>
  <c r="S15" i="6"/>
  <c r="S20" i="6" s="1"/>
  <c r="S21" i="6" s="1"/>
  <c r="T21" i="6"/>
</calcChain>
</file>

<file path=xl/sharedStrings.xml><?xml version="1.0" encoding="utf-8"?>
<sst xmlns="http://schemas.openxmlformats.org/spreadsheetml/2006/main" count="18053" uniqueCount="9956">
  <si>
    <t>Key</t>
  </si>
  <si>
    <t>Description</t>
  </si>
  <si>
    <t>Source</t>
  </si>
  <si>
    <t>Type</t>
  </si>
  <si>
    <t>Expr</t>
  </si>
  <si>
    <t>Total</t>
  </si>
  <si>
    <t>Commentaire</t>
  </si>
  <si>
    <t># Test Metriques</t>
  </si>
  <si>
    <t>HELLO</t>
  </si>
  <si>
    <t>TEST</t>
  </si>
  <si>
    <t>STR</t>
  </si>
  <si>
    <t>"Hello Test"</t>
  </si>
  <si>
    <t>EQUAL</t>
  </si>
  <si>
    <t>INT</t>
  </si>
  <si>
    <t>TEST2</t>
  </si>
  <si>
    <t>TEST + 5</t>
  </si>
  <si>
    <t>SUM</t>
  </si>
  <si>
    <t># Configurations Diverses</t>
  </si>
  <si>
    <t>THEME_COLOR</t>
  </si>
  <si>
    <t>Couleur de Theme des Graphiques</t>
  </si>
  <si>
    <t>APP</t>
  </si>
  <si>
    <t>str("#008080")</t>
  </si>
  <si>
    <t>Teal</t>
  </si>
  <si>
    <t>DOWNLOAD_CSV</t>
  </si>
  <si>
    <t>Data CSV File</t>
  </si>
  <si>
    <t>"output/"+BASE_NAME+".csv"</t>
  </si>
  <si>
    <t>DOWNLOAD_JSON</t>
  </si>
  <si>
    <t>Data Json File</t>
  </si>
  <si>
    <t>"output/"+BASE_NAME+"_s.json"</t>
  </si>
  <si>
    <t>DOWNLOAD_XLSX</t>
  </si>
  <si>
    <t>Data Excel File</t>
  </si>
  <si>
    <t>"output/"+BASE_NAME+".xlsx"</t>
  </si>
  <si>
    <t>GOOGLE_TRACKER</t>
  </si>
  <si>
    <t>Google Analytics</t>
  </si>
  <si>
    <t>"output/"+BASE_NAME+"_tracker.html"</t>
  </si>
  <si>
    <t>GRAPHIQUE_LOGEMENTS</t>
  </si>
  <si>
    <t>Graphique Logements</t>
  </si>
  <si>
    <t>"output/"+BASE_NAME+"_Logements.png"</t>
  </si>
  <si>
    <t>GRAPHIQUE_POPULATION</t>
  </si>
  <si>
    <t>Graphique Population</t>
  </si>
  <si>
    <t>"output/"+BASE_NAME+"_Population.png"</t>
  </si>
  <si>
    <t>GRAPHIQUE_TAILLE_DES_MENAGES</t>
  </si>
  <si>
    <t>Graphique Taille des Ménages</t>
  </si>
  <si>
    <t>"output/"+BASE_NAME+"_Taille_des_Menages.png"</t>
  </si>
  <si>
    <t>GRAPHIQUE_REPARTITION_DES_LOGEMENTS</t>
  </si>
  <si>
    <t>Graphique Repartition des Logements</t>
  </si>
  <si>
    <t>"output/"+BASE_NAME+"_Repartition_des_Logements.png"</t>
  </si>
  <si>
    <t>GRAPHIQUE_CONSTRUCTIONS_DES_LOGEMENTS</t>
  </si>
  <si>
    <t>Graphique Construction de Logements entre 2010 et 2019</t>
  </si>
  <si>
    <t>"output/"+BASE_NAME+"_LOGEMENTS_3.png"</t>
  </si>
  <si>
    <t># Donnees Territoire</t>
  </si>
  <si>
    <t>CODE_INSEE</t>
  </si>
  <si>
    <t>Code INSEE Commune</t>
  </si>
  <si>
    <t>CODE</t>
  </si>
  <si>
    <t>code_insee</t>
  </si>
  <si>
    <t>COUNT</t>
  </si>
  <si>
    <t>This is recalculated for EPCI, DEPT, REGIONS</t>
  </si>
  <si>
    <t>CODE_POSTAL</t>
  </si>
  <si>
    <t>Code Postal Commune</t>
  </si>
  <si>
    <t>code_postal</t>
  </si>
  <si>
    <t>NOM_COMMUNE</t>
  </si>
  <si>
    <t>Nom de Commune</t>
  </si>
  <si>
    <t>commune</t>
  </si>
  <si>
    <t>CONCAT</t>
  </si>
  <si>
    <t>LIBELLE</t>
  </si>
  <si>
    <t>Libelle</t>
  </si>
  <si>
    <t>commune.title()</t>
  </si>
  <si>
    <t>BASE_NAME</t>
  </si>
  <si>
    <t>Nom Unique (Prefixe de Fichiers)</t>
  </si>
  <si>
    <t>self.get_fullname()</t>
  </si>
  <si>
    <t>CUSTOM</t>
  </si>
  <si>
    <t># Donnees Intecommunalites</t>
  </si>
  <si>
    <t>EPCI</t>
  </si>
  <si>
    <t>Code EPCI - Metropole</t>
  </si>
  <si>
    <t>INTERCO</t>
  </si>
  <si>
    <t>intercoDossier["Unnamed: 2"][code_insee]</t>
  </si>
  <si>
    <t>LIBEPCI</t>
  </si>
  <si>
    <t>Libelle de l'EPCI / Metropole</t>
  </si>
  <si>
    <t>intercoDossier["Unnamed: 3"][code_insee]</t>
  </si>
  <si>
    <t>TYPE_EPCI</t>
  </si>
  <si>
    <t>Nature d'EPCI</t>
  </si>
  <si>
    <t>intercoEPCI["Unnamed: 2"][EPCI]</t>
  </si>
  <si>
    <t>EPCI_COMMUNES</t>
  </si>
  <si>
    <t>Nombre communes EPCI</t>
  </si>
  <si>
    <t>intercoEPCI["Unnamed: 3"][EPCI]</t>
  </si>
  <si>
    <t>DEP</t>
  </si>
  <si>
    <t>Departement</t>
  </si>
  <si>
    <t>intercoDossier["Unnamed: 4"][code_insee]</t>
  </si>
  <si>
    <t>DEP_NOM</t>
  </si>
  <si>
    <t>Nom Departement</t>
  </si>
  <si>
    <t>departements["nom_departement"][DEP]</t>
  </si>
  <si>
    <t>REG</t>
  </si>
  <si>
    <t>Region</t>
  </si>
  <si>
    <t>intercoDossier["Unnamed: 5"][code_insee]</t>
  </si>
  <si>
    <t>REG_NOM</t>
  </si>
  <si>
    <t>Nom Region</t>
  </si>
  <si>
    <t>departements["nom_region"][DEP]</t>
  </si>
  <si>
    <t>DOSSIER_INSEE</t>
  </si>
  <si>
    <t>Dossier Complet INSEE</t>
  </si>
  <si>
    <t>INSEE</t>
  </si>
  <si>
    <t>REGION_PACA</t>
  </si>
  <si>
    <t>"1" si PACA, "0" sinon</t>
  </si>
  <si>
    <t>0 if (is_commune_hors_paca(CODE_INSEE)) else 1</t>
  </si>
  <si>
    <t>HORS_PACA</t>
  </si>
  <si>
    <t>"1" si HORS PACA, "0" sinon</t>
  </si>
  <si>
    <t>1 if (is_commune_hors_paca(CODE_INSEE)) else 0</t>
  </si>
  <si>
    <t># Sources des Donnees</t>
  </si>
  <si>
    <t>URL_SOURCE_ARTIFICIALISATION</t>
  </si>
  <si>
    <t>Dossier Cerema - Artificialisation</t>
  </si>
  <si>
    <t>ART</t>
  </si>
  <si>
    <t>artificialisationSourcePage</t>
  </si>
  <si>
    <t>URL_SOURCE_SRU</t>
  </si>
  <si>
    <t>Dossier Dreal - Logements Sociaux</t>
  </si>
  <si>
    <t>SRU</t>
  </si>
  <si>
    <t>sru2020SourcePage</t>
  </si>
  <si>
    <t>URL_SOURCE_SITADEL</t>
  </si>
  <si>
    <t>Dossier Sitadel - Logements Construits</t>
  </si>
  <si>
    <t>SIT</t>
  </si>
  <si>
    <t>sitadelSourcePage</t>
  </si>
  <si>
    <t>URL_SOURCE_COMMUNES</t>
  </si>
  <si>
    <t>Dossier Insee - Donnees Communes</t>
  </si>
  <si>
    <t>metaDossierSourcePage</t>
  </si>
  <si>
    <t>URL_SOURCE_PROJECTIONS</t>
  </si>
  <si>
    <t>Dossier Insee - Projections 2050</t>
  </si>
  <si>
    <t>projectionsSourcePage</t>
  </si>
  <si>
    <t>URL_SOURCE_PROJECTIONS_PACA</t>
  </si>
  <si>
    <t>Dossier Omphale - Projections Paca</t>
  </si>
  <si>
    <t>projectionsPacaSourcePage</t>
  </si>
  <si>
    <t>URL_VILLE_DATA</t>
  </si>
  <si>
    <t>Données sur Toutes les Villes de France</t>
  </si>
  <si>
    <t>"https://ville-data.com/Mougins-06250.html"+""</t>
  </si>
  <si>
    <t>URL_LINTERNAUTE</t>
  </si>
  <si>
    <t>L'Encyclopédie des villes de France</t>
  </si>
  <si>
    <t>"https://www.linternaute.com/ville/alpes-maritimes/departement-06"+""</t>
  </si>
  <si>
    <t>URL_GOOGLE</t>
  </si>
  <si>
    <t>Google Search</t>
  </si>
  <si>
    <t>"https://www.google.com/search?q=cannes+pays+de+lerins"+""</t>
  </si>
  <si>
    <t># Donnees Commune - Collecte</t>
  </si>
  <si>
    <t>P18_POP</t>
  </si>
  <si>
    <t>Population en 2018</t>
  </si>
  <si>
    <t>P13_POP</t>
  </si>
  <si>
    <t>Population en 2013</t>
  </si>
  <si>
    <t>dossierComplet['P13_POP'][code_insee]</t>
  </si>
  <si>
    <t>P08_POP</t>
  </si>
  <si>
    <t>Population en 2008</t>
  </si>
  <si>
    <t>dossierComplet['P08_POP'][code_insee]</t>
  </si>
  <si>
    <t>C18_MEN</t>
  </si>
  <si>
    <t>C18_PMEN</t>
  </si>
  <si>
    <t>C13_MEN</t>
  </si>
  <si>
    <t>Nombre de ménages  en 2013</t>
  </si>
  <si>
    <t>dossierComplet['C13_MEN'][code_insee]</t>
  </si>
  <si>
    <t>C13_PMEN</t>
  </si>
  <si>
    <t>Nombre de personnes des ménages  en 2013</t>
  </si>
  <si>
    <t>dossierComplet['C13_PMEN'][code_insee]</t>
  </si>
  <si>
    <t>C08_MEN</t>
  </si>
  <si>
    <t>Nombre de ménages  en 2008</t>
  </si>
  <si>
    <t>dossierComplet['C08_MEN'][code_insee]</t>
  </si>
  <si>
    <t>C08_PMEN</t>
  </si>
  <si>
    <t>Nombre de personnes des ménages  en 2008</t>
  </si>
  <si>
    <t>dossierComplet['C08_PMEN'][code_insee]</t>
  </si>
  <si>
    <t>P18_LOG</t>
  </si>
  <si>
    <t>Nombre de logements en 2018</t>
  </si>
  <si>
    <t>P18_RP</t>
  </si>
  <si>
    <t>P18_RSECOCC</t>
  </si>
  <si>
    <t>P18_LOGVAC</t>
  </si>
  <si>
    <t>Nombre de logements vacants en 2018</t>
  </si>
  <si>
    <t>P18_MAISON</t>
  </si>
  <si>
    <t>Nombre de maisons en 2018</t>
  </si>
  <si>
    <t>P18_APPART</t>
  </si>
  <si>
    <t>Nombre d'appartements en 2018</t>
  </si>
  <si>
    <t>P18_RP_PROP</t>
  </si>
  <si>
    <t>P18_RP_LOC</t>
  </si>
  <si>
    <t>P18_RP_LOCHLMV</t>
  </si>
  <si>
    <t>P13_LOG</t>
  </si>
  <si>
    <t>Nombre de logements en 2013</t>
  </si>
  <si>
    <t>dossierComplet['P13_LOG'][code_insee]</t>
  </si>
  <si>
    <t>P13_RP</t>
  </si>
  <si>
    <t>Nombre de résidences principales en 2013</t>
  </si>
  <si>
    <t>dossierComplet['P13_RP'][code_insee]</t>
  </si>
  <si>
    <t>P13_RSECOCC</t>
  </si>
  <si>
    <t>Nombre de résidences secondaires et logements occasionnels en 2013</t>
  </si>
  <si>
    <t>dossierComplet['P13_RSECOCC'][code_insee]</t>
  </si>
  <si>
    <t>P13_LOGVAC</t>
  </si>
  <si>
    <t>Nombre de logements vacants en 2013</t>
  </si>
  <si>
    <t>dossierComplet['P13_LOGVAC'][code_insee]</t>
  </si>
  <si>
    <t>P13_MAISON</t>
  </si>
  <si>
    <t>Nombre de maisons en 2013</t>
  </si>
  <si>
    <t>dossierComplet['P13_MAISON'][code_insee]</t>
  </si>
  <si>
    <t>P13_APPART</t>
  </si>
  <si>
    <t>Nombre d'appartements en 2013</t>
  </si>
  <si>
    <t>dossierComplet['P13_APPART'][code_insee]</t>
  </si>
  <si>
    <t>P13_RP_PROP</t>
  </si>
  <si>
    <t>Nombre de résidences principales occupées par propriétaires en 2013</t>
  </si>
  <si>
    <t>dossierComplet['P13_RP_PROP'][code_insee]</t>
  </si>
  <si>
    <t>P13_RP_LOC</t>
  </si>
  <si>
    <t>Nombre de résidences principales occupées par locataires en 2013</t>
  </si>
  <si>
    <t>dossierComplet['P13_RP_LOC'][code_insee]</t>
  </si>
  <si>
    <t>P13_RP_LOCHLMV</t>
  </si>
  <si>
    <t>Nombre de résidences principales HLM loué vide en 2013</t>
  </si>
  <si>
    <t>dossierComplet['P13_RP_LOCHLMV'][code_insee]</t>
  </si>
  <si>
    <t>P08_LOG</t>
  </si>
  <si>
    <t>Nombre de logements en 2008</t>
  </si>
  <si>
    <t>dossierComplet['P08_LOG'][code_insee]</t>
  </si>
  <si>
    <t>P08_RP</t>
  </si>
  <si>
    <t>Nombre de résidences principales en 2008</t>
  </si>
  <si>
    <t>dossierComplet['P08_RP'][code_insee]</t>
  </si>
  <si>
    <t>P08_RSECOCC</t>
  </si>
  <si>
    <t>Nombre de résidences secondaires et logements occasionnels en 2008</t>
  </si>
  <si>
    <t>dossierComplet['P08_RSECOCC'][code_insee]</t>
  </si>
  <si>
    <t>P08_LOGVAC</t>
  </si>
  <si>
    <t>Nombre de logements vacants en 2008</t>
  </si>
  <si>
    <t>dossierComplet['P08_LOGVAC'][code_insee]</t>
  </si>
  <si>
    <t>P08_MAISON</t>
  </si>
  <si>
    <t>Nombre de maisons en 2008</t>
  </si>
  <si>
    <t>dossierComplet['P08_MAISON'][code_insee]</t>
  </si>
  <si>
    <t>P08_APPART</t>
  </si>
  <si>
    <t>Nombre d'appartements en 2008</t>
  </si>
  <si>
    <t>dossierComplet['P08_APPART'][code_insee]</t>
  </si>
  <si>
    <t>P08_RP_PROP</t>
  </si>
  <si>
    <t>Nombre de résidences principales occupées par propriétaires en 2008</t>
  </si>
  <si>
    <t>dossierComplet['P08_RP_PROP'][code_insee]</t>
  </si>
  <si>
    <t>P08_RP_LOC</t>
  </si>
  <si>
    <t>Nombre de résidences principales occupées par locataires en 2008</t>
  </si>
  <si>
    <t>dossierComplet['P08_RP_LOC'][code_insee]</t>
  </si>
  <si>
    <t>P08_RP_LOCHLMV</t>
  </si>
  <si>
    <t>Nombre de résidences principales HLM loué vide en 2008</t>
  </si>
  <si>
    <t>dossierComplet['P08_RP_LOCHLMV'][code_insee]</t>
  </si>
  <si>
    <t>NAIS1318</t>
  </si>
  <si>
    <t>Nombre de naissances entre 01/01/2013 et 01/01/2018</t>
  </si>
  <si>
    <t>NAIS0813</t>
  </si>
  <si>
    <t>Nombre de naissances entre 01/01/2008 et 01/01/2013</t>
  </si>
  <si>
    <t>dossierComplet['NAIS0813'][code_insee]</t>
  </si>
  <si>
    <t>DECE1318</t>
  </si>
  <si>
    <t>DECE0813</t>
  </si>
  <si>
    <t>dossierComplet['DECE0813'][code_insee]</t>
  </si>
  <si>
    <t># Donnees Commune - Calculs</t>
  </si>
  <si>
    <t>TXPOP_0818</t>
  </si>
  <si>
    <t>Taux de Croissance Annuel de la population de 2008 a 2018</t>
  </si>
  <si>
    <t>PERCENT</t>
  </si>
  <si>
    <t>TXPOP_0813</t>
  </si>
  <si>
    <t>Taux de Croissance Annuel de la population de 2008 a 2013</t>
  </si>
  <si>
    <t>calc_taux(2008, P08_POP, 2013, P13_POP)</t>
  </si>
  <si>
    <t>calc_taux(2008, P08_POP, 2013, P13_POP, rounding=3)</t>
  </si>
  <si>
    <t>TXPOP_1318</t>
  </si>
  <si>
    <t>Taux de Croissance Annuel de la population de 2013 a 2018</t>
  </si>
  <si>
    <t>TM_2008</t>
  </si>
  <si>
    <t>Taille des Ménages en 2008</t>
  </si>
  <si>
    <t>FLOAT</t>
  </si>
  <si>
    <t>round(C08_PMEN / C08_MEN, 3)</t>
  </si>
  <si>
    <t>TM_2013</t>
  </si>
  <si>
    <t>Taille des Ménages en 2013</t>
  </si>
  <si>
    <t>round(C13_PMEN / C13_MEN, 3)</t>
  </si>
  <si>
    <t>TM_2018</t>
  </si>
  <si>
    <t>TXTM_0813</t>
  </si>
  <si>
    <t>Taux de Croissance Annuel de la taille des ménages de 2008 a 2013</t>
  </si>
  <si>
    <t>calc_taux(2008, TM_2008, 2013, TM_2013)</t>
  </si>
  <si>
    <t>calc_taux(2008, TM_2008, 2013, TM_2013, rounding=3)</t>
  </si>
  <si>
    <t>TXTM_1318</t>
  </si>
  <si>
    <t>TXTM_0818</t>
  </si>
  <si>
    <t>POP_EVOL_0813</t>
  </si>
  <si>
    <t>Evolution de la population en nombre de 2008 a 2013</t>
  </si>
  <si>
    <t>P13_POP - P08_POP</t>
  </si>
  <si>
    <t>POP_EVOL_1318</t>
  </si>
  <si>
    <t>P18_POP - P13_POP</t>
  </si>
  <si>
    <t>C08_HORS_MEN</t>
  </si>
  <si>
    <t>Population Hors Ménages en 2008</t>
  </si>
  <si>
    <t>P08_POP - C08_PMEN</t>
  </si>
  <si>
    <t>C13_HORS_MEN</t>
  </si>
  <si>
    <t>Population Hors Ménages en 2013</t>
  </si>
  <si>
    <t>P13_POP - C13_PMEN</t>
  </si>
  <si>
    <t>C18_HORS_MEN</t>
  </si>
  <si>
    <t>P18_POP - C18_PMEN</t>
  </si>
  <si>
    <t># Donnees Population Legales</t>
  </si>
  <si>
    <t>POP_LEGALE_2019</t>
  </si>
  <si>
    <t>Population Légale 2019</t>
  </si>
  <si>
    <t>pop2019["PMUN"][code_insee]</t>
  </si>
  <si>
    <t># Donnees SRU - Collecte</t>
  </si>
  <si>
    <t>SRU_OBJ_2017_2019</t>
  </si>
  <si>
    <t>Objectifs 2017-2019</t>
  </si>
  <si>
    <t>get_sru2017("Objectifs SRU 2017-2019", code_insee, rounding=0)</t>
  </si>
  <si>
    <t>SRU_LLS_2017</t>
  </si>
  <si>
    <t>Nombre de LLS au 01/01/2017</t>
  </si>
  <si>
    <t>get_sru2017("NB de LLS au 01/01/2017", code_insee, rounding=0)</t>
  </si>
  <si>
    <t>SRU_RP_2017</t>
  </si>
  <si>
    <t>Nombre de RP au 01/01/2017</t>
  </si>
  <si>
    <t>get_sru2017("NBR RP au 01/01/2017", code_insee, rounding=0)</t>
  </si>
  <si>
    <t>SRU_TX_LLS_2017</t>
  </si>
  <si>
    <t>TX de LLS au 01/01/2017</t>
  </si>
  <si>
    <t>TAUX</t>
  </si>
  <si>
    <t>get_sru2017("TX de LLS au 01/01/2017", code_insee, rounding=4)</t>
  </si>
  <si>
    <t>0 if SRU_RP_2017 == 0 else round(SRU_LLS_2017 / SRU_RP_2017 , 3)</t>
  </si>
  <si>
    <t>SRU_OBJ_TX</t>
  </si>
  <si>
    <t>Taux de LLS à atteindre</t>
  </si>
  <si>
    <t>get_sru2020("Taux de LLS à atteindre", code_insee, rounding=2)</t>
  </si>
  <si>
    <t>SRU_OBJ_2020_2022</t>
  </si>
  <si>
    <t>Objectifs 2020-2022</t>
  </si>
  <si>
    <t>get_sru2020("Objectifs SRU 2020-2022", code_insee, rounding=0)</t>
  </si>
  <si>
    <t>SRU_LLS_2020</t>
  </si>
  <si>
    <t>Nombre de LLS au 01/01/2020</t>
  </si>
  <si>
    <t>get_sru2020("NB de LLS au 01/01/2020", code_insee, rounding=0)</t>
  </si>
  <si>
    <t>SRU_RP_2020</t>
  </si>
  <si>
    <t>Nombre de RP au 01/01/2020</t>
  </si>
  <si>
    <t>get_sru2020("NBR RP au 01/01/2020", code_insee, rounding=0)</t>
  </si>
  <si>
    <t>SRU_TX_LLS_2020</t>
  </si>
  <si>
    <t>TX de LLS au 01/01/2020</t>
  </si>
  <si>
    <t>get_sru2020("TX de LLS au 01/01/2020", code_insee, rounding=4)</t>
  </si>
  <si>
    <t>0 if SRU_RP_2020 == 0 else round(SRU_LLS_2020 / SRU_RP_2020 , 3)</t>
  </si>
  <si>
    <t># Donnees SRU - Calculs</t>
  </si>
  <si>
    <t>SRU_CARENCE_2017</t>
  </si>
  <si>
    <t>Carence en 2017</t>
  </si>
  <si>
    <t>round0(SRU_RP_2017 * (0.25 - SRU_TX_LLS_2017), 4)</t>
  </si>
  <si>
    <t>SRU_CARENCE_2020</t>
  </si>
  <si>
    <t>Carence en 2020</t>
  </si>
  <si>
    <t>round0(SRU_RP_2020 * (0.25 - SRU_TX_LLS_2020), 4)</t>
  </si>
  <si>
    <t>SRU_MOD3565_2017</t>
  </si>
  <si>
    <t>Logements a Construire en Modele 35%/65% sur les objectifs SRU de 2017</t>
  </si>
  <si>
    <t>round(SRU_OBJ_2017_2019/35*100, 0)</t>
  </si>
  <si>
    <t>SRU_MOD3565_2020</t>
  </si>
  <si>
    <t>Logements a Construire en Modele 35%/65% sur les objectifs SRU de 2020</t>
  </si>
  <si>
    <t>round(SRU_OBJ_2020_2022/35*100, 0)</t>
  </si>
  <si>
    <t>SRU_MOD3565_CARENCE</t>
  </si>
  <si>
    <t>Logements a Construire en Modele 35%/65% pour combler la carence SRU</t>
  </si>
  <si>
    <t>round(SRU_CARENCE_2020/35*100, 0)</t>
  </si>
  <si>
    <t>SRU_EVOLUTION_EN_RP</t>
  </si>
  <si>
    <t>Evolution du nombre de RP entre 2017 et 2020</t>
  </si>
  <si>
    <t>round(SRU_RP_2020-SRU_RP_2017, 0)</t>
  </si>
  <si>
    <t>SRU_EVOLUTION_CARENCE</t>
  </si>
  <si>
    <t>Evolution de la carence SRU 2017 et 2020</t>
  </si>
  <si>
    <t>round((SRU_RP_2020 -SRU_RP_2017) * 0.25, 0)</t>
  </si>
  <si>
    <t>SRU_LOGEMENTS_SRU_CONSTRUITS</t>
  </si>
  <si>
    <t>Logements SRU Construits entre 2017 et 2020</t>
  </si>
  <si>
    <t>round(SRU_CARENCE_2017 + SRU_EVOLUTION_CARENCE - SRU_CARENCE_2020, 0)</t>
  </si>
  <si>
    <t>SRU_EN_CARENCE</t>
  </si>
  <si>
    <t>Nombre de Communes / Commune en Carence.</t>
  </si>
  <si>
    <t>1 if (SRU_CARENCE_2020 &gt; 0) else 0</t>
  </si>
  <si>
    <t xml:space="preserve"># Donnees Artificialisation - Collecte </t>
  </si>
  <si>
    <t>ART_TOTAL</t>
  </si>
  <si>
    <t>ART_HABITAT</t>
  </si>
  <si>
    <t>ART_ACTIVITE</t>
  </si>
  <si>
    <t>ART_MIXTE</t>
  </si>
  <si>
    <t>ART_INCONNUE</t>
  </si>
  <si>
    <t>SURFACE_COMMUNE</t>
  </si>
  <si>
    <t>Surface communale en m²</t>
  </si>
  <si>
    <t>ART_POURCENT</t>
  </si>
  <si>
    <t>Part de surface communale artificialisée (en %)</t>
  </si>
  <si>
    <t>0 if SURFACE_COMMUNE  == 0 else round(100 * ART_TOTAL / SURFACE_COMMUNE, 3)</t>
  </si>
  <si>
    <t>ART_POPULATION</t>
  </si>
  <si>
    <t>M² artificialisé par habitant supplémentaire</t>
  </si>
  <si>
    <t>IGNORE</t>
  </si>
  <si>
    <t>ART_MENAGE</t>
  </si>
  <si>
    <t>M² artificialisé par menage supplémentaire</t>
  </si>
  <si>
    <t>ART_EMPLOI_MENAGE</t>
  </si>
  <si>
    <t>Nombre de ménages + emplois supplémentaire par ha artificialisé</t>
  </si>
  <si>
    <t>ART_EMPLOIS_2012</t>
  </si>
  <si>
    <t>Nombre d’emplois 2013</t>
  </si>
  <si>
    <t>get_art("emp13", code_insee)</t>
  </si>
  <si>
    <t>ART_EMPLOIS_2017</t>
  </si>
  <si>
    <t>Nombre d’emplois 2018</t>
  </si>
  <si>
    <t>ART_EMPLOIS_1217</t>
  </si>
  <si>
    <t>Variation des Emplois entre 2013 et 2018</t>
  </si>
  <si>
    <t>ART_MENAGES_2012</t>
  </si>
  <si>
    <t>Nombre de ménages 2013</t>
  </si>
  <si>
    <t>get_art("men13", code_insee)</t>
  </si>
  <si>
    <t>ART_MENAGES_2017</t>
  </si>
  <si>
    <t>Nombre de ménages 2018</t>
  </si>
  <si>
    <t>ART_MENAGES_1217</t>
  </si>
  <si>
    <t>Variation des Ménages entre 2013 et 2018</t>
  </si>
  <si>
    <t>ART_POPULATION_2012</t>
  </si>
  <si>
    <t>get_art("pop13", code_insee)</t>
  </si>
  <si>
    <t>ART_POPULATION_2017</t>
  </si>
  <si>
    <t>ART_POPULATION_1217</t>
  </si>
  <si>
    <t>Variation Population entre 2013 et 2018</t>
  </si>
  <si>
    <t>ART_NAF09ART10</t>
  </si>
  <si>
    <t>Total des flux NAF artificialisé sur la période 2009-2010</t>
  </si>
  <si>
    <t>get_art_ha('naf09art10',code_insee)</t>
  </si>
  <si>
    <t>ART_NAF10ART11</t>
  </si>
  <si>
    <t>Total des flux NAF artificialisé sur la période 2010-2011</t>
  </si>
  <si>
    <r>
      <rPr>
        <sz val="11"/>
        <color rgb="FF000000"/>
        <rFont val="Calibri"/>
        <family val="2"/>
      </rPr>
      <t>get_art_ha</t>
    </r>
    <r>
      <rPr>
        <sz val="11"/>
        <color rgb="FF000000"/>
        <rFont val="Calibri"/>
        <family val="2"/>
        <charset val="1"/>
      </rPr>
      <t>('naf10art11',code_insee)</t>
    </r>
  </si>
  <si>
    <t>ART_NAF11ART12</t>
  </si>
  <si>
    <t>Total des flux NAF artificialisé sur la période 2011-2012</t>
  </si>
  <si>
    <r>
      <rPr>
        <sz val="11"/>
        <color rgb="FF000000"/>
        <rFont val="Calibri"/>
        <family val="2"/>
      </rPr>
      <t>get_art_ha</t>
    </r>
    <r>
      <rPr>
        <sz val="11"/>
        <color rgb="FF000000"/>
        <rFont val="Calibri"/>
        <family val="2"/>
        <charset val="1"/>
      </rPr>
      <t>('naf11art12',code_insee)</t>
    </r>
  </si>
  <si>
    <t>ART_NAF12ART13</t>
  </si>
  <si>
    <t>Total des flux NAF artificialisé sur la période 2012-2012</t>
  </si>
  <si>
    <r>
      <rPr>
        <sz val="11"/>
        <color rgb="FF000000"/>
        <rFont val="Calibri"/>
        <family val="2"/>
        <charset val="1"/>
      </rPr>
      <t>get_art</t>
    </r>
    <r>
      <rPr>
        <sz val="11"/>
        <color rgb="FF000000"/>
        <rFont val="Calibri"/>
        <family val="2"/>
      </rPr>
      <t>_ha</t>
    </r>
    <r>
      <rPr>
        <sz val="11"/>
        <color rgb="FF000000"/>
        <rFont val="Calibri"/>
        <family val="2"/>
        <charset val="1"/>
      </rPr>
      <t>('naf12art13',code_insee)</t>
    </r>
  </si>
  <si>
    <t>ART_NAF13ART14</t>
  </si>
  <si>
    <t>Total des flux NAF artificialisé sur la période 2013-2014</t>
  </si>
  <si>
    <r>
      <rPr>
        <sz val="11"/>
        <color rgb="FF000000"/>
        <rFont val="Calibri"/>
        <family val="2"/>
        <charset val="1"/>
      </rPr>
      <t>get_art</t>
    </r>
    <r>
      <rPr>
        <sz val="11"/>
        <color rgb="FF000000"/>
        <rFont val="Calibri"/>
        <family val="2"/>
      </rPr>
      <t>_ha</t>
    </r>
    <r>
      <rPr>
        <sz val="11"/>
        <color rgb="FF000000"/>
        <rFont val="Calibri"/>
        <family val="2"/>
        <charset val="1"/>
      </rPr>
      <t>('naf13art14',code_insee)</t>
    </r>
  </si>
  <si>
    <t>ART_NAF14ART15</t>
  </si>
  <si>
    <t>Total des flux NAF artificialisé sur la période 2014-2015</t>
  </si>
  <si>
    <r>
      <rPr>
        <sz val="11"/>
        <color rgb="FF000000"/>
        <rFont val="Calibri"/>
        <family val="2"/>
        <charset val="1"/>
      </rPr>
      <t>get_art</t>
    </r>
    <r>
      <rPr>
        <sz val="11"/>
        <color rgb="FF000000"/>
        <rFont val="Calibri"/>
        <family val="2"/>
      </rPr>
      <t>_ha</t>
    </r>
    <r>
      <rPr>
        <sz val="11"/>
        <color rgb="FF000000"/>
        <rFont val="Calibri"/>
        <family val="2"/>
        <charset val="1"/>
      </rPr>
      <t>('naf14art15',code_insee)</t>
    </r>
  </si>
  <si>
    <t>ART_NAF15ART16</t>
  </si>
  <si>
    <t>Total des flux NAF artificialisé sur la période 2015-2016</t>
  </si>
  <si>
    <r>
      <rPr>
        <sz val="11"/>
        <color rgb="FF000000"/>
        <rFont val="Calibri"/>
        <family val="2"/>
        <charset val="1"/>
      </rPr>
      <t>get_art</t>
    </r>
    <r>
      <rPr>
        <sz val="11"/>
        <color rgb="FF000000"/>
        <rFont val="Calibri"/>
        <family val="2"/>
      </rPr>
      <t>_ha</t>
    </r>
    <r>
      <rPr>
        <sz val="11"/>
        <color rgb="FF000000"/>
        <rFont val="Calibri"/>
        <family val="2"/>
        <charset val="1"/>
      </rPr>
      <t>('naf15art16',code_insee)</t>
    </r>
  </si>
  <si>
    <t>ART_NAF16ART17</t>
  </si>
  <si>
    <t>Total des flux NAF artificialisé sur la période 2016-2017</t>
  </si>
  <si>
    <t>ART_NAF17ART18</t>
  </si>
  <si>
    <t>Total des flux NAF artificialisé sur la période 2017-2018</t>
  </si>
  <si>
    <r>
      <rPr>
        <sz val="11"/>
        <color rgb="FF000000"/>
        <rFont val="Calibri"/>
        <family val="2"/>
        <charset val="1"/>
      </rPr>
      <t>get_art</t>
    </r>
    <r>
      <rPr>
        <sz val="11"/>
        <color rgb="FF000000"/>
        <rFont val="Calibri"/>
        <family val="2"/>
      </rPr>
      <t>_ha</t>
    </r>
    <r>
      <rPr>
        <sz val="11"/>
        <color rgb="FF000000"/>
        <rFont val="Calibri"/>
        <family val="2"/>
        <charset val="1"/>
      </rPr>
      <t>('naf17art18',code_insee)</t>
    </r>
  </si>
  <si>
    <t>ART_NAF18ART19</t>
  </si>
  <si>
    <t>Total des flux NAF artificialisé sur la période 2018-2019</t>
  </si>
  <si>
    <r>
      <rPr>
        <sz val="11"/>
        <color rgb="FF000000"/>
        <rFont val="Calibri"/>
        <family val="2"/>
        <charset val="1"/>
      </rPr>
      <t>get_art</t>
    </r>
    <r>
      <rPr>
        <sz val="11"/>
        <color rgb="FF000000"/>
        <rFont val="Calibri"/>
        <family val="2"/>
      </rPr>
      <t>_ha</t>
    </r>
    <r>
      <rPr>
        <sz val="11"/>
        <color rgb="FF000000"/>
        <rFont val="Calibri"/>
        <family val="2"/>
        <charset val="1"/>
      </rPr>
      <t>('naf18art19',code_insee)</t>
    </r>
  </si>
  <si>
    <t>ART_NAF19ART20</t>
  </si>
  <si>
    <t>Total des flux NAF artificialisé sur la période 2019-2020</t>
  </si>
  <si>
    <r>
      <rPr>
        <sz val="11"/>
        <color rgb="FF000000"/>
        <rFont val="Calibri"/>
        <family val="2"/>
        <charset val="1"/>
      </rPr>
      <t>get_art</t>
    </r>
    <r>
      <rPr>
        <sz val="11"/>
        <color rgb="FF000000"/>
        <rFont val="Calibri"/>
        <family val="2"/>
      </rPr>
      <t>_ha</t>
    </r>
    <r>
      <rPr>
        <sz val="11"/>
        <color rgb="FF000000"/>
        <rFont val="Calibri"/>
        <family val="2"/>
        <charset val="1"/>
      </rPr>
      <t>('naf19art20',code_insee)</t>
    </r>
  </si>
  <si>
    <t>ART_NAF20ART21</t>
  </si>
  <si>
    <t>Total des flux NAF artificialisé sur la période 2020-2021</t>
  </si>
  <si>
    <r>
      <rPr>
        <sz val="11"/>
        <color rgb="FF000000"/>
        <rFont val="Calibri"/>
        <family val="2"/>
        <charset val="1"/>
      </rPr>
      <t>get_art</t>
    </r>
    <r>
      <rPr>
        <sz val="11"/>
        <color rgb="FF000000"/>
        <rFont val="Calibri"/>
        <family val="2"/>
      </rPr>
      <t>_ha</t>
    </r>
    <r>
      <rPr>
        <sz val="11"/>
        <color rgb="FF000000"/>
        <rFont val="Calibri"/>
        <family val="2"/>
        <charset val="1"/>
      </rPr>
      <t>('naf20art21',code_insee)</t>
    </r>
  </si>
  <si>
    <t>ART_ART09HAB10</t>
  </si>
  <si>
    <t>Total des flux ART a destination de l'habitat sur la période 2009-2010</t>
  </si>
  <si>
    <r>
      <rPr>
        <sz val="11"/>
        <color rgb="FF000000"/>
        <rFont val="Calibri"/>
        <family val="2"/>
        <charset val="1"/>
      </rPr>
      <t>get_art</t>
    </r>
    <r>
      <rPr>
        <sz val="11"/>
        <color rgb="FF000000"/>
        <rFont val="Calibri"/>
        <family val="2"/>
      </rPr>
      <t>_ha</t>
    </r>
    <r>
      <rPr>
        <sz val="11"/>
        <color rgb="FF000000"/>
        <rFont val="Calibri"/>
        <family val="2"/>
        <charset val="1"/>
      </rPr>
      <t>('art09hab10',code_insee)</t>
    </r>
  </si>
  <si>
    <t>ART_ART10HAB11</t>
  </si>
  <si>
    <t>Total des flux ART a destination de l'habitat sur la période 2010-2011</t>
  </si>
  <si>
    <r>
      <rPr>
        <sz val="11"/>
        <color rgb="FF000000"/>
        <rFont val="Calibri"/>
        <family val="2"/>
        <charset val="1"/>
      </rPr>
      <t>get_art</t>
    </r>
    <r>
      <rPr>
        <sz val="11"/>
        <color rgb="FF000000"/>
        <rFont val="Calibri"/>
        <family val="2"/>
      </rPr>
      <t>_ha</t>
    </r>
    <r>
      <rPr>
        <sz val="11"/>
        <color rgb="FF000000"/>
        <rFont val="Calibri"/>
        <family val="2"/>
        <charset val="1"/>
      </rPr>
      <t>('art10hab11',code_insee)</t>
    </r>
  </si>
  <si>
    <t>ART_ART11HAB12</t>
  </si>
  <si>
    <t>Total des flux ART a destination de l'habitat sur la période 2011-2012</t>
  </si>
  <si>
    <t>ART_ART12HAB13</t>
  </si>
  <si>
    <t>Total des flux ART a destination de l'habitat sur la période 2012-2012</t>
  </si>
  <si>
    <r>
      <rPr>
        <sz val="11"/>
        <color rgb="FF000000"/>
        <rFont val="Calibri"/>
        <family val="2"/>
        <charset val="1"/>
      </rPr>
      <t>get_art</t>
    </r>
    <r>
      <rPr>
        <sz val="11"/>
        <color rgb="FF000000"/>
        <rFont val="Calibri"/>
        <family val="2"/>
      </rPr>
      <t>_ha</t>
    </r>
    <r>
      <rPr>
        <sz val="11"/>
        <color rgb="FF000000"/>
        <rFont val="Calibri"/>
        <family val="2"/>
        <charset val="1"/>
      </rPr>
      <t>('art12hab13',code_insee)</t>
    </r>
  </si>
  <si>
    <t>ART_ART13HAB14</t>
  </si>
  <si>
    <t>Total des flux ART a destination de l'habitat sur la période 2013-2014</t>
  </si>
  <si>
    <r>
      <rPr>
        <sz val="11"/>
        <color rgb="FF000000"/>
        <rFont val="Calibri"/>
        <family val="2"/>
        <charset val="1"/>
      </rPr>
      <t>get_art</t>
    </r>
    <r>
      <rPr>
        <sz val="11"/>
        <color rgb="FF000000"/>
        <rFont val="Calibri"/>
        <family val="2"/>
      </rPr>
      <t>_ha</t>
    </r>
    <r>
      <rPr>
        <sz val="11"/>
        <color rgb="FF000000"/>
        <rFont val="Calibri"/>
        <family val="2"/>
        <charset val="1"/>
      </rPr>
      <t>('art13hab14',code_insee)</t>
    </r>
  </si>
  <si>
    <t>ART_ART14HAB15</t>
  </si>
  <si>
    <t>Total des flux ART a destination de l'habitat sur la période 2014-2015</t>
  </si>
  <si>
    <r>
      <rPr>
        <sz val="11"/>
        <color rgb="FF000000"/>
        <rFont val="Calibri"/>
        <family val="2"/>
        <charset val="1"/>
      </rPr>
      <t>get_art</t>
    </r>
    <r>
      <rPr>
        <sz val="11"/>
        <color rgb="FF000000"/>
        <rFont val="Calibri"/>
        <family val="2"/>
      </rPr>
      <t>_ha</t>
    </r>
    <r>
      <rPr>
        <sz val="11"/>
        <color rgb="FF000000"/>
        <rFont val="Calibri"/>
        <family val="2"/>
        <charset val="1"/>
      </rPr>
      <t>('art14hab15',code_insee)</t>
    </r>
  </si>
  <si>
    <t>ART_ART15HAB16</t>
  </si>
  <si>
    <t>Total des flux ART a destination de l'habitat sur la période 2015-2016</t>
  </si>
  <si>
    <r>
      <rPr>
        <sz val="11"/>
        <color rgb="FF000000"/>
        <rFont val="Calibri"/>
        <family val="2"/>
        <charset val="1"/>
      </rPr>
      <t>get_art</t>
    </r>
    <r>
      <rPr>
        <sz val="11"/>
        <color rgb="FF000000"/>
        <rFont val="Calibri"/>
        <family val="2"/>
      </rPr>
      <t>_ha</t>
    </r>
    <r>
      <rPr>
        <sz val="11"/>
        <color rgb="FF000000"/>
        <rFont val="Calibri"/>
        <family val="2"/>
        <charset val="1"/>
      </rPr>
      <t>('art15hab16',code_insee)</t>
    </r>
  </si>
  <si>
    <t>ART_ART16HAB17</t>
  </si>
  <si>
    <t>Total des flux ART a destination de l'habitat sur la période 2016-2017</t>
  </si>
  <si>
    <r>
      <rPr>
        <sz val="11"/>
        <color rgb="FF000000"/>
        <rFont val="Calibri"/>
        <family val="2"/>
        <charset val="1"/>
      </rPr>
      <t>get_art</t>
    </r>
    <r>
      <rPr>
        <sz val="11"/>
        <color rgb="FF000000"/>
        <rFont val="Calibri"/>
        <family val="2"/>
      </rPr>
      <t>_ha</t>
    </r>
    <r>
      <rPr>
        <sz val="11"/>
        <color rgb="FF000000"/>
        <rFont val="Calibri"/>
        <family val="2"/>
        <charset val="1"/>
      </rPr>
      <t>('art16hab17',code_insee)</t>
    </r>
  </si>
  <si>
    <t>ART_ART17HAB18</t>
  </si>
  <si>
    <t>Total des flux ART a destination de l'habitat sur la période 2017-2018</t>
  </si>
  <si>
    <r>
      <rPr>
        <sz val="11"/>
        <color rgb="FF000000"/>
        <rFont val="Calibri"/>
        <family val="2"/>
        <charset val="1"/>
      </rPr>
      <t>get_art</t>
    </r>
    <r>
      <rPr>
        <sz val="11"/>
        <color rgb="FF000000"/>
        <rFont val="Calibri"/>
        <family val="2"/>
      </rPr>
      <t>_ha</t>
    </r>
    <r>
      <rPr>
        <sz val="11"/>
        <color rgb="FF000000"/>
        <rFont val="Calibri"/>
        <family val="2"/>
        <charset val="1"/>
      </rPr>
      <t>('art17hab18',code_insee)</t>
    </r>
  </si>
  <si>
    <t>ART_ART18HAB19</t>
  </si>
  <si>
    <t>Total des flux ART a destination de l'habitat sur la période 2018-2019</t>
  </si>
  <si>
    <r>
      <rPr>
        <sz val="11"/>
        <color rgb="FF000000"/>
        <rFont val="Calibri"/>
        <family val="2"/>
        <charset val="1"/>
      </rPr>
      <t>get_art</t>
    </r>
    <r>
      <rPr>
        <sz val="11"/>
        <color rgb="FF000000"/>
        <rFont val="Calibri"/>
        <family val="2"/>
      </rPr>
      <t>_ha</t>
    </r>
    <r>
      <rPr>
        <sz val="11"/>
        <color rgb="FF000000"/>
        <rFont val="Calibri"/>
        <family val="2"/>
        <charset val="1"/>
      </rPr>
      <t>('art18hab19',code_insee)</t>
    </r>
  </si>
  <si>
    <t>ART_ART19HAB20</t>
  </si>
  <si>
    <t>Total des flux ART a destination de l'habitat sur la période 2019-2020</t>
  </si>
  <si>
    <r>
      <rPr>
        <sz val="11"/>
        <color rgb="FF000000"/>
        <rFont val="Calibri"/>
        <family val="2"/>
        <charset val="1"/>
      </rPr>
      <t>get_art</t>
    </r>
    <r>
      <rPr>
        <sz val="11"/>
        <color rgb="FF000000"/>
        <rFont val="Calibri"/>
        <family val="2"/>
      </rPr>
      <t>_ha</t>
    </r>
    <r>
      <rPr>
        <sz val="11"/>
        <color rgb="FF000000"/>
        <rFont val="Calibri"/>
        <family val="2"/>
        <charset val="1"/>
      </rPr>
      <t>('art19hab20',code_insee)</t>
    </r>
  </si>
  <si>
    <t>ART_ART20HAB21</t>
  </si>
  <si>
    <t>Total des flux ART a destination de l'habitat sur la période 2020-2021</t>
  </si>
  <si>
    <r>
      <rPr>
        <sz val="11"/>
        <color rgb="FF000000"/>
        <rFont val="Calibri"/>
        <family val="2"/>
        <charset val="1"/>
      </rPr>
      <t>get_art</t>
    </r>
    <r>
      <rPr>
        <sz val="11"/>
        <color rgb="FF000000"/>
        <rFont val="Calibri"/>
        <family val="2"/>
      </rPr>
      <t>_ha</t>
    </r>
    <r>
      <rPr>
        <sz val="11"/>
        <color rgb="FF000000"/>
        <rFont val="Calibri"/>
        <family val="2"/>
        <charset val="1"/>
      </rPr>
      <t>('art20hab21',code_insee)</t>
    </r>
  </si>
  <si>
    <t># Donnees Geographiques et Cartes</t>
  </si>
  <si>
    <t>LATITUDE</t>
  </si>
  <si>
    <t>Latitude Commune</t>
  </si>
  <si>
    <t>get_gps_lat_insee(CODE_INSEE)</t>
  </si>
  <si>
    <t>LONGITUDE</t>
  </si>
  <si>
    <t>Longitude Commune</t>
  </si>
  <si>
    <t>get_gps_long_insee(CODE_INSEE)</t>
  </si>
  <si>
    <t>URL_CARTE</t>
  </si>
  <si>
    <t>Lien pour la Carte Avec  Parcelles</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</si>
  <si>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</si>
  <si>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</si>
  <si>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</si>
  <si>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</si>
  <si>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</si>
  <si>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Lien pour la Carte Geoportail Urbanisme</t>
  </si>
  <si>
    <t>"https://www.geoportail-urbanisme.gouv.fr/map/#tile=1&amp;lon="+LONGITUDE+"&amp;lat="+LATITUDE+"&amp;zoom=13&amp;mlon="+LONGITUDE+"&amp;mlat="+LATITUDE+""</t>
  </si>
  <si>
    <t>URL_CARTE_SITADEL</t>
  </si>
  <si>
    <t>Lien pour la Carte Sitadel Koumoul</t>
  </si>
  <si>
    <t xml:space="preserve">"https://opendata.koumoul.com/data-fair/app/sitadel-logements?embed=true" </t>
  </si>
  <si>
    <t>URL_CARTE_VIGIBATI</t>
  </si>
  <si>
    <t>Lien pour la Carte Sitadel Vigibati</t>
  </si>
  <si>
    <t>"https://vigibati.fr/?commune.f=%3D"+NOM_COMMUNE+"%20-%20"+CODE_POSTAL+"&amp;map.z=14&amp;map.c=12022302133321312221211&amp;map.f=0"</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</si>
  <si>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</si>
  <si>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</si>
  <si>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</si>
  <si>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</si>
  <si>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URL_STATISTIQUES_INSEE</t>
  </si>
  <si>
    <t>Lien des Statistiques INSEE</t>
  </si>
  <si>
    <t>"https://www.insee.fr/fr/statistiques"+""</t>
  </si>
  <si>
    <t># Extraction des Donnees Sitadel Logements</t>
  </si>
  <si>
    <t>SITADEL_FIRST_DATE</t>
  </si>
  <si>
    <t>Date de la premiere autorisation</t>
  </si>
  <si>
    <t>com_sitadel['DATE_REELLE_AUTORISATION'].min()</t>
  </si>
  <si>
    <t>SITADEL_LAST_DATE</t>
  </si>
  <si>
    <t>Date de la derniere autorisation</t>
  </si>
  <si>
    <t>com_sitadel['DATE_REELLE_AUTORISATION'].max()</t>
  </si>
  <si>
    <t>NB_LGT_TOT_CREES</t>
  </si>
  <si>
    <t>Logements Autorises 2013 2021</t>
  </si>
  <si>
    <t>com_sitadel['NB_LGT_TOT_CREES'].sum()</t>
  </si>
  <si>
    <t>NB_LGT_TOT_CREES_1316</t>
  </si>
  <si>
    <t>Logements Autorises 2013 2016</t>
  </si>
  <si>
    <t>com_sitadel1316['NB_LGT_TOT_CREES'].sum()</t>
  </si>
  <si>
    <t>Logements Autorises 2017 2021</t>
  </si>
  <si>
    <t>NB_LGT_TOT_COMMENCES</t>
  </si>
  <si>
    <t>Logements Commences</t>
  </si>
  <si>
    <t>log_commences['NB_LGT_TOT_CREES'].sum() + log_termines['NB_LGT_TOT_CREES'].sum()</t>
  </si>
  <si>
    <t>NB_LGT_TOT_COMMENCES_1316</t>
  </si>
  <si>
    <t>Logements Commences entre 2013 et 2016</t>
  </si>
  <si>
    <t>log_commences1316['NB_LGT_TOT_CREES'].sum() + log_termines1316['NB_LGT_TOT_CREES'].sum()</t>
  </si>
  <si>
    <t>Logements Commences entre 2017 et 2021</t>
  </si>
  <si>
    <t>NB_LGT_TX_REALISATION</t>
  </si>
  <si>
    <t>Taux de Logements Commences</t>
  </si>
  <si>
    <t>round0(0 if NB_LGT_TOT_CREES == 0 else NB_LGT_TOT_COMMENCES / NB_LGT_TOT_CREES,4)</t>
  </si>
  <si>
    <t>NB_LGT_TX_REALISATION_1316</t>
  </si>
  <si>
    <t>Taux de Logements Commences entre 2013 et 2016</t>
  </si>
  <si>
    <t>round0(0 if NB_LGT_TOT_CREES_1316 == 0 else NB_LGT_TOT_COMMENCES_1316 / NB_LGT_TOT_CREES_1316,4)</t>
  </si>
  <si>
    <t>Taux de Logements Commences entre 2017 et 2021</t>
  </si>
  <si>
    <t>NB_LGT_RENOUVELLEMENT</t>
  </si>
  <si>
    <t>Logements en Renouvellement</t>
  </si>
  <si>
    <t>log_renouv['NB_LGT_TOT_CREES'].sum()</t>
  </si>
  <si>
    <t>NB_LGT_NOUVEAU</t>
  </si>
  <si>
    <t>Logements Nouveau</t>
  </si>
  <si>
    <t>log_nouveau['NB_LGT_TOT_CREES'].sum()</t>
  </si>
  <si>
    <t>NB_LGT_PRINCIPAL</t>
  </si>
  <si>
    <t>Logements Principal</t>
  </si>
  <si>
    <t>log_principal['NB_LGT_TOT_CREES'].sum()</t>
  </si>
  <si>
    <t>NB_LGT_SECONDAIRE</t>
  </si>
  <si>
    <t>Logements Secondaire</t>
  </si>
  <si>
    <t>log_secondaire['NB_LGT_TOT_CREES'].sum()</t>
  </si>
  <si>
    <t>NB_LGT_IND_CREES</t>
  </si>
  <si>
    <t>Nombre de logements individuels crees</t>
  </si>
  <si>
    <t>com_sitadel['NB_LGT_IND_CREES'].sum()</t>
  </si>
  <si>
    <t>NB_LGT_COL_CREES</t>
  </si>
  <si>
    <t>Nombre de logements collectifs crees</t>
  </si>
  <si>
    <t>com_sitadel['NB_LGT_COL_CREES'].sum()</t>
  </si>
  <si>
    <t>NB_LGT_DEMOLIS</t>
  </si>
  <si>
    <t>Nombre de logements demolis</t>
  </si>
  <si>
    <t>com_sitadel['NB_LGT_DEMOLIS'].sum()</t>
  </si>
  <si>
    <t>NB_LGT_PRET_LOC_SOCIAL</t>
  </si>
  <si>
    <t>Nb de logements locatifs sociaux</t>
  </si>
  <si>
    <t>com_sitadel['NB_LGT_PRET_LOC_SOCIAL'].sum()</t>
  </si>
  <si>
    <t>NB_LGT_PRET_LOC_SOCIAL_1316</t>
  </si>
  <si>
    <t>Logements Sociaux entre 2013 et 2016</t>
  </si>
  <si>
    <t>com_sitadel1316['NB_LGT_PRET_LOC_SOCIAL'].sum()</t>
  </si>
  <si>
    <t>Logements Sociaux entre 2017 et 2021</t>
  </si>
  <si>
    <t>SITADEL_LOGEMENTS_SUPERFICIE_TERRAIN</t>
  </si>
  <si>
    <t>Superficie des terrains</t>
  </si>
  <si>
    <t>com_sitadel['SUPERFICIE_TERRAIN'].sum()</t>
  </si>
  <si>
    <t>SITADEL_LOGEMENTS_SUPERFICIE_TERRAIN_NOUVEAU</t>
  </si>
  <si>
    <t>Superficie des terrains nouveaux pour des logements</t>
  </si>
  <si>
    <t>log_nouveau['SUPERFICIE_TERRAIN'].sum()</t>
  </si>
  <si>
    <t>SITADEL_LOGEMENTS_SUPERFICIE_TERRAIN_RENOUVEAU</t>
  </si>
  <si>
    <t>Superficie des terrains en renouvellement pour des logements</t>
  </si>
  <si>
    <t>log_renouv['SUPERFICIE_TERRAIN'].sum()</t>
  </si>
  <si>
    <t>PROJ_LOG_REALISES_2021</t>
  </si>
  <si>
    <t>Projection du Nombre Total de logements realises en 2021</t>
  </si>
  <si>
    <t>SITADEL_LOGEMENTS_PAR_HECTARES</t>
  </si>
  <si>
    <t>Logements par Hectares pour les constructions neuves</t>
  </si>
  <si>
    <t>round0( NB_LGT_NOUVEAU / (SITADEL_LOGEMENTS_SUPERFICIE_TERRAIN/10000),1) if (SITADEL_LOGEMENTS_SUPERFICIE_TERRAIN !=0) else 0</t>
  </si>
  <si>
    <t># Details Sitadel Logements</t>
  </si>
  <si>
    <t>CAT_DEM_PARTICULIERS</t>
  </si>
  <si>
    <t>Logements Crees par les Particuliers</t>
  </si>
  <si>
    <t>log_particuliers['NB_LGT_TOT_CREES'].sum()</t>
  </si>
  <si>
    <t>10 - 11 - 12</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</si>
  <si>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</si>
  <si>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CAT_DEM_ORGANISMES</t>
  </si>
  <si>
    <t>Logements Crees par les Organimes (Promoteurs, Bailleurs Sociaux, etc …)</t>
  </si>
  <si>
    <t>log_organismes['NB_LGT_TOT_CREES'].sum()</t>
  </si>
  <si>
    <t>Autres</t>
  </si>
  <si>
    <t>RESIDENCE_SERVICE_SOCIALES</t>
  </si>
  <si>
    <t>Logements en Residences de Services Sociales (Seniors, Etudiants, Handicapes, …)</t>
  </si>
  <si>
    <t>res_services['NB_LGT_TOT_CREES'].sum()</t>
  </si>
  <si>
    <t>(1 , 2 , 4 , 5, 6) 1 = res pour personnes âgées
2 = res étudiantes
3 = res de tourisme
4 = res hôtelière à vocation sociale
5 = res sociale
6 = res pour handicapés
7 = autre résidence
8 = projet mixte
9 = Non rempli</t>
  </si>
  <si>
    <t>RESIDENCE_SERVICE</t>
  </si>
  <si>
    <t>Logements en Residences de Services (Residences de Tourismes, …)</t>
  </si>
  <si>
    <t>res_sociales['NB_LGT_TOT_CREES'].sum()</t>
  </si>
  <si>
    <t>(Autres) 1 = res pour personnes âgées
2 = res étudiantes
3 = res de tourisme
4 = res hôtelière à vocation sociale
5 = res sociale
6 = res pour handicapés
7 = autre résidence
8 = projet mixte
9 = Non rempli</t>
  </si>
  <si>
    <t>NB_LGT_1P</t>
  </si>
  <si>
    <t>Nombre de logements de 1 pièce créés</t>
  </si>
  <si>
    <t>com_sitadel['NB_LGT_1P'].sum()</t>
  </si>
  <si>
    <t>NB_LGT_2P</t>
  </si>
  <si>
    <t>Nombre de logements de 2 pièces créés</t>
  </si>
  <si>
    <t>com_sitadel['NB_LGT_2P'].sum()</t>
  </si>
  <si>
    <t>NB_LGT_3P</t>
  </si>
  <si>
    <t>Nombre de logements de 3 pièces créés</t>
  </si>
  <si>
    <t>com_sitadel['NB_LGT_3P'].sum()</t>
  </si>
  <si>
    <t>NB_LGT_4P</t>
  </si>
  <si>
    <t>Nombre de logements de 4 pièces créés</t>
  </si>
  <si>
    <t>com_sitadel['NB_LGT_4P'].sum()</t>
  </si>
  <si>
    <t>NB_LGT_5P</t>
  </si>
  <si>
    <t>Nombre de logements de 5 pièces créés</t>
  </si>
  <si>
    <t>com_sitadel['NB_LGT_5P'].sum()</t>
  </si>
  <si>
    <t>NB_LGT_6P_PLUS</t>
  </si>
  <si>
    <t>Nombre de logements de 6 pièces et plus créés</t>
  </si>
  <si>
    <t>com_sitadel['NB_LGT_6P_PLUS'].sum()</t>
  </si>
  <si>
    <t>NB_LGT_ACC_SOC_HORS_PTZ</t>
  </si>
  <si>
    <t>Nb de logements aidé (hors ptz)</t>
  </si>
  <si>
    <t>com_sitadel['NB_LGT_ACC_SOC_HORS_PTZ'].sum()</t>
  </si>
  <si>
    <t>NB_LGT_PTZ</t>
  </si>
  <si>
    <t>Nb de logements ptz</t>
  </si>
  <si>
    <t>com_sitadel['NB_LGT_PTZ'].sum()</t>
  </si>
  <si>
    <t>SURF_HAB_AVANT</t>
  </si>
  <si>
    <t>Surface de plancher de la destination ' Habitation ' existante avant travaux</t>
  </si>
  <si>
    <t>com_sitadel['SURF_HAB_AVANT'].sum()</t>
  </si>
  <si>
    <t>SURF_HAB_CREEE</t>
  </si>
  <si>
    <t>Surface de plancher de la destination ' Habitation ' nouvelle construite</t>
  </si>
  <si>
    <t>com_sitadel['SURF_HAB_CREEE'].sum()</t>
  </si>
  <si>
    <t>SURF_HAB_ISSUE_TRANSFO</t>
  </si>
  <si>
    <t>Surface de plancher de la destination ' Habitation ' créée par changement de destination</t>
  </si>
  <si>
    <t>com_sitadel['SURF_HAB_ISSUE_TRANSFO'].sum()</t>
  </si>
  <si>
    <t>SURF_HAB_DEMOLIE</t>
  </si>
  <si>
    <t>Surface de plancher de la destination ' Habitation ' supprimée (démolie)</t>
  </si>
  <si>
    <t>com_sitadel['SURF_HAB_DEMOLIE'].sum()</t>
  </si>
  <si>
    <t>SURF_HAB_TRANSFORMEE</t>
  </si>
  <si>
    <t>Surface de plancher de la destination ' Habitation ' supprimée par changement de destination</t>
  </si>
  <si>
    <t>com_sitadel['SURF_HAB_TRANSFORMEE'].sum()</t>
  </si>
  <si>
    <t>SURF_LOC_AVANT</t>
  </si>
  <si>
    <t>Surface de plancher de locaux non résidentiels (i.e. autres que d'habitation) existante avant travaux</t>
  </si>
  <si>
    <t>com_sitadel['SURF_LOC_AVANT'].sum()</t>
  </si>
  <si>
    <t>SURF_LOC_CREEE</t>
  </si>
  <si>
    <t>Surface de plancher de locaux non résidentiels (i.e. autres que d'habitation) nouvelle construite</t>
  </si>
  <si>
    <t>com_sitadel['SURF_LOC_CREEE'].sum()</t>
  </si>
  <si>
    <t>SURF_LOC_ISSUE_TRANSFO</t>
  </si>
  <si>
    <t>Surface de plancher de locaux non résidentiels (i.e. autres que d'habitation) créée par changement de destination</t>
  </si>
  <si>
    <t>com_sitadel['SURF_LOC_ISSUE_TRANSFO'].sum()</t>
  </si>
  <si>
    <t>SURF_LOC_DEMOLIE</t>
  </si>
  <si>
    <t>Surface de plancher de locaux non résidentiels (i.e. autres que d'habitation) démolie</t>
  </si>
  <si>
    <t>com_sitadel['SURF_LOC_DEMOLIE'].sum()</t>
  </si>
  <si>
    <t>SURF_LOC_TRANSFORMEE</t>
  </si>
  <si>
    <t>Surface de plancher de locaux non résidentiels (i.e. autres que d'habitation) supprimée par changement de destination</t>
  </si>
  <si>
    <t>com_sitadel['SURF_LOC_TRANSFORMEE'].sum()</t>
  </si>
  <si>
    <t>PARCELLES</t>
  </si>
  <si>
    <t>Parcelles Logements</t>
  </si>
  <si>
    <t>com_sitadel['Parcelles'].str.cat(sep=", ")</t>
  </si>
  <si>
    <t># Extraction des Donnees Sitadel Locaux</t>
  </si>
  <si>
    <t>SITADEL_LOCAUX_SUPERFICIE_TERRAIN</t>
  </si>
  <si>
    <t>Superficie des Terrains a Destination des Activites</t>
  </si>
  <si>
    <t>com_sitadelLocaux['SUPERFICIE_TERRAIN'].sum()</t>
  </si>
  <si>
    <t>SITADEL_LOCAUX_CHAMBRES</t>
  </si>
  <si>
    <t>Nombre de chambres d'hebergement crees</t>
  </si>
  <si>
    <t>com_sitadelLocaux['NB_CHAMBRES'].sum()</t>
  </si>
  <si>
    <t>SITADEL_LOCAUX_NOUVEAUX</t>
  </si>
  <si>
    <t>Nombre de Locaux Nouveaux</t>
  </si>
  <si>
    <t>SITADEL_LOCAUX_RENOUVELLEMENT</t>
  </si>
  <si>
    <t>Nombre de Locaux en Renouvellement</t>
  </si>
  <si>
    <t>SITADEL_LOCAUX_SURF_HAB_AVANT</t>
  </si>
  <si>
    <t>com_sitadelLocaux['SURF_HAB_AVANT'].sum()</t>
  </si>
  <si>
    <t>SITADEL_LOCAUX_SURF_HAB_CREEE</t>
  </si>
  <si>
    <t>com_sitadelLocaux['SURF_HAB_CREEE'].sum()</t>
  </si>
  <si>
    <t>SITADEL_LOCAUX_SURF_HAB_ISSUE_TRANSFO</t>
  </si>
  <si>
    <t>com_sitadelLocaux['SURF_HAB_ISSUE_TRANSFO'].sum()</t>
  </si>
  <si>
    <t>SITADEL_LOCAUX_SURF_HAB_DEMOLIE</t>
  </si>
  <si>
    <t>com_sitadelLocaux['SURF_HAB_DEMOLIE'].sum()</t>
  </si>
  <si>
    <t>SITADEL_LOCAUX_SURF_HAB_TRANSFORMEE</t>
  </si>
  <si>
    <t>com_sitadelLocaux['SURF_HAB_TRANSFORMEE'].sum()</t>
  </si>
  <si>
    <t>SITADEL_LOCAUX_SURF_LOC_AVANT</t>
  </si>
  <si>
    <t>com_sitadelLocaux['SURF_LOC_AVANT'].sum()</t>
  </si>
  <si>
    <t>SITADEL_LOCAUX_SURF_LOC_CREEE</t>
  </si>
  <si>
    <t>com_sitadelLocaux['SURF_LOC_CREEE'].sum()</t>
  </si>
  <si>
    <t>SITADEL_LOCAUX_SURF_LOC_ISSUE_TRANSFO</t>
  </si>
  <si>
    <t>com_sitadelLocaux['SURF_LOC_ISSUE_TRANSFO'].sum()</t>
  </si>
  <si>
    <t>SITADEL_LOCAUX_SURF_LOC_DEMOLIE</t>
  </si>
  <si>
    <t>com_sitadelLocaux['SURF_LOC_DEMOLIE'].sum()</t>
  </si>
  <si>
    <t>SITADEL_LOCAUX_SURF_LOC_TRANSFORMEE</t>
  </si>
  <si>
    <t>com_sitadelLocaux['SURF_LOC_TRANSFORMEE'].sum()</t>
  </si>
  <si>
    <t>SITADEL_LOCAUX_SURF_HEB_AVANT</t>
  </si>
  <si>
    <t>Surface de plancher de la destination ' Hébergement hôtelier ' existante avant travaux</t>
  </si>
  <si>
    <t>com_sitadelLocaux['SURF_HEB_AVANT'].sum()</t>
  </si>
  <si>
    <t>SITADEL_LOCAUX_SURF_HEB_CREEE</t>
  </si>
  <si>
    <t>Surface de plancher de la destination ' Hébergement hôtelier ' nouvelle construite</t>
  </si>
  <si>
    <t>com_sitadelLocaux['SURF_HEB_CREEE'].sum()</t>
  </si>
  <si>
    <t>SITADEL_LOCAUX_SURF_HEB_ISSUE_TRANSFO</t>
  </si>
  <si>
    <t>Surface de plancher de la destination ' Hébergement hôtelier ' créée par changement de destination</t>
  </si>
  <si>
    <t>com_sitadelLocaux['SURF_HEB_ISSUE_TRANSFO'].sum()</t>
  </si>
  <si>
    <t>SITADEL_LOCAUX_SURF_HEB_DEMOLIE</t>
  </si>
  <si>
    <t>Surface de plancher de la destination ' Hébergement hôtelier ' démolie</t>
  </si>
  <si>
    <t>com_sitadelLocaux['SURF_HEB_DEMOLIE'].sum()</t>
  </si>
  <si>
    <t>SITADEL_LOCAUX_SURF_HEB_TRANSFORMEE</t>
  </si>
  <si>
    <t>Surface de plancher de la destination ' Hébergement hôtelier ' supprimée par changement de destination</t>
  </si>
  <si>
    <t>com_sitadelLocaux['SURF_HEB_TRANSFORMEE'].sum()</t>
  </si>
  <si>
    <t>SITADEL_LOCAUX_SURF_BUR_AVANT</t>
  </si>
  <si>
    <t>Surface de plancher de la destination ' Bureau ' existante avant travaux</t>
  </si>
  <si>
    <t>com_sitadelLocaux['SURF_BUR_AVANT'].sum()</t>
  </si>
  <si>
    <t>SITADEL_LOCAUX_SURF_BUR_CREEE</t>
  </si>
  <si>
    <t>Surface de plancher de la destination ' Bureau ' nouvelle construite</t>
  </si>
  <si>
    <t>com_sitadelLocaux['SURF_BUR_CREEE'].sum()</t>
  </si>
  <si>
    <t>SITADEL_LOCAUX_SURF_BUR_ISSUE_TRANSFO</t>
  </si>
  <si>
    <t>Surface de plancher de la destination ' Bureau ' créée par changement de destination</t>
  </si>
  <si>
    <t>com_sitadelLocaux['SURF_BUR_ISSUE_TRANSFO'].sum()</t>
  </si>
  <si>
    <t>SITADEL_LOCAUX_SURF_BUR_DEMOLIE</t>
  </si>
  <si>
    <t>Surface de plancher de la destination ' Bureau ' démolie</t>
  </si>
  <si>
    <t>com_sitadelLocaux['SURF_BUR_DEMOLIE'].sum()</t>
  </si>
  <si>
    <t>SITADEL_LOCAUX_SURF_BUR_TRANSFORMEE</t>
  </si>
  <si>
    <t>Surface de plancher de la destination ' Bureau ' supprimée par changement de destination</t>
  </si>
  <si>
    <t>com_sitadelLocaux['SURF_BUR_TRANSFORMEE'].sum()</t>
  </si>
  <si>
    <t>SITADEL_LOCAUX_SURF_COM_AVANT</t>
  </si>
  <si>
    <t>Surface de plancher de la destination ' Commerce ' existante avant travaux</t>
  </si>
  <si>
    <t>com_sitadelLocaux['SURF_COM_AVANT'].sum()</t>
  </si>
  <si>
    <t>SITADEL_LOCAUX_SURF_COM_CREEE</t>
  </si>
  <si>
    <t>Surface de plancher de la destination ' Commerce ' nouvelle construite</t>
  </si>
  <si>
    <t>com_sitadelLocaux['SURF_COM_CREEE'].sum()</t>
  </si>
  <si>
    <t>SITADEL_LOCAUX_SURF_COM_ISSUE_TRANSFO</t>
  </si>
  <si>
    <t>Surface de plancher de la destination ' Commerce ' créée par changement de destination</t>
  </si>
  <si>
    <t>com_sitadelLocaux['SURF_COM_ISSUE_TRANSFO'].sum()</t>
  </si>
  <si>
    <t>SITADEL_LOCAUX_SURF_COM_DEMOLIE</t>
  </si>
  <si>
    <t>Surface de plancher de la destination ' Commerce ' démolie</t>
  </si>
  <si>
    <t>com_sitadelLocaux['SURF_COM_DEMOLIE'].sum()</t>
  </si>
  <si>
    <t>SITADEL_LOCAUX_SURF_COM_TRANSFORMEE</t>
  </si>
  <si>
    <t>Surface de plancher de la destination ' Commerce ' supprimée par changement de destination</t>
  </si>
  <si>
    <t>com_sitadelLocaux['SURF_COM_TRANSFORMEE'].sum()</t>
  </si>
  <si>
    <t>SITADEL_LOCAUX_SURF_ART_AVANT</t>
  </si>
  <si>
    <t>Surface de plancher de la destination ' Artisanat ' existante avant travaux</t>
  </si>
  <si>
    <t>com_sitadelLocaux['SURF_ART_AVANT'].sum()</t>
  </si>
  <si>
    <t>SITADEL_LOCAUX_SURF_ART_CREEE</t>
  </si>
  <si>
    <t>Surface de plancher de la destination ' Artisanat ' nouvelle construite</t>
  </si>
  <si>
    <t>com_sitadelLocaux['SURF_ART_CREEE'].sum()</t>
  </si>
  <si>
    <t>SITADEL_LOCAUX_SURF_ART_ISSUE_TRANSFO</t>
  </si>
  <si>
    <t>Surface de plancher de la destination ' Artisanat ' créée par changement de destination</t>
  </si>
  <si>
    <t>com_sitadelLocaux['SURF_ART_ISSUE_TRANSFO'].sum()</t>
  </si>
  <si>
    <t>SITADEL_LOCAUX_SURF_ART_DEMOLIE</t>
  </si>
  <si>
    <t>Surface de plancher de la destination ' Artisanat ' démolie</t>
  </si>
  <si>
    <t>com_sitadelLocaux['SURF_ART_DEMOLIE'].sum()</t>
  </si>
  <si>
    <t>SITADEL_LOCAUX_SURF_ART_TRANSFORMEE</t>
  </si>
  <si>
    <t>Surface de plancher de la destination ' Artisanat ' supprimée par changement de destination</t>
  </si>
  <si>
    <t>com_sitadelLocaux['SURF_ART_TRANSFORMEE'].sum()</t>
  </si>
  <si>
    <t>SITADEL_LOCAUX_SURF_IND_AVANT</t>
  </si>
  <si>
    <t>Surface de plancher de la destination ' Industrie ' existante avant travaux</t>
  </si>
  <si>
    <t>com_sitadelLocaux['SURF_IND_AVANT'].sum()</t>
  </si>
  <si>
    <t>SITADEL_LOCAUX_SURF_IND_CREEE</t>
  </si>
  <si>
    <t>Surface de plancher de la destination ' Industrie ' nouvelle construite</t>
  </si>
  <si>
    <t>com_sitadelLocaux['SURF_IND_CREEE'].sum()</t>
  </si>
  <si>
    <t>SITADEL_LOCAUX_SURF_IND_ISSUE_TRANSFO</t>
  </si>
  <si>
    <t>Surface de plancher de la destination ' Industrie ' créée par changement de destination</t>
  </si>
  <si>
    <t>com_sitadelLocaux['SURF_IND_ISSUE_TRANSFO'].sum()</t>
  </si>
  <si>
    <t>SITADEL_LOCAUX_SURF_IND_DEMOLIE</t>
  </si>
  <si>
    <t>Surface de plancher de la destination ' Industrie ' démolie</t>
  </si>
  <si>
    <t>com_sitadelLocaux['SURF_IND_DEMOLIE'].sum()</t>
  </si>
  <si>
    <t>SITADEL_LOCAUX_SURF_IND_TRANSFORMEE</t>
  </si>
  <si>
    <t>Surface de plancher de la destination ' Industrie ' supprimée par changement de destination</t>
  </si>
  <si>
    <t>com_sitadelLocaux['SURF_IND_TRANSFORMEE'].sum()</t>
  </si>
  <si>
    <t>SITADEL_LOCAUX_SURF_AGR_AVANT</t>
  </si>
  <si>
    <t>Surface de plancher de la destination ' Exploitation agricole ou forestière ' existante avant travaux</t>
  </si>
  <si>
    <t>com_sitadelLocaux['SURF_AGR_AVANT'].sum()</t>
  </si>
  <si>
    <t>SITADEL_LOCAUX_SURF_AGR_CREEE</t>
  </si>
  <si>
    <t>Surface de plancher de la destination ' Exploitation agricole ou forestière ' nouvelle construite</t>
  </si>
  <si>
    <t>com_sitadelLocaux['SURF_AGR_CREEE'].sum()</t>
  </si>
  <si>
    <t>SITADEL_LOCAUX_SURF_AGR_ISSUE_TRANSFO</t>
  </si>
  <si>
    <t>Surface de plancher de la destination ' Exploitation agricole ou forestière ' créée par changement de destination</t>
  </si>
  <si>
    <t>com_sitadelLocaux['SURF_AGR_ISSUE_TRANSFO'].sum()</t>
  </si>
  <si>
    <t>SITADEL_LOCAUX_SURF_AGR_DEMOLIE</t>
  </si>
  <si>
    <t>Surface de plancher de la destination ' Exploitation agricole ou forestière ' démolie</t>
  </si>
  <si>
    <t>com_sitadelLocaux['SURF_AGR_DEMOLIE'].sum()</t>
  </si>
  <si>
    <t>SITADEL_LOCAUX_SURF_AGR_TRANSFORMEE</t>
  </si>
  <si>
    <t>Surface de plancher de la destination ' Exploitation agricole ou forestière ' supprimée par changement de destination</t>
  </si>
  <si>
    <t>com_sitadelLocaux['SURF_AGR_TRANSFORMEE'].sum()</t>
  </si>
  <si>
    <t>SITADEL_LOCAUX_SURF_ENT_AVANT</t>
  </si>
  <si>
    <t>Surface de plancher de la destination ' Entrepôt ' existante avant travaux</t>
  </si>
  <si>
    <t>com_sitadelLocaux['SURF_ENT_AVANT'].sum()</t>
  </si>
  <si>
    <t>SITADEL_LOCAUX_SURF_ENT_CREEE</t>
  </si>
  <si>
    <t>Surface de plancher de la destination ' Entrepôt ' nouvelle construite</t>
  </si>
  <si>
    <t>com_sitadelLocaux['SURF_ENT_CREEE'].sum()</t>
  </si>
  <si>
    <t>SITADEL_LOCAUX_SURF_ENT_ISSUE_TRANSFO</t>
  </si>
  <si>
    <t>Surface de plancher de la destination ' Entrepôt ' créée par changement de destination</t>
  </si>
  <si>
    <t>com_sitadelLocaux['SURF_ENT_ISSUE_TRANSFO'].sum()</t>
  </si>
  <si>
    <t>SITADEL_LOCAUX_SURF_ENT_DEMOLIE</t>
  </si>
  <si>
    <t>Surface de plancher de la destination ' Entrepôt ' démolie</t>
  </si>
  <si>
    <t>com_sitadelLocaux['SURF_ENT_DEMOLIE'].sum()</t>
  </si>
  <si>
    <t>SITADEL_LOCAUX_SURF_ENT_TRANSFORMEE</t>
  </si>
  <si>
    <t>Surface de plancher de la destination ' Entrepôt ' supprimée par changement de destination</t>
  </si>
  <si>
    <t>com_sitadelLocaux['SURF_ENT_TRANSFORMEE'].sum()</t>
  </si>
  <si>
    <t>SITADEL_LOCAUX_SURF_PUB_AVANT</t>
  </si>
  <si>
    <t>Surface de plancher de la destination ' Services publics ou d'intérêt collectif' existante avant travaux</t>
  </si>
  <si>
    <t>com_sitadelLocaux['SURF_PUB_AVANT'].sum()</t>
  </si>
  <si>
    <t>SITADEL_LOCAUX_SURF_PUB_CREEE</t>
  </si>
  <si>
    <t>Surface de plancher de la destination ' Services publics ou d'intérêt collectif ' nouvelle construite</t>
  </si>
  <si>
    <t>com_sitadelLocaux['SURF_PUB_CREEE'].sum()</t>
  </si>
  <si>
    <t>SITADEL_LOCAUX_SURF_PUB_ISSUE_TRANSFO</t>
  </si>
  <si>
    <t>Surface de plancher de la destination ' Services publics ou d'intérêt collectif ' créée par changement de destination</t>
  </si>
  <si>
    <t>com_sitadelLocaux['SURF_PUB_ISSUE_TRANSFO'].sum()</t>
  </si>
  <si>
    <t>SITADEL_LOCAUX_SURF_PUB_DEMOLIE</t>
  </si>
  <si>
    <t>Surface de plancher de la destination ' Services publics ou d'intérêt collectif ' démolie</t>
  </si>
  <si>
    <t>com_sitadelLocaux['SURF_PUB_DEMOLIE'].sum()</t>
  </si>
  <si>
    <t>SITADEL_LOCAUX_SURF_PUB_TRANSFORMEE</t>
  </si>
  <si>
    <t>Surface de plancher de la destination ' Services publics ou d'intérêt collectif ' supprimée par changement de destination</t>
  </si>
  <si>
    <t>com_sitadelLocaux['SURF_PUB_TRANSFORMEE'].sum()</t>
  </si>
  <si>
    <t>SITADEL_LOCAUX_PARCELLES</t>
  </si>
  <si>
    <t>Parcelles Locaux</t>
  </si>
  <si>
    <t>com_sitadelLocaux['Parcelles'].str.cat(sep=", ")</t>
  </si>
  <si>
    <t>SITADEL_LOCAUX_SUPERFICIE_TERRAIN_NOUVEAU</t>
  </si>
  <si>
    <t>Superficie des terrains nouveaux pour des activites</t>
  </si>
  <si>
    <t>loc_nouveau['SUPERFICIE_TERRAIN'].sum()</t>
  </si>
  <si>
    <t>SITADEL_LOCAUX_SUPERFICIE_TERRAIN_RENOUVEAU</t>
  </si>
  <si>
    <t>Superficie des terrains re-utilises pour des activites</t>
  </si>
  <si>
    <t>loc_renouv['SUPERFICIE_TERRAIN'].sum()</t>
  </si>
  <si>
    <t># Donnees Logements Commences Paca 2010-2019</t>
  </si>
  <si>
    <t>LOG_COMMENCES_2010</t>
  </si>
  <si>
    <t>Logements Commences en 2010</t>
  </si>
  <si>
    <t>error0(nan0(sitadel1019.loc[sitadel1019['Unnamed: 0'] == str(CODE_INSEE)]['Unnamed: 5'].iloc[0]))</t>
  </si>
  <si>
    <t>LOG_COMMENCES_2011</t>
  </si>
  <si>
    <t>Logements Commences en 2011</t>
  </si>
  <si>
    <t>error0(nan0(sitadel1019.loc[sitadel1019['Unnamed: 0'] == str(CODE_INSEE)]['Unnamed: 6'].iloc[0]))</t>
  </si>
  <si>
    <t>LOG_COMMENCES_2012</t>
  </si>
  <si>
    <t>Logements Commences en 2012</t>
  </si>
  <si>
    <t>error0(nan0(sitadel1019.loc[sitadel1019['Unnamed: 0'] == str(CODE_INSEE)]['Unnamed: 7'].iloc[0]))</t>
  </si>
  <si>
    <t>LOG_COMMENCES_2013</t>
  </si>
  <si>
    <t>Logements Commences en 2013</t>
  </si>
  <si>
    <t>error0(nan0(sitadel1019.loc[sitadel1019['Unnamed: 0'] == str(CODE_INSEE)]['Unnamed: 8'].iloc[0]))</t>
  </si>
  <si>
    <t>LOG_COMMENCES_2014</t>
  </si>
  <si>
    <t>Logements Commences en 2014</t>
  </si>
  <si>
    <t>error0(nan0(sitadel1019.loc[sitadel1019['Unnamed: 0'] == str(CODE_INSEE)]['Unnamed: 9'].iloc[0]))</t>
  </si>
  <si>
    <t>LOG_COMMENCES_2015</t>
  </si>
  <si>
    <t>Logements Commences en 2015</t>
  </si>
  <si>
    <t>error0(nan0(sitadel1019.loc[sitadel1019['Unnamed: 0'] == str(CODE_INSEE)]['Unnamed: 10'].iloc[0]))</t>
  </si>
  <si>
    <t>LOG_COMMENCES_2016</t>
  </si>
  <si>
    <t>Logements Commences en 2016</t>
  </si>
  <si>
    <t>error0(nan0(sitadel1019.loc[sitadel1019['Unnamed: 0'] == str(CODE_INSEE)]['Unnamed: 11'].iloc[0]))</t>
  </si>
  <si>
    <t>LOG_COMMENCES_2017</t>
  </si>
  <si>
    <t>Logements Commences en 2017</t>
  </si>
  <si>
    <t>error0(nan0(sitadel1019.loc[sitadel1019['Unnamed: 0'] == str(CODE_INSEE)]['Unnamed: 12'].iloc[0]))</t>
  </si>
  <si>
    <t>LOG_COMMENCES_2018</t>
  </si>
  <si>
    <t>Logements Commences en 2018</t>
  </si>
  <si>
    <t>error0(nan0(sitadel1019.loc[sitadel1019['Unnamed: 0'] == str(CODE_INSEE)]['Unnamed: 13'].iloc[0]))</t>
  </si>
  <si>
    <t>LOG_COMMENCES_2019</t>
  </si>
  <si>
    <t>Logements Commences en 2019</t>
  </si>
  <si>
    <t>error0(nan0(sitadel1019.loc[sitadel1019['Unnamed: 0'] == str(CODE_INSEE)]['Unnamed: 14'].iloc[0]))</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</si>
  <si>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</si>
  <si>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</si>
  <si>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</si>
  <si>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</si>
  <si>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</si>
  <si>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</si>
  <si>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</si>
  <si>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</si>
  <si>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</si>
  <si>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LOG_COMMENCES_1318</t>
  </si>
  <si>
    <t>Logements Commences entre 2013 et 2018</t>
  </si>
  <si>
    <t>LOG_COMMENCES_1320</t>
  </si>
  <si>
    <t>Logements Commences entre 2010 et 2020</t>
  </si>
  <si>
    <t># Donnees de Flux 2014</t>
  </si>
  <si>
    <t>FLUX_2014_ENTRANT</t>
  </si>
  <si>
    <t>Flux entrant total en 2014</t>
  </si>
  <si>
    <t>round(flux2014.loc[(flux2014['CODGEO'] == str(CODE_INSEE))&amp;(flux2014['DCRAN'] != str(CODE_INSEE))]['NBFLUX_C14_POP01P'].sum(),0)</t>
  </si>
  <si>
    <t>FLUX_2014_ENTRANT_DPT</t>
  </si>
  <si>
    <t>Flux entrant total en 2014, en provenance du departement</t>
  </si>
  <si>
    <t>round(flux2014.loc[(flux2014['CODGEO'] == str(CODE_INSEE))&amp;(flux2014['DCRAN'] != str(CODE_INSEE))&amp;(flux2014['DCRAN'].str.startswith(str(DEP), na=False))]['NBFLUX_C14_POP01P'].sum(),0)</t>
  </si>
  <si>
    <t>FLUX_2014_ENTRANT_EPCI</t>
  </si>
  <si>
    <t>Flux entrant total en 2014, en provenance de l'EPCI</t>
  </si>
  <si>
    <t>round(flux2014.loc[(flux2014['CODGEO'] == str(CODE_INSEE))&amp;(flux2014['DCRAN'] != str(CODE_INSEE))&amp;(flux2014['DCRAN'].isin(communes_epci(EPCI)))]['NBFLUX_C14_POP01P'].sum(),0)</t>
  </si>
  <si>
    <t>FLUX_2014_ENTRANT_INTERNATIONAL</t>
  </si>
  <si>
    <t>Flux entrant total en 2014, en provenance hors departement</t>
  </si>
  <si>
    <t>round(flux2014.loc[(flux2014['CODGEO'] == str(CODE_INSEE))&amp;(flux2014['DCRAN'] != str(CODE_INSEE))&amp;(flux2014['DCRAN'].str.startswith('99', na=False))]['NBFLUX_C14_POP01P'].sum(),0)</t>
  </si>
  <si>
    <t>FLUX_2014_ENTRANT_FRANCE</t>
  </si>
  <si>
    <t>Flux entrant total en 2014, en provenance de l'international</t>
  </si>
  <si>
    <t>FLUX_2014_ENTRANT - FLUX_2014_ENTRANT_DPT - FLUX_2014_ENTRANT_INTERNATIONAL</t>
  </si>
  <si>
    <t>FLUX_2014_SORTANT</t>
  </si>
  <si>
    <t>Flux sortant total en 2014</t>
  </si>
  <si>
    <t>round(flux2014.loc[(flux2014['DCRAN'] == str(CODE_INSEE))&amp;(flux2014['CODGEO'] != str(CODE_INSEE))]['NBFLUX_C14_POP01P'].sum(),0)</t>
  </si>
  <si>
    <t>FLUX_2014_SORTANT_DPT</t>
  </si>
  <si>
    <t>Flux sortant total en 2014, a destination du departement</t>
  </si>
  <si>
    <t>round(flux2014.loc[(flux2014['DCRAN'] == str(CODE_INSEE))&amp;(flux2014['CODGEO'] != str(CODE_INSEE))&amp;(flux2014['CODGEO'].str.startswith(str(DEP), na=False))]['NBFLUX_C14_POP01P'].sum(),0)</t>
  </si>
  <si>
    <t>FLUX_2014_SORTANT_EPCI</t>
  </si>
  <si>
    <t>Flux sortant total en 2014, a destination de l'EPCI</t>
  </si>
  <si>
    <t>round(flux2014.loc[(flux2014['DCRAN'] == str(CODE_INSEE))&amp;(flux2014['CODGEO'] != str(CODE_INSEE))&amp;(flux2014['CODGEO'].isin(communes_epci(EPCI)))]['NBFLUX_C14_POP01P'].sum(),0)</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</si>
  <si>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</si>
  <si>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</si>
  <si>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</si>
  <si>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</si>
  <si>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</si>
  <si>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</si>
  <si>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</si>
  <si>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</si>
  <si>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</si>
  <si>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</si>
  <si>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</si>
  <si>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</si>
  <si>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</si>
  <si>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</si>
  <si>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</si>
  <si>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2015</t>
  </si>
  <si>
    <t>FLUX_2015_ENTRANT</t>
  </si>
  <si>
    <t>Flux entrant total en 2015</t>
  </si>
  <si>
    <t>round(flux2015.loc[(flux2015['CODGEO'] == str(CODE_INSEE))&amp;(flux2015['DCRAN'] != str(CODE_INSEE))]['NBFLUX_C15_POP01P'].sum(),0)</t>
  </si>
  <si>
    <t>FLUX_2015_ENTRANT_DPT</t>
  </si>
  <si>
    <t>Flux entrant total en 2015, en provenance du departement</t>
  </si>
  <si>
    <t>round(flux2015.loc[(flux2015['CODGEO'] == str(CODE_INSEE))&amp;(flux2015['DCRAN'] != str(CODE_INSEE))&amp;(flux2015['DCRAN'].str.startswith(str(DEP), na=False))]['NBFLUX_C15_POP01P'].sum(),0)</t>
  </si>
  <si>
    <t>FLUX_2015_ENTRANT_EPCI</t>
  </si>
  <si>
    <t>Flux entrant total en 2015, en provenance de l'EPCI</t>
  </si>
  <si>
    <t>round(flux2015.loc[(flux2015['CODGEO'] == str(CODE_INSEE))&amp;(flux2015['DCRAN'] != str(CODE_INSEE))&amp;(flux2015['DCRAN'].isin(communes_epci(EPCI)))]['NBFLUX_C15_POP01P'].sum(),0)</t>
  </si>
  <si>
    <t>FLUX_2015_ENTRANT_INTERNATIONAL</t>
  </si>
  <si>
    <t>Flux entrant total en 2015, en provenance hors departement</t>
  </si>
  <si>
    <t>round(flux2015.loc[(flux2015['CODGEO'] == str(CODE_INSEE))&amp;(flux2015['DCRAN'] != str(CODE_INSEE))&amp;(flux2015['DCRAN'].str.startswith('99', na=False))]['NBFLUX_C15_POP01P'].sum(),0)</t>
  </si>
  <si>
    <t>FLUX_2015_ENTRANT_FRANCE</t>
  </si>
  <si>
    <t>Flux entrant total en 2015, en provenance de l'international</t>
  </si>
  <si>
    <t>FLUX_2015_ENTRANT - FLUX_2015_ENTRANT_DPT - FLUX_2015_ENTRANT_INTERNATIONAL</t>
  </si>
  <si>
    <t>FLUX_2015_SORTANT</t>
  </si>
  <si>
    <t>Flux sortant total en 2015</t>
  </si>
  <si>
    <t>round(flux2015.loc[(flux2015['DCRAN'] == str(CODE_INSEE))&amp;(flux2015['CODGEO'] != str(CODE_INSEE))]['NBFLUX_C15_POP01P'].sum(),0)</t>
  </si>
  <si>
    <t>FLUX_2015_SORTANT_DPT</t>
  </si>
  <si>
    <t>Flux sortant total en 2015, a destination du departement</t>
  </si>
  <si>
    <t>round(flux2015.loc[(flux2015['DCRAN'] == str(CODE_INSEE))&amp;(flux2015['CODGEO'] != str(CODE_INSEE))&amp;(flux2015['CODGEO'].str.startswith(str(DEP), na=False))]['NBFLUX_C15_POP01P'].sum(),0)</t>
  </si>
  <si>
    <t>FLUX_2015_SORTANT_EPCI</t>
  </si>
  <si>
    <t>Flux sortant total en 2015, a destination de l'EPCI</t>
  </si>
  <si>
    <t>round(flux2015.loc[(flux2015['DCRAN'] == str(CODE_INSEE))&amp;(flux2015['CODGEO'] != str(CODE_INSEE))&amp;(flux2015['CODGEO'].isin(communes_epci(EPCI)))]['NBFLUX_C15_POP01P'].sum(),0)</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</si>
  <si>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</si>
  <si>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</si>
  <si>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</si>
  <si>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</si>
  <si>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</si>
  <si>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</si>
  <si>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</si>
  <si>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</si>
  <si>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</si>
  <si>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</si>
  <si>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</si>
  <si>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</si>
  <si>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</si>
  <si>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</si>
  <si>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</si>
  <si>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2016</t>
  </si>
  <si>
    <t>FLUX_2016_ENTRANT</t>
  </si>
  <si>
    <t>Flux entrant total en 2016</t>
  </si>
  <si>
    <t>round(flux2016.loc[(flux2016['CODGEO'] == str(CODE_INSEE))&amp;(flux2016['DCRAN'] != str(CODE_INSEE))]['NBFLUX_C16_POP01P'].sum(),0)</t>
  </si>
  <si>
    <t>FLUX_2016_ENTRANT_DPT</t>
  </si>
  <si>
    <t>Flux entrant total en 2016, en provenance du departement</t>
  </si>
  <si>
    <t>round(flux2016.loc[(flux2016['CODGEO'] == str(CODE_INSEE))&amp;(flux2016['DCRAN'] != str(CODE_INSEE))&amp;(flux2016['DCRAN'].str.startswith(str(DEP), na=False))]['NBFLUX_C16_POP01P'].sum(),0)</t>
  </si>
  <si>
    <t>FLUX_2016_ENTRANT_EPCI</t>
  </si>
  <si>
    <t>Flux entrant total en 2016, en provenance de l'EPCI</t>
  </si>
  <si>
    <t>round(flux2016.loc[(flux2016['CODGEO'] == str(CODE_INSEE))&amp;(flux2016['DCRAN'] != str(CODE_INSEE))&amp;(flux2016['DCRAN'].isin(communes_epci(EPCI)))]['NBFLUX_C16_POP01P'].sum(),0)</t>
  </si>
  <si>
    <t>FLUX_2016_ENTRANT_INTERNATIONAL</t>
  </si>
  <si>
    <t>Flux entrant total en 2016, en provenance hors departement</t>
  </si>
  <si>
    <t>round(flux2016.loc[(flux2016['CODGEO'] == str(CODE_INSEE))&amp;(flux2016['DCRAN'] != str(CODE_INSEE))&amp;(flux2016['DCRAN'].str.startswith('99', na=False))]['NBFLUX_C16_POP01P'].sum(),0)</t>
  </si>
  <si>
    <t>FLUX_2016_ENTRANT_FRANCE</t>
  </si>
  <si>
    <t>Flux entrant total en 2016, en provenance de l'international</t>
  </si>
  <si>
    <t>FLUX_2016_ENTRANT - FLUX_2016_ENTRANT_DPT - FLUX_2016_ENTRANT_INTERNATIONAL</t>
  </si>
  <si>
    <t>FLUX_2016_SORTANT</t>
  </si>
  <si>
    <t>Flux sortant total en 2016</t>
  </si>
  <si>
    <t>round(flux2016.loc[(flux2016['DCRAN'] == str(CODE_INSEE))&amp;(flux2016['CODGEO'] != str(CODE_INSEE))]['NBFLUX_C16_POP01P'].sum(),0)</t>
  </si>
  <si>
    <t>FLUX_2016_SORTANT_DPT</t>
  </si>
  <si>
    <t>Flux sortant total en 2016, a destination du departement</t>
  </si>
  <si>
    <t>round(flux2016.loc[(flux2016['DCRAN'] == str(CODE_INSEE))&amp;(flux2016['CODGEO'] != str(CODE_INSEE))&amp;(flux2016['CODGEO'].str.startswith(str(DEP), na=False))]['NBFLUX_C16_POP01P'].sum(),0)</t>
  </si>
  <si>
    <t>FLUX_2016_SORTANT_EPCI</t>
  </si>
  <si>
    <t>Flux sortant total en 2016, a destination de l'EPCI</t>
  </si>
  <si>
    <t>round(flux2016.loc[(flux2016['DCRAN'] == str(CODE_INSEE))&amp;(flux2016['CODGEO'] != str(CODE_INSEE))&amp;(flux2016['CODGEO'].isin(communes_epci(EPCI)))]['NBFLUX_C16_POP01P'].sum(),0)</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</si>
  <si>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</si>
  <si>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</si>
  <si>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</si>
  <si>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</si>
  <si>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</si>
  <si>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</si>
  <si>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</si>
  <si>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</si>
  <si>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</si>
  <si>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</si>
  <si>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</si>
  <si>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</si>
  <si>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</si>
  <si>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</si>
  <si>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</si>
  <si>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2017</t>
  </si>
  <si>
    <t>FLUX_2017_ENTRANT</t>
  </si>
  <si>
    <t>Flux entrant total en 2017</t>
  </si>
  <si>
    <t>round(flux2017.loc[(flux2017['CODGEO'] == str(CODE_INSEE))&amp;(flux2017['DCRAN'] != str(CODE_INSEE))]['NBFLUX_C17_POP01P'].sum(),0)</t>
  </si>
  <si>
    <t>FLUX_2017_ENTRANT_DPT</t>
  </si>
  <si>
    <t>Flux entrant total en 2017, en provenance du departement</t>
  </si>
  <si>
    <t>round(flux2017.loc[(flux2017['CODGEO'] == str(CODE_INSEE))&amp;(flux2017['DCRAN'] != str(CODE_INSEE))&amp;(flux2017['DCRAN'].str.startswith(str(DEP), na=False))]['NBFLUX_C17_POP01P'].sum(),0)</t>
  </si>
  <si>
    <t>FLUX_2017_ENTRANT_EPCI</t>
  </si>
  <si>
    <t>Flux entrant total en 2017, en provenance de l'EPCI</t>
  </si>
  <si>
    <t>round(flux2017.loc[(flux2017['CODGEO'] == str(CODE_INSEE))&amp;(flux2017['DCRAN'] != str(CODE_INSEE))&amp;(flux2017['DCRAN'].isin(communes_epci(EPCI)))]['NBFLUX_C17_POP01P'].sum(),0)</t>
  </si>
  <si>
    <t>FLUX_2017_ENTRANT_INTERNATIONAL</t>
  </si>
  <si>
    <t>Flux entrant total en 2017, en provenance hors departement</t>
  </si>
  <si>
    <t>round(flux2017.loc[(flux2017['CODGEO'] == str(CODE_INSEE))&amp;(flux2017['DCRAN'] != str(CODE_INSEE))&amp;(flux2017['DCRAN'].str.startswith('99', na=False))]['NBFLUX_C17_POP01P'].sum(),0)</t>
  </si>
  <si>
    <t>FLUX_2017_ENTRANT_FRANCE</t>
  </si>
  <si>
    <t>Flux entrant total en 2017, en provenance de l'international</t>
  </si>
  <si>
    <t>FLUX_2017_ENTRANT - FLUX_2017_ENTRANT_DPT - FLUX_2017_ENTRANT_INTERNATIONAL</t>
  </si>
  <si>
    <t>FLUX_2017_SORTANT</t>
  </si>
  <si>
    <t>Flux sortant total en 2017</t>
  </si>
  <si>
    <t>round(flux2017.loc[(flux2017['DCRAN'] == str(CODE_INSEE))&amp;(flux2017['CODGEO'] != str(CODE_INSEE))]['NBFLUX_C17_POP01P'].sum(),0)</t>
  </si>
  <si>
    <t>FLUX_2017_SORTANT_DPT</t>
  </si>
  <si>
    <t>Flux sortant total en 2017, a destination du departement</t>
  </si>
  <si>
    <t>round(flux2017.loc[(flux2017['DCRAN'] == str(CODE_INSEE))&amp;(flux2017['CODGEO'] != str(CODE_INSEE))&amp;(flux2017['CODGEO'].str.startswith(str(DEP), na=False))]['NBFLUX_C17_POP01P'].sum(),0)</t>
  </si>
  <si>
    <t>FLUX_2017_SORTANT_EPCI</t>
  </si>
  <si>
    <t>Flux sortant total en 2017, a destination de l'EPCI</t>
  </si>
  <si>
    <t>round(flux2017.loc[(flux2017['DCRAN'] == str(CODE_INSEE))&amp;(flux2017['CODGEO'] != str(CODE_INSEE))&amp;(flux2017['CODGEO'].isin(communes_epci(EPCI)))]['NBFLUX_C17_POP01P'].sum(),0)</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</si>
  <si>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</si>
  <si>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</si>
  <si>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</si>
  <si>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</si>
  <si>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</si>
  <si>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</si>
  <si>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</si>
  <si>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</si>
  <si>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</si>
  <si>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</si>
  <si>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</si>
  <si>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</si>
  <si>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</si>
  <si>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</si>
  <si>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</si>
  <si>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 Donnees de Flux 2018</t>
  </si>
  <si>
    <t>FLUX_2018_ENTRANT</t>
  </si>
  <si>
    <t>Flux entrant total en 2018</t>
  </si>
  <si>
    <t>round(flux2018.loc[(flux2018['CODGEO'] == str(CODE_INSEE))&amp;(flux2018['DCRAN'] != str(CODE_INSEE))]['NBFLUX_C18_POP01P'].sum(),0)</t>
  </si>
  <si>
    <t>FLUX_2018_ENTRANT_DPT</t>
  </si>
  <si>
    <t>Flux entrant total en 2018, en provenance du departement</t>
  </si>
  <si>
    <t>round(flux2018.loc[(flux2018['CODGEO'] == str(CODE_INSEE))&amp;(flux2018['DCRAN'] != str(CODE_INSEE))&amp;(flux2018['DCRAN'].str.startswith(str(DEP), na=False))]['NBFLUX_C18_POP01P'].sum(),0)</t>
  </si>
  <si>
    <t>FLUX_2018_ENTRANT_EPCI</t>
  </si>
  <si>
    <t>Flux entrant total en 2018, en provenance de l'EPCI</t>
  </si>
  <si>
    <t>round(flux2018.loc[(flux2018['CODGEO'] == str(CODE_INSEE))&amp;(flux2018['DCRAN'] != str(CODE_INSEE))&amp;(flux2018['DCRAN'].isin(communes_epci(EPCI)))]['NBFLUX_C18_POP01P'].sum(),0)</t>
  </si>
  <si>
    <t>FLUX_2018_ENTRANT_INTERNATIONAL</t>
  </si>
  <si>
    <t>Flux entrant total en 2018, en provenance hors departement</t>
  </si>
  <si>
    <t>round(flux2018.loc[(flux2018['CODGEO'] == str(CODE_INSEE))&amp;(flux2018['DCRAN'] != str(CODE_INSEE))&amp;(flux2018['DCRAN'].str.startswith('99', na=False))]['NBFLUX_C18_POP01P'].sum(),0)</t>
  </si>
  <si>
    <t>FLUX_2018_ENTRANT_FRANCE</t>
  </si>
  <si>
    <t>Flux entrant total en 2018, en provenance de l'international</t>
  </si>
  <si>
    <t>FLUX_2018_ENTRANT - FLUX_2018_ENTRANT_DPT - FLUX_2018_ENTRANT_INTERNATIONAL</t>
  </si>
  <si>
    <t>FLUX_2018_SORTANT</t>
  </si>
  <si>
    <t>Flux sortant total en 2018</t>
  </si>
  <si>
    <t>round(flux2018.loc[(flux2018['DCRAN'] == str(CODE_INSEE))&amp;(flux2018['CODGEO'] != str(CODE_INSEE))]['NBFLUX_C18_POP01P'].sum(),0)</t>
  </si>
  <si>
    <t>FLUX_2018_SORTANT_DPT</t>
  </si>
  <si>
    <t>Flux sortant total en 2018, a destination du departement</t>
  </si>
  <si>
    <t>round(flux2018.loc[(flux2018['DCRAN'] == str(CODE_INSEE))&amp;(flux2018['CODGEO'] != str(CODE_INSEE))&amp;(flux2018['CODGEO'].str.startswith(str(DEP), na=False))]['NBFLUX_C18_POP01P'].sum(),0)</t>
  </si>
  <si>
    <t>FLUX_2018_SORTANT_EPCI</t>
  </si>
  <si>
    <t>Flux sortant total en 2018, a destination de l'EPCI</t>
  </si>
  <si>
    <t>round(flux2018.loc[(flux2018['DCRAN'] == str(CODE_INSEE))&amp;(flux2018['CODGEO'] != str(CODE_INSEE))&amp;(flux2018['CODGEO'].isin(communes_epci(EPCI)))]['NBFLUX_C18_POP01P'].sum(),0)</t>
  </si>
  <si>
    <t>FLUX_2018_SORTANT_FRANCE</t>
  </si>
  <si>
    <t>Flux sortant total en 2018, a destination de l'international</t>
  </si>
  <si>
    <t>FLUX_2018_SORTANT - FLUX_2018_SORTANT_DPT</t>
  </si>
  <si>
    <t>FLUX_2018_SOLDE_TOTAL</t>
  </si>
  <si>
    <t>Solde de Flux en 2018</t>
  </si>
  <si>
    <t>FLUX_2018_ENTRANT - FLUX_2018_SORTANT</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</si>
  <si>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</si>
  <si>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</si>
  <si>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</si>
  <si>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</si>
  <si>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</si>
  <si>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</si>
  <si>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</si>
  <si>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</si>
  <si>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</si>
  <si>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Part des entrants par rapport a la population</t>
  </si>
  <si>
    <t>Part des sortants par rapport a la population</t>
  </si>
  <si>
    <t>Part du solde migratoire dans l'evolution de la population</t>
  </si>
  <si>
    <t># Donnees de Flux Domicile Travail 2018</t>
  </si>
  <si>
    <t>FLUXPRO_2018_ENTRANT</t>
  </si>
  <si>
    <t>Flux Domicile Travail entrant total en 2018</t>
  </si>
  <si>
    <t>round(fluxpro2018.loc[(fluxpro2018['CODGEO'] == str(CODE_INSEE))&amp;(fluxpro2018['DCLT'] != str(CODE_INSEE))]['NBFLUX_C18_ACTOCC15P'].sum(),0)</t>
  </si>
  <si>
    <t>FLUXPRO_2018_ENTRANT_DPT</t>
  </si>
  <si>
    <t>Flux Domicile Travail entrant total en 2018, en provenance du departement</t>
  </si>
  <si>
    <t>round(fluxpro2018.loc[(fluxpro2018['CODGEO'] == str(CODE_INSEE))&amp;(fluxpro2018['DCLT'] != str(CODE_INSEE))&amp;(fluxpro2018['DCLT'].str.startswith(str(DEP), na=False))]['NBFLUX_C18_ACTOCC15P'].sum(),0)</t>
  </si>
  <si>
    <t>FLUXPRO_2018_ENTRANT_EPCI</t>
  </si>
  <si>
    <t>Flux Domicile Travail entrant total en 2018, en provenance de l'EPCI</t>
  </si>
  <si>
    <t>round(fluxpro2018.loc[(fluxpro2018['CODGEO'] == str(CODE_INSEE))&amp;(fluxpro2018['DCLT'] != str(CODE_INSEE))&amp;(fluxpro2018['DCLT'].isin(communes_epci(EPCI)))]['NBFLUX_C18_ACTOCC15P'].sum(),0)</t>
  </si>
  <si>
    <t>FLUXPRO_2018_ENTRANT_INTERNATIONAL</t>
  </si>
  <si>
    <t>Flux Domicile Travail entrant total en 2018, en provenance hors departement</t>
  </si>
  <si>
    <t>round(fluxpro2018.loc[(fluxpro2018['CODGEO'] == str(CODE_INSEE))&amp;(fluxpro2018['DCLT'] != str(CODE_INSEE))&amp;(fluxpro2018['DCLT'].str.startswith('99', na=False))]['NBFLUX_C18_ACTOCC15P'].sum(),0)</t>
  </si>
  <si>
    <t>FLUXPRO_2018_ENTRANT_FRANCE</t>
  </si>
  <si>
    <t>Flux Domicile Travail entrant total en 2018, en provenance de l'international</t>
  </si>
  <si>
    <t>FLUXPRO_2018_SORTANT</t>
  </si>
  <si>
    <t>Flux Domicile Travail sortant total en 2018</t>
  </si>
  <si>
    <t>round(fluxpro2018.loc[(fluxpro2018['DCLT'] == str(CODE_INSEE))&amp;(fluxpro2018['CODGEO'] != str(CODE_INSEE))]['NBFLUX_C18_ACTOCC15P'].sum(),0)</t>
  </si>
  <si>
    <t>FLUXPRO_2018_SORTANT_DPT</t>
  </si>
  <si>
    <t>Flux Domicile Travail sortant total en 2018, a destination du departement</t>
  </si>
  <si>
    <t>round(fluxpro2018.loc[(fluxpro2018['DCLT'] == str(CODE_INSEE))&amp;(fluxpro2018['CODGEO'] != str(CODE_INSEE))&amp;(fluxpro2018['CODGEO'].str.startswith(str(DEP), na=False))]['NBFLUX_C18_ACTOCC15P'].sum(),0)</t>
  </si>
  <si>
    <t>FLUXPRO_2018_SORTANT_EPCI</t>
  </si>
  <si>
    <t>Flux Domicile Travail sortant total en 2018, a destination de l'EPCI</t>
  </si>
  <si>
    <t>round(fluxpro2018.loc[(fluxpro2018['DCLT'] == str(CODE_INSEE))&amp;(fluxpro2018['CODGEO'] != str(CODE_INSEE))&amp;(fluxpro2018['CODGEO'].isin(communes_epci(EPCI)))]['NBFLUX_C18_ACTOCC15P'].sum(),0)</t>
  </si>
  <si>
    <t>FLUXPRO_2018_SORTANT_FRANCE</t>
  </si>
  <si>
    <t>Flux Domicile Travail sortant total en 2018, a destination de l'international</t>
  </si>
  <si>
    <t>FLUXPRO_2018_SORTANT - FLUXPRO_2018_SORTANT_DPT</t>
  </si>
  <si>
    <t>FLUXPRO_2018_SOLDE_TOTAL</t>
  </si>
  <si>
    <t>Solde de Flux Domicile Travail en 2018</t>
  </si>
  <si>
    <t>FLUXPRO_2018_ENTRANT - FLUXPRO_2018_SORTANT</t>
  </si>
  <si>
    <t>FLUXPRO_2018_SOLDE_DPT</t>
  </si>
  <si>
    <t>Solde de Flux Domicile Travail en 2018, dans le departement</t>
  </si>
  <si>
    <t>FLUXPRO_2018_ENTRANT_DPT - FLUXPRO_2018_SORTANT_DPT</t>
  </si>
  <si>
    <t>FLUXPRO_2018_SOLDE_EPCI</t>
  </si>
  <si>
    <t>Solde de Flux Domicile Travail en 2018, dans l'EPCI</t>
  </si>
  <si>
    <t>FLUXPRO_2018_ENTRANT_EPCI - FLUXPRO_2018_SORTANT_EPCI</t>
  </si>
  <si>
    <t>FLUXPRO_2018_SOLDE_AUTRES</t>
  </si>
  <si>
    <t>Solde de Flux Domicile Travail en 2018, en France et a l'International</t>
  </si>
  <si>
    <t>FLUXPRO_2018_ENTRANT_FRANCE - FLUXPRO_2018_SORTANT_FRANCE + FLUXPRO_2018_ENTRANT_INTERNATIONAL</t>
  </si>
  <si>
    <t>Part des habitants travaillant hors de leur commune de residence</t>
  </si>
  <si>
    <t># Donnees Projections Region 2013-2050</t>
  </si>
  <si>
    <t>PROJ_REG_2013</t>
  </si>
  <si>
    <t>Projection Population Region 2013</t>
  </si>
  <si>
    <t>PROJ</t>
  </si>
  <si>
    <t>projectionsREG["Unnamed: 2"][ REG ] * 1000</t>
  </si>
  <si>
    <t>3eme Colonne - If not a Found, name will be ECPI</t>
  </si>
  <si>
    <t>PROJ_REG_2018</t>
  </si>
  <si>
    <t>Projection Population Region 2018</t>
  </si>
  <si>
    <t>projectionsREG["Unnamed: 7"][ REG ] * 1000</t>
  </si>
  <si>
    <t>4eme Colonne ou 0</t>
  </si>
  <si>
    <t>PROJ_REG_2020</t>
  </si>
  <si>
    <t>Projection Population Region 2020</t>
  </si>
  <si>
    <t>projectionsREG["Unnamed: 9"][ REG ] * 1000</t>
  </si>
  <si>
    <t>9eme Colonne  ou 0</t>
  </si>
  <si>
    <t>PROJ_REG_2030</t>
  </si>
  <si>
    <t>Projection Population Region 2030</t>
  </si>
  <si>
    <t>projectionsREG["Unnamed: 19"][ REG ] * 1000</t>
  </si>
  <si>
    <t>13eme Colonne  ou 0</t>
  </si>
  <si>
    <t>PROJ_REG_2040</t>
  </si>
  <si>
    <t>Projection Population Region 2040</t>
  </si>
  <si>
    <t>projectionsREG["Unnamed: 29"][ REG ] * 1000</t>
  </si>
  <si>
    <t>Entre deux ou 0</t>
  </si>
  <si>
    <t>PROJ_REG_2050</t>
  </si>
  <si>
    <t>Projection Population Region 2050</t>
  </si>
  <si>
    <t>projectionsREG["Unnamed: 39"][ REG ] * 1000</t>
  </si>
  <si>
    <t># Donnees Projections EPCI 2013-2050</t>
  </si>
  <si>
    <t>PROJ_EPCI_NOM</t>
  </si>
  <si>
    <t>Nom EPCI</t>
  </si>
  <si>
    <t>p_epci["Unnamed: 2"].iloc[0]  if (p_epci.shape[0] == 1) else self.get("EPCI")</t>
  </si>
  <si>
    <t>3eme Colonne - If not a SCoT, name will be ECPI</t>
  </si>
  <si>
    <t>PROJ_EPCI_2013</t>
  </si>
  <si>
    <t>Projection Population EPCI 2013</t>
  </si>
  <si>
    <t>p_epci["Unnamed: 4"].iloc[0]  if (p_epci.shape[0] == 1) else 0</t>
  </si>
  <si>
    <t>PROJ_EPCI_2030</t>
  </si>
  <si>
    <t>Projection Population EPCI 2030</t>
  </si>
  <si>
    <t>p_epci["Unnamed: 8"].iloc[0]  if (p_epci.shape[0] == 1) else 0</t>
  </si>
  <si>
    <t>PROJ_EPCI_2050</t>
  </si>
  <si>
    <t>Projection Population EPCI 2050</t>
  </si>
  <si>
    <t>p_epci["Unnamed: 12"].iloc[0]  if (p_epci.shape[0] == 1) else 0</t>
  </si>
  <si>
    <t>PROJ_EPCI_2040</t>
  </si>
  <si>
    <t>Projection Population EPCI 2040</t>
  </si>
  <si>
    <t>PROJ_EPCI_2020</t>
  </si>
  <si>
    <t>Projection Population EPCI 2020</t>
  </si>
  <si>
    <t># Donnees Projections SCOT (SCOT 50000 ou plus)</t>
  </si>
  <si>
    <t>PROJ_SCOT_NOM</t>
  </si>
  <si>
    <t>Nom SCOT</t>
  </si>
  <si>
    <t>p_scot["Unnamed: 2"].iloc[0]  if (p_epci.shape[0] == 1) else self.get("EPCI")</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</si>
  <si>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</si>
  <si>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</si>
  <si>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</si>
  <si>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</si>
  <si>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</si>
  <si>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</si>
  <si>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</si>
  <si>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</si>
  <si>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</si>
  <si>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</si>
  <si>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</si>
  <si>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 PROJ_SCOT_2030  + PROJ_SCOT_2050) / 2)  if (p_epci.shape[0] == 1) else 0</t>
  </si>
  <si>
    <t>PROJ_SCOT_2020</t>
  </si>
  <si>
    <t>Projection Population SCoT 2020</t>
  </si>
  <si>
    <t>(( PROJ_SCOT_2013 + PROJ_SCOT_2030) / 2)  if (p_epci.shape[0] == 1) else 0</t>
  </si>
  <si>
    <t># Donnees Evolution Departement 2008-2021</t>
  </si>
  <si>
    <t>EVOL_DPT_POP08</t>
  </si>
  <si>
    <t>Population Departement en 2008</t>
  </si>
  <si>
    <t>round(evolution0813["Unnamed: 1"][ DEP_NOM ])</t>
  </si>
  <si>
    <t>EVOL_DPT_POP13</t>
  </si>
  <si>
    <t>Population Departement en 2013</t>
  </si>
  <si>
    <t>round(evolution1318["Unnamed: 1"][ DEP_NOM ])</t>
  </si>
  <si>
    <t>EVOL_DPT_POP18</t>
  </si>
  <si>
    <t>Population Departement en 2018</t>
  </si>
  <si>
    <t>round(evolution1821["Unnamed: 1"][ DEP_NOM ])</t>
  </si>
  <si>
    <t>EVOL_DPT_0813</t>
  </si>
  <si>
    <t>Taux Evolution Annuel Population Departement entre 2008 et 2013</t>
  </si>
  <si>
    <t>round(evolution0813["Unnamed: 2"][ DEP_NOM ], 3)</t>
  </si>
  <si>
    <t>EVOL_DPT_1318</t>
  </si>
  <si>
    <t>Taux Evolution Annuel Population Departement entre 2013 et 2018</t>
  </si>
  <si>
    <t>round(evolution1318["Unnamed: 2"][ DEP_NOM ], 3)</t>
  </si>
  <si>
    <t>EVOL_DPT_1821</t>
  </si>
  <si>
    <t>Taux Evolution Annuel Population Departement entre 2018 et 2021</t>
  </si>
  <si>
    <t>round(evolution1821["Unnamed: 2"][ DEP_NOM ], 3)</t>
  </si>
  <si>
    <t>EVOL_DPT_POP21</t>
  </si>
  <si>
    <t>Population Dept en 2021</t>
  </si>
  <si>
    <t>round(calc_after(2018, EVOL_DPT_POP18, 2021, EVOL_DPT_1821))</t>
  </si>
  <si>
    <t>PROJ_DPT_2013</t>
  </si>
  <si>
    <t>Projection Departement 2013</t>
  </si>
  <si>
    <t>projectionsDPT["Unnamed: 2"][ DEP ] * 1000</t>
  </si>
  <si>
    <t>PROJ_DPT_2018</t>
  </si>
  <si>
    <t>Projection Departement 2018</t>
  </si>
  <si>
    <t>PROJ_DPT_TXPOP_1318</t>
  </si>
  <si>
    <t>Taux de Croissance Annuel de la population Departement de 2013 a 2018</t>
  </si>
  <si>
    <t>calc_taux(2013, PROJ_DPT_2013, 2018, PROJ_DPT_2018)</t>
  </si>
  <si>
    <t>PROJ_DPT_2020</t>
  </si>
  <si>
    <t>Projection Departement 2020</t>
  </si>
  <si>
    <t>PROJ_DPT_TXPOP_1820</t>
  </si>
  <si>
    <t>Taux de Croissance Annuel de la population Departement de 2018 a 2020</t>
  </si>
  <si>
    <t>calc_taux(2018, PROJ_DPT_2018, 2020, PROJ_DPT_2020)</t>
  </si>
  <si>
    <t>PROJ_DPT_TXPOP_1320</t>
  </si>
  <si>
    <t>Taux de Croissance Annuel de la population Departement de 2013 a 2020</t>
  </si>
  <si>
    <t>PROJ_DPT_2030</t>
  </si>
  <si>
    <t>Projection Departement 2030</t>
  </si>
  <si>
    <t>PROJ_DPT_TXPOP_2030</t>
  </si>
  <si>
    <t>Taux de Croissance Annuel de la population Departement de 2020 a 2030</t>
  </si>
  <si>
    <t>calc_taux(2020, PROJ_DPT_2020, 2030, PROJ_DPT_2030)</t>
  </si>
  <si>
    <t>PROJ_DPT_2040</t>
  </si>
  <si>
    <t>Projection Departement 2040</t>
  </si>
  <si>
    <t>PROJ_DPT_TXPOP_3040</t>
  </si>
  <si>
    <t>Taux de Croissance Annuel de la population Departement de 2030 a 2040</t>
  </si>
  <si>
    <t>calc_taux(2030, PROJ_DPT_2030, 2040, PROJ_DPT_2040)</t>
  </si>
  <si>
    <t>PROJ_DPT_2050</t>
  </si>
  <si>
    <t>Projection Departement 2050</t>
  </si>
  <si>
    <t>PROJ_DPT_TXPOP_4050</t>
  </si>
  <si>
    <t>Taux de Croissance Annuel de la population Departement de 2040 a 2050</t>
  </si>
  <si>
    <t>calc_taux(2040, PROJ_DPT_2040, 2050, PROJ_DPT_2050)</t>
  </si>
  <si>
    <t>TX_POP_2030</t>
  </si>
  <si>
    <t>Taux Evolution de la Population entre 2020 et 2030</t>
  </si>
  <si>
    <t>calc_taux(2020, POP_2020, 2030, POP_2030, rounding=3)</t>
  </si>
  <si>
    <t>TX_POP_3040</t>
  </si>
  <si>
    <t>Taux Evolution de la Population entre 2030 et 2040</t>
  </si>
  <si>
    <t>calc_taux(2030, POP_2030, 2040, POP_2040, rounding=3)</t>
  </si>
  <si>
    <t>TX_POP_4050</t>
  </si>
  <si>
    <t>Taux Evolution de la Population entre 2040 et 2050</t>
  </si>
  <si>
    <t>calc_taux(2040, POP_2040, 2050, POP_2050, rounding=3)</t>
  </si>
  <si>
    <t>POP_2020</t>
  </si>
  <si>
    <t>Population en 2020</t>
  </si>
  <si>
    <t>POP_2030</t>
  </si>
  <si>
    <t>Population en 2030</t>
  </si>
  <si>
    <t>round(calc_after(2020, POP_2020, 2030, TX_POP_2030))</t>
  </si>
  <si>
    <t>POP_2040</t>
  </si>
  <si>
    <t>Population en 2040</t>
  </si>
  <si>
    <t>round(calc_after(2030, POP_2030, 2040, TX_POP_3040))</t>
  </si>
  <si>
    <t>POP_2050</t>
  </si>
  <si>
    <t>Population en 2050</t>
  </si>
  <si>
    <t>round(calc_after(2040, POP_2040, 2050, TX_POP_4050))</t>
  </si>
  <si>
    <t>TM_2020</t>
  </si>
  <si>
    <t>Taille des Ménages en 2020</t>
  </si>
  <si>
    <t>round(POP_2020 / LOG_2020, 3)</t>
  </si>
  <si>
    <t>TM_2030</t>
  </si>
  <si>
    <t>Taille des Ménages en 2030</t>
  </si>
  <si>
    <t>round(POP_2030 / LOG_2030, 3)</t>
  </si>
  <si>
    <t>TM_2040</t>
  </si>
  <si>
    <t>Taille des Ménages en 2040</t>
  </si>
  <si>
    <t>round(POP_2040 / LOG_2040, 3)</t>
  </si>
  <si>
    <t>TM_2050</t>
  </si>
  <si>
    <t>Taille des Ménages en 2050</t>
  </si>
  <si>
    <t>round(POP_2050 / LOG_2050, 3)</t>
  </si>
  <si>
    <t>LOG_2020</t>
  </si>
  <si>
    <t>Besoins en Logements en 2020</t>
  </si>
  <si>
    <t>round(POP_2020 / TM_2020)</t>
  </si>
  <si>
    <t>LOG_2030</t>
  </si>
  <si>
    <t>Besoins en Logements en 2030</t>
  </si>
  <si>
    <t>round(POP_2030 / TM_2030)</t>
  </si>
  <si>
    <t>LOG_2040</t>
  </si>
  <si>
    <t>Besoins en Logements en 2040</t>
  </si>
  <si>
    <t>round(POP_2040 / TM_2040)</t>
  </si>
  <si>
    <t>LOG_2050</t>
  </si>
  <si>
    <t>Besoins en Logements en 2050</t>
  </si>
  <si>
    <t>round(POP_2050 / TM_2050)</t>
  </si>
  <si>
    <t>P20_RP</t>
  </si>
  <si>
    <t>Logements en 2020</t>
  </si>
  <si>
    <t>CALC</t>
  </si>
  <si>
    <t>round(LOG_2020)</t>
  </si>
  <si>
    <t>TX_RES_SEC_18</t>
  </si>
  <si>
    <t>Taux de Residences Secondaires en 2018</t>
  </si>
  <si>
    <t>TX_RES_VAC_18</t>
  </si>
  <si>
    <t>Taux de Residences Vacantes en 2018</t>
  </si>
  <si>
    <t>P20_RSECOCC</t>
  </si>
  <si>
    <t>Projection Residences Secondaires en 2020</t>
  </si>
  <si>
    <t>P20_LOGVAC</t>
  </si>
  <si>
    <t>Projection Residences Vacantes en 2020</t>
  </si>
  <si>
    <t>P30_RSECOCC</t>
  </si>
  <si>
    <t>Projection Residences Secondaires en 2030</t>
  </si>
  <si>
    <t>P30_LOGVAC</t>
  </si>
  <si>
    <t>Projection Residences Vacantes en 2030</t>
  </si>
  <si>
    <t>NOUV_LOG_0813</t>
  </si>
  <si>
    <t>Nouveaux Logements (RP+RS+VAC) entre 2008 et 2013 (5 ans)</t>
  </si>
  <si>
    <t>P13_RP - P08_RP + P13_RSECOCC - P08_RSECOCC  + P13_LOGVAC - P08_LOGVAC</t>
  </si>
  <si>
    <t>NOUV_LOG_1318</t>
  </si>
  <si>
    <t>Nouveaux Logements (RP+RS+VAC) entre 2013 et 2018 (5 ans)</t>
  </si>
  <si>
    <t>NOUV_LOG_1820</t>
  </si>
  <si>
    <t>Nouveaux Logements (RP+RS+VAC) entre 2018 et 2020 (2 ans)</t>
  </si>
  <si>
    <t>NOUV_LOG_1320</t>
  </si>
  <si>
    <t>Nouveaux Logements (RP+RS+VAC) entre 2013 et 2020 (7 ans)</t>
  </si>
  <si>
    <t>P20_RP - P13_RP + P20_RSECOCC - P13_RSECOCC  + P20_LOGVAC - P13_LOGVAC</t>
  </si>
  <si>
    <t>NOUV_LOG_0820</t>
  </si>
  <si>
    <t>Nouveaux Logements (RP+RS+VAC) entre 2008 et 2020 (12 ans)</t>
  </si>
  <si>
    <t>P20_RP - P08_RP + P20_RSECOCC - P08_RSECOCC  + P20_LOGVAC - P08_LOGVAC</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</si>
  <si>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</si>
  <si>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</si>
  <si>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</si>
  <si>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</si>
  <si>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</si>
  <si>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2008 et 2013 (5 ans)</t>
  </si>
  <si>
    <t>P13_RP - P08_RP</t>
  </si>
  <si>
    <t>BESOINS_1320</t>
  </si>
  <si>
    <t>Besoins en Logements entre 2013 et 2020 (7 ans)</t>
  </si>
  <si>
    <t>LOG_2020 - P13_RP</t>
  </si>
  <si>
    <t>BESOINS_0820</t>
  </si>
  <si>
    <t>Besoins en Logements entre 2008 et 2020 (12 ans)</t>
  </si>
  <si>
    <t>LOG_2020 - P08_RP</t>
  </si>
  <si>
    <t>NOUV_RESSEC_1320</t>
  </si>
  <si>
    <t>Nouvelles Residences Secondaires entre 2013 et 2020  (8 ans)</t>
  </si>
  <si>
    <t>P20_RSECOCC - P13_RSECOCC</t>
  </si>
  <si>
    <t>NOUV_LOGVAC_1320</t>
  </si>
  <si>
    <t>Nouvelles Residences Vacantes entre 2013 et 2020  (8 ans)</t>
  </si>
  <si>
    <t>P20_LOGVAC - P13_LOGVAC</t>
  </si>
  <si>
    <t>NOUV_RESSEC_1318</t>
  </si>
  <si>
    <t>Nouvelles Residences Secondaires entre 2013 et 2018  (8 ans)</t>
  </si>
  <si>
    <t>NOUV_LOGVAC_1318</t>
  </si>
  <si>
    <t>Nouvelles Residences Vacantes entre 2013 et 2018  (8 ans)</t>
  </si>
  <si>
    <t>Logements Construits entre 2013 et 2021  (8 ans)</t>
  </si>
  <si>
    <t>Logements Sociaux Construits entre 2013 et 2020  (8 ans)</t>
  </si>
  <si>
    <t>Taux de Construction de LS entre 2013 et 2020  (8 ans)</t>
  </si>
  <si>
    <t>TX_LGT_PRET_LOC_SOCIAL_1316</t>
  </si>
  <si>
    <t>Taux de Construction de LS entre 2013 et 2016  (8 ans)</t>
  </si>
  <si>
    <t>0 if (NB_LGT_TOT_COMMENCES_1316 == 0) else round(NB_LGT_PRET_LOC_SOCIAL_1316 / NB_LGT_TOT_COMMENCES_1316, 4)</t>
  </si>
  <si>
    <t>0 if (NB_LGT_TOT_COMMENCES_1316 == 0) else round((NB_LGT_PRET_LOC_SOCIAL_1316) / (NB_LGT_TOT_COMMENCES_1316), 4)</t>
  </si>
  <si>
    <t>Taux de Construction de LS  entre 2017 et 2021  (8 ans)</t>
  </si>
  <si>
    <t>LOG_NON_VENDUS_1320</t>
  </si>
  <si>
    <t>Logements en Construction non encore affectes / vendus en 2020</t>
  </si>
  <si>
    <t># Tendances d'Autorisation d'Artificialisation - Sitadel</t>
  </si>
  <si>
    <t>CONSO_LOG_SUPERFICIE2013</t>
  </si>
  <si>
    <t>Total des superficies de parcelles vierges autorisees 2013</t>
  </si>
  <si>
    <t>CONSO</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</si>
  <si>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 &amp;  (sitadel1316["I_NIVSUPP"] == "0") ]["SUPERFICIE_TERRAIN"])</t>
  </si>
  <si>
    <t>CONSO_LOG_SUPERFICIE2014</t>
  </si>
  <si>
    <t>Total des superficies de parcelles vierges autorisees 2014</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</si>
  <si>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 &amp;  (sitadel1316["I_NIVSUPP"] == "0")]["SUPERFICIE_TERRAIN"])</t>
  </si>
  <si>
    <t>CONSO_LOG_SUPERFICIE2015</t>
  </si>
  <si>
    <t>Total des superficies de parcelles vierges autorisees 2015</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</si>
  <si>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"0")&amp;  (sitadel1316["I_NIVSUPP"] == "0")]["SUPERFICIE_TERRAIN"])</t>
  </si>
  <si>
    <t>CONSO_LOG_SUPERFICIE2016</t>
  </si>
  <si>
    <t>Total des superficies de parcelles vierges autorisees 2016</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</si>
  <si>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</si>
  <si>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CONSO_LOG_SUPERFICIE2017</t>
  </si>
  <si>
    <t>Total des superficies de parcelles vierges autorisees 2017</t>
  </si>
  <si>
    <t>CONSO_LOG_SUPERFICIE2018</t>
  </si>
  <si>
    <t>Total des superficies de parcelles vierges autorisees 2018</t>
  </si>
  <si>
    <t>CONSO_LOG_SUPERFICIE2019</t>
  </si>
  <si>
    <t>Total des superficies de parcelles vierges autorisees 2019</t>
  </si>
  <si>
    <t>CONSO_LOG_SUPERFICIE2020</t>
  </si>
  <si>
    <t>Total des superficies de parcelles vierges autorisees 2020</t>
  </si>
  <si>
    <t>CONSO_LOG_SUPERFICIE2021</t>
  </si>
  <si>
    <t>Total des superficies de parcelles vierges autorisees 2021</t>
  </si>
  <si>
    <t>CONSO_LOG_SUPERFICIE2022</t>
  </si>
  <si>
    <t>Total des superficies de parcelles vierges autorisees 2022</t>
  </si>
  <si>
    <t>CONSO_LOG_SUPERFICIE</t>
  </si>
  <si>
    <t>Total des superficies de parcelles vierges 2013-2022</t>
  </si>
  <si>
    <t>sum(com_sitadel[(com_sitadel['COMM'] == str(code_insee)) &amp; (com_sitadel["NATURE_PROJET"] == "1") &amp;  (com_sitadel["Etat_DAU"] != "4") &amp; (com_sitadel["Type_DAU"] == "PC") &amp;  (com_sitadel["SURF_HAB_AVANT"] == 0) &amp;  (com_sitadel["SURF_LOC_AVANT"] == 0) &amp; (com_sitadel["I_EXTENSION"] == "0") &amp;  (com_sitadel["I_SURELEVATION"] == "0") &amp;  (com_sitadel["I_NIVSUPP"] == "0")]["SUPERFICIE_TERRAIN"])</t>
  </si>
  <si>
    <t>CONSO_LOG_LAST_DATE</t>
  </si>
  <si>
    <t>MAX</t>
  </si>
  <si>
    <t>CONSO_LOG_SUPERFICIE2016_REA</t>
  </si>
  <si>
    <t>Total des superficies de parcelles vierges realisees 2016</t>
  </si>
  <si>
    <t>sum(sitadel1316[(sitadel1316['COMM'] == str(code_insee)) &amp; (sitadel1316["NATURE_PROJET"] == "1") &amp; ( (sitadel1316["Etat_DAU"] == "5") | (sitadel1316["Etat_DAU"] == "6"))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</si>
  <si>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CONSO_LOG_SUPERFICIE2017_REA</t>
  </si>
  <si>
    <t>Total des superficies de parcelles vierges realisees 2017</t>
  </si>
  <si>
    <t>CONSO_LOG_SUPERFICIE2018_REA</t>
  </si>
  <si>
    <t>Total des superficies de parcelles vierges realisees 2018</t>
  </si>
  <si>
    <t>CONSO_LOG_SUPERFICIE2019_REA</t>
  </si>
  <si>
    <t>Total des superficies de parcelles vierges realisees 2019</t>
  </si>
  <si>
    <t>CONSO_LOG_TAUX_REA</t>
  </si>
  <si>
    <t>Taux de Realisation des Autorisations 2016-2018</t>
  </si>
  <si>
    <t>0 if ((CONSO_LOG_SUPERFICIE2016+CONSO_LOG_SUPERFICIE2017+CONSO_LOG_SUPERFICIE2018)==0)else round0((CONSO_LOG_SUPERFICIE2016_REA+CONSO_LOG_SUPERFICIE2017_REA+CONSO_LOG_SUPERFICIE2018_REA) / (CONSO_LOG_SUPERFICIE2016+CONSO_LOG_SUPERFICIE2017+CONSO_LOG_SUPERFICIE2018),2)</t>
  </si>
  <si>
    <t>CONSO_LOG_SUPERFICIE2013_TOT</t>
  </si>
  <si>
    <t>Total des superficies de parcelles autorisees 2013, avec extensions</t>
  </si>
  <si>
    <t>sum(sitadel1316[(sitadel1316['COMM'] == str(code_insee)) &amp; (sitadel1316["NATURE_PROJET"] == "1") &amp;  (sitadel1316["Etat_DAU"] != "4") &amp; (sitadel1316["DATE_REELLE_AUTORISATION"] &gt; "2013-01-01") &amp; (sitadel1316["DATE_REELLE_AUTORISATION"] &lt; "2014-01-01")]["SUPERFICIE_TERRAIN"])</t>
  </si>
  <si>
    <t>CONSO_LOG_SUPERFICIE2014_TOT</t>
  </si>
  <si>
    <t>Total des superficies de parcelles autorisees 2014, avec extensions</t>
  </si>
  <si>
    <t>sum(sitadel1316[(sitadel1316['COMM'] == str(code_insee)) &amp; (sitadel1316["NATURE_PROJET"] == "1") &amp;  (sitadel1316["Etat_DAU"] != "4") &amp; (sitadel1316["DATE_REELLE_AUTORISATION"] &gt; "2014-01-01") &amp; (sitadel1316["DATE_REELLE_AUTORISATION"] &lt; "2015-01-01")  ]["SUPERFICIE_TERRAIN"])</t>
  </si>
  <si>
    <t>CONSO_LOG_SUPERFICIE2015_TOT</t>
  </si>
  <si>
    <t>Total des superficies de parcelles autorisees 2015, avec extensions</t>
  </si>
  <si>
    <t>sum(sitadel1316[(sitadel1316['COMM'] == str(code_insee)) &amp; (sitadel1316["NATURE_PROJET"] == "1") &amp;  (sitadel1316["Etat_DAU"] != "4") &amp; (sitadel1316["DATE_REELLE_AUTORISATION"] &gt; "2015-01-01") &amp; (sitadel1316["DATE_REELLE_AUTORISATION"] &lt; "2016-01-01") ]["SUPERFICIE_TERRAIN"])</t>
  </si>
  <si>
    <t>CONSO_LOG_SUPERFICIE2016_TOT</t>
  </si>
  <si>
    <t>Total des superficies de parcelles autorisees 2016, avec extensions</t>
  </si>
  <si>
    <t>sum(sitadel1316[(sitadel1316['COMM'] == str(code_insee)) &amp; (sitadel1316["NATURE_PROJET"] == "1") &amp;  (sitadel1316["Etat_DAU"] != "4") &amp; (sitadel1316["DATE_REELLE_AUTORISATION"] &gt; "2016-01-01") &amp; (sitadel1316["DATE_REELLE_AUTORISATION"] &lt; "2017-01-01") ]["SUPERFICIE_TERRAIN"])</t>
  </si>
  <si>
    <t>CONSO_LOG_SUPERFICIE2017_TOT</t>
  </si>
  <si>
    <t>Total des superficies de parcelles autorisees 2017, avec extensions</t>
  </si>
  <si>
    <t>CONSO_LOG_SUPERFICIE2018_TOT</t>
  </si>
  <si>
    <t>Total des superficies de parcelles autorisees 2018, avec extensions</t>
  </si>
  <si>
    <t>CONSO_LOG_SUPERFICIE2019_TOT</t>
  </si>
  <si>
    <t>Total des superficies de parcelles autorisees 2019, avec extensions</t>
  </si>
  <si>
    <t>CONSO_LOG_SUPERFICIE2020_TOT</t>
  </si>
  <si>
    <t>Total des superficies de parcelles autorisees 2020, avec extensions</t>
  </si>
  <si>
    <t>CONSO_LOG_SUPERFICIE2021_TOT</t>
  </si>
  <si>
    <t>Total des superficies de parcelles autorisees 2021, avec extensions</t>
  </si>
  <si>
    <t>CONSO_LOG_SUPERFICIE2022_TOT</t>
  </si>
  <si>
    <t>Total des superficies de parcelles autorisees 2022, avec extensions</t>
  </si>
  <si>
    <t>CONSO_LOG_SUPERFICIE_TOT</t>
  </si>
  <si>
    <t>Total des superficies de parcelles autorisees 2013-2022, avec extensions</t>
  </si>
  <si>
    <t>CONSO_LOC_SUPERFICIE_TOT</t>
  </si>
  <si>
    <t>Total des superficies de parcelles vierges pour les locaux 2013-2022</t>
  </si>
  <si>
    <t>sum(com_sitadelLocaux[(com_sitadelLocaux['COMM'] == str(code_insee)) &amp; (com_sitadelLocaux["NATURE_PROJET_COMPLETEE"] == "1") &amp;  (com_sitadelLocaux["Etat_DAU"] != "4") &amp; (com_sitadelLocaux["Type_DAU"] == "PC") &amp;  (com_sitadelLocaux["SURF_HAB_AVANT"] == 0) &amp;  (com_sitadelLocaux["SURF_LOC_AVANT"] == 0) &amp; (com_sitadelLocaux["I_EXTENSION"] == "0") &amp;  (com_sitadelLocaux["I_SURELEVATION"] == "0") &amp;  (com_sitadelLocaux["I_NIVSUPP"] == "0")]["SUPERFICIE_TERRAIN"])</t>
  </si>
  <si>
    <t># Donnees Consommation SCoT Ouest</t>
  </si>
  <si>
    <t>SCOT_OUEST</t>
  </si>
  <si>
    <t>"1" si Scot Ouest, "0" sinon</t>
  </si>
  <si>
    <t>SCOT</t>
  </si>
  <si>
    <t>1 if (is_scot_ouest(CODE_INSEE)) else 0</t>
  </si>
  <si>
    <t>SCOT_OUEST_LOG_SUPERFICIE_ALL_2020</t>
  </si>
  <si>
    <t>Total des Superficies des Parcelles &gt; 0 en 2020</t>
  </si>
  <si>
    <t>SCOT_OUEST_LOG_SUPERFICIE_2500_2020</t>
  </si>
  <si>
    <t>Total des Superficies des Parcelles &gt; 2500 en 2020</t>
  </si>
  <si>
    <t>SCOT_OUEST_LOG_SUPERFICIE_SMALL_2020</t>
  </si>
  <si>
    <t>Total des Superficies des Parcelles &gt; 0 &lt; 2500 en 2020</t>
  </si>
  <si>
    <t>SCOT_OUEST_LOG_SUPERFICIE_ALL_2020 - SCOT_OUEST_LOG_SUPERFICIE_2500_2020</t>
  </si>
  <si>
    <t>SCOT_OUEST_LOG_SUPERFICIE_ALL_2021</t>
  </si>
  <si>
    <t>Total des Superficies des Parcelles &gt; 0 en 2021</t>
  </si>
  <si>
    <t>SCOT_OUEST_LOG_SUPERFICIE_2500_2021</t>
  </si>
  <si>
    <t>Total des Superficies des Parcelles &gt; 2500 en 2021</t>
  </si>
  <si>
    <t>SCOT_OUEST_LOG_SUPERFICIE_SMALL_2021</t>
  </si>
  <si>
    <t>Total des Superficies des Parcelles &gt; 0 &lt; 2500 en 2021</t>
  </si>
  <si>
    <t>SCOT_OUEST_LOG_SUPERFICIE_ALL_2021 - SCOT_OUEST_LOG_SUPERFICIE_2500_2021</t>
  </si>
  <si>
    <t>SCOT_OUEST_LOG_SUPERFICIE_ALL_2022</t>
  </si>
  <si>
    <t>Total des Superficies des Parcelles &gt; 0 en 2022</t>
  </si>
  <si>
    <t>SCOT_OUEST_LOG_SUPERFICIE_2500_2022</t>
  </si>
  <si>
    <t>Total des Superficies des Parcelles &gt; 2500 en 2022</t>
  </si>
  <si>
    <t>SCOT_OUEST_LOG_SUPERFICIE_SMALL_2022</t>
  </si>
  <si>
    <t>Total des Superficies des Parcelles &gt; 0 &lt; 2500 en 2022</t>
  </si>
  <si>
    <t>SCOT_OUEST_LOG_SUPERFICIE_ALL_2022 - SCOT_OUEST_LOG_SUPERFICIE_2500_2022</t>
  </si>
  <si>
    <t>SCOT_OUEST_LOG_SUPERFICIE_ALL_2023</t>
  </si>
  <si>
    <t>Total des Superficies des Parcelles &gt; 0 en 2023</t>
  </si>
  <si>
    <t>SCOT_OUEST_LOG_SUPERFICIE_2500_2023</t>
  </si>
  <si>
    <t>Total des Superficies des Parcelles &gt; 2500 en 2023</t>
  </si>
  <si>
    <t>SCOT_OUEST_LOG_SUPERFICIE_SMALL_2023</t>
  </si>
  <si>
    <t>Total des Superficies des Parcelles &gt; 0 &lt; 2500 en 2023</t>
  </si>
  <si>
    <t>SCOT_OUEST_LOG_SUPERFICIE_ALL_2023 - SCOT_OUEST_LOG_SUPERFICIE_2500_2023</t>
  </si>
  <si>
    <t>SCOT_OUEST_LOG_SUPERFICIE_ALL_2024</t>
  </si>
  <si>
    <t>Total des Superficies des Parcelles &gt; 0 en 2024</t>
  </si>
  <si>
    <t>SCOT_OUEST_LOG_SUPERFICIE_2500_2024</t>
  </si>
  <si>
    <t>Total des Superficies des Parcelles &gt; 2500 en 2024</t>
  </si>
  <si>
    <t>SCOT_OUEST_LOG_SUPERFICIE_SMALL_2024</t>
  </si>
  <si>
    <t>Total des Superficies des Parcelles &gt; 0 &lt; 2500 en 2024</t>
  </si>
  <si>
    <t>SCOT_OUEST_LOG_SUPERFICIE_ALL_2024 - SCOT_OUEST_LOG_SUPERFICIE_2500_2024</t>
  </si>
  <si>
    <t>SCOT_OUEST_LOG_SUPERFICIE_ALL_2025</t>
  </si>
  <si>
    <t>Total des Superficies des Parcelles &gt; 0 en 2025</t>
  </si>
  <si>
    <t>SCOT_OUEST_LOG_SUPERFICIE_2500_2025</t>
  </si>
  <si>
    <t>Total des Superficies des Parcelles &gt; 2500 en 2025</t>
  </si>
  <si>
    <t>SCOT_OUEST_LOG_SUPERFICIE_SMALL_2025</t>
  </si>
  <si>
    <t>Total des Superficies des Parcelles &gt; 0 &lt; 2500 en 2025</t>
  </si>
  <si>
    <t>SCOT_OUEST_LOG_SUPERFICIE_ALL_2025 - SCOT_OUEST_LOG_SUPERFICIE_2500_2025</t>
  </si>
  <si>
    <t>SCOT_OUEST_START_DATE</t>
  </si>
  <si>
    <t>SCOT_OUEST_LOG_SUPERFICIE_ALL</t>
  </si>
  <si>
    <t>SCOT_OUEST_LOG_SUPERFICIE_2500</t>
  </si>
  <si>
    <t>SCOT_OUEST_LOG_SUPERFICIE_SMALL</t>
  </si>
  <si>
    <t>SCOT_OUEST_LOG_SUPERFICIE_ALL - SCOT_OUEST_LOG_SUPERFICIE_2500</t>
  </si>
  <si>
    <t>SCOT_OUEST_LOG_SUPERFICIE_PART</t>
  </si>
  <si>
    <t xml:space="preserve">0 if (SCOT_OUEST_LOG_SUPERFICIE_ALL  == 0 ) else SCOT_OUEST_LOG_SUPERFICIE_SMALL / SCOT_OUEST_LOG_SUPERFICIE_ALL </t>
  </si>
  <si>
    <t>SCOT_OUEST_LOG_COUNT_ALL</t>
  </si>
  <si>
    <t>SCOT_OUEST_LOG_COUNT_2500</t>
  </si>
  <si>
    <t>SCOT_OUEST_LOG_COUNT_SMALL</t>
  </si>
  <si>
    <t>SCOT_OUEST_LOG_COUNT_ALL - SCOT_OUEST_LOG_COUNT_2500</t>
  </si>
  <si>
    <t>SCOT_OUEST_LOG_COUNT_PART</t>
  </si>
  <si>
    <t>0 if (SCOT_OUEST_LOG_COUNT_ALL == 0 ) else  SCOT_OUEST_LOG_COUNT_SMALL / SCOT_OUEST_LOG_COUNT_ALL</t>
  </si>
  <si>
    <t>SCOT_OUEST_LOG_LOGEMENTS</t>
  </si>
  <si>
    <t>SCOT_OUEST_LOG_LOG_SOCIAUX</t>
  </si>
  <si>
    <t>SCOT_OUEST_LOG_COUNT</t>
  </si>
  <si>
    <t>SCOT_OUEST_LOG_COUNT_0</t>
  </si>
  <si>
    <t>SCOT_OUEST_LOG_SUPERFICIE</t>
  </si>
  <si>
    <t>round0(SCOT_OUEST_LOG_SUPERFICIE_ALL + ((SCOT_OUEST_LOG_SUPERFICIE_ALL/(SCOT_OUEST_LOG_COUNT-SCOT_OUEST_LOG_COUNT_0))*SCOT_OUEST_LOG_COUNT_0), 0) if ((SCOT_OUEST_LOG_COUNT-SCOT_OUEST_LOG_COUNT_0) != 0) else 0</t>
  </si>
  <si>
    <t>SCOT_OUEST_LOG_PARCELLES</t>
  </si>
  <si>
    <t>SCOT_2030</t>
  </si>
  <si>
    <t>Consommation autorisee 2020-2030 &gt; 2500 m2</t>
  </si>
  <si>
    <t>SCOT_OUEST['Budget 2030'][NOM_COMMUNE]*10000 if (NOM_COMMUNE in SCOT_OUEST.index) else 0</t>
  </si>
  <si>
    <t>SCOT_2040</t>
  </si>
  <si>
    <t>Consommation autorisee 2030-2040 &gt; 2500 m2</t>
  </si>
  <si>
    <t>SCOT_OUEST['Budget 2040'][NOM_COMMUNE]*10000 if (NOM_COMMUNE in SCOT_OUEST.index) else 0</t>
  </si>
  <si>
    <t>SCOT_LAST_DATE</t>
  </si>
  <si>
    <t>SCOT_2030_OBJ</t>
  </si>
  <si>
    <t>SCOT_OUEST_LOG_SUPERFICIE_2500 / SCOT_2030 if (SCOT_2030 &gt; 0) else -1</t>
  </si>
  <si>
    <t>SCOT_2030_HORS_OBJ</t>
  </si>
  <si>
    <t>SCOT_OUEST_LOG_SUPERFICIE_SMALL / SCOT_2030 if (SCOT_2030 &gt; 0) else -1</t>
  </si>
  <si>
    <t>SCOT_2030_DATE</t>
  </si>
  <si>
    <t>Date Fin de Periode du SCoT 2030</t>
  </si>
  <si>
    <t>"2030-01-01"</t>
  </si>
  <si>
    <t>SCOT_DAYS</t>
  </si>
  <si>
    <t>(parser.parse(SCOT_LAST_DATE)-parser.parse(SCOT_OUEST_START_DATE)).days</t>
  </si>
  <si>
    <t>SCOT_DAYS_TOTAL_2030</t>
  </si>
  <si>
    <t>(parser.parse(SCOT_2030_DATE)-parser.parse(SCOT_OUEST_START_DATE)).days</t>
  </si>
  <si>
    <t>SCOT_DAYS_TOTAL_PART</t>
  </si>
  <si>
    <t>round0((SCOT_DAYS / SCOT_DAYS_TOTAL_2030),3)</t>
  </si>
  <si>
    <t>SCOT_TRAJECTOIRE_ALL_2030</t>
  </si>
  <si>
    <t>round0(((SCOT_OUEST_LOG_SUPERFICIE_ALL / SCOT_DAYS ) * SCOT_DAYS_TOTAL_2030),0)</t>
  </si>
  <si>
    <t>SCOT_TRAJECTOIRE_2500_2030</t>
  </si>
  <si>
    <t>round0(((SCOT_OUEST_LOG_SUPERFICIE_2500 / SCOT_DAYS ) * SCOT_DAYS_TOTAL_2030),0)</t>
  </si>
  <si>
    <t># Parametres par defaut des scenarios</t>
  </si>
  <si>
    <t>scen</t>
  </si>
  <si>
    <t>Scenario par Defaut (INSEE)</t>
  </si>
  <si>
    <t>SCENARIO</t>
  </si>
  <si>
    <t>"scen0"</t>
  </si>
  <si>
    <t>scen0 utilise des taux de projections evoluant (scenario insee) - les autres sont indentiques de 2020 a 2050</t>
  </si>
  <si>
    <t>scen_evol_pop</t>
  </si>
  <si>
    <t>Hypothese d'evolution de la population</t>
  </si>
  <si>
    <t>scen_evol_tm</t>
  </si>
  <si>
    <t>Hypothese d'evolution de la taille des ménages</t>
  </si>
  <si>
    <t>scen_log_ha</t>
  </si>
  <si>
    <t>Logements par Hectares</t>
  </si>
  <si>
    <t>scen_lutte_vacance</t>
  </si>
  <si>
    <t>Diminution des logements vacants en 10 ans (en %)</t>
  </si>
  <si>
    <t>scen_lutte_secondaire</t>
  </si>
  <si>
    <t>Diminution des residences secondaires en 10 ans (en %)</t>
  </si>
  <si>
    <t>scen_conv_logsru</t>
  </si>
  <si>
    <t>Reconversion / Renouvellement</t>
  </si>
  <si>
    <t>scen_part_logsru</t>
  </si>
  <si>
    <t>Part des Logements Sociaux dans les Programmes (en %)</t>
  </si>
  <si>
    <t>scen_taux_desaffectation</t>
  </si>
  <si>
    <t>Taux de Desaffectation annuel des Logements (detruits)</t>
  </si>
  <si>
    <t>1,5 pour 10000</t>
  </si>
  <si>
    <t>scen_taux_renouvellement</t>
  </si>
  <si>
    <t>Taux de Logements en renouvellement en %</t>
  </si>
  <si>
    <t>Valeur de Object-Zan, de la Federation des SCoT</t>
  </si>
  <si>
    <t>Flag</t>
  </si>
  <si>
    <t>Python</t>
  </si>
  <si>
    <t>JavaScript</t>
  </si>
  <si>
    <t>06250</t>
  </si>
  <si>
    <t># Test Calculs</t>
  </si>
  <si>
    <t>CALCUL_HELLO</t>
  </si>
  <si>
    <t>CALCULS</t>
  </si>
  <si>
    <t>Salut</t>
  </si>
  <si>
    <t>CALCUL_TEST</t>
  </si>
  <si>
    <t>Test</t>
  </si>
  <si>
    <t>CALCUL_TEST2</t>
  </si>
  <si>
    <t>CALCUL_TEST + 5</t>
  </si>
  <si>
    <t>Test2</t>
  </si>
  <si>
    <t>CALCUL_TEST3</t>
  </si>
  <si>
    <t>round0(CALCUL_TEST2 +2.5)</t>
  </si>
  <si>
    <t>Math.round(CALCUL_TEST2 +2.5)</t>
  </si>
  <si>
    <t>Test3</t>
  </si>
  <si>
    <t># Evolution de la Population</t>
  </si>
  <si>
    <t># 2008-2013 (INSEE)</t>
  </si>
  <si>
    <t>pop_2008</t>
  </si>
  <si>
    <t>Population historique 2008</t>
  </si>
  <si>
    <t>pop_2013</t>
  </si>
  <si>
    <t>Population historique 2013</t>
  </si>
  <si>
    <t>epop_0813</t>
  </si>
  <si>
    <t>Evolution Population historique 2008-2013</t>
  </si>
  <si>
    <t>pop_2013-pop_2008</t>
  </si>
  <si>
    <t>f_epop_0813</t>
  </si>
  <si>
    <t>f_diff (pop_2013 , pop_2008)</t>
  </si>
  <si>
    <t>txpop_0813</t>
  </si>
  <si>
    <t>Taux Annuel de l'Evolution Population historique 2008-2013</t>
  </si>
  <si>
    <t>f_etxpop_0813</t>
  </si>
  <si>
    <t>f_taux (txpop_0813, 3, suffix="%")</t>
  </si>
  <si>
    <t>Evolution Population historique 2013-2008</t>
  </si>
  <si>
    <t>pop_2020</t>
  </si>
  <si>
    <t>Population projectee 2020</t>
  </si>
  <si>
    <t># 2020-2030 (Projections INSEE ou Scenario)</t>
  </si>
  <si>
    <t>txpop_2030</t>
  </si>
  <si>
    <t>Taux Annuel de l'Evolution Population projetee 2020-2030</t>
  </si>
  <si>
    <t>PROJ_DPT_TXPOP_2030 if (scen == "scen0") else scen_evol_pop</t>
  </si>
  <si>
    <t xml:space="preserve"> (scen == "scen0") ?  PROJ_DPT_TXPOP_2030 : scen_evol_pop</t>
  </si>
  <si>
    <t>pop_2030</t>
  </si>
  <si>
    <t>Population projectee 2030</t>
  </si>
  <si>
    <t>calc_after(2020, pop_2020, 2030, txpop_2030,0)</t>
  </si>
  <si>
    <t>epop_2030</t>
  </si>
  <si>
    <t>Evolution Population projetee 2020-2030</t>
  </si>
  <si>
    <t>pop_2030 - pop_2020</t>
  </si>
  <si>
    <t>f_epop_2030</t>
  </si>
  <si>
    <t>f_diff (pop_2030 , pop_2020)</t>
  </si>
  <si>
    <t>f_etxpop_2030</t>
  </si>
  <si>
    <t>f_taux (txpop_2030, 3, suffix="%")</t>
  </si>
  <si>
    <t># 2030-2040 (Projections INSEE ou Scenario)</t>
  </si>
  <si>
    <t>txpop_3040</t>
  </si>
  <si>
    <t>Taux Annuel de l'Evolution Population projetee 2030-2040</t>
  </si>
  <si>
    <t>PROJ_DPT_TXPOP_3040 if (scen == "scen0") else scen_evol_pop</t>
  </si>
  <si>
    <t xml:space="preserve"> (scen == "scen0") ?  PROJ_DPT_TXPOP_3040 : scen_evol_pop</t>
  </si>
  <si>
    <t>pop_2040</t>
  </si>
  <si>
    <t>Population projectee 2040</t>
  </si>
  <si>
    <t>calc_after(2030, pop_2030, 2040, txpop_3040,0)</t>
  </si>
  <si>
    <t>epop_3040</t>
  </si>
  <si>
    <t>Evolution Population projetee 2030-2020</t>
  </si>
  <si>
    <t>pop_2040 - pop_2030</t>
  </si>
  <si>
    <t>f_epop_3040</t>
  </si>
  <si>
    <t>f_diff(pop_2040 , pop_2030)</t>
  </si>
  <si>
    <t>f_etxpop_3040</t>
  </si>
  <si>
    <t>Evolution Population projetee 2030-2040</t>
  </si>
  <si>
    <t>f_taux (txpop_3040, 3, suffix="%")</t>
  </si>
  <si>
    <t># 2040-2050 (Projections INSEE ou Scenario)</t>
  </si>
  <si>
    <t>txpop_4050</t>
  </si>
  <si>
    <t>Taux Annuel de l'Evolution Population projetee 2040-2050</t>
  </si>
  <si>
    <t>PROJ_DPT_TXPOP_4050 if (scen == "scen0") else scen_evol_pop</t>
  </si>
  <si>
    <t xml:space="preserve"> (scen == "scen0") ?  PROJ_DPT_TXPOP_4050 : scen_evol_pop</t>
  </si>
  <si>
    <t>pop_2050</t>
  </si>
  <si>
    <t>Population projectee 2050</t>
  </si>
  <si>
    <t>calc_after(2040, pop_2040, 2050, txpop_4050,0)</t>
  </si>
  <si>
    <t>epop_4050</t>
  </si>
  <si>
    <t>Evolution Population projetee 2040-2050</t>
  </si>
  <si>
    <t>pop_2050 - pop_2040</t>
  </si>
  <si>
    <t>f_epop_4050</t>
  </si>
  <si>
    <t>f_diff (pop_2050 , pop_2040)</t>
  </si>
  <si>
    <t>f_etxpop_4050</t>
  </si>
  <si>
    <t>f_taux (txpop_4050, 3, suffix="%")</t>
  </si>
  <si>
    <t># Ligne Population Hors Menages</t>
  </si>
  <si>
    <t>hmen_2008</t>
  </si>
  <si>
    <t>txhmen_2008</t>
  </si>
  <si>
    <t>roundNumber(hmen_2008 / pop_2008,5)</t>
  </si>
  <si>
    <t>hmen_2013</t>
  </si>
  <si>
    <t>txhmen_2013</t>
  </si>
  <si>
    <t>Taux de Population Hors Ménages en 2013</t>
  </si>
  <si>
    <t>hmen_2013 / pop_2013</t>
  </si>
  <si>
    <t>ehmen_0813</t>
  </si>
  <si>
    <t>Evolution Hors Ménages 2008-2013</t>
  </si>
  <si>
    <t>hmen_2013 -hmen_2008</t>
  </si>
  <si>
    <t>f_ehmen_0813</t>
  </si>
  <si>
    <t>f_diff (hmen_2013 , hmen_2008)</t>
  </si>
  <si>
    <t>hmen_2020</t>
  </si>
  <si>
    <t>Population Hors Ménages en 2020</t>
  </si>
  <si>
    <t>txhmen_2020</t>
  </si>
  <si>
    <t>Taux de Population Hors Ménages en 2020</t>
  </si>
  <si>
    <t>roundNumber(hmen_2020 / pop_2020,5)</t>
  </si>
  <si>
    <t>hmen_2030</t>
  </si>
  <si>
    <t>Population Hors Ménages en 2030</t>
  </si>
  <si>
    <t>calc_after(2020, hmen_2020, 2030, PROJ_DPT_TXPOP_2030,0)</t>
  </si>
  <si>
    <t>txhmen_2030</t>
  </si>
  <si>
    <t>Taux de Population Hors Ménages en 2030</t>
  </si>
  <si>
    <t>roundNumber(hmen_2030 / pop_2030,5)</t>
  </si>
  <si>
    <t>ehmen_2030</t>
  </si>
  <si>
    <t>Evolution Hors Ménages 2020-2030</t>
  </si>
  <si>
    <t>hmen_2030 - hmen_2020</t>
  </si>
  <si>
    <t>f_ehmen_2030</t>
  </si>
  <si>
    <t>f_diff (hmen_2030 , hmen_2020)</t>
  </si>
  <si>
    <t>hmen_2040</t>
  </si>
  <si>
    <t>Population Hors Ménages en 2040</t>
  </si>
  <si>
    <t>calc_after(2030, hmen_2030, 2040, PROJ_DPT_TXPOP_3040)</t>
  </si>
  <si>
    <t>txhmen_2040</t>
  </si>
  <si>
    <t>Taux de Population Hors Ménages en 2040</t>
  </si>
  <si>
    <t>roundNumber(hmen_2040 / pop_2040,5)</t>
  </si>
  <si>
    <t>ehmen_3040</t>
  </si>
  <si>
    <t>Evolution Hors Ménages 2030-2040</t>
  </si>
  <si>
    <t>hmen_2040 - hmen_2030</t>
  </si>
  <si>
    <t>f_ehmen_3040</t>
  </si>
  <si>
    <t>f_diff (hmen_2040 , hmen_2030)</t>
  </si>
  <si>
    <t>hmen_2050</t>
  </si>
  <si>
    <t>Population Hors Ménages en 2050</t>
  </si>
  <si>
    <t>calc_after(2040, hmen_2040, 2050, PROJ_DPT_TXPOP_4050)</t>
  </si>
  <si>
    <t>txhmen_2050</t>
  </si>
  <si>
    <t>Taux de Population Hors Ménages en 2050</t>
  </si>
  <si>
    <t>roundNumber(hmen_2050 / pop_2050,5)</t>
  </si>
  <si>
    <t>ehmen_4050</t>
  </si>
  <si>
    <t>Evolution Hors Ménages 2040-2050</t>
  </si>
  <si>
    <t>hmen_2050 - hmen_2040</t>
  </si>
  <si>
    <t>f_ehmen_4050</t>
  </si>
  <si>
    <t>f_diff (hmen_2050 , hmen_2040)</t>
  </si>
  <si>
    <t># Ligne Population Des Menages</t>
  </si>
  <si>
    <t>pmen_2008</t>
  </si>
  <si>
    <t>Population Des Ménages en 2008</t>
  </si>
  <si>
    <t>men_2008</t>
  </si>
  <si>
    <t>Ménages en 2008</t>
  </si>
  <si>
    <t>tmen_2008</t>
  </si>
  <si>
    <t>Taille Des Ménages en 2008</t>
  </si>
  <si>
    <t>roundNumber(pmen_2008 / men_2008,5)</t>
  </si>
  <si>
    <t>Taux de Population Hors Ménages en 2008</t>
  </si>
  <si>
    <t>roundNumber(hmen_2008 / C08_PMEN,5)</t>
  </si>
  <si>
    <t>hmen_2008 / C08_PMEN</t>
  </si>
  <si>
    <t>f_tmen_2008</t>
  </si>
  <si>
    <t>f_round(tmen_2008, 2)</t>
  </si>
  <si>
    <t>f_txhmen_2008</t>
  </si>
  <si>
    <t>f_taux( txhmen_2008 * 100, 1 , "%", "")</t>
  </si>
  <si>
    <t>pmen_2013</t>
  </si>
  <si>
    <t>Population Des Ménages en 2013</t>
  </si>
  <si>
    <t>men_2013</t>
  </si>
  <si>
    <t>Ménages en 2013</t>
  </si>
  <si>
    <t>tmen_2013</t>
  </si>
  <si>
    <t>Taille Des Ménages en 2013</t>
  </si>
  <si>
    <t>roundNumber(pmen_2013 / men_2013,5)</t>
  </si>
  <si>
    <t>roundNumber(hmen_2013 / C13_PMEN,5)</t>
  </si>
  <si>
    <t>txtmen_0813</t>
  </si>
  <si>
    <t>Taux Evolution de la Taille Des Ménages 2008-2013</t>
  </si>
  <si>
    <t>calc_taux(2013, tmen_2013, 2008, tmen_2008, 3)</t>
  </si>
  <si>
    <t>epmen_0813</t>
  </si>
  <si>
    <t>Evolution Population 2008-2013</t>
  </si>
  <si>
    <t>pmen_2013 - pmen_2008</t>
  </si>
  <si>
    <t>f_epmen_0813</t>
  </si>
  <si>
    <t>f_diff (pmen_2013 , pmen_2008)</t>
  </si>
  <si>
    <t>f_tmen_2013</t>
  </si>
  <si>
    <t>f_round(tmen_2013, 2)</t>
  </si>
  <si>
    <t>f_txhmen_2013</t>
  </si>
  <si>
    <t>f_taux( txhmen_2013 * 100, 1 , "%", "")</t>
  </si>
  <si>
    <t>f_txtmen_0813</t>
  </si>
  <si>
    <t>f_val(txtmen_0813, "+" ,"%")</t>
  </si>
  <si>
    <t># 2020</t>
  </si>
  <si>
    <t>pmen_2020</t>
  </si>
  <si>
    <t>Population Des Ménages en 2020</t>
  </si>
  <si>
    <t>pop_2020 - hmen_2020</t>
  </si>
  <si>
    <t>tmen_2020</t>
  </si>
  <si>
    <t>Taille Des Ménages en 2020</t>
  </si>
  <si>
    <t>men_2020</t>
  </si>
  <si>
    <t>Ménages en 2020</t>
  </si>
  <si>
    <t>roundNumber(pmen_2020/tmen_2020,0)</t>
  </si>
  <si>
    <t>f_tmen_2020</t>
  </si>
  <si>
    <t>f_round(tmen_2020,2)</t>
  </si>
  <si>
    <t>f_txhmen_2020</t>
  </si>
  <si>
    <t>f_taux( txhmen_2020 * 100, 1 , "%", "")</t>
  </si>
  <si>
    <t># 2030</t>
  </si>
  <si>
    <t>txtmen_2030</t>
  </si>
  <si>
    <t>Taux Evolution de la Taille Des Ménages 2020-2030</t>
  </si>
  <si>
    <t>tmen_2030</t>
  </si>
  <si>
    <t>Taille Des Ménages en 2030</t>
  </si>
  <si>
    <t>calc_after(2020, tmen_2020, 2030 , txtmen_2030,3)</t>
  </si>
  <si>
    <t>pmen_2030</t>
  </si>
  <si>
    <t>Population Des Ménages en 2030</t>
  </si>
  <si>
    <t>pop_2030 - hmen_2030</t>
  </si>
  <si>
    <t>men_2030</t>
  </si>
  <si>
    <t>Ménages en 2030</t>
  </si>
  <si>
    <t>roundNumber(pmen_2030/tmen_2030,0)</t>
  </si>
  <si>
    <t>f_tmen_2030</t>
  </si>
  <si>
    <t>f_round(tmen_2030,2)</t>
  </si>
  <si>
    <t>f_txhmen_2030</t>
  </si>
  <si>
    <t>f_taux( txhmen_2030 * 100, 1 , "%", "")</t>
  </si>
  <si>
    <t>f_txtmen_2030</t>
  </si>
  <si>
    <t>f_val(txtmen_2030, "+" ,"%")</t>
  </si>
  <si>
    <t># 2040</t>
  </si>
  <si>
    <t>txtmen_3040</t>
  </si>
  <si>
    <t>Taux Evolution de la Taille Des Ménages 2030-2040</t>
  </si>
  <si>
    <t>tmen_2040</t>
  </si>
  <si>
    <t>Taille Des Ménages en 2040</t>
  </si>
  <si>
    <t>calc_after(2030, tmen_2030, 2040 , txtmen_3040,3)</t>
  </si>
  <si>
    <t>pmen_2040</t>
  </si>
  <si>
    <t>Population Des Ménages en 2040</t>
  </si>
  <si>
    <t>pop_2040 - hmen_2040</t>
  </si>
  <si>
    <t>men_2040</t>
  </si>
  <si>
    <t>Ménages en 2040</t>
  </si>
  <si>
    <t>roundNumber(pmen_2040/tmen_2040,0)</t>
  </si>
  <si>
    <t>f_tmen_2040</t>
  </si>
  <si>
    <t>f_round(tmen_2040,2)</t>
  </si>
  <si>
    <t>f_txhmen_2040</t>
  </si>
  <si>
    <t>f_taux( txhmen_2040 * 100, 1 , "%", "")</t>
  </si>
  <si>
    <t>f_txtmen_3040</t>
  </si>
  <si>
    <t>f_val(txtmen_3040, "+" ,"%")</t>
  </si>
  <si>
    <t># 2050</t>
  </si>
  <si>
    <t>txtmen_4050</t>
  </si>
  <si>
    <t>Taux Evolution de la Taille Des Ménages 2040-2050</t>
  </si>
  <si>
    <t>tmen_2050</t>
  </si>
  <si>
    <t>Taille Des Ménages en 2050</t>
  </si>
  <si>
    <t>calc_after(2040, tmen_2040, 2050 , txtmen_4050,3)</t>
  </si>
  <si>
    <t>pmen_2050</t>
  </si>
  <si>
    <t>Population Des Ménages en 2050</t>
  </si>
  <si>
    <t>pop_2050 - hmen_2050</t>
  </si>
  <si>
    <t>men_2050</t>
  </si>
  <si>
    <t>Ménages en 2050</t>
  </si>
  <si>
    <t>roundNumber(pmen_2050/tmen_2050,0)</t>
  </si>
  <si>
    <t>f_tmen_2050</t>
  </si>
  <si>
    <t>f_round(tmen_2050,2)</t>
  </si>
  <si>
    <t>f_txhmen_2050</t>
  </si>
  <si>
    <t>f_taux( txhmen_2050 * 100, 1 , "%", "")</t>
  </si>
  <si>
    <t>f_txtmen_4050</t>
  </si>
  <si>
    <t>f_val(txtmen_4050, "+" ,"%")</t>
  </si>
  <si>
    <t># Logements</t>
  </si>
  <si>
    <t>rp_2008</t>
  </si>
  <si>
    <t>Residences Principales en 2008</t>
  </si>
  <si>
    <t>rp_2013</t>
  </si>
  <si>
    <t>Residences Principales en 2013</t>
  </si>
  <si>
    <t>rs_2008</t>
  </si>
  <si>
    <t>Residences Secondaires en 2008</t>
  </si>
  <si>
    <t>rs_2013</t>
  </si>
  <si>
    <t>Residences Secondaires en 2013</t>
  </si>
  <si>
    <t>rv_2008</t>
  </si>
  <si>
    <t>Residences Vacantes en 2008</t>
  </si>
  <si>
    <t>rv_2013</t>
  </si>
  <si>
    <t>Residences Vacantes en 2013</t>
  </si>
  <si>
    <t>rsv_2008</t>
  </si>
  <si>
    <t>Residences Secondaires et Vacantes en 2008</t>
  </si>
  <si>
    <t>rs_2008  + rv_2008</t>
  </si>
  <si>
    <t>rsv_2013</t>
  </si>
  <si>
    <t>rs_2013  + rv_2013</t>
  </si>
  <si>
    <t>log_2008</t>
  </si>
  <si>
    <t>Total Logements en 2008</t>
  </si>
  <si>
    <t>rsv_2008 + rp_2008</t>
  </si>
  <si>
    <t>log_2013</t>
  </si>
  <si>
    <t>Total Logements en 2013</t>
  </si>
  <si>
    <t>rsv_2013 + rp_2013</t>
  </si>
  <si>
    <t># Projections 2020</t>
  </si>
  <si>
    <t>rp_2020</t>
  </si>
  <si>
    <t>Residences Principales en 2020</t>
  </si>
  <si>
    <t>txrv_2020</t>
  </si>
  <si>
    <t>Taux de Residences Vacantes en 2020</t>
  </si>
  <si>
    <t>txrs_2020</t>
  </si>
  <si>
    <t>Taux de Residences Secondaires en 2020</t>
  </si>
  <si>
    <t>txrp_2020</t>
  </si>
  <si>
    <t>Taux de Residences Principales en 2020</t>
  </si>
  <si>
    <t>rs_2020</t>
  </si>
  <si>
    <t>Residences Secondaires en 2020</t>
  </si>
  <si>
    <t>roundNumber(rp_2020 / txrp_2020 * txrs_2020)</t>
  </si>
  <si>
    <t>rv_2020</t>
  </si>
  <si>
    <t>Residences Vacantes en 2020</t>
  </si>
  <si>
    <t>roundNumber(rp_2020 / txrp_2020 * txrv_2020)</t>
  </si>
  <si>
    <t>log_2020</t>
  </si>
  <si>
    <t>Total Logements en 2020</t>
  </si>
  <si>
    <t>roundNumber(rv_2020 + rp_2020  +  rs_2020)</t>
  </si>
  <si>
    <t>f_rp_2020</t>
  </si>
  <si>
    <t>f_percent(rp_2020 , log_2020 , rounding=0, suffix = "%", format = "1")</t>
  </si>
  <si>
    <t>f_rs_2020</t>
  </si>
  <si>
    <t>f_percent(rs_2020 , log_2020 , rounding=0, suffix = "%", format = "1")</t>
  </si>
  <si>
    <t>f_rv_2020</t>
  </si>
  <si>
    <t>f_percent(rv_2020 , log_2020 , rounding=0, suffix = "%", format = "1")</t>
  </si>
  <si>
    <t># Projections 2030</t>
  </si>
  <si>
    <t>rp_2030</t>
  </si>
  <si>
    <t>Residences Principales en 2030</t>
  </si>
  <si>
    <t>txrv_2030</t>
  </si>
  <si>
    <t>Taux de Residences Vacantes en 2030</t>
  </si>
  <si>
    <t>(rv_2020 / log_2020) - (scen_lutte_vacance/100)</t>
  </si>
  <si>
    <t>txrs_2030</t>
  </si>
  <si>
    <t>Taux de Residences Secondaires en 2030</t>
  </si>
  <si>
    <t>(rs_2020 / log_2020) - (scen_lutte_secondaire/100)</t>
  </si>
  <si>
    <t>txrp_2030</t>
  </si>
  <si>
    <t>Taux de Residences Principales en 2030</t>
  </si>
  <si>
    <t>1 - txrs_2030 - txrv_2030</t>
  </si>
  <si>
    <t>rs_2030</t>
  </si>
  <si>
    <t>Residences Secondaires en 2030</t>
  </si>
  <si>
    <t>roundNumber(rp_2030 / txrp_2030 * txrs_2030)</t>
  </si>
  <si>
    <t>rv_2030</t>
  </si>
  <si>
    <t>Residences Vacantes en 2030</t>
  </si>
  <si>
    <t>roundNumber(rp_2030 / txrp_2030 * txrv_2030)</t>
  </si>
  <si>
    <t>log_2030</t>
  </si>
  <si>
    <t>Total Logements en 2030</t>
  </si>
  <si>
    <t>roundNumber(rv_2030 + rp_2030  +  rs_2030)</t>
  </si>
  <si>
    <t>f_rp_2030</t>
  </si>
  <si>
    <t>f_percent(rp_2030 , log_2030 , rounding=0, suffix = "%", format = "1")</t>
  </si>
  <si>
    <t>f_rs_2030</t>
  </si>
  <si>
    <t>f_percent(rs_2030 , log_2030 , rounding=0, suffix = "%", format = "1")</t>
  </si>
  <si>
    <t>f_rv_2030</t>
  </si>
  <si>
    <t>f_percent(rv_2030 , log_2030 , rounding=0, suffix = "%", format = "1")</t>
  </si>
  <si>
    <t># Evolution 2020-2030</t>
  </si>
  <si>
    <t>erp_2030</t>
  </si>
  <si>
    <t>Evolution des Residences Principales entre 2020 et 2030</t>
  </si>
  <si>
    <t>rp_2030 - rp_2020</t>
  </si>
  <si>
    <t>ers_2030</t>
  </si>
  <si>
    <t>Evolution des Residences Secondaires entre 2020 et 2030</t>
  </si>
  <si>
    <t>rs_2030 - rs_2020</t>
  </si>
  <si>
    <t>erv_2030</t>
  </si>
  <si>
    <t>Evolution des Residences Vacantes entre 2020 et 2030</t>
  </si>
  <si>
    <t>rv_2030 - rv_2020</t>
  </si>
  <si>
    <t>rped_2030</t>
  </si>
  <si>
    <t>Evolution des Residences Principales entre 2020 et 2030, liee a la croissance demographique</t>
  </si>
  <si>
    <t>roundNumber((pop_2030 - pop_2020)/tmen_2020,0)</t>
  </si>
  <si>
    <t>rptm_2030</t>
  </si>
  <si>
    <t>Evolution des Residences Principales entre 2020 et 2030, liee a la diminution de la taille des ménages</t>
  </si>
  <si>
    <t>erp_2030 - rped_2030</t>
  </si>
  <si>
    <t>f_erp_2030</t>
  </si>
  <si>
    <t>f_val(erp_2030)</t>
  </si>
  <si>
    <t>f_rped_2030</t>
  </si>
  <si>
    <t>f_val(rped_2030)</t>
  </si>
  <si>
    <t>f_rptm_2030</t>
  </si>
  <si>
    <t>f_val(rptm_2030)</t>
  </si>
  <si>
    <t># Projections 2040</t>
  </si>
  <si>
    <t>rp_2040</t>
  </si>
  <si>
    <t>Residences Principales en 2040</t>
  </si>
  <si>
    <t>txrv_2040</t>
  </si>
  <si>
    <t>Taux de Residences Vacantes en 2040</t>
  </si>
  <si>
    <t>(rv_2030 / log_2030) - (scen_lutte_vacance/100)</t>
  </si>
  <si>
    <t>txrs_2040</t>
  </si>
  <si>
    <t>Taux de Residences Secondaires en 2040</t>
  </si>
  <si>
    <t>(rs_2030 / log_2030) - (scen_lutte_secondaire/100)</t>
  </si>
  <si>
    <t>txrp_2040</t>
  </si>
  <si>
    <t>Taux de Residences Principales en 2040</t>
  </si>
  <si>
    <t>1 - txrs_2040 - txrv_2040</t>
  </si>
  <si>
    <t>rs_2040</t>
  </si>
  <si>
    <t>Residences Secondaires en 2040</t>
  </si>
  <si>
    <t>roundNumber(rp_2040 / txrp_2040 * txrs_2040)</t>
  </si>
  <si>
    <t>rv_2040</t>
  </si>
  <si>
    <t>Residences Vacantes en 2040</t>
  </si>
  <si>
    <t>roundNumber(rp_2040 / txrp_2040 * txrv_2040)</t>
  </si>
  <si>
    <t>log_2040</t>
  </si>
  <si>
    <t>Total Logements en 2040</t>
  </si>
  <si>
    <t>roundNumber(rv_2040 + rp_2040  +  rs_2040)</t>
  </si>
  <si>
    <t>f_rp_2040</t>
  </si>
  <si>
    <t>f_percent(rp_2040 , log_2040 , rounding=0, suffix = "%", format = "1")</t>
  </si>
  <si>
    <t>f_rs_2040</t>
  </si>
  <si>
    <t>f_percent(rs_2040 , log_2040 , rounding=0, suffix = "%", format = "1")</t>
  </si>
  <si>
    <t>f_rv_2040</t>
  </si>
  <si>
    <t>f_percent(rv_2040 , log_2040 , rounding=0, suffix = "%", format = "1")</t>
  </si>
  <si>
    <t># Evolution 2030-2040</t>
  </si>
  <si>
    <t>erp_3040</t>
  </si>
  <si>
    <t>Evolution des Residences Principales entre 2030 et 2040</t>
  </si>
  <si>
    <t>rp_2040 - rp_2030</t>
  </si>
  <si>
    <t>ers_3040</t>
  </si>
  <si>
    <t>Evolution des Residences Secondaires entre 2030 et 2040</t>
  </si>
  <si>
    <t>rs_2040 - rs_2030</t>
  </si>
  <si>
    <t>erv_3040</t>
  </si>
  <si>
    <t>Evolution des Residences Vacantes entre 2030 et 2040</t>
  </si>
  <si>
    <t>rv_2040 - rv_2030</t>
  </si>
  <si>
    <t>rped_3040</t>
  </si>
  <si>
    <t>Evolution des Residences Principales entre 2030 et 2040, liee a la croissance demographique</t>
  </si>
  <si>
    <t>roundNumber((pop_2040 - pop_2030)/tmen_2030,0)</t>
  </si>
  <si>
    <t>rptm_3040</t>
  </si>
  <si>
    <t>Evolution des Residences Principales entre 2030 et 2040, liee a la diminution de la taille des ménages</t>
  </si>
  <si>
    <t>erp_3040 - rped_3040</t>
  </si>
  <si>
    <t>f_erp_3040</t>
  </si>
  <si>
    <t>f_val(erp_3040)</t>
  </si>
  <si>
    <t>f_rped_3040</t>
  </si>
  <si>
    <t>f_val(rped_3040)</t>
  </si>
  <si>
    <t>f_rptm_3040</t>
  </si>
  <si>
    <t>f_val(rptm_3040)</t>
  </si>
  <si>
    <t># Projections 2050</t>
  </si>
  <si>
    <t>rp_2050</t>
  </si>
  <si>
    <t>Residences Principales en 2050</t>
  </si>
  <si>
    <t>txrv_2050</t>
  </si>
  <si>
    <t>Taux de Residences Vacantes en 2050</t>
  </si>
  <si>
    <t>(rv_2040 / log_2040) - (scen_lutte_vacance/100)</t>
  </si>
  <si>
    <t>txrs_2050</t>
  </si>
  <si>
    <t>Taux de Residences Secondaires en 2050</t>
  </si>
  <si>
    <t>(rs_2040 / log_2040) - (scen_lutte_secondaire/100)</t>
  </si>
  <si>
    <t>txrp_2050</t>
  </si>
  <si>
    <t>Taux de Residences Principales en 2050</t>
  </si>
  <si>
    <t>1 - txrs_2050 - txrv_2050</t>
  </si>
  <si>
    <t>rs_2050</t>
  </si>
  <si>
    <t>Residences Secondaires en 2050</t>
  </si>
  <si>
    <t>roundNumber(rp_2050 / txrp_2050 * txrs_2050)</t>
  </si>
  <si>
    <t>rv_2050</t>
  </si>
  <si>
    <t>Residences Vacantes en 2050</t>
  </si>
  <si>
    <t>roundNumber(rp_2050 / txrp_2050 * txrv_2050)</t>
  </si>
  <si>
    <t>log_2050</t>
  </si>
  <si>
    <t>Total Logements en 2050</t>
  </si>
  <si>
    <t>roundNumber(rv_2050 + rp_2050  +  rs_2050)</t>
  </si>
  <si>
    <t>f_rp_2050</t>
  </si>
  <si>
    <t>f_percent(rp_2050 , log_2050 , rounding=0, suffix = "%", format = "1")</t>
  </si>
  <si>
    <t>f_rs_2050</t>
  </si>
  <si>
    <t>f_percent(rs_2050 , log_2050 , rounding=0, suffix = "%", format = "1")</t>
  </si>
  <si>
    <t>f_rv_2050</t>
  </si>
  <si>
    <t>f_percent(rv_2050 , log_2050 , rounding=0, suffix = "%", format = "1")</t>
  </si>
  <si>
    <t># Evolution 2040-2050</t>
  </si>
  <si>
    <t>erp_4050</t>
  </si>
  <si>
    <t>Evolution des Residences Principales entre 2040 et 2050</t>
  </si>
  <si>
    <t>rp_2050 - rp_2040</t>
  </si>
  <si>
    <t>ers_4050</t>
  </si>
  <si>
    <t>Evolution des Residences Secondaires entre 2040 et 2050</t>
  </si>
  <si>
    <t>rs_2050 - rs_2040</t>
  </si>
  <si>
    <t>erv_4050</t>
  </si>
  <si>
    <t>Evolution des Residences Vacantes entre 2040 et 2050</t>
  </si>
  <si>
    <t>rv_2050 - rv_2040</t>
  </si>
  <si>
    <t>rped_4050</t>
  </si>
  <si>
    <t>Evolution des Residences Principales entre 2040 et 2050, liee a la croissance demographique</t>
  </si>
  <si>
    <t>roundNumber((pop_2050 - pop_2040)/tmen_2040,0)</t>
  </si>
  <si>
    <t>rptm_4050</t>
  </si>
  <si>
    <t>Evolution des Residences Principales entre 2040 et 2050, liee a la diminution de la taille des ménages</t>
  </si>
  <si>
    <t>erp_4050 - rped_4050</t>
  </si>
  <si>
    <t>f_erp_4050</t>
  </si>
  <si>
    <t>f_val(erp_4050)</t>
  </si>
  <si>
    <t>f_rped_4050</t>
  </si>
  <si>
    <t>f_val(rped_4050)</t>
  </si>
  <si>
    <t>f_rptm_4050</t>
  </si>
  <si>
    <t>f_val(rptm_4050)</t>
  </si>
  <si>
    <t>pop_0813</t>
  </si>
  <si>
    <t>Evolution de la Population entre 2008 et 2013</t>
  </si>
  <si>
    <t>pop_2013 - pop_2008</t>
  </si>
  <si>
    <t>rp_0813</t>
  </si>
  <si>
    <t>Evolution des Residences Principales entre 2008 et 2013</t>
  </si>
  <si>
    <t>rp_2013  - rp_2008</t>
  </si>
  <si>
    <t>rs_0813</t>
  </si>
  <si>
    <t>Evolution des Residences Secondaires entre 2008 et 2013</t>
  </si>
  <si>
    <t>rs_2013  - rs_2008</t>
  </si>
  <si>
    <t>rv_0813</t>
  </si>
  <si>
    <t>Evolution des Residences Vacantes entre 2008 et 2013</t>
  </si>
  <si>
    <t>rv_2013  - rv_2008</t>
  </si>
  <si>
    <t>rsv_0813</t>
  </si>
  <si>
    <t>Evolution des Residences Secondaires et Vacantes entre 2008 et 2013</t>
  </si>
  <si>
    <t>rsv_2013 - rsv_2008</t>
  </si>
  <si>
    <t>log_0813</t>
  </si>
  <si>
    <t>Evolution des Logements entre 2008 et 2013</t>
  </si>
  <si>
    <t>log_2013 - log_2008</t>
  </si>
  <si>
    <t>f_rp_2008</t>
  </si>
  <si>
    <t>f_percent(rp_2008 , log_2008 , rounding=0, suffix = "%", format = "1")</t>
  </si>
  <si>
    <t>f_rp_2013</t>
  </si>
  <si>
    <t>f_percent(rp_2013 , log_2013 , rounding=0, suffix = "%", format = "1")</t>
  </si>
  <si>
    <t>f_rs_2008</t>
  </si>
  <si>
    <t>f_percent(rs_2008 , log_2008 , rounding=0, suffix = "%", format = "1")</t>
  </si>
  <si>
    <t>f_rs_2013</t>
  </si>
  <si>
    <t>f_percent(rs_2013 , log_2013 , rounding=0, suffix = "%", format = "1")</t>
  </si>
  <si>
    <t>f_rv_2008</t>
  </si>
  <si>
    <t>f_percent(rv_2008 , log_2008 , rounding=0, suffix = "%", format = "1")</t>
  </si>
  <si>
    <t>f_rv_2013</t>
  </si>
  <si>
    <t>f_percent(rv_2013 , log_2013 , rounding=0, suffix = "%", format = "1")</t>
  </si>
  <si>
    <t>f_rp_0813</t>
  </si>
  <si>
    <t>f_diff (rp_2013 ,  rp_2008)</t>
  </si>
  <si>
    <t>f_rs_0813</t>
  </si>
  <si>
    <t>f_diff (rs_2013 ,  rs_2008)</t>
  </si>
  <si>
    <t>f_rv_0813</t>
  </si>
  <si>
    <t>f_diff (rv_2013 ,  rv_2008)</t>
  </si>
  <si>
    <t>f_rsv_0813</t>
  </si>
  <si>
    <t>f_diff (rsv_2013 , rsv_2008)</t>
  </si>
  <si>
    <t>f_log_0813</t>
  </si>
  <si>
    <t>f_diff (log_2013 , log_2008)</t>
  </si>
  <si>
    <t>f_log_2030</t>
  </si>
  <si>
    <t>Evolution des Logements entre 2020 et 2030</t>
  </si>
  <si>
    <t>f_diff (log_2030 , log_2020)</t>
  </si>
  <si>
    <t>f_log_3040</t>
  </si>
  <si>
    <t>Evolution des Logements entre 2030 et 2040</t>
  </si>
  <si>
    <t>f_diff (log_2040 , log_2030)</t>
  </si>
  <si>
    <t>f_log_4050</t>
  </si>
  <si>
    <t>Evolution des Logements entre 2040 et 2050</t>
  </si>
  <si>
    <t>f_diff (log_2050 , log_2040)</t>
  </si>
  <si>
    <t>f_conso_0813</t>
  </si>
  <si>
    <t>Hectares Consommes entre 2008 et 2013</t>
  </si>
  <si>
    <t>roundNumber(((log_2013 - log_2008) / scen_log_ha),0)</t>
  </si>
  <si>
    <t>f_conso_2030</t>
  </si>
  <si>
    <t>Hectares Consommes entre 2020 et 2030</t>
  </si>
  <si>
    <t>roundNumber(((log_2030 - log_2020) / scen_log_ha),0)</t>
  </si>
  <si>
    <t>f_conso_3040</t>
  </si>
  <si>
    <t>Hectares Consommes entre 2030 et 2040</t>
  </si>
  <si>
    <t>roundNumber(((log_2040 - log_2030) / scen_log_ha),0)</t>
  </si>
  <si>
    <t>f_conso_4050</t>
  </si>
  <si>
    <t>Hectares Consommes entre 2040 et 2050</t>
  </si>
  <si>
    <t>roundNumber(((log_2050 - log_2040) / scen_log_ha),0)</t>
  </si>
  <si>
    <t>BESOINS_LOG_1320</t>
  </si>
  <si>
    <t>men_2020 - C13_MEN</t>
  </si>
  <si>
    <t>PROD_LOG_1320</t>
  </si>
  <si>
    <t>Production de Logements entre 2013 et 2020 (7 ans)</t>
  </si>
  <si>
    <t>PROD_LOG_1320 - BESOINS_LOG_1320</t>
  </si>
  <si>
    <t>PROD_LLS_1320</t>
  </si>
  <si>
    <t>Production de Logements Sociaux entre 2013 et 2020 (7 ans)</t>
  </si>
  <si>
    <t>TX_PROD_LLS_1320</t>
  </si>
  <si>
    <t>Taux de Construction de LS entre 2013 et 2020  (7 ans)</t>
  </si>
  <si>
    <t>0 if (PROD_LOG_1320 == 0) else roundNumber(PROD_LLS_1320 / PROD_LOG_1320, 4)</t>
  </si>
  <si>
    <t>(PROD_LOG_1320 == 0) ? 0 : roundNumber(PROD_LLS_1320 / PROD_LOG_1320, 4)</t>
  </si>
  <si>
    <t># Sitadel</t>
  </si>
  <si>
    <t># Sitadel Logements Autorises</t>
  </si>
  <si>
    <t>sit_saut_1316</t>
  </si>
  <si>
    <t>Logements Autorises entre 2013 et 2016</t>
  </si>
  <si>
    <t>Logements Autorises entre 2017 et 2021</t>
  </si>
  <si>
    <t>Logements Autorises entre 2013 et 2021</t>
  </si>
  <si>
    <t>sit_eaut_1320</t>
  </si>
  <si>
    <t>Logements Autorises entre 2013 et 2020</t>
  </si>
  <si>
    <t># Sitadel Logements Commences</t>
  </si>
  <si>
    <t>sit_scom_1316</t>
  </si>
  <si>
    <t># Sitadel Taux de Realisation</t>
  </si>
  <si>
    <t>sit_stxr_1316</t>
  </si>
  <si>
    <t>Taux de Realisation entre 2013 et 2016</t>
  </si>
  <si>
    <t>sit_f_stxr_1316</t>
  </si>
  <si>
    <t>f_taux(NB_LGT_TX_REALISATION_1316 * 100, 1, suffix="%", format="")</t>
  </si>
  <si>
    <t>Taux de Realisation entre 2017 et 2021</t>
  </si>
  <si>
    <t># Extrapolation Taux Reel de Realisation</t>
  </si>
  <si>
    <t>Estimation du Taux de Realisation Reel entre 2017 et 2021</t>
  </si>
  <si>
    <t>Hypothese : Stable depuis 2013</t>
  </si>
  <si>
    <t># Extrapolation Logements Commences</t>
  </si>
  <si>
    <t>Estimation des Logements Commences Reels entre 2017 et 2021</t>
  </si>
  <si>
    <t>Beaucoup de Logements son autories, mais pas encore commences</t>
  </si>
  <si>
    <t># Extrapolation Logements Commences entre 2013 et 2021</t>
  </si>
  <si>
    <t>Estimation du Taux de Realisation Reel entre 2013 et 2021</t>
  </si>
  <si>
    <t>Estimation des Logements Commences Reels entre 2013 et 2021</t>
  </si>
  <si>
    <t># Extrapolation Logements Commences entre 2013 et 2020</t>
  </si>
  <si>
    <t>sit_etxr_1320</t>
  </si>
  <si>
    <t>Estimation du Taux de Realisation Reel entre 2013 et 2020</t>
  </si>
  <si>
    <t>sit_ecom_1320</t>
  </si>
  <si>
    <t>Estimation des Logements Commences Reels entre 2013 et 2020</t>
  </si>
  <si>
    <t>roundNumber(sit_eaut_1320 * sit_etxr_1320,0)</t>
  </si>
  <si>
    <t>sit_f_etxr_1320</t>
  </si>
  <si>
    <t>f_taux(sit_etxr_1320 * 100, 1, suffix="%", format="")</t>
  </si>
  <si>
    <t># Commences / Extrapolation par an</t>
  </si>
  <si>
    <t>sit_scan_1316</t>
  </si>
  <si>
    <t>Logements Construits par an entre 2013 et 2016</t>
  </si>
  <si>
    <t>roundNumber(sit_scom_1316/(2016-2013+1),0)</t>
  </si>
  <si>
    <t>Logements Construits par an entre 2017 et 2021</t>
  </si>
  <si>
    <t>Logements Construits par an entre 2013 et 2021</t>
  </si>
  <si>
    <t>sit_ecan_1320</t>
  </si>
  <si>
    <t>Logements Construits par an entre 2013 et 2020</t>
  </si>
  <si>
    <t># Logements Construits</t>
  </si>
  <si>
    <t>sit_lcon_1316</t>
  </si>
  <si>
    <t>Logements Construits entre 2013 et 2016</t>
  </si>
  <si>
    <t>Logements Construits entre 2017 et 2021</t>
  </si>
  <si>
    <t>Logements Construits entre 2013 et 2021</t>
  </si>
  <si>
    <t>sit_lcon_1320</t>
  </si>
  <si>
    <t>Logements Construits entre 2013 et 2020</t>
  </si>
  <si>
    <t># Estimation des Besoins</t>
  </si>
  <si>
    <t>sit_ebes_1316</t>
  </si>
  <si>
    <t>Besoins en Logements entre 2013 et 2016</t>
  </si>
  <si>
    <t>Besoins en Logements entre 2017 et 2021</t>
  </si>
  <si>
    <t>Besoins en Logements entre 2013 et 2021</t>
  </si>
  <si>
    <t>sit_ebes_1320</t>
  </si>
  <si>
    <t>Besoins en Logements entre 2013 et 2020</t>
  </si>
  <si>
    <t># Excedents de constructions / besoins</t>
  </si>
  <si>
    <t>sit_excd_1316</t>
  </si>
  <si>
    <t>Excedents en Logements entre 2013 et 2016</t>
  </si>
  <si>
    <t>sit_lcon_1316 - sit_ebes_1316</t>
  </si>
  <si>
    <t>Excedents en Logements entre 2017 et 2021</t>
  </si>
  <si>
    <t>Excedents en Logements entre 2013 et 2021</t>
  </si>
  <si>
    <t>sit_excd_1320</t>
  </si>
  <si>
    <t>Excedents en Logements entre 2013 et 2020</t>
  </si>
  <si>
    <t>sit_lcon_1320 - sit_ebes_1320</t>
  </si>
  <si>
    <t># Estimation des RS/LV</t>
  </si>
  <si>
    <t>sit_ersv_1316</t>
  </si>
  <si>
    <t>Evolutions de Residences Secondaires et Vacantes entre 2013 et 2016</t>
  </si>
  <si>
    <t>Evolutions de Residences Secondaires et Vacantes entre 2017 et 2021</t>
  </si>
  <si>
    <t>Evolutions de Residences Secondaires et Vacantes entre 2013 et 2021</t>
  </si>
  <si>
    <t>sit_ersv_1320</t>
  </si>
  <si>
    <t>Evolutions de Residences Secondaires et Vacantes entre 2013 et 2020</t>
  </si>
  <si>
    <t># Non-Affectes (construction non finies / en VEFA)</t>
  </si>
  <si>
    <t>sit_naff_1316</t>
  </si>
  <si>
    <t>Logements non-affectes entre 2013 et 2016</t>
  </si>
  <si>
    <t>sit_excd_1316 - sit_ersv_1316</t>
  </si>
  <si>
    <t>Logements non-affectes entre 2017 et 2021</t>
  </si>
  <si>
    <t>Logements non-affectes entre 2013 et 2021</t>
  </si>
  <si>
    <t>sit_naff_1320</t>
  </si>
  <si>
    <t>Logements non-affectes entre 2013 et 2020</t>
  </si>
  <si>
    <t>sit_excd_1320 - sit_ersv_1320</t>
  </si>
  <si>
    <t># SRU</t>
  </si>
  <si>
    <t># Objectifs Trienaux 2017-2019</t>
  </si>
  <si>
    <t>sru_scar_1719</t>
  </si>
  <si>
    <t>Carence en Logements Sociaux en 2017</t>
  </si>
  <si>
    <t xml:space="preserve"> SRU_CARENCE_2017</t>
  </si>
  <si>
    <t>sru_sobj_1719</t>
  </si>
  <si>
    <t>Objectifs de Constructions de Logements Sociaux entre 2017 et 2019</t>
  </si>
  <si>
    <t xml:space="preserve"> SRU_OBJ_2017_2019</t>
  </si>
  <si>
    <t>sru_srea_1719</t>
  </si>
  <si>
    <t>Logements Sociaux Realises entre 2017 et 2019</t>
  </si>
  <si>
    <t xml:space="preserve"> SRU_LOGEMENTS_SRU_CONSTRUITS</t>
  </si>
  <si>
    <t>sru_stxr_1719</t>
  </si>
  <si>
    <t>Taux de Realisation de l'objectif de Constuction de Logements Sociaux entre 2017 et 2019</t>
  </si>
  <si>
    <t>0 if (sru_sobj_1719 == 0) else ( sru_srea_1719  / sru_sobj_1719)</t>
  </si>
  <si>
    <t xml:space="preserve"> (sru_sobj_1719 == 0) ? 0 : ( sru_srea_1719  / sru_sobj_1719)</t>
  </si>
  <si>
    <t>sru_f_scar_1719</t>
  </si>
  <si>
    <t xml:space="preserve"> f_percent(SRU_CARENCE_2017 , SRU_RP_2017 , rounding=0, suffix = "%", format = "1")</t>
  </si>
  <si>
    <t>sru_f_srea_1719</t>
  </si>
  <si>
    <t xml:space="preserve"> f_percent(sru_srea_1719  , SRU_OBJ_2017_2019 , rounding=0, suffix = "%", format = "1")</t>
  </si>
  <si>
    <t># Objectifs Trienaux 2020-2022</t>
  </si>
  <si>
    <t>sru_scar_2022</t>
  </si>
  <si>
    <t>Carence en Logements Sociaux en 2020</t>
  </si>
  <si>
    <t xml:space="preserve"> SRU_CARENCE_2020</t>
  </si>
  <si>
    <t>sru_sobj_2022</t>
  </si>
  <si>
    <t>Objectifs de Constructions de Logements Sociaux entre 2020 et 2022</t>
  </si>
  <si>
    <t xml:space="preserve"> SRU_OBJ_2020_2022</t>
  </si>
  <si>
    <t>sru_stxr_2022</t>
  </si>
  <si>
    <t>Logements Sociaux Realises entre 2020 et 2022</t>
  </si>
  <si>
    <t xml:space="preserve"> sru_stxr_1719</t>
  </si>
  <si>
    <t>sru_srea_2022</t>
  </si>
  <si>
    <t>Taux de Realisation de l'objectif de Constuction de Logements Sociaux entre 2020 et 2022</t>
  </si>
  <si>
    <t xml:space="preserve"> roundNumber(SRU_OBJ_2020_2022 * sru_stxr_1719,0)</t>
  </si>
  <si>
    <t>sru_f_scar_2022</t>
  </si>
  <si>
    <t xml:space="preserve"> f_percent(SRU_CARENCE_2020 , SRU_RP_2020 , rounding=0, suffix = "%", format = "1")</t>
  </si>
  <si>
    <t>sru_f_srea_2022</t>
  </si>
  <si>
    <t xml:space="preserve"> f_percent(sru_srea_2022  , sru_sobj_2022 , rounding=0, suffix = "%", format = "1")</t>
  </si>
  <si>
    <t># Objectifs Trienaux au dela de 2023</t>
  </si>
  <si>
    <t>sru_scar_2025</t>
  </si>
  <si>
    <t>Carence en Logements Sociaux en 2023</t>
  </si>
  <si>
    <t xml:space="preserve"> roundNumber(SRU_CARENCE_2020 - sru_srea_2022,0)</t>
  </si>
  <si>
    <t>sru_sobj_2025</t>
  </si>
  <si>
    <t>Objectifs de Constructions de Logements Sociaux entre 2023 et 2025</t>
  </si>
  <si>
    <t xml:space="preserve"> sru_scar_2025</t>
  </si>
  <si>
    <t>sru_srea_2025</t>
  </si>
  <si>
    <t>Logements Sociaux a Realiser entre 2023 et 2025</t>
  </si>
  <si>
    <t>sru_stxr_2025</t>
  </si>
  <si>
    <t>Taux de Realisation de l'objectif de Constuction de Logements Sociaux entre 2023 et 2025</t>
  </si>
  <si>
    <t>sru_f_scar_2025</t>
  </si>
  <si>
    <t xml:space="preserve"> f_percent(sru_scar_2025 , SRU_RP_2020 , rounding=0, suffix = "%", format = "1")</t>
  </si>
  <si>
    <t>sru_f_srea_2025</t>
  </si>
  <si>
    <t xml:space="preserve"> f_percent(sru_srea_2025  , sru_sobj_2025 , rounding=0, suffix = "%", format = "1")</t>
  </si>
  <si>
    <t># Impact sur les Logements</t>
  </si>
  <si>
    <t>proj_logsru</t>
  </si>
  <si>
    <t>Nombre de Logement Sociaux a Construire (hors renouvellement)</t>
  </si>
  <si>
    <t>sru_sobj_2025 - scen_conv_logsru</t>
  </si>
  <si>
    <t>proj_part_logsru</t>
  </si>
  <si>
    <t>Part des Logements Sociaux dans les Programmes Collectifs</t>
  </si>
  <si>
    <t>proj_logtot</t>
  </si>
  <si>
    <t>Nombre de Logement a Construire (dans ces programmes)</t>
  </si>
  <si>
    <t>roundNumber (((proj_logsru )/ proj_part_logsru ) * 100,0)</t>
  </si>
  <si>
    <t>proj_part_logtot</t>
  </si>
  <si>
    <t>Part des Logements Totaux a Construire dans les Programmes Collectifs</t>
  </si>
  <si>
    <t>proj_f_logsru</t>
  </si>
  <si>
    <t>f_percent(proj_logsru  , proj_logtot , rounding=0, suffix = "%", format = "1")</t>
  </si>
  <si>
    <t>proj_f_logtot</t>
  </si>
  <si>
    <t>f_percent(proj_logtot  , proj_logtot , rounding=0, suffix = "%", format = "1")</t>
  </si>
  <si>
    <t xml:space="preserve"># Impact sur l'artificiatisation </t>
  </si>
  <si>
    <t>proj_log_ha</t>
  </si>
  <si>
    <t>Consommation Fonciere des Logements a Construir</t>
  </si>
  <si>
    <t>roundNumber(proj_logtot / scen_log_ha,1)</t>
  </si>
  <si>
    <t>proj_habitants</t>
  </si>
  <si>
    <t>Potentiel du nombre d'habitants supplementaires</t>
  </si>
  <si>
    <t>roundNumber(proj_logtot * tmen_2030,0)</t>
  </si>
  <si>
    <t>proj_hab_augm</t>
  </si>
  <si>
    <t>Potentiel d'augmentation de la Population</t>
  </si>
  <si>
    <t>roundNumber(proj_habitants / pop_2030 * 100,0)</t>
  </si>
  <si>
    <t>proj_f_hab</t>
  </si>
  <si>
    <t>f_percent(proj_habitants +  pop_2030 , pop_2030 , rounding=0, suffix = "%", format = "1")</t>
  </si>
  <si>
    <t>proj_log_terme</t>
  </si>
  <si>
    <t>Nombre Total de Logements a terme</t>
  </si>
  <si>
    <t>roundNumber(log_2020 + proj_logtot,0)</t>
  </si>
  <si>
    <t>proj_excd_terme</t>
  </si>
  <si>
    <t>Excedent de Logements à terme par rapport au besoins</t>
  </si>
  <si>
    <t>roundNumber(proj_log_terme - rp_2030,0)</t>
  </si>
  <si>
    <t>proj_excd_terme_rp</t>
  </si>
  <si>
    <t>proj_excd_terme_rp_rs_rv</t>
  </si>
  <si>
    <t>Excedent de Logements à terme par rapport au besoins, avec residences secondaires et vacantes</t>
  </si>
  <si>
    <t>roundNumber(proj_log_terme - rp_2030 - rs_2030 - rv_2030,0)</t>
  </si>
  <si>
    <t>proj_excd_conso</t>
  </si>
  <si>
    <t>Consommation foncieres des Excedents de Logements par rapport au besoins</t>
  </si>
  <si>
    <t>roundNumber(proj_excd_terme / scen_log_ha,0)</t>
  </si>
  <si>
    <t>proj_excd_conso_rp</t>
  </si>
  <si>
    <t>roundNumber(proj_excd_terme_rp / scen_log_ha,0)</t>
  </si>
  <si>
    <t>proj_excd_conso_rp_rs_rv</t>
  </si>
  <si>
    <t>Consommation foncieres des Excedents de Logements par rapport au besoins, avec residences secondaires et vacantes</t>
  </si>
  <si>
    <t>roundNumber(proj_excd_terme_rp_rs_rv / scen_log_ha,0)</t>
  </si>
  <si>
    <t># Artificialisation</t>
  </si>
  <si>
    <t>ART_ART13HAB19</t>
  </si>
  <si>
    <t>Total des flux ART à destination de l'habitat sur la période 2013-2019</t>
  </si>
  <si>
    <t>roundNumber((ART_ART13HAB14 + ART_ART14HAB15 + ART_ART15HAB16 + ART_ART16HAB17 + ART_ART17HAB18 + ART_ART18HAB19),2)</t>
  </si>
  <si>
    <t>ART_LOG_HECT</t>
  </si>
  <si>
    <t>Logements par Hectares (RP, RS, RV)</t>
  </si>
  <si>
    <t>ART_HECT_HAB</t>
  </si>
  <si>
    <t>M2 par habitant supplémentaire</t>
  </si>
  <si>
    <t>0 if (POP_LEGALE_2019 &lt; P13_POP) else roundNumber((ART_ART13HAB19 / (POP_LEGALE_2019 - P13_POP))*10000,0)</t>
  </si>
  <si>
    <t>(POP_LEGALE_2019 &lt; P13_POP) ? 0 : roundNumber((ART_ART13HAB19 / (POP_LEGALE_2019 - P13_POP))*10000,0)</t>
  </si>
  <si>
    <t>ART_HECT_RP</t>
  </si>
  <si>
    <t>M2 par résidence principale supplémentaire</t>
  </si>
  <si>
    <t>ART_EVOLUTION_1115</t>
  </si>
  <si>
    <t>Artificialisation – 2011-2015</t>
  </si>
  <si>
    <t>ART_ART10HAB11 + ART_ART11HAB12 + ART_ART12HAB13 + ART_ART13HAB14 + ART_ART14HAB15</t>
  </si>
  <si>
    <t>ART_EVOLUTION_1620</t>
  </si>
  <si>
    <t>Artificialisation – 2016-2020</t>
  </si>
  <si>
    <t>ART_ART15HAB16 + ART_ART16HAB17 + ART_ART17HAB18 + ART_ART18HAB19 + ART_ART19HAB20</t>
  </si>
  <si>
    <t>ART_EVOLUTION</t>
  </si>
  <si>
    <t>Évolution de l'artificialisation</t>
  </si>
  <si>
    <t>0 if (ART_EVOLUTION_1115 == 0) else ART_EVOLUTION_1620 / ART_EVOLUTION_1115</t>
  </si>
  <si>
    <t>(ART_EVOLUTION_1115 == 0) ? 0 : ART_EVOLUTION_1620 / ART_EVOLUTION_1115</t>
  </si>
  <si>
    <t># Besoins en Logements</t>
  </si>
  <si>
    <t>BESOIN_LOG_ANNUEL_0813</t>
  </si>
  <si>
    <t>Besoins annuels en logements entre 2008 et 2013</t>
  </si>
  <si>
    <t>roundNumber((men_2013 - men_2008) / 5,0)</t>
  </si>
  <si>
    <t># Les Formules de la Fede Scot https://www.objectif-zan.com/</t>
  </si>
  <si>
    <t>oz</t>
  </si>
  <si>
    <t>Les Formules de la Fede Scot https://www.objectif-zan.com/</t>
  </si>
  <si>
    <t>#</t>
  </si>
  <si>
    <t>OZAN</t>
  </si>
  <si>
    <t>"Avec les donnees les plus recentes, et pertinentes au territoire"</t>
  </si>
  <si>
    <t>oz_url</t>
  </si>
  <si>
    <t>Le Site de la Federation des Scot &amp; Amenageurs</t>
  </si>
  <si>
    <t>"https://www.objectif-zan.com/"+""</t>
  </si>
  <si>
    <t>oz_scen_an_depart</t>
  </si>
  <si>
    <t>Annee de depart du scenario OZ</t>
  </si>
  <si>
    <t>oz_scen_an_arrivee</t>
  </si>
  <si>
    <t>Annee d'arrivee du scenario OZ</t>
  </si>
  <si>
    <t>oz_scen_pop_depart</t>
  </si>
  <si>
    <t>Population de depart du scenario OZ</t>
  </si>
  <si>
    <t>oz_scen_pop_arrivee</t>
  </si>
  <si>
    <t>Population d'arrivee du scenario OZ</t>
  </si>
  <si>
    <t>oz_scen_tm_depart</t>
  </si>
  <si>
    <t>Taille des Ménages de depart du scenario OZ</t>
  </si>
  <si>
    <t>oz_scen_tm_arrivee</t>
  </si>
  <si>
    <t>Taille des Ménages d'arrivee du scenario OZ</t>
  </si>
  <si>
    <t>oz_scen_vac_depart</t>
  </si>
  <si>
    <t>Vacance de depart du scenario OZ</t>
  </si>
  <si>
    <t>oz_scen_vac_arrivee</t>
  </si>
  <si>
    <t>Vacance d'arrivee du scenario OZ</t>
  </si>
  <si>
    <t>oz_scen_sec_depart</t>
  </si>
  <si>
    <t>Secondaire de depart du scenario OZ</t>
  </si>
  <si>
    <t>oz_scen_sec_arrivee</t>
  </si>
  <si>
    <t>Secondaire d'arrivee du scenario OZ</t>
  </si>
  <si>
    <t>oz_scen_desaffectations</t>
  </si>
  <si>
    <t>Desaffectations du scenario OZ</t>
  </si>
  <si>
    <t>oz_scen_renouvellement</t>
  </si>
  <si>
    <t>Renouvellement du scenario OZ</t>
  </si>
  <si>
    <t>oz_scen_log_ha</t>
  </si>
  <si>
    <t>oz_population_2030</t>
  </si>
  <si>
    <t>oz_population_variation</t>
  </si>
  <si>
    <t>oz_tm_2030</t>
  </si>
  <si>
    <t>Taille des Ménages en 2030 (OZ = 2.113)</t>
  </si>
  <si>
    <t>oz_dde_log_2030</t>
  </si>
  <si>
    <t>Demande de Logements en 2030</t>
  </si>
  <si>
    <t>roundNumber( oz_population_2030 / oz_tm_2030  ,0)</t>
  </si>
  <si>
    <t>oz_dde_variation</t>
  </si>
  <si>
    <t>oz_tm_variation</t>
  </si>
  <si>
    <t>oz_dde_croissance_demo</t>
  </si>
  <si>
    <t>Demande liee a la croissance demographique</t>
  </si>
  <si>
    <t>roundNumber(oz_population_variation / oz_tm_2030,0)</t>
  </si>
  <si>
    <t>oz_dde_diminution_tm</t>
  </si>
  <si>
    <t>Demande liee a la diminution de la taille des ménages</t>
  </si>
  <si>
    <t>oz_dde_variation - oz_dde_croissance_demo</t>
  </si>
  <si>
    <t>oz_parc_res_vac_2030</t>
  </si>
  <si>
    <t>oz_parc_res_sec_2030</t>
  </si>
  <si>
    <t>oz_parc_res_sec_variation</t>
  </si>
  <si>
    <t>oz_parc_res_vac_variation</t>
  </si>
  <si>
    <t>oz_desaffectations</t>
  </si>
  <si>
    <t>Désaffectations 2020-2030</t>
  </si>
  <si>
    <t>oz_demande_potentielle</t>
  </si>
  <si>
    <t>Demande potentielle à l'horizon 2030 (en RP + RS + RV + Desaffectations)</t>
  </si>
  <si>
    <t>oz_dde_croissance_demo + oz_dde_diminution_tm + oz_parc_res_vac_variation + oz_parc_res_sec_variation + oz_desaffectations</t>
  </si>
  <si>
    <t>Variation des Besoins + RS + RP + Desaffecation</t>
  </si>
  <si>
    <t>oz_demande_annuelle_de_logements</t>
  </si>
  <si>
    <t>Demande Annuelle Potentielle de Logements</t>
  </si>
  <si>
    <t>roundNumber(oz_demande_potentielle / 12,0)</t>
  </si>
  <si>
    <t>oz_demande_de_logements_10_ans</t>
  </si>
  <si>
    <t>Demande Potentielle de Logements en 10 ans</t>
  </si>
  <si>
    <t>oz_demande_annuelle_de_logements * 10</t>
  </si>
  <si>
    <t>oz_logement_en_renouvellement</t>
  </si>
  <si>
    <t>Nombre de Logements Construits en Renouvellement</t>
  </si>
  <si>
    <t>roundNumber(oz_demande_de_logements_10_ans * scen_taux_renouvellement  / 100,0)</t>
  </si>
  <si>
    <t>oz_logement_en_extension</t>
  </si>
  <si>
    <t>Nombre de Logements Construits en Extension</t>
  </si>
  <si>
    <t>oz_demande_de_logements_10_ans - oz_logement_en_renouvellement</t>
  </si>
  <si>
    <t>oz_ha_consommes_en_extension</t>
  </si>
  <si>
    <t>Nombre d'hectares consommes en Extension</t>
  </si>
  <si>
    <t>roundNumber(oz_logement_en_extension / scen_log_ha,1)</t>
  </si>
  <si>
    <t>oz_ha_consommes_ha_zan_historique</t>
  </si>
  <si>
    <t>Nombre d'hectares consommes les 10 dernieres annees</t>
  </si>
  <si>
    <t>roundNumber(ART_TOTAL / 10000,1)</t>
  </si>
  <si>
    <t>Peut-etre ART_HABITAT ?</t>
  </si>
  <si>
    <t>oz_ha_consommes_ha_zan_2030</t>
  </si>
  <si>
    <t>Nombre d'hectares disponibes les 10 prochaines annees</t>
  </si>
  <si>
    <t>roundNumber(oz_ha_consommes_ha_zan_historique * 0.5,2)</t>
  </si>
  <si>
    <t>oz_ha_consommes_ha_zan_par_an</t>
  </si>
  <si>
    <t>Nombre d'hectares disponibes par an</t>
  </si>
  <si>
    <t>roundNumber(oz_ha_consommes_ha_zan_2030 / 10,2)</t>
  </si>
  <si>
    <t>oz_ha_manquant_pour_logements</t>
  </si>
  <si>
    <t>Nombre d'hectares manquant par rapport a l'Objectif ZAN</t>
  </si>
  <si>
    <t>roundNumber(oz_ha_consommes_en_extension - oz_ha_consommes_ha_zan_2030,2)</t>
  </si>
  <si>
    <t>oz_scen_duree</t>
  </si>
  <si>
    <t>Duree OZ Scenario</t>
  </si>
  <si>
    <t>oz_scen_an_arrivee - oz_scen_an_depart</t>
  </si>
  <si>
    <t>oz_scen_population_variation</t>
  </si>
  <si>
    <t>Variation de Population OZ Scenario</t>
  </si>
  <si>
    <t>oz_scen_pop_arrivee - oz_scen_pop_depart</t>
  </si>
  <si>
    <t>oz_scen_dde_log_depart</t>
  </si>
  <si>
    <t>Demande de Logements Depart OZ Scenario</t>
  </si>
  <si>
    <t>roundNumber( oz_scen_pop_depart / oz_scen_tm_depart  ,0)</t>
  </si>
  <si>
    <t>oz_scen_dde_log_arrivee</t>
  </si>
  <si>
    <t>Demande de Logements Arrivee OZ Scenario</t>
  </si>
  <si>
    <t>roundNumber( oz_scen_pop_arrivee / oz_scen_tm_arrivee ,0)</t>
  </si>
  <si>
    <t>oz_scen_dde_variation</t>
  </si>
  <si>
    <t>Variation de la demande de Logements OZ Scenario</t>
  </si>
  <si>
    <t>oz_scen_dde_log_arrivee - oz_scen_dde_log_depart</t>
  </si>
  <si>
    <t>oz_scen_tm_variation</t>
  </si>
  <si>
    <t>Variation de la Taille des Ménages OZ Scenario</t>
  </si>
  <si>
    <t>roundNumber(oz_scen_tm_arrivee - oz_scen_tm_depart,3)</t>
  </si>
  <si>
    <t>oz_scen_dde_croissance_demo</t>
  </si>
  <si>
    <t>Demande liee a la croissance demographique OZ Scenario</t>
  </si>
  <si>
    <t>roundNumber(oz_scen_population_variation / oz_scen_tm_arrivee,0)</t>
  </si>
  <si>
    <t>oz_scen_dde_diminution_tm</t>
  </si>
  <si>
    <t>Demande liee a la diminution de la taille des ménages OZ Scenario</t>
  </si>
  <si>
    <t>oz_scen_dde_variation - oz_scen_dde_croissance_demo</t>
  </si>
  <si>
    <t>oz_scen_parc_res_sec_depart</t>
  </si>
  <si>
    <t>Residences Secondaires Depart OZ Scenario</t>
  </si>
  <si>
    <t>oz_scen_parc_res_vac_depart</t>
  </si>
  <si>
    <t>Residences Vacantes Depart OZ Scenario</t>
  </si>
  <si>
    <t>oz_scen_parc_res_sec_arrivee</t>
  </si>
  <si>
    <t>Residences Secondaires Arrivee OZ Scenario</t>
  </si>
  <si>
    <t>oz_scen_parc_res_vac_arrivee</t>
  </si>
  <si>
    <t>Residences Vacantes Arrivee OZ Scenario</t>
  </si>
  <si>
    <t>oz_scen_parc_res_sec_variation</t>
  </si>
  <si>
    <t>Variation des Residences Secondaires  OZ Scenario</t>
  </si>
  <si>
    <t>oz_scen_sec_arrivee - oz_scen_sec_depart</t>
  </si>
  <si>
    <t>oz_scen_parc_res_vac_variation</t>
  </si>
  <si>
    <t>Variation des Residences Vacantes  OZ Scenario</t>
  </si>
  <si>
    <t>oz_scen_vac_arrivee - oz_scen_vac_depart</t>
  </si>
  <si>
    <t># oz_scen_desaffectations</t>
  </si>
  <si>
    <t>Désaffectations  OZ Scenario</t>
  </si>
  <si>
    <t>roundNumber(oz_scen_desaffectations,0)</t>
  </si>
  <si>
    <t>oz_scen_demande_potentielle</t>
  </si>
  <si>
    <t>Demande potentielle à l'Arrivee (en RP + RS + RV + Desaffectations)</t>
  </si>
  <si>
    <t>oz_scen_dde_croissance_demo + oz_scen_dde_diminution_tm + oz_scen_parc_res_vac_variation + oz_scen_parc_res_sec_variation + oz_scen_desaffectations</t>
  </si>
  <si>
    <t>oz_scen_demande_annuelle_de_logements</t>
  </si>
  <si>
    <t>roundNumber(oz_scen_demande_potentielle / oz_scen_duree ,0)</t>
  </si>
  <si>
    <t>oz_scen_demande_de_logements_10_ans</t>
  </si>
  <si>
    <t>oz_scen_demande_annuelle_de_logements * 10</t>
  </si>
  <si>
    <t>oz_scen_logement_en_renouvellement</t>
  </si>
  <si>
    <t>roundNumber(oz_scen_demande_de_logements_10_ans * oz_scen_renouvellement / 100,0)</t>
  </si>
  <si>
    <t>oz_scen_logement_en_extension</t>
  </si>
  <si>
    <t>oz_scen_demande_de_logements_10_ans - oz_scen_logement_en_renouvellement</t>
  </si>
  <si>
    <t>oz_scen_ha_consommes_en_extension</t>
  </si>
  <si>
    <t>roundNumber(oz_scen_logement_en_extension / oz_scen_log_ha,1)</t>
  </si>
  <si>
    <t>oz_scen_ha_consommes_ha_zan_historique</t>
  </si>
  <si>
    <t>oz_scen_ha_consommes_ha_zan_2030</t>
  </si>
  <si>
    <t>roundNumber(oz_scen_ha_consommes_ha_zan_historique * 0.5,2)</t>
  </si>
  <si>
    <t>oz_scen_ha_consommes_ha_zan_par_an</t>
  </si>
  <si>
    <t>roundNumber(oz_scen_ha_consommes_ha_zan_2030 / 10,2)</t>
  </si>
  <si>
    <t>oz_scen_ha_manquant_pour_logements</t>
  </si>
  <si>
    <t>roundNumber(oz_scen_ha_consommes_en_extension - oz_scen_ha_consommes_ha_zan_2030,2)</t>
  </si>
  <si>
    <t># Les Formules de Michel</t>
  </si>
  <si>
    <t>michel_an_donnee</t>
  </si>
  <si>
    <t>Annee des Donnees</t>
  </si>
  <si>
    <t>MICHEL</t>
  </si>
  <si>
    <t>michel_pop_donnee</t>
  </si>
  <si>
    <t>Population Annee des Donnees</t>
  </si>
  <si>
    <t>michel_tm_donnee</t>
  </si>
  <si>
    <t>Taille des Ménages Annee des Donnees</t>
  </si>
  <si>
    <t>michel_tm_tendance_5_ans</t>
  </si>
  <si>
    <t>Taille des Ménages Tx Evolution 5 ans</t>
  </si>
  <si>
    <t>michel_tm_tendance_10_ans</t>
  </si>
  <si>
    <t>Taille des Ménages Tx Evolution 10 ans</t>
  </si>
  <si>
    <t>michel_pop_tendance_5_ans</t>
  </si>
  <si>
    <t>Population Tx Evolution 5 ans</t>
  </si>
  <si>
    <t>michel_pop_tendance_10_ans</t>
  </si>
  <si>
    <t>Population Tx Evolution 10 ans</t>
  </si>
  <si>
    <t>michel_pop_hors_menage</t>
  </si>
  <si>
    <t>Population Hors Menage Annee des Donnees</t>
  </si>
  <si>
    <t>michel_res_an_donnee</t>
  </si>
  <si>
    <t>Residence Secondaires</t>
  </si>
  <si>
    <t>michel_vac_an_donnee</t>
  </si>
  <si>
    <t>Residence Vacantes</t>
  </si>
  <si>
    <t>michel_log_an_donnee</t>
  </si>
  <si>
    <t>Total Logements</t>
  </si>
  <si>
    <t>michel_tx_rp_an_donnee</t>
  </si>
  <si>
    <t>Part de RP</t>
  </si>
  <si>
    <t>michel_tx_rs_an_donnee</t>
  </si>
  <si>
    <t>Part de RS</t>
  </si>
  <si>
    <t>michel_tx_rv_an_donnee</t>
  </si>
  <si>
    <t>Part de RV</t>
  </si>
  <si>
    <t>michel_an_depart</t>
  </si>
  <si>
    <t>Annee de Depart</t>
  </si>
  <si>
    <t>michel_an_arrivee</t>
  </si>
  <si>
    <t>Annee Horizon</t>
  </si>
  <si>
    <t>michel_duree</t>
  </si>
  <si>
    <t>Duree</t>
  </si>
  <si>
    <t>michel_an_arrivee - michel_an_depart</t>
  </si>
  <si>
    <t>michel_pop_depart</t>
  </si>
  <si>
    <t>Population Annee de Depart</t>
  </si>
  <si>
    <t>calc_after(michel_an_donnee, michel_pop_donnee, michel_an_depart, michel_pop_tendance_5_ans,0)</t>
  </si>
  <si>
    <t>michel_pop_taux</t>
  </si>
  <si>
    <t>michel_pop_arrivee</t>
  </si>
  <si>
    <t>Population Annee Arrivee</t>
  </si>
  <si>
    <t>calc_after(michel_an_depart, michel_pop_depart, michel_an_arrivee, michel_pop_taux,0)</t>
  </si>
  <si>
    <t>michel_pop_hm_depart</t>
  </si>
  <si>
    <t>Population Hors Menage Annee de Depart</t>
  </si>
  <si>
    <t>calc_after(michel_an_donnee, michel_pop_hors_menage, michel_an_depart, michel_pop_tendance_5_ans,0)</t>
  </si>
  <si>
    <t>michel_pop_hm_arrivee</t>
  </si>
  <si>
    <t>Population Hors Menage Annee de Arrivee</t>
  </si>
  <si>
    <t>calc_after(michel_an_depart, michel_pop_hm_depart, michel_an_arrivee, michel_pop_taux,0)</t>
  </si>
  <si>
    <t>michel_pop_hm_delta</t>
  </si>
  <si>
    <t>Population Hors Menage Delta</t>
  </si>
  <si>
    <t>michel_pop_hm_arrivee - michel_pop_hm_depart</t>
  </si>
  <si>
    <t>michel_pop_men_depart</t>
  </si>
  <si>
    <t>Population Ménages Annee de Depart</t>
  </si>
  <si>
    <t>michel_pop_depart - michel_pop_hm_depart</t>
  </si>
  <si>
    <t>michel_pop_men_arrivee</t>
  </si>
  <si>
    <t>Population Ménages Annee de Arrivee</t>
  </si>
  <si>
    <t>michel_pop_arrivee - michel_pop_hm_arrivee</t>
  </si>
  <si>
    <t>michel_pop_men_delta</t>
  </si>
  <si>
    <t>Population Menage Delta</t>
  </si>
  <si>
    <t>michel_pop_men_arrivee - michel_pop_men_depart</t>
  </si>
  <si>
    <t>michel_tm_depart</t>
  </si>
  <si>
    <t>Taille des Ménages Annee de Depart</t>
  </si>
  <si>
    <t>calc_after(michel_an_donnee, michel_tm_donnee, michel_an_depart, michel_tm_tendance_5_ans,3)</t>
  </si>
  <si>
    <t>michel_tm_arrivee</t>
  </si>
  <si>
    <t>Taille des Ménages Annee Arrivee</t>
  </si>
  <si>
    <t>calc_after(michel_an_depart, michel_tm_depart, michel_an_arrivee, michel_tm_tendance_5_ans,3)</t>
  </si>
  <si>
    <t>michel_tm_delta</t>
  </si>
  <si>
    <t>roundNumber(michel_tm_arrivee - michel_tm_depart  , 3 )</t>
  </si>
  <si>
    <t>michel_rp_depart</t>
  </si>
  <si>
    <t>Residences Principales Depart</t>
  </si>
  <si>
    <t>roundNumber((michel_pop_depart - michel_pop_hm_depart) / michel_tm_depart,0)</t>
  </si>
  <si>
    <t>michel_rp_arrivee</t>
  </si>
  <si>
    <t>Residences Principales Arrivee</t>
  </si>
  <si>
    <t>roundNumber((michel_pop_arrivee - michel_pop_hm_arrivee) / michel_tm_arrivee,0)</t>
  </si>
  <si>
    <t>michel_rp_delta</t>
  </si>
  <si>
    <t>Delta Residences Principales</t>
  </si>
  <si>
    <t>michel_rp_arrivee - michel_rp_depart</t>
  </si>
  <si>
    <t>michel_rs_depart</t>
  </si>
  <si>
    <t>Residences Secondaires Depart</t>
  </si>
  <si>
    <t>roundNumber(michel_rp_depart / michel_tx_rp_an_donnee * michel_tx_rs_an_donnee,0)</t>
  </si>
  <si>
    <t>michel_rs_arrivee</t>
  </si>
  <si>
    <t>Residences Secondaires Arrivee</t>
  </si>
  <si>
    <t>roundNumber(michel_rp_arrivee / michel_tx_rp_an_donnee * michel_tx_rs_an_donnee,0)</t>
  </si>
  <si>
    <t>michel_rs_delta</t>
  </si>
  <si>
    <t>Delta Secondaires Principales</t>
  </si>
  <si>
    <t>michel_rs_arrivee - michel_rs_depart</t>
  </si>
  <si>
    <t>michel_rv_depart</t>
  </si>
  <si>
    <t>Residences Vacantes Depart</t>
  </si>
  <si>
    <t>roundNumber(michel_rp_depart / michel_tx_rp_an_donnee * michel_tx_rv_an_donnee,0)</t>
  </si>
  <si>
    <t>michel_rv_arrivee</t>
  </si>
  <si>
    <t>Residences Vacantes Arrivee</t>
  </si>
  <si>
    <t>roundNumber(michel_rp_arrivee / michel_tx_rp_an_donnee * michel_tx_rv_an_donnee,0)</t>
  </si>
  <si>
    <t>michel_rv_delta</t>
  </si>
  <si>
    <t>Delta Vacantes Principales</t>
  </si>
  <si>
    <t>michel_rv_arrivee - michel_rv_depart</t>
  </si>
  <si>
    <t>michel_log_depart</t>
  </si>
  <si>
    <t>Parc Total des Logements Depart</t>
  </si>
  <si>
    <t>michel_rv_depart + michel_rp_depart + michel_rs_depart</t>
  </si>
  <si>
    <t>michel_log_arrivee</t>
  </si>
  <si>
    <t>Parc Total des Logements Arrivee</t>
  </si>
  <si>
    <t>michel_rv_arrivee + michel_rs_arrivee + michel_rp_arrivee</t>
  </si>
  <si>
    <t>michel_log_delta</t>
  </si>
  <si>
    <t>Parc Total des Logements Delta</t>
  </si>
  <si>
    <t>michel_log_arrivee - michel_log_depart</t>
  </si>
  <si>
    <t># Calcul du Taux de Renouvellement</t>
  </si>
  <si>
    <t>michel_evolution_parc_5_ans</t>
  </si>
  <si>
    <t>Evolution du parc (entre années n-5 et n)</t>
  </si>
  <si>
    <t>michel_construits_5_ans</t>
  </si>
  <si>
    <t>Logements commencés (somme années n-6 à n-1)</t>
  </si>
  <si>
    <t>LOG_COMMENCES_2013 + LOG_COMMENCES_2014 + LOG_COMMENCES_2015 + LOG_COMMENCES_2016 + LOG_COMMENCES_2017</t>
  </si>
  <si>
    <t>michel_renouvellement_5_ans</t>
  </si>
  <si>
    <t>Renouvellement en 5 ans</t>
  </si>
  <si>
    <t>(michel_evolution_parc_5_ans - michel_construits_5_ans) if (michel_evolution_parc_5_ans - michel_construits_5_ans &gt; 0) else 0</t>
  </si>
  <si>
    <t>((michel_evolution_parc_5_ans - michel_construits_5_ans)&gt;0) ? (michel_evolution_parc_5_ans - michel_construits_5_ans) : 0</t>
  </si>
  <si>
    <t>michel_renouvellement_an</t>
  </si>
  <si>
    <t>Renouvellement par an</t>
  </si>
  <si>
    <t>roundNumber(michel_renouvellement_5_ans / 5,0)</t>
  </si>
  <si>
    <t>michel_renouvellement_taux</t>
  </si>
  <si>
    <t>Taux de Renouvellement annuel</t>
  </si>
  <si>
    <t>roundNumber(michel_renouvellement_an / (P13_LOGVAC +  P13_RSECOCC + C13_MEN),3)</t>
  </si>
  <si>
    <t>michel_renouvellement_nombre_an</t>
  </si>
  <si>
    <t>Renouvellement annuel</t>
  </si>
  <si>
    <t>roundNumber(michel_renouvellement_taux * michel_log_depart / 100,0)</t>
  </si>
  <si>
    <t>roundNumber(michel_renouvellement_taux * michel_log_depart,0)</t>
  </si>
  <si>
    <t>michel_renouvellement_arrivee</t>
  </si>
  <si>
    <t>Logements Renouvelles sur a l'arrivee</t>
  </si>
  <si>
    <t>roundNumber(michel_duree * michel_renouvellement_nombre_an,0)</t>
  </si>
  <si>
    <t>michel_besoin_logements_sur_foncier_vierge</t>
  </si>
  <si>
    <t>Besoin en logements sur foncier vierge</t>
  </si>
  <si>
    <t>(michel_rv_delta + michel_rs_delta + michel_rp_delta) - michel_renouvellement_arrivee</t>
  </si>
  <si>
    <t># Zones Armature Urbaine</t>
  </si>
  <si>
    <t>michel_6a_repartition_log_N1</t>
  </si>
  <si>
    <t>Répartition des logts départ (info) - Zone 1</t>
  </si>
  <si>
    <t>michel_6a_repartition_log_N2</t>
  </si>
  <si>
    <t>Répartition des logts départ (info) - Zone 2</t>
  </si>
  <si>
    <t>michel_6a_repartition_log_N3</t>
  </si>
  <si>
    <t>Répartition des logts départ (info) - Zone 3</t>
  </si>
  <si>
    <t>michel_6a_repartition_log_N4</t>
  </si>
  <si>
    <t>Répartition des logts départ (info) - Zone 4</t>
  </si>
  <si>
    <t>michel_6a_repartition_log_N5</t>
  </si>
  <si>
    <t>Répartition des logts départ (info) - Zone 5</t>
  </si>
  <si>
    <t>michel_6a_repartition_log_N6</t>
  </si>
  <si>
    <t>Répartition des logts départ (info) - Zone 6</t>
  </si>
  <si>
    <t>100 - michel_6a_repartition_log_N5 - michel_6a_repartition_log_N4 - michel_6a_repartition_log_N3 - michel_6a_repartition_log_N2 - michel_6a_repartition_log_N1</t>
  </si>
  <si>
    <t>michel_6a_repartition_log_Total</t>
  </si>
  <si>
    <t>Répartition des logts départ (info) - Total</t>
  </si>
  <si>
    <t>michel_6b_repartition_nouv_log_N1</t>
  </si>
  <si>
    <t>Répartition des nouveau logts - Zone 1</t>
  </si>
  <si>
    <t>michel_6b_repartition_nouv_log_N2</t>
  </si>
  <si>
    <t>Répartition des nouveau logts - Zone 2</t>
  </si>
  <si>
    <t>michel_6b_repartition_nouv_log_N3</t>
  </si>
  <si>
    <t>Répartition des nouveau logts - Zone 4</t>
  </si>
  <si>
    <t>michel_6b_repartition_nouv_log_N4</t>
  </si>
  <si>
    <t>michel_6b_repartition_nouv_log_N5</t>
  </si>
  <si>
    <t>Répartition des nouveau logts - Zone 5</t>
  </si>
  <si>
    <t>michel_6b_repartition_nouv_log_N6</t>
  </si>
  <si>
    <t>Répartition des nouveau logts - Zone 6</t>
  </si>
  <si>
    <t>100 - michel_6b_repartition_nouv_log_N5 - michel_6b_repartition_nouv_log_N4 - michel_6b_repartition_nouv_log_N3 - michel_6b_repartition_nouv_log_N2 - michel_6b_repartition_nouv_log_N1</t>
  </si>
  <si>
    <t>michel_6b_repartition_nouv_log_Total</t>
  </si>
  <si>
    <t>Répartition des nouveau logts - Total</t>
  </si>
  <si>
    <t>michel_6c_repartition_besoins_log_N1</t>
  </si>
  <si>
    <t>Répartition des besoins en logts - Zone 1</t>
  </si>
  <si>
    <t>roundNumber ( michel_besoin_logements_sur_foncier_vierge *  michel_6b_repartition_nouv_log_N1 / 100,0)</t>
  </si>
  <si>
    <t>michel_6c_repartition_besoins_log_N2</t>
  </si>
  <si>
    <t>Répartition des besoins en logts - Zone 2</t>
  </si>
  <si>
    <t>roundNumber ( michel_besoin_logements_sur_foncier_vierge *  michel_6b_repartition_nouv_log_N2 / 100,0)</t>
  </si>
  <si>
    <t>michel_6c_repartition_besoins_log_N3</t>
  </si>
  <si>
    <t>Répartition des besoins en logts - Zone 3</t>
  </si>
  <si>
    <t>roundNumber ( michel_besoin_logements_sur_foncier_vierge *  michel_6b_repartition_nouv_log_N3 / 100,0)</t>
  </si>
  <si>
    <t>michel_6c_repartition_besoins_log_N4</t>
  </si>
  <si>
    <t>Répartition des besoins en logts - Zone 4</t>
  </si>
  <si>
    <t>roundNumber ( michel_besoin_logements_sur_foncier_vierge *  michel_6b_repartition_nouv_log_N4 / 100,0)</t>
  </si>
  <si>
    <t>michel_6c_repartition_besoins_log_N5</t>
  </si>
  <si>
    <t>Répartition des besoins en logts - Zone 5</t>
  </si>
  <si>
    <t>roundNumber ( michel_besoin_logements_sur_foncier_vierge *  michel_6b_repartition_nouv_log_N5 / 100,0)</t>
  </si>
  <si>
    <t>michel_6c_repartition_besoins_log_N6</t>
  </si>
  <si>
    <t>Répartition des besoins en logts - Zone 6</t>
  </si>
  <si>
    <t>roundNumber ( michel_besoin_logements_sur_foncier_vierge *  michel_6b_repartition_nouv_log_N6 / 100,0)</t>
  </si>
  <si>
    <t>michel_6c_repartition_besoins_log_Total</t>
  </si>
  <si>
    <t>Répartition des besoins en logts - Total</t>
  </si>
  <si>
    <t>roundNumber(michel_6c_repartition_besoins_log_N6 + michel_6c_repartition_besoins_log_N5 + michel_6c_repartition_besoins_log_N4 + michel_6c_repartition_besoins_log_N3 + michel_6c_repartition_besoins_log_N2 + michel_6c_repartition_besoins_log_N1,2)</t>
  </si>
  <si>
    <t>michel_7a_densification_N1</t>
  </si>
  <si>
    <t>Possibilite de Densification (en nombre) - Zone 1</t>
  </si>
  <si>
    <t>michel_7a_densification_N2</t>
  </si>
  <si>
    <t>Possibilite de Densification (en nombre) - Zone 2</t>
  </si>
  <si>
    <t>michel_7a_densification_N3</t>
  </si>
  <si>
    <t>Possibilite de Densification (en nombre) - Zone 3</t>
  </si>
  <si>
    <t>michel_7a_densification_N4</t>
  </si>
  <si>
    <t>Possibilite de Densification (en nombre) - Zone 4</t>
  </si>
  <si>
    <t>michel_7a_densification_N5</t>
  </si>
  <si>
    <t>Possibilite de Densification (en nombre) - Zone 5</t>
  </si>
  <si>
    <t>michel_7a_densification_N6</t>
  </si>
  <si>
    <t>Possibilite de Densification (en nombre) - Zone 6</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</si>
  <si>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</si>
  <si>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</si>
  <si>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</si>
  <si>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michel_7b_extension_N1</t>
  </si>
  <si>
    <t>Constructions en Extension  (en nombre) - Zone 1</t>
  </si>
  <si>
    <t>0 if (michel_7a_densification_N1 &gt;= michel_6c_repartition_besoins_log_N1) else ( michel_6c_repartition_besoins_log_N1  - michel_7a_densification_N1)</t>
  </si>
  <si>
    <t>(michel_7a_densification_N1 &gt;= michel_6c_repartition_besoins_log_N1) ? 0 :  ( michel_6c_repartition_besoins_log_N1  - michel_7a_densification_N1)</t>
  </si>
  <si>
    <t>michel_7b_extension_N2</t>
  </si>
  <si>
    <t>Constructions en Extension  (en nombre) - Zone 2</t>
  </si>
  <si>
    <t>0 if (michel_7a_densification_N2 &gt;= michel_6c_repartition_besoins_log_N2) else ( michel_6c_repartition_besoins_log_N2 - michel_7a_densification_N2)</t>
  </si>
  <si>
    <t>(michel_7a_densification_N2 &gt;= michel_6c_repartition_besoins_log_N2) ? 0 : ( michel_6c_repartition_besoins_log_N2 - michel_7a_densification_N2)</t>
  </si>
  <si>
    <t>michel_7b_extension_N3</t>
  </si>
  <si>
    <t>Constructions en Extension  (en nombre) - Zone 3</t>
  </si>
  <si>
    <t>0 if (michel_7a_densification_N3 &gt;= michel_6c_repartition_besoins_log_N3) else ( michel_6c_repartition_besoins_log_N3 - michel_7a_densification_N3)</t>
  </si>
  <si>
    <t>(michel_7a_densification_N3 &gt;= michel_6c_repartition_besoins_log_N3) ? 0 : ( michel_6c_repartition_besoins_log_N3 - michel_7a_densification_N3)</t>
  </si>
  <si>
    <t>michel_7b_extension_N4</t>
  </si>
  <si>
    <t>Constructions en Extension  (en nombre) - Zone 4</t>
  </si>
  <si>
    <t>0 if (michel_7a_densification_N4 &gt;= michel_6c_repartition_besoins_log_N4) else ( michel_6c_repartition_besoins_log_N4  - michel_7a_densification_N4)</t>
  </si>
  <si>
    <t>(michel_7a_densification_N4 &gt;= michel_6c_repartition_besoins_log_N4) ? 0 : ( michel_6c_repartition_besoins_log_N4  - michel_7a_densification_N4)</t>
  </si>
  <si>
    <t>michel_7b_extension_N5</t>
  </si>
  <si>
    <t>Constructions en Extension  (en nombre) - Zone 5</t>
  </si>
  <si>
    <t>0 if (michel_7a_densification_N5 &gt;= michel_6c_repartition_besoins_log_N5) else ( michel_6c_repartition_besoins_log_N5  - michel_7a_densification_N5)</t>
  </si>
  <si>
    <t>(michel_7a_densification_N5 &gt;= michel_6c_repartition_besoins_log_N5) ? 0 : ( michel_6c_repartition_besoins_log_N5  - michel_7a_densification_N5)</t>
  </si>
  <si>
    <t>michel_7b_extension_N6</t>
  </si>
  <si>
    <t>Constructions en Extension  (en nombre) - Zone 6</t>
  </si>
  <si>
    <t>0 if (michel_7a_densification_N6 &gt;= michel_6c_repartition_besoins_log_N6) else ( michel_6c_repartition_besoins_log_N6  - michel_7a_densification_N6)</t>
  </si>
  <si>
    <t>(michel_7a_densification_N6 &gt;= michel_6c_repartition_besoins_log_N6) ? 0 : ( michel_6c_repartition_besoins_log_N6  - michel_7a_densification_N6)</t>
  </si>
  <si>
    <t>michel_7b_extension_Total</t>
  </si>
  <si>
    <t>Constructions en Extension  (en nombre) - Total</t>
  </si>
  <si>
    <t>roundNumber(michel_7b_extension_N6 + michel_7b_extension_N5 + michel_7b_extension_N4 + michel_7b_extension_N3 + michel_7b_extension_N2 + michel_7b_extension_N1,2)</t>
  </si>
  <si>
    <t>michel_8a_densite_nette_N1</t>
  </si>
  <si>
    <t>Densite Nette en Log/Ha - Zone 1</t>
  </si>
  <si>
    <t>michel_8a_densite_nette_N2</t>
  </si>
  <si>
    <t>Densite Nette en Log/Ha - Zone 2</t>
  </si>
  <si>
    <t>michel_8a_densite_nette_N3</t>
  </si>
  <si>
    <t>Densite Nette en Log/Ha - Zone 3</t>
  </si>
  <si>
    <t>michel_8a_densite_nette_N4</t>
  </si>
  <si>
    <t>Densite Nette en Log/Ha - Zone 4</t>
  </si>
  <si>
    <t>michel_8a_densite_nette_N5</t>
  </si>
  <si>
    <t>Densite Nette en Log/Ha - Zone 5</t>
  </si>
  <si>
    <t>michel_8a_densite_nette_N6</t>
  </si>
  <si>
    <t>Densite Nette en Log/Ha - Zone 6</t>
  </si>
  <si>
    <t>michel_8a_densite_nette_Total</t>
  </si>
  <si>
    <t>Densite Nette en Log/Ha - Total</t>
  </si>
  <si>
    <t>""</t>
  </si>
  <si>
    <t>michel_8b_surface_nette_N1</t>
  </si>
  <si>
    <t>Surface Nette en extension - Zone 1</t>
  </si>
  <si>
    <t>roundNumber(michel_7b_extension_N1 / michel_8a_densite_nette_N1,2)  if (michel_8a_densite_nette_N1!=0) else 0</t>
  </si>
  <si>
    <t>(michel_8a_densite_nette_N1==0) ? 0 : roundNumber(michel_7b_extension_N1 / michel_8a_densite_nette_N1,2)</t>
  </si>
  <si>
    <t>michel_8b_surface_nette_N2</t>
  </si>
  <si>
    <t>Surface Nette en extension - Zone 2</t>
  </si>
  <si>
    <t>roundNumber(michel_7b_extension_N2 / michel_8a_densite_nette_N2,2) if (michel_8a_densite_nette_N2!=0) else 0</t>
  </si>
  <si>
    <t>(michel_8a_densite_nette_N2==0) ? 0 :roundNumber(michel_7b_extension_N2 / michel_8a_densite_nette_N2,2)</t>
  </si>
  <si>
    <t>michel_8b_surface_nette_N3</t>
  </si>
  <si>
    <t>Surface Nette en extension - Zone 3</t>
  </si>
  <si>
    <t>roundNumber(michel_7b_extension_N3 / michel_8a_densite_nette_N3,2) if (michel_8a_densite_nette_N3!=0) else 0</t>
  </si>
  <si>
    <t>(michel_8a_densite_nette_N3==0) ? 0 :roundNumber(michel_7b_extension_N3 / michel_8a_densite_nette_N3,2)</t>
  </si>
  <si>
    <t>michel_8b_surface_nette_N4</t>
  </si>
  <si>
    <t>Surface Nette en extension - Zone 4</t>
  </si>
  <si>
    <t>roundNumber(michel_7b_extension_N4 / michel_8a_densite_nette_N4,2) if (michel_8a_densite_nette_N4!=0) else 0</t>
  </si>
  <si>
    <t>(michel_8a_densite_nette_N4==0) ? 0 :roundNumber(michel_7b_extension_N4 / michel_8a_densite_nette_N4,2)</t>
  </si>
  <si>
    <t>michel_8b_surface_nette_N5</t>
  </si>
  <si>
    <t>Surface Nette en extension - Zone 5</t>
  </si>
  <si>
    <t>roundNumber(michel_7b_extension_N5 / michel_8a_densite_nette_N5,2) if (michel_8a_densite_nette_N5!=0) else 0</t>
  </si>
  <si>
    <t>(michel_8a_densite_nette_N5==0) ? 0 :roundNumber(michel_7b_extension_N5 / michel_8a_densite_nette_N5,2)</t>
  </si>
  <si>
    <t>michel_8b_surface_nette_N6</t>
  </si>
  <si>
    <t>Surface Nette en extension - Zone 6</t>
  </si>
  <si>
    <t>roundNumber(michel_7b_extension_N6 / michel_8a_densite_nette_N6,2) if (michel_8a_densite_nette_N6!=0) else 0</t>
  </si>
  <si>
    <t>(michel_8a_densite_nette_N6==0) ? 0 :roundNumber(michel_7b_extension_N6 / michel_8a_densite_nette_N6,2)</t>
  </si>
  <si>
    <t>michel_8b_surface_nette_Total</t>
  </si>
  <si>
    <t>Surface Nette en extension - Total</t>
  </si>
  <si>
    <t>roundNumber(michel_8b_surface_nette_N6 + michel_8b_surface_nette_N5 + michel_8b_surface_nette_N4 + michel_8b_surface_nette_N3 + michel_8b_surface_nette_N2 + michel_8b_surface_nette_N1,2)</t>
  </si>
  <si>
    <t>michel_8c_surface_equipements_N1</t>
  </si>
  <si>
    <t>Rajout Equipements en pourcent - Zone 1</t>
  </si>
  <si>
    <t>michel_8c_surface_equipements_N2</t>
  </si>
  <si>
    <t>Rajout Equipements en pourcent - Zone 2</t>
  </si>
  <si>
    <t>michel_8c_surface_equipements_N3</t>
  </si>
  <si>
    <t>Rajout Equipements en pourcent - Zone 3</t>
  </si>
  <si>
    <t>michel_8c_surface_equipements_N4</t>
  </si>
  <si>
    <t>Rajout Equipements en pourcent - Zone 4</t>
  </si>
  <si>
    <t>michel_8c_surface_equipements_N5</t>
  </si>
  <si>
    <t>Rajout Equipements en pourcent - Zone 5</t>
  </si>
  <si>
    <t>michel_8c_surface_equipements_N6</t>
  </si>
  <si>
    <t>Rajout Equipements en pourcent - Zone 6</t>
  </si>
  <si>
    <t>michel_8c_surface_equipements_Total</t>
  </si>
  <si>
    <t>Rajout Equipements  - Total</t>
  </si>
  <si>
    <t>michel_8c2_surface_equipements_N1</t>
  </si>
  <si>
    <t>Rajout Equipements en surface - Zone 1</t>
  </si>
  <si>
    <t>roundNumber(michel_8b_surface_nette_N1 * michel_8c_surface_equipements_N1 / 100,2)</t>
  </si>
  <si>
    <t>michel_8c2_surface_equipements_N2</t>
  </si>
  <si>
    <t>Rajout Equipements en surface - Zone 2</t>
  </si>
  <si>
    <t>roundNumber(michel_8b_surface_nette_N2 * michel_8c_surface_equipements_N2 / 100,2)</t>
  </si>
  <si>
    <t>michel_8c2_surface_equipements_N3</t>
  </si>
  <si>
    <t>Rajout Equipements en surface - Zone 3</t>
  </si>
  <si>
    <t>roundNumber(michel_8b_surface_nette_N3 * michel_8c_surface_equipements_N3 / 100,2)</t>
  </si>
  <si>
    <t>michel_8c2_surface_equipements_N4</t>
  </si>
  <si>
    <t>Rajout Equipements en surface - Zone 4</t>
  </si>
  <si>
    <t>roundNumber(michel_8b_surface_nette_N4 * michel_8c_surface_equipements_N4 / 100,2)</t>
  </si>
  <si>
    <t>michel_8c2_surface_equipements_N5</t>
  </si>
  <si>
    <t>Rajout Equipements en surface - Zone 5</t>
  </si>
  <si>
    <t>roundNumber(michel_8b_surface_nette_N5 * michel_8c_surface_equipements_N5 / 100,2)</t>
  </si>
  <si>
    <t>michel_8c2_surface_equipements_N6</t>
  </si>
  <si>
    <t>Rajout Equipements en surface - Zone 6</t>
  </si>
  <si>
    <t>roundNumber(michel_8b_surface_nette_N6 * michel_8c_surface_equipements_N6 / 100,2)</t>
  </si>
  <si>
    <t>michel_8c2_surface_equipements_Total</t>
  </si>
  <si>
    <t>Rajout Equipements en surface - Total</t>
  </si>
  <si>
    <t>roundNumber(michel_8c2_surface_equipements_N6 + michel_8c2_surface_equipements_N5 + michel_8c2_surface_equipements_N4 + michel_8c2_surface_equipements_N3 + michel_8c2_surface_equipements_N2 + michel_8c2_surface_equipements_N1,2)</t>
  </si>
  <si>
    <t>michel_8d_hectares_necessaires_N1</t>
  </si>
  <si>
    <t>Hectares Necessaires - Zone 1</t>
  </si>
  <si>
    <t>roundNumber(michel_8b_surface_nette_N1 * ( 1 + michel_8c_surface_equipements_N1 / 100),2)</t>
  </si>
  <si>
    <t>michel_8d_hectares_necessaires_N2</t>
  </si>
  <si>
    <t>Hectares Necessaires - Zone 2</t>
  </si>
  <si>
    <t>roundNumber(michel_8b_surface_nette_N2 * ( 1 + michel_8c_surface_equipements_N2/ 100),2)</t>
  </si>
  <si>
    <t>michel_8d_hectares_necessaires_N3</t>
  </si>
  <si>
    <t>Hectares Necessaires - Zone 3</t>
  </si>
  <si>
    <t>roundNumber(michel_8b_surface_nette_N3 * ( 1 + michel_8c_surface_equipements_N3/ 100),2)</t>
  </si>
  <si>
    <t>michel_8d_hectares_necessaires_N4</t>
  </si>
  <si>
    <t>Hectares Necessaires - Zone 4</t>
  </si>
  <si>
    <t>roundNumber(michel_8b_surface_nette_N4 * ( 1 + michel_8c_surface_equipements_N4/ 100),2)</t>
  </si>
  <si>
    <t>michel_8d_hectares_necessaires_N5</t>
  </si>
  <si>
    <t>Hectares Necessaires - Zone 5</t>
  </si>
  <si>
    <t>roundNumber(michel_8b_surface_nette_N5 * ( 1 + michel_8c_surface_equipements_N5/ 100),2)</t>
  </si>
  <si>
    <t>michel_8d_hectares_necessaires_N6</t>
  </si>
  <si>
    <t>Hectares Necessaires - Zone 6</t>
  </si>
  <si>
    <t>roundNumber(michel_8b_surface_nette_N6 * ( 1 + michel_8c_surface_equipements_N6/ 100),2)</t>
  </si>
  <si>
    <t>michel_8d_hectares_necessaires_Total</t>
  </si>
  <si>
    <t>Hectares Necessaires - Total</t>
  </si>
  <si>
    <t>roundNumber(michel_8d_hectares_necessaires_N6 + michel_8d_hectares_necessaires_N5 + michel_8d_hectares_necessaires_N4 + michel_8d_hectares_necessaires_N3 + michel_8d_hectares_necessaires_N2 + michel_8d_hectares_necessaires_N1,2)</t>
  </si>
  <si>
    <t>michel_8a_consomation_cerema_10_ans</t>
  </si>
  <si>
    <t>Consommation Fonciere en 10 ans</t>
  </si>
  <si>
    <t>michel_8b_consomation_cerema_annuelle</t>
  </si>
  <si>
    <t>Consommation Fonciere annuelle</t>
  </si>
  <si>
    <t>roundNumber(michel_8a_consomation_cerema_10_ans / 10,2)</t>
  </si>
  <si>
    <t>michel_8c_consomation_prevue_annuelle</t>
  </si>
  <si>
    <t>Consommation annuelle prevue</t>
  </si>
  <si>
    <t>roundNumber (michel_8d_hectares_necessaires_Total / michel_duree,2) if (michel_duree!=0) else 0</t>
  </si>
  <si>
    <t xml:space="preserve">(michel_duree==0) ? 0 : roundNumber (michel_8d_hectares_necessaires_Total / michel_duree,2) </t>
  </si>
  <si>
    <t>michel_8d_niveau_sobriete</t>
  </si>
  <si>
    <t>Niveau de Sobriete</t>
  </si>
  <si>
    <t>roundNumber((michel_8c_consomation_prevue_annuelle / michel_8b_consomation_cerema_annuelle) * 100,0) if (michel_8b_consomation_cerema_annuelle!=0) else 0</t>
  </si>
  <si>
    <t>(michel_8b_consomation_cerema_annuelle==0) ? 0  : roundNumber((michel_8c_consomation_prevue_annuelle / michel_8b_consomation_cerema_annuelle) * 100,0)</t>
  </si>
  <si>
    <t>michel_8e_message_sobriete0</t>
  </si>
  <si>
    <t>Message de Sobriete</t>
  </si>
  <si>
    <t>"Territoire de reconquete"  if  (michel_8d_niveau_sobriete &lt; 0 ) else "Consommation Exemplaire"</t>
  </si>
  <si>
    <t xml:space="preserve"> (michel_8d_niveau_sobriete &lt; 0 ) ?  "Territoire de reconquete" :  "Consommation Exemplaire"</t>
  </si>
  <si>
    <t>michel_8e_message_sobriete1</t>
  </si>
  <si>
    <t>"Objectif ZAN atteint"  if  (michel_8d_niveau_sobriete &gt; 25 ) else michel_8e_message_sobriete0</t>
  </si>
  <si>
    <t xml:space="preserve"> (michel_8d_niveau_sobriete &gt;= 25 ) ?  "Objectif ZAN atteint" :  michel_8e_message_sobriete0</t>
  </si>
  <si>
    <t>michel_8e_message_sobriete2</t>
  </si>
  <si>
    <t>"Consommation Excessive"  if  (michel_8d_niveau_sobriete &gt;= 51 ) else michel_8e_message_sobriete1</t>
  </si>
  <si>
    <t xml:space="preserve"> (michel_8d_niveau_sobriete &gt;= 51 ) ?  "Consommation Excessive" :  michel_8e_message_sobriete1</t>
  </si>
  <si>
    <t>michel_8e_message_sobriete3</t>
  </si>
  <si>
    <t>"Consommation Abusive"  if  (michel_8d_niveau_sobriete &gt;= 100 ) else michel_8e_message_sobriete2</t>
  </si>
  <si>
    <t xml:space="preserve"> (michel_8d_niveau_sobriete &gt;= 100 ) ?  "Consommation Abusive" :  michel_8e_message_sobriete2</t>
  </si>
  <si>
    <t>michel_8e_message_sobriete</t>
  </si>
  <si>
    <t>Categorie</t>
  </si>
  <si>
    <t>MessageSiVrai</t>
  </si>
  <si>
    <t>MessageSiFaux</t>
  </si>
  <si>
    <t xml:space="preserve"># Categories : TEST / SRU / ART / LOG / HIST / PROJ </t>
  </si>
  <si>
    <t xml:space="preserve"># Types : TEST / DIAG / NOTE </t>
  </si>
  <si>
    <t># Les Messages doivent commencer par " si ils contiennent des variables (ex : "Commune de plus de 20000 Habitants : " + round0str(P08_POP))</t>
  </si>
  <si>
    <t># Test Diganostics</t>
  </si>
  <si>
    <t>#VALIDATE</t>
  </si>
  <si>
    <t>Test Diagnostic</t>
  </si>
  <si>
    <t>Test Diagnostic OK</t>
  </si>
  <si>
    <t>Test Diagnostic Failed</t>
  </si>
  <si>
    <t>#TEST2</t>
  </si>
  <si>
    <t>Test2 Diagnostic2</t>
  </si>
  <si>
    <t>Test Diagnostic NOK</t>
  </si>
  <si>
    <t>#TEST4</t>
  </si>
  <si>
    <t>Test2 Diagnostic4</t>
  </si>
  <si>
    <t>(5+6)==11</t>
  </si>
  <si>
    <t>C'est 11</t>
  </si>
  <si>
    <t>Comment ca c'est pas 11 ?</t>
  </si>
  <si>
    <t>#TEST_REG</t>
  </si>
  <si>
    <t>Test Region</t>
  </si>
  <si>
    <t>REG=="93"</t>
  </si>
  <si>
    <t>En Paca</t>
  </si>
  <si>
    <t>Comment ca c'est pas PACA ?</t>
  </si>
  <si>
    <t>#TEST_POP</t>
  </si>
  <si>
    <t>Test Population</t>
  </si>
  <si>
    <t>P08_POP &gt; 20000</t>
  </si>
  <si>
    <t>"Commune de plus de 20000 Habitants : " + P08_POP</t>
  </si>
  <si>
    <t>"Commune de moins de 20000 Habitants : " + P08_POP</t>
  </si>
  <si>
    <t>#  Diganostics SRU</t>
  </si>
  <si>
    <t>CARENCE_SRU</t>
  </si>
  <si>
    <t>DIAG</t>
  </si>
  <si>
    <t>Carence SRU</t>
  </si>
  <si>
    <t>SRU_EN_CARENCE==0</t>
  </si>
  <si>
    <t>Pas de Carence SRU</t>
  </si>
  <si>
    <t>Commune en Carence SRU</t>
  </si>
  <si>
    <t>#  Diagnostics Artificialisation</t>
  </si>
  <si>
    <t>ARTIFICIALISATION_15</t>
  </si>
  <si>
    <t>ORANGE</t>
  </si>
  <si>
    <t xml:space="preserve">not ((ART_POURCENT &gt; 0.15) and (ART_POURCENT &lt; 0.15)) </t>
  </si>
  <si>
    <t>"Plus de 0,15% d'Artificialisation en 10 ans : " + f_val(f_round(ART_POURCENT,2)) + "%"</t>
  </si>
  <si>
    <t>ARTIFICIALISATION_45</t>
  </si>
  <si>
    <t>not (ART_POURCENT &gt; 0.45)</t>
  </si>
  <si>
    <t>"Plus de 0,45% d'Artificialisation en 10 ans : " + f_val(f_round(ART_POURCENT,2)) + "%"</t>
  </si>
  <si>
    <t>ARTIFICIALISATION_M2_200</t>
  </si>
  <si>
    <t>not ((ART_HECT_HAB &gt; 200) and (ART_HECT_HAB &lt; 400))</t>
  </si>
  <si>
    <t>"M2 / Hab Supplementaires &gt; 200 m2 : " + f_val(ART_HECT_HAB) + " m2"</t>
  </si>
  <si>
    <t>ARTIFICIALISATION_M2_400</t>
  </si>
  <si>
    <t>not (ART_HECT_HAB &gt; 400)</t>
  </si>
  <si>
    <t>"M2 / Hab Supplementaires &gt; 400 m2 : " + f_val(ART_HECT_HAB) + " m2"</t>
  </si>
  <si>
    <t>ARTIFICIALISATION_EVOL</t>
  </si>
  <si>
    <t>Evolution de l'artificialisation</t>
  </si>
  <si>
    <t>not (ART_EVOLUTION &gt; 1)</t>
  </si>
  <si>
    <t>"Acceleration ces 5 dernieres annees. (" + f_val(f_round((ART_EVOLUTION-1)*100,2))+"%)"</t>
  </si>
  <si>
    <t>ARTIFICIALISATION_SCOT_50</t>
  </si>
  <si>
    <t>not ((SCOT_2030_OBJ &gt; 0.5) and (SCOT_2030_OBJ &lt; 0.75))</t>
  </si>
  <si>
    <t>"Consommation Fonciere &gt; 50% : " + f_round(SCOT_2030_OBJ*100,0) + " %"</t>
  </si>
  <si>
    <t>ARTIFICIALISATION_SCOT_75</t>
  </si>
  <si>
    <t>not (SCOT_2030_OBJ &gt; 0.75)</t>
  </si>
  <si>
    <t>"Consommation Fonciere &gt; 75% : " + f_round(SCOT_2030_OBJ*100,0) + " %"</t>
  </si>
  <si>
    <t>#  Diagnostics Logements</t>
  </si>
  <si>
    <t>LOG_VACANTS_6</t>
  </si>
  <si>
    <t>LOG</t>
  </si>
  <si>
    <t>Logements Vacants &gt; 6%</t>
  </si>
  <si>
    <t>LOG_VACANTS_9</t>
  </si>
  <si>
    <t>Logements Vacants &gt; 9%</t>
  </si>
  <si>
    <t>LOG_VACANTS_EVOL</t>
  </si>
  <si>
    <t>Logements Vacants Evolution &gt; 10% en 10 ans</t>
  </si>
  <si>
    <t>LOG_VACANTS_EVOLN</t>
  </si>
  <si>
    <t>Logements Vacants Evolution &lt; -10% en 10 ans</t>
  </si>
  <si>
    <t>LOG_SECONDAIRES_10</t>
  </si>
  <si>
    <t>Residences Secondaires &gt; 10%</t>
  </si>
  <si>
    <t>LOG_SECONDAIRES_20</t>
  </si>
  <si>
    <t>Residences Secondaires &gt; 20%</t>
  </si>
  <si>
    <t>LOG_SECONDAIRES_EVOL</t>
  </si>
  <si>
    <t>Residences Secondaires Evolution &gt; 10% en 10 ans</t>
  </si>
  <si>
    <t>LOG_SECONDAIRES_EVOLN</t>
  </si>
  <si>
    <t>Residences Secondaires Evolution &lt; -10% en 10 ans</t>
  </si>
  <si>
    <t>TAILLE_DES_MENAGES</t>
  </si>
  <si>
    <t>POP</t>
  </si>
  <si>
    <t>Test de la Taille des Menages</t>
  </si>
  <si>
    <t>Taille des Menages anormalement basse</t>
  </si>
  <si>
    <t>TAILLE_DES_MENAGES_EVOL_1</t>
  </si>
  <si>
    <t>Evolution de la Taille des Menages</t>
  </si>
  <si>
    <t>TAILLE_DES_MENAGES_EVOL_2</t>
  </si>
  <si>
    <t>Load ?</t>
  </si>
  <si>
    <t>COD_VAR</t>
  </si>
  <si>
    <t>LIB_VAR</t>
  </si>
  <si>
    <t>LIB_VAR_LONG</t>
  </si>
  <si>
    <t>TYPE_VAR</t>
  </si>
  <si>
    <t>Column1</t>
  </si>
  <si>
    <t>X</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</si>
  <si>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</si>
  <si>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</si>
  <si>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</si>
  <si>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</si>
  <si>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</si>
  <si>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</si>
  <si>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</si>
  <si>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</si>
  <si>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</si>
  <si>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</si>
  <si>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</si>
  <si>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</si>
  <si>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</si>
  <si>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</si>
  <si>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</si>
  <si>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</si>
  <si>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</si>
  <si>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</si>
  <si>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</si>
  <si>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</si>
  <si>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</si>
  <si>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</si>
  <si>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</si>
  <si>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</si>
  <si>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</si>
  <si>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</si>
  <si>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</si>
  <si>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</si>
  <si>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</si>
  <si>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</si>
  <si>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</si>
  <si>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</si>
  <si>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</si>
  <si>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</si>
  <si>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</si>
  <si>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</si>
  <si>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</si>
  <si>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</si>
  <si>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</si>
  <si>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</si>
  <si>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</si>
  <si>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</si>
  <si>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</si>
  <si>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</si>
  <si>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</si>
  <si>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</si>
  <si>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</si>
  <si>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</si>
  <si>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</si>
  <si>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</si>
  <si>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</si>
  <si>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</si>
  <si>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</si>
  <si>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</si>
  <si>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</si>
  <si>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</si>
  <si>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</si>
  <si>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</si>
  <si>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</si>
  <si>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</si>
  <si>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</si>
  <si>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</si>
  <si>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</si>
  <si>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</si>
  <si>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</si>
  <si>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</si>
  <si>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</si>
  <si>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</si>
  <si>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</si>
  <si>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</si>
  <si>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</si>
  <si>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</si>
  <si>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</si>
  <si>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</si>
  <si>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</si>
  <si>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</si>
  <si>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</si>
  <si>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</si>
  <si>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</si>
  <si>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</si>
  <si>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</si>
  <si>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</si>
  <si>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</si>
  <si>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</si>
  <si>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</si>
  <si>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</si>
  <si>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</si>
  <si>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</si>
  <si>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</si>
  <si>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</si>
  <si>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</si>
  <si>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</si>
  <si>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</si>
  <si>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</si>
  <si>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</si>
  <si>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</si>
  <si>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</si>
  <si>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</si>
  <si>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</si>
  <si>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</si>
  <si>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</si>
  <si>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</si>
  <si>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</si>
  <si>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</si>
  <si>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</si>
  <si>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</si>
  <si>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</si>
  <si>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</si>
  <si>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</si>
  <si>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</si>
  <si>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</si>
  <si>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</si>
  <si>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</si>
  <si>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</si>
  <si>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</si>
  <si>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</si>
  <si>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</si>
  <si>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</si>
  <si>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</si>
  <si>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</si>
  <si>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</si>
  <si>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</si>
  <si>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</si>
  <si>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</si>
  <si>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</si>
  <si>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</si>
  <si>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</si>
  <si>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</si>
  <si>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</si>
  <si>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</si>
  <si>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</si>
  <si>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</si>
  <si>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</si>
  <si>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</si>
  <si>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</si>
  <si>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</si>
  <si>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</si>
  <si>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</si>
  <si>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</si>
  <si>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</si>
  <si>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</si>
  <si>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</si>
  <si>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</si>
  <si>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</si>
  <si>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</si>
  <si>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</si>
  <si>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</si>
  <si>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</si>
  <si>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</si>
  <si>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</si>
  <si>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</si>
  <si>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</si>
  <si>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</si>
  <si>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</si>
  <si>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</si>
  <si>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</si>
  <si>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</si>
  <si>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</si>
  <si>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</si>
  <si>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</si>
  <si>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</si>
  <si>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</si>
  <si>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</si>
  <si>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</si>
  <si>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</si>
  <si>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</si>
  <si>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</si>
  <si>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</si>
  <si>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</si>
  <si>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</si>
  <si>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</si>
  <si>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</si>
  <si>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</si>
  <si>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</si>
  <si>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</si>
  <si>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</si>
  <si>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</si>
  <si>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</si>
  <si>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</si>
  <si>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</si>
  <si>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</si>
  <si>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</si>
  <si>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</si>
  <si>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</si>
  <si>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</si>
  <si>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</si>
  <si>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</si>
  <si>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</si>
  <si>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</si>
  <si>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</si>
  <si>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</si>
  <si>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</si>
  <si>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</si>
  <si>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</si>
  <si>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</si>
  <si>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</si>
  <si>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</si>
  <si>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</si>
  <si>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</si>
  <si>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</si>
  <si>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</si>
  <si>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</si>
  <si>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</si>
  <si>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</si>
  <si>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</si>
  <si>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</si>
  <si>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</si>
  <si>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</si>
  <si>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</si>
  <si>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</si>
  <si>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</si>
  <si>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</si>
  <si>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</si>
  <si>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</si>
  <si>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</si>
  <si>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</si>
  <si>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</si>
  <si>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</si>
  <si>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</si>
  <si>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</si>
  <si>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</si>
  <si>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</si>
  <si>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</si>
  <si>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</si>
  <si>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</si>
  <si>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</si>
  <si>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</si>
  <si>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</si>
  <si>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</si>
  <si>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</si>
  <si>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</si>
  <si>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</si>
  <si>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</si>
  <si>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</si>
  <si>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</si>
  <si>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</si>
  <si>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</si>
  <si>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</si>
  <si>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</si>
  <si>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</si>
  <si>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</si>
  <si>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</si>
  <si>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</si>
  <si>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</si>
  <si>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</si>
  <si>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</si>
  <si>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</si>
  <si>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</si>
  <si>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</si>
  <si>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</si>
  <si>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</si>
  <si>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</si>
  <si>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</si>
  <si>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</si>
  <si>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</si>
  <si>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</si>
  <si>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</si>
  <si>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</si>
  <si>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</si>
  <si>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</si>
  <si>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</si>
  <si>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</si>
  <si>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</si>
  <si>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</si>
  <si>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</si>
  <si>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</si>
  <si>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</si>
  <si>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</si>
  <si>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</si>
  <si>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</si>
  <si>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</si>
  <si>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</si>
  <si>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</si>
  <si>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</si>
  <si>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</si>
  <si>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</si>
  <si>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</si>
  <si>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</si>
  <si>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</si>
  <si>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</si>
  <si>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</si>
  <si>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</si>
  <si>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</si>
  <si>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</si>
  <si>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</si>
  <si>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</si>
  <si>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</si>
  <si>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</si>
  <si>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</si>
  <si>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</si>
  <si>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</si>
  <si>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</si>
  <si>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</si>
  <si>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</si>
  <si>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</si>
  <si>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</si>
  <si>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</si>
  <si>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</si>
  <si>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</si>
  <si>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</si>
  <si>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</si>
  <si>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</si>
  <si>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</si>
  <si>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</si>
  <si>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</si>
  <si>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</si>
  <si>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</si>
  <si>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</si>
  <si>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</si>
  <si>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</si>
  <si>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</si>
  <si>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</si>
  <si>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</si>
  <si>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</si>
  <si>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</si>
  <si>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</si>
  <si>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</si>
  <si>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</si>
  <si>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</si>
  <si>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</si>
  <si>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</si>
  <si>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</si>
  <si>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</si>
  <si>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</si>
  <si>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</si>
  <si>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</si>
  <si>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</si>
  <si>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</si>
  <si>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</si>
  <si>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</si>
  <si>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</si>
  <si>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</si>
  <si>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</si>
  <si>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</si>
  <si>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</si>
  <si>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</si>
  <si>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</si>
  <si>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</si>
  <si>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</si>
  <si>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</si>
  <si>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</si>
  <si>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</si>
  <si>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</si>
  <si>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</si>
  <si>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</si>
  <si>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</si>
  <si>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</si>
  <si>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</si>
  <si>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</si>
  <si>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</si>
  <si>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</si>
  <si>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</si>
  <si>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</si>
  <si>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</si>
  <si>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</si>
  <si>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</si>
  <si>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</si>
  <si>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</si>
  <si>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</si>
  <si>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</si>
  <si>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</si>
  <si>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</si>
  <si>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</si>
  <si>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</si>
  <si>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</si>
  <si>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</si>
  <si>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</si>
  <si>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</si>
  <si>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</si>
  <si>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</si>
  <si>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</si>
  <si>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</si>
  <si>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</si>
  <si>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</si>
  <si>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</si>
  <si>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</si>
  <si>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</si>
  <si>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</si>
  <si>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</si>
  <si>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</si>
  <si>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</si>
  <si>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</si>
  <si>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</si>
  <si>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</si>
  <si>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</si>
  <si>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</si>
  <si>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</si>
  <si>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</si>
  <si>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</si>
  <si>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</si>
  <si>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</si>
  <si>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</si>
  <si>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</si>
  <si>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</si>
  <si>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</si>
  <si>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</si>
  <si>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</si>
  <si>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</si>
  <si>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</si>
  <si>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</si>
  <si>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</si>
  <si>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</si>
  <si>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</si>
  <si>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</si>
  <si>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</si>
  <si>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</si>
  <si>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</si>
  <si>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</si>
  <si>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</si>
  <si>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</si>
  <si>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</si>
  <si>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</si>
  <si>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</si>
  <si>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</si>
  <si>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</si>
  <si>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</si>
  <si>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</si>
  <si>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</si>
  <si>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</si>
  <si>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</si>
  <si>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</si>
  <si>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</si>
  <si>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</si>
  <si>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</si>
  <si>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</si>
  <si>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</si>
  <si>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</si>
  <si>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</si>
  <si>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</si>
  <si>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</si>
  <si>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</si>
  <si>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</si>
  <si>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</si>
  <si>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</si>
  <si>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</si>
  <si>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</si>
  <si>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</si>
  <si>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</si>
  <si>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</si>
  <si>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</si>
  <si>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</si>
  <si>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</si>
  <si>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</si>
  <si>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</si>
  <si>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</si>
  <si>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</si>
  <si>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</si>
  <si>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</si>
  <si>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</si>
  <si>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</si>
  <si>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</si>
  <si>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</si>
  <si>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</si>
  <si>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</si>
  <si>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</si>
  <si>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</si>
  <si>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</si>
  <si>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</si>
  <si>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</si>
  <si>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</si>
  <si>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</si>
  <si>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</si>
  <si>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</si>
  <si>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</si>
  <si>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</si>
  <si>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</si>
  <si>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</si>
  <si>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</si>
  <si>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</si>
  <si>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</si>
  <si>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</si>
  <si>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</si>
  <si>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</si>
  <si>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</si>
  <si>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</si>
  <si>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</si>
  <si>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</si>
  <si>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</si>
  <si>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</si>
  <si>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</si>
  <si>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</si>
  <si>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</si>
  <si>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</si>
  <si>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</si>
  <si>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</si>
  <si>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</si>
  <si>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</si>
  <si>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</si>
  <si>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</si>
  <si>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</si>
  <si>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</si>
  <si>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</si>
  <si>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</si>
  <si>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</si>
  <si>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</si>
  <si>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</si>
  <si>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</si>
  <si>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</si>
  <si>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</si>
  <si>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</si>
  <si>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</si>
  <si>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</si>
  <si>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</si>
  <si>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</si>
  <si>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</si>
  <si>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</si>
  <si>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</si>
  <si>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</si>
  <si>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</si>
  <si>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</si>
  <si>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</si>
  <si>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</si>
  <si>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</si>
  <si>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</si>
  <si>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</si>
  <si>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</si>
  <si>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</si>
  <si>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</si>
  <si>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</si>
  <si>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</si>
  <si>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</si>
  <si>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</si>
  <si>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</si>
  <si>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</si>
  <si>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</si>
  <si>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</si>
  <si>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</si>
  <si>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</si>
  <si>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</si>
  <si>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</si>
  <si>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</si>
  <si>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</si>
  <si>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</si>
  <si>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</si>
  <si>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</si>
  <si>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</si>
  <si>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</si>
  <si>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</si>
  <si>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</si>
  <si>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</si>
  <si>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</si>
  <si>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</si>
  <si>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</si>
  <si>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</si>
  <si>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</si>
  <si>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</si>
  <si>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</si>
  <si>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</si>
  <si>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</si>
  <si>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</si>
  <si>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</si>
  <si>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</si>
  <si>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</si>
  <si>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</si>
  <si>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</si>
  <si>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</si>
  <si>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</si>
  <si>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</si>
  <si>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</si>
  <si>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</si>
  <si>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</si>
  <si>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</si>
  <si>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</si>
  <si>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</si>
  <si>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</si>
  <si>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</si>
  <si>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</si>
  <si>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</si>
  <si>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</si>
  <si>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</si>
  <si>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</si>
  <si>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</si>
  <si>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</si>
  <si>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</si>
  <si>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</si>
  <si>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</si>
  <si>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</si>
  <si>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</si>
  <si>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</si>
  <si>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</si>
  <si>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</si>
  <si>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</si>
  <si>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</si>
  <si>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</si>
  <si>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</si>
  <si>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</si>
  <si>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</si>
  <si>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</si>
  <si>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</si>
  <si>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</si>
  <si>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</si>
  <si>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</si>
  <si>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</si>
  <si>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</si>
  <si>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</si>
  <si>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</si>
  <si>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</si>
  <si>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</si>
  <si>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</si>
  <si>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</si>
  <si>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</si>
  <si>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</si>
  <si>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</si>
  <si>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</si>
  <si>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</si>
  <si>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</si>
  <si>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</si>
  <si>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</si>
  <si>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</si>
  <si>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</si>
  <si>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</si>
  <si>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</si>
  <si>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</si>
  <si>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</si>
  <si>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</si>
  <si>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</si>
  <si>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</si>
  <si>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</si>
  <si>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</si>
  <si>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</si>
  <si>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</si>
  <si>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</si>
  <si>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</si>
  <si>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</si>
  <si>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</si>
  <si>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</si>
  <si>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</si>
  <si>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</si>
  <si>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</si>
  <si>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</si>
  <si>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</si>
  <si>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</si>
  <si>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</si>
  <si>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</si>
  <si>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</si>
  <si>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</si>
  <si>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</si>
  <si>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</si>
  <si>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</si>
  <si>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</si>
  <si>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</si>
  <si>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</si>
  <si>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</si>
  <si>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</si>
  <si>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</si>
  <si>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</si>
  <si>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</si>
  <si>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</si>
  <si>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</si>
  <si>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</si>
  <si>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</si>
  <si>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</si>
  <si>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</si>
  <si>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</si>
  <si>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</si>
  <si>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</si>
  <si>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</si>
  <si>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</si>
  <si>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</si>
  <si>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</si>
  <si>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</si>
  <si>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</si>
  <si>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</si>
  <si>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</si>
  <si>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</si>
  <si>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</si>
  <si>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</si>
  <si>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</si>
  <si>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</si>
  <si>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</si>
  <si>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</si>
  <si>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</si>
  <si>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</si>
  <si>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</si>
  <si>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</si>
  <si>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</si>
  <si>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</si>
  <si>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</si>
  <si>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</si>
  <si>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</si>
  <si>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</si>
  <si>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</si>
  <si>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</si>
  <si>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</si>
  <si>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</si>
  <si>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</si>
  <si>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</si>
  <si>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</si>
  <si>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</si>
  <si>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</si>
  <si>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</si>
  <si>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</si>
  <si>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</si>
  <si>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</si>
  <si>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</si>
  <si>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</si>
  <si>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</si>
  <si>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</si>
  <si>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</si>
  <si>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</si>
  <si>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</si>
  <si>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</si>
  <si>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</si>
  <si>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</si>
  <si>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</si>
  <si>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</si>
  <si>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</si>
  <si>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</si>
  <si>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</si>
  <si>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</si>
  <si>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</si>
  <si>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</si>
  <si>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</si>
  <si>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</si>
  <si>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</si>
  <si>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</si>
  <si>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</si>
  <si>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</si>
  <si>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</si>
  <si>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</si>
  <si>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</si>
  <si>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</si>
  <si>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</si>
  <si>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</si>
  <si>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</si>
  <si>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</si>
  <si>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</si>
  <si>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</si>
  <si>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</si>
  <si>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</si>
  <si>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</si>
  <si>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</si>
  <si>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</si>
  <si>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</si>
  <si>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</si>
  <si>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</si>
  <si>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</si>
  <si>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</si>
  <si>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</si>
  <si>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</si>
  <si>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</si>
  <si>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</si>
  <si>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</si>
  <si>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</si>
  <si>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</si>
  <si>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</si>
  <si>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</si>
  <si>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</si>
  <si>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</si>
  <si>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</si>
  <si>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</si>
  <si>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</si>
  <si>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</si>
  <si>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</si>
  <si>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</si>
  <si>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</si>
  <si>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</si>
  <si>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</si>
  <si>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</si>
  <si>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</si>
  <si>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</si>
  <si>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</si>
  <si>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</si>
  <si>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</si>
  <si>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</si>
  <si>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</si>
  <si>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</si>
  <si>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</si>
  <si>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</si>
  <si>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</si>
  <si>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</si>
  <si>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</si>
  <si>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</si>
  <si>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</si>
  <si>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</si>
  <si>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</si>
  <si>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</si>
  <si>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</si>
  <si>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</si>
  <si>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</si>
  <si>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</si>
  <si>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</si>
  <si>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</si>
  <si>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</si>
  <si>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</si>
  <si>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</si>
  <si>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</si>
  <si>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</si>
  <si>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</si>
  <si>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</si>
  <si>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</si>
  <si>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</si>
  <si>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</si>
  <si>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</si>
  <si>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</si>
  <si>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</si>
  <si>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</si>
  <si>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</si>
  <si>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</si>
  <si>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</si>
  <si>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</si>
  <si>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</si>
  <si>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</si>
  <si>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</si>
  <si>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</si>
  <si>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</si>
  <si>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</si>
  <si>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</si>
  <si>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</si>
  <si>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</si>
  <si>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</si>
  <si>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</si>
  <si>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</si>
  <si>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</si>
  <si>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</si>
  <si>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</si>
  <si>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</si>
  <si>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</si>
  <si>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</si>
  <si>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</si>
  <si>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</si>
  <si>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</si>
  <si>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</si>
  <si>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</si>
  <si>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</si>
  <si>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</si>
  <si>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</si>
  <si>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</si>
  <si>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</si>
  <si>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</si>
  <si>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</si>
  <si>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</si>
  <si>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</si>
  <si>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</si>
  <si>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</si>
  <si>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</si>
  <si>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</si>
  <si>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</si>
  <si>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</si>
  <si>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</si>
  <si>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</si>
  <si>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</si>
  <si>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</si>
  <si>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</si>
  <si>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</si>
  <si>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</si>
  <si>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</si>
  <si>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</si>
  <si>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</si>
  <si>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</si>
  <si>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</si>
  <si>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</si>
  <si>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</si>
  <si>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</si>
  <si>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</si>
  <si>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</si>
  <si>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</si>
  <si>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</si>
  <si>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</si>
  <si>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</si>
  <si>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</si>
  <si>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</si>
  <si>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</si>
  <si>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</si>
  <si>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</si>
  <si>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</si>
  <si>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</si>
  <si>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</si>
  <si>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</si>
  <si>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</si>
  <si>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</si>
  <si>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</si>
  <si>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</si>
  <si>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</si>
  <si>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</si>
  <si>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</si>
  <si>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</si>
  <si>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</si>
  <si>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</si>
  <si>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</si>
  <si>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</si>
  <si>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</si>
  <si>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</si>
  <si>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</si>
  <si>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</si>
  <si>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</si>
  <si>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</si>
  <si>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</si>
  <si>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</si>
  <si>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</si>
  <si>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</si>
  <si>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</si>
  <si>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</si>
  <si>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</si>
  <si>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</si>
  <si>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</si>
  <si>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</si>
  <si>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</si>
  <si>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</si>
  <si>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</si>
  <si>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</si>
  <si>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</si>
  <si>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</si>
  <si>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</si>
  <si>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</si>
  <si>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</si>
  <si>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</si>
  <si>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</si>
  <si>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</si>
  <si>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</si>
  <si>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</si>
  <si>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</si>
  <si>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</si>
  <si>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</si>
  <si>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</si>
  <si>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</si>
  <si>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</si>
  <si>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</si>
  <si>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</si>
  <si>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</si>
  <si>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</si>
  <si>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</si>
  <si>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</si>
  <si>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</si>
  <si>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</si>
  <si>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</si>
  <si>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</si>
  <si>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</si>
  <si>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</si>
  <si>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Nombre de mÃ©nages en 2018</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</si>
  <si>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</si>
  <si>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</si>
  <si>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</si>
  <si>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</si>
  <si>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</si>
  <si>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</si>
  <si>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</si>
  <si>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</si>
  <si>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</si>
  <si>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</si>
  <si>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</si>
  <si>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</si>
  <si>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</si>
  <si>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</si>
  <si>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</si>
  <si>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</si>
  <si>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</si>
  <si>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</si>
  <si>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</si>
  <si>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</si>
  <si>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</si>
  <si>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</si>
  <si>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</si>
  <si>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</si>
  <si>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</si>
  <si>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Nombre de personnes des mÃ©nages en 2018</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</si>
  <si>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</si>
  <si>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</si>
  <si>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</si>
  <si>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</si>
  <si>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</si>
  <si>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</si>
  <si>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</si>
  <si>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</si>
  <si>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</si>
  <si>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</si>
  <si>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</si>
  <si>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</si>
  <si>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</si>
  <si>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</si>
  <si>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</si>
  <si>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</si>
  <si>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</si>
  <si>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</si>
  <si>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</si>
  <si>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</si>
  <si>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</si>
  <si>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</si>
  <si>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</si>
  <si>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</si>
  <si>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</si>
  <si>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</si>
  <si>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</si>
  <si>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</si>
  <si>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</si>
  <si>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</si>
  <si>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</si>
  <si>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</si>
  <si>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</si>
  <si>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</si>
  <si>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</si>
  <si>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</si>
  <si>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</si>
  <si>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</si>
  <si>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</si>
  <si>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</si>
  <si>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</si>
  <si>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</si>
  <si>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</si>
  <si>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</si>
  <si>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</si>
  <si>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</si>
  <si>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</si>
  <si>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</si>
  <si>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</si>
  <si>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</si>
  <si>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</si>
  <si>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</si>
  <si>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</si>
  <si>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</si>
  <si>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</si>
  <si>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</si>
  <si>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</si>
  <si>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</si>
  <si>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</si>
  <si>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</si>
  <si>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</si>
  <si>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</si>
  <si>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</si>
  <si>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</si>
  <si>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</si>
  <si>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</si>
  <si>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</si>
  <si>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</si>
  <si>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</si>
  <si>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</si>
  <si>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</si>
  <si>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</si>
  <si>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</si>
  <si>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</si>
  <si>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</si>
  <si>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</si>
  <si>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</si>
  <si>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</si>
  <si>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</si>
  <si>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</si>
  <si>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</si>
  <si>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</si>
  <si>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</si>
  <si>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</si>
  <si>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</si>
  <si>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</si>
  <si>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</si>
  <si>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</si>
  <si>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</si>
  <si>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</si>
  <si>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</si>
  <si>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</si>
  <si>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</si>
  <si>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</si>
  <si>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</si>
  <si>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</si>
  <si>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</si>
  <si>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</si>
  <si>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</si>
  <si>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</si>
  <si>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</si>
  <si>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</si>
  <si>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</si>
  <si>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</si>
  <si>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</si>
  <si>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</si>
  <si>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</si>
  <si>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</si>
  <si>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</si>
  <si>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</si>
  <si>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</si>
  <si>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</si>
  <si>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</si>
  <si>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</si>
  <si>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</si>
  <si>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</si>
  <si>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</si>
  <si>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</si>
  <si>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</si>
  <si>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</si>
  <si>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</si>
  <si>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</si>
  <si>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</si>
  <si>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</si>
  <si>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</si>
  <si>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</si>
  <si>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</si>
  <si>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</si>
  <si>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</si>
  <si>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</si>
  <si>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</si>
  <si>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</si>
  <si>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</si>
  <si>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</si>
  <si>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</si>
  <si>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</si>
  <si>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</si>
  <si>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</si>
  <si>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</si>
  <si>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</si>
  <si>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</si>
  <si>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</si>
  <si>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</si>
  <si>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</si>
  <si>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</si>
  <si>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</si>
  <si>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</si>
  <si>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</si>
  <si>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</si>
  <si>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</si>
  <si>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</si>
  <si>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</si>
  <si>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</si>
  <si>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</si>
  <si>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</si>
  <si>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</si>
  <si>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</si>
  <si>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</si>
  <si>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</si>
  <si>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</si>
  <si>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</si>
  <si>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</si>
  <si>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</si>
  <si>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</si>
  <si>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</si>
  <si>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</si>
  <si>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</si>
  <si>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</si>
  <si>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</si>
  <si>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</si>
  <si>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</si>
  <si>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</si>
  <si>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</si>
  <si>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</si>
  <si>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</si>
  <si>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</si>
  <si>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</si>
  <si>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</si>
  <si>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</si>
  <si>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</si>
  <si>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</si>
  <si>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</si>
  <si>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</si>
  <si>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</si>
  <si>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</si>
  <si>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</si>
  <si>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</si>
  <si>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</si>
  <si>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</si>
  <si>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</si>
  <si>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</si>
  <si>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</si>
  <si>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</si>
  <si>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</si>
  <si>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</si>
  <si>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</si>
  <si>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</si>
  <si>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</si>
  <si>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</si>
  <si>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</si>
  <si>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</si>
  <si>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</si>
  <si>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</si>
  <si>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</si>
  <si>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</si>
  <si>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</si>
  <si>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</si>
  <si>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</si>
  <si>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</si>
  <si>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</si>
  <si>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Nombre de mÃ©nages en 2013</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</si>
  <si>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</si>
  <si>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</si>
  <si>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</si>
  <si>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</si>
  <si>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</si>
  <si>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</si>
  <si>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</si>
  <si>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</si>
  <si>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</si>
  <si>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</si>
  <si>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</si>
  <si>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</si>
  <si>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</si>
  <si>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</si>
  <si>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</si>
  <si>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</si>
  <si>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</si>
  <si>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</si>
  <si>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</si>
  <si>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</si>
  <si>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</si>
  <si>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</si>
  <si>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</si>
  <si>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</si>
  <si>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</si>
  <si>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Nombre de personnes des mÃ©nages en 2013</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</si>
  <si>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</si>
  <si>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</si>
  <si>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</si>
  <si>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</si>
  <si>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</si>
  <si>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</si>
  <si>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</si>
  <si>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</si>
  <si>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</si>
  <si>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</si>
  <si>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</si>
  <si>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</si>
  <si>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</si>
  <si>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</si>
  <si>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</si>
  <si>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</si>
  <si>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</si>
  <si>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</si>
  <si>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</si>
  <si>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</si>
  <si>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</si>
  <si>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</si>
  <si>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</si>
  <si>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</si>
  <si>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</si>
  <si>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</si>
  <si>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</si>
  <si>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</si>
  <si>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</si>
  <si>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</si>
  <si>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</si>
  <si>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</si>
  <si>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</si>
  <si>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</si>
  <si>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</si>
  <si>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</si>
  <si>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</si>
  <si>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</si>
  <si>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</si>
  <si>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</si>
  <si>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</si>
  <si>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</si>
  <si>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</si>
  <si>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</si>
  <si>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</si>
  <si>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</si>
  <si>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</si>
  <si>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</si>
  <si>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</si>
  <si>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</si>
  <si>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</si>
  <si>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</si>
  <si>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</si>
  <si>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</si>
  <si>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</si>
  <si>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</si>
  <si>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</si>
  <si>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</si>
  <si>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</si>
  <si>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</si>
  <si>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</si>
  <si>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</si>
  <si>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</si>
  <si>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</si>
  <si>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</si>
  <si>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</si>
  <si>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</si>
  <si>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</si>
  <si>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</si>
  <si>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</si>
  <si>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</si>
  <si>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</si>
  <si>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</si>
  <si>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</si>
  <si>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</si>
  <si>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</si>
  <si>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</si>
  <si>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</si>
  <si>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</si>
  <si>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</si>
  <si>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</si>
  <si>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</si>
  <si>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</si>
  <si>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</si>
  <si>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</si>
  <si>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</si>
  <si>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</si>
  <si>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</si>
  <si>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</si>
  <si>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</si>
  <si>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</si>
  <si>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</si>
  <si>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</si>
  <si>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</si>
  <si>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</si>
  <si>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</si>
  <si>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</si>
  <si>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</si>
  <si>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</si>
  <si>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</si>
  <si>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</si>
  <si>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</si>
  <si>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</si>
  <si>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</si>
  <si>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</si>
  <si>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</si>
  <si>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</si>
  <si>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</si>
  <si>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</si>
  <si>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</si>
  <si>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</si>
  <si>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</si>
  <si>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</si>
  <si>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</si>
  <si>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</si>
  <si>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</si>
  <si>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</si>
  <si>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</si>
  <si>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</si>
  <si>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</si>
  <si>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</si>
  <si>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</si>
  <si>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</si>
  <si>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</si>
  <si>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</si>
  <si>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</si>
  <si>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</si>
  <si>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</si>
  <si>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</si>
  <si>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</si>
  <si>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</si>
  <si>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</si>
  <si>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</si>
  <si>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</si>
  <si>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</si>
  <si>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</si>
  <si>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</si>
  <si>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</si>
  <si>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</si>
  <si>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</si>
  <si>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</si>
  <si>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</si>
  <si>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</si>
  <si>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</si>
  <si>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</si>
  <si>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</si>
  <si>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</si>
  <si>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</si>
  <si>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</si>
  <si>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</si>
  <si>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</si>
  <si>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</si>
  <si>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</si>
  <si>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</si>
  <si>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</si>
  <si>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</si>
  <si>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</si>
  <si>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</si>
  <si>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</si>
  <si>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</si>
  <si>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</si>
  <si>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</si>
  <si>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</si>
  <si>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</si>
  <si>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</si>
  <si>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</si>
  <si>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</si>
  <si>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</si>
  <si>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</si>
  <si>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</si>
  <si>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</si>
  <si>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</si>
  <si>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</si>
  <si>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</si>
  <si>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</si>
  <si>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</si>
  <si>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</si>
  <si>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</si>
  <si>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</si>
  <si>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</si>
  <si>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</si>
  <si>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</si>
  <si>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</si>
  <si>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</si>
  <si>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</si>
  <si>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</si>
  <si>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</si>
  <si>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</si>
  <si>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</si>
  <si>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</si>
  <si>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</si>
  <si>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</si>
  <si>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</si>
  <si>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</si>
  <si>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</si>
  <si>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</si>
  <si>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</si>
  <si>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</si>
  <si>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Nombre de mÃ©nages en 2008</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</si>
  <si>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</si>
  <si>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</si>
  <si>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</si>
  <si>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</si>
  <si>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</si>
  <si>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</si>
  <si>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</si>
  <si>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</si>
  <si>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</si>
  <si>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</si>
  <si>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</si>
  <si>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</si>
  <si>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</si>
  <si>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</si>
  <si>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</si>
  <si>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</si>
  <si>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</si>
  <si>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</si>
  <si>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</si>
  <si>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</si>
  <si>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</si>
  <si>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</si>
  <si>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</si>
  <si>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</si>
  <si>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</si>
  <si>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Nombre de personnes des mÃ©nages en 2008</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</si>
  <si>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</si>
  <si>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</si>
  <si>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</si>
  <si>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</si>
  <si>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</si>
  <si>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</si>
  <si>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</si>
  <si>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</si>
  <si>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</si>
  <si>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</si>
  <si>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</si>
  <si>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</si>
  <si>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</si>
  <si>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</si>
  <si>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</si>
  <si>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</si>
  <si>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</si>
  <si>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</si>
  <si>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</si>
  <si>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</si>
  <si>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</si>
  <si>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</si>
  <si>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</si>
  <si>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</si>
  <si>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</si>
  <si>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</si>
  <si>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</si>
  <si>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</si>
  <si>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</si>
  <si>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</si>
  <si>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</si>
  <si>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</si>
  <si>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</si>
  <si>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</si>
  <si>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</si>
  <si>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</si>
  <si>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</si>
  <si>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</si>
  <si>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</si>
  <si>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</si>
  <si>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</si>
  <si>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</si>
  <si>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</si>
  <si>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</si>
  <si>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</si>
  <si>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</si>
  <si>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</si>
  <si>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</si>
  <si>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</si>
  <si>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</si>
  <si>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</si>
  <si>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</si>
  <si>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</si>
  <si>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</si>
  <si>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</si>
  <si>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</si>
  <si>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</si>
  <si>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</si>
  <si>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</si>
  <si>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</si>
  <si>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</si>
  <si>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</si>
  <si>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</si>
  <si>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</si>
  <si>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</si>
  <si>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</si>
  <si>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</si>
  <si>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</si>
  <si>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</si>
  <si>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</si>
  <si>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</si>
  <si>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</si>
  <si>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</si>
  <si>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</si>
  <si>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</si>
  <si>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</si>
  <si>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</si>
  <si>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</si>
  <si>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</si>
  <si>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</si>
  <si>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</si>
  <si>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</si>
  <si>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</si>
  <si>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</si>
  <si>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</si>
  <si>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</si>
  <si>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</si>
  <si>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</si>
  <si>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</si>
  <si>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</si>
  <si>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</si>
  <si>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</si>
  <si>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</si>
  <si>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</si>
  <si>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</si>
  <si>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</si>
  <si>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</si>
  <si>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</si>
  <si>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</si>
  <si>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</si>
  <si>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</si>
  <si>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</si>
  <si>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</si>
  <si>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</si>
  <si>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</si>
  <si>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</si>
  <si>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</si>
  <si>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</si>
  <si>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</si>
  <si>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</si>
  <si>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</si>
  <si>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</si>
  <si>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</si>
  <si>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</si>
  <si>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</si>
  <si>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</si>
  <si>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</si>
  <si>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</si>
  <si>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</si>
  <si>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</si>
  <si>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</si>
  <si>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</si>
  <si>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</si>
  <si>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</si>
  <si>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</si>
  <si>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</si>
  <si>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</si>
  <si>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</si>
  <si>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</si>
  <si>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</si>
  <si>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</si>
  <si>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</si>
  <si>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</si>
  <si>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</si>
  <si>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</si>
  <si>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</si>
  <si>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</si>
  <si>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</si>
  <si>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</si>
  <si>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</si>
  <si>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</si>
  <si>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</si>
  <si>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</si>
  <si>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</si>
  <si>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</si>
  <si>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</si>
  <si>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</si>
  <si>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</si>
  <si>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</si>
  <si>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</si>
  <si>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</si>
  <si>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</si>
  <si>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</si>
  <si>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</si>
  <si>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</si>
  <si>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</si>
  <si>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</si>
  <si>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</si>
  <si>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</si>
  <si>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</si>
  <si>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</si>
  <si>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</si>
  <si>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</si>
  <si>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</si>
  <si>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</si>
  <si>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</si>
  <si>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</si>
  <si>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</si>
  <si>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</si>
  <si>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</si>
  <si>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</si>
  <si>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</si>
  <si>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</si>
  <si>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</si>
  <si>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</si>
  <si>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</si>
  <si>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</si>
  <si>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</si>
  <si>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</si>
  <si>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</si>
  <si>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</si>
  <si>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</si>
  <si>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</si>
  <si>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</si>
  <si>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</si>
  <si>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</si>
  <si>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</si>
  <si>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</si>
  <si>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</si>
  <si>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</si>
  <si>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</si>
  <si>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</si>
  <si>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</si>
  <si>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</si>
  <si>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</si>
  <si>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</si>
  <si>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</si>
  <si>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</si>
  <si>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</si>
  <si>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</si>
  <si>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</si>
  <si>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</si>
  <si>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</si>
  <si>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</si>
  <si>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</si>
  <si>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Nombre de rÃ©sidences principales en 2018</t>
  </si>
  <si>
    <t>RÃ©s secondaires et logts occasionnels en 2018 (princ)</t>
  </si>
  <si>
    <t>Nombre de rÃ©sidences secondaires et logements occasionnels en 2018</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</si>
  <si>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</si>
  <si>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</si>
  <si>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</si>
  <si>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</si>
  <si>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</si>
  <si>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</si>
  <si>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</si>
  <si>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</si>
  <si>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</si>
  <si>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</si>
  <si>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</si>
  <si>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</si>
  <si>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</si>
  <si>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</si>
  <si>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</si>
  <si>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</si>
  <si>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</si>
  <si>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</si>
  <si>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</si>
  <si>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</si>
  <si>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</si>
  <si>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</si>
  <si>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</si>
  <si>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</si>
  <si>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</si>
  <si>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</si>
  <si>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</si>
  <si>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</si>
  <si>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</si>
  <si>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</si>
  <si>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</si>
  <si>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</si>
  <si>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</si>
  <si>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</si>
  <si>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</si>
  <si>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</si>
  <si>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</si>
  <si>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</si>
  <si>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</si>
  <si>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</si>
  <si>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</si>
  <si>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</si>
  <si>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</si>
  <si>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</si>
  <si>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</si>
  <si>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</si>
  <si>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</si>
  <si>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</si>
  <si>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</si>
  <si>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</si>
  <si>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</si>
  <si>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</si>
  <si>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</si>
  <si>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</si>
  <si>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</si>
  <si>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</si>
  <si>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</si>
  <si>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</si>
  <si>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</si>
  <si>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</si>
  <si>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</si>
  <si>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</si>
  <si>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</si>
  <si>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</si>
  <si>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</si>
  <si>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</si>
  <si>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</si>
  <si>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</si>
  <si>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</si>
  <si>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</si>
  <si>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</si>
  <si>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</si>
  <si>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</si>
  <si>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</si>
  <si>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</si>
  <si>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</si>
  <si>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</si>
  <si>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</si>
  <si>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</si>
  <si>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</si>
  <si>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</si>
  <si>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</si>
  <si>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</si>
  <si>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</si>
  <si>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</si>
  <si>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</si>
  <si>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</si>
  <si>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</si>
  <si>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</si>
  <si>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</si>
  <si>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</si>
  <si>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</si>
  <si>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</si>
  <si>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</si>
  <si>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</si>
  <si>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</si>
  <si>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</si>
  <si>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</si>
  <si>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</si>
  <si>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</si>
  <si>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</si>
  <si>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</si>
  <si>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</si>
  <si>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</si>
  <si>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</si>
  <si>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</si>
  <si>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</si>
  <si>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</si>
  <si>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</si>
  <si>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</si>
  <si>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</si>
  <si>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</si>
  <si>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</si>
  <si>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</si>
  <si>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</si>
  <si>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</si>
  <si>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</si>
  <si>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</si>
  <si>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</si>
  <si>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</si>
  <si>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</si>
  <si>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</si>
  <si>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</si>
  <si>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</si>
  <si>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</si>
  <si>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</si>
  <si>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</si>
  <si>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</si>
  <si>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</si>
  <si>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</si>
  <si>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</si>
  <si>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</si>
  <si>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</si>
  <si>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</si>
  <si>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</si>
  <si>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</si>
  <si>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</si>
  <si>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</si>
  <si>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</si>
  <si>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</si>
  <si>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</si>
  <si>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</si>
  <si>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</si>
  <si>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</si>
  <si>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</si>
  <si>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</si>
  <si>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</si>
  <si>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Nombre de rÃ©sidences principales occupÃ©es par propriÃ©taires en 2018</t>
  </si>
  <si>
    <t>RÃ©s princ occupÃ©es Locataires en 2018 (princ)</t>
  </si>
  <si>
    <t>Nombre de rÃ©sidences principales occupÃ©es par locataires en 2018</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</si>
  <si>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</si>
  <si>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</si>
  <si>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</si>
  <si>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</si>
  <si>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</si>
  <si>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</si>
  <si>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</si>
  <si>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</si>
  <si>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</si>
  <si>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</si>
  <si>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</si>
  <si>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</si>
  <si>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</si>
  <si>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</si>
  <si>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</si>
  <si>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</si>
  <si>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</si>
  <si>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</si>
  <si>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</si>
  <si>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</si>
  <si>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</si>
  <si>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</si>
  <si>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</si>
  <si>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</si>
  <si>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</si>
  <si>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</si>
  <si>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</si>
  <si>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</si>
  <si>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</si>
  <si>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</si>
  <si>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</si>
  <si>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</si>
  <si>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</si>
  <si>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</si>
  <si>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</si>
  <si>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</si>
  <si>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</si>
  <si>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</si>
  <si>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</si>
  <si>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</si>
  <si>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</si>
  <si>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</si>
  <si>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</si>
  <si>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</si>
  <si>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</si>
  <si>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</si>
  <si>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</si>
  <si>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</si>
  <si>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</si>
  <si>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</si>
  <si>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</si>
  <si>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</si>
  <si>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</si>
  <si>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</si>
  <si>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</si>
  <si>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</si>
  <si>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</si>
  <si>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</si>
  <si>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</si>
  <si>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</si>
  <si>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</si>
  <si>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</si>
  <si>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</si>
  <si>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</si>
  <si>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</si>
  <si>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</si>
  <si>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</si>
  <si>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</si>
  <si>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</si>
  <si>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</si>
  <si>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</si>
  <si>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</si>
  <si>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</si>
  <si>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</si>
  <si>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</si>
  <si>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</si>
  <si>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</si>
  <si>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</si>
  <si>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</si>
  <si>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</si>
  <si>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</si>
  <si>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</si>
  <si>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</si>
  <si>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</si>
  <si>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</si>
  <si>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</si>
  <si>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</si>
  <si>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</si>
  <si>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</si>
  <si>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</si>
  <si>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</si>
  <si>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Nombre de rÃ©sidences principales en 2013</t>
  </si>
  <si>
    <t>RÃ©s secondaires et logts occasionnels en 2013 (princ)</t>
  </si>
  <si>
    <t>Nombre de rÃ©sidences secondaires et logements occasionnels en 2013</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</si>
  <si>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</si>
  <si>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</si>
  <si>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</si>
  <si>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</si>
  <si>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</si>
  <si>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</si>
  <si>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</si>
  <si>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</si>
  <si>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</si>
  <si>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</si>
  <si>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</si>
  <si>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</si>
  <si>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</si>
  <si>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</si>
  <si>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</si>
  <si>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</si>
  <si>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</si>
  <si>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</si>
  <si>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</si>
  <si>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</si>
  <si>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</si>
  <si>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</si>
  <si>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</si>
  <si>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</si>
  <si>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</si>
  <si>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</si>
  <si>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</si>
  <si>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</si>
  <si>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</si>
  <si>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</si>
  <si>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</si>
  <si>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</si>
  <si>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</si>
  <si>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</si>
  <si>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</si>
  <si>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</si>
  <si>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</si>
  <si>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</si>
  <si>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</si>
  <si>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</si>
  <si>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</si>
  <si>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</si>
  <si>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</si>
  <si>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</si>
  <si>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</si>
  <si>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</si>
  <si>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</si>
  <si>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</si>
  <si>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</si>
  <si>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</si>
  <si>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</si>
  <si>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</si>
  <si>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</si>
  <si>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</si>
  <si>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</si>
  <si>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</si>
  <si>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</si>
  <si>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</si>
  <si>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</si>
  <si>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</si>
  <si>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</si>
  <si>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</si>
  <si>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</si>
  <si>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</si>
  <si>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</si>
  <si>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</si>
  <si>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</si>
  <si>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</si>
  <si>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</si>
  <si>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</si>
  <si>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</si>
  <si>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</si>
  <si>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</si>
  <si>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</si>
  <si>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</si>
  <si>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</si>
  <si>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</si>
  <si>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</si>
  <si>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</si>
  <si>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</si>
  <si>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</si>
  <si>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</si>
  <si>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</si>
  <si>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</si>
  <si>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</si>
  <si>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</si>
  <si>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</si>
  <si>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</si>
  <si>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</si>
  <si>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</si>
  <si>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</si>
  <si>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</si>
  <si>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</si>
  <si>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</si>
  <si>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</si>
  <si>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</si>
  <si>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</si>
  <si>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</si>
  <si>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</si>
  <si>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</si>
  <si>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</si>
  <si>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</si>
  <si>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</si>
  <si>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</si>
  <si>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</si>
  <si>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</si>
  <si>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</si>
  <si>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</si>
  <si>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</si>
  <si>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</si>
  <si>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</si>
  <si>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</si>
  <si>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</si>
  <si>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</si>
  <si>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</si>
  <si>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</si>
  <si>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</si>
  <si>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</si>
  <si>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</si>
  <si>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</si>
  <si>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</si>
  <si>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</si>
  <si>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</si>
  <si>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</si>
  <si>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</si>
  <si>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</si>
  <si>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</si>
  <si>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</si>
  <si>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</si>
  <si>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</si>
  <si>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</si>
  <si>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</si>
  <si>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</si>
  <si>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</si>
  <si>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</si>
  <si>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</si>
  <si>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</si>
  <si>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</si>
  <si>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</si>
  <si>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</si>
  <si>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</si>
  <si>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Nombre de rÃ©sidences principales occupÃ©es par propriÃ©taires en 2013</t>
  </si>
  <si>
    <t>RÃ©s princ occupÃ©es Locataires en 2013 (princ)</t>
  </si>
  <si>
    <t>Nombre de rÃ©sidences principales occupÃ©es par locataires en 2013</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</si>
  <si>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</si>
  <si>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</si>
  <si>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</si>
  <si>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</si>
  <si>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</si>
  <si>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</si>
  <si>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</si>
  <si>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</si>
  <si>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</si>
  <si>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</si>
  <si>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</si>
  <si>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</si>
  <si>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</si>
  <si>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</si>
  <si>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</si>
  <si>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</si>
  <si>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</si>
  <si>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</si>
  <si>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</si>
  <si>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</si>
  <si>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</si>
  <si>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</si>
  <si>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</si>
  <si>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</si>
  <si>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</si>
  <si>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</si>
  <si>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</si>
  <si>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</si>
  <si>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</si>
  <si>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</si>
  <si>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</si>
  <si>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</si>
  <si>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</si>
  <si>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</si>
  <si>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</si>
  <si>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</si>
  <si>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</si>
  <si>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</si>
  <si>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</si>
  <si>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</si>
  <si>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</si>
  <si>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</si>
  <si>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</si>
  <si>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</si>
  <si>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</si>
  <si>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</si>
  <si>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</si>
  <si>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</si>
  <si>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</si>
  <si>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</si>
  <si>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</si>
  <si>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</si>
  <si>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</si>
  <si>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</si>
  <si>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</si>
  <si>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</si>
  <si>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</si>
  <si>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</si>
  <si>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</si>
  <si>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</si>
  <si>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</si>
  <si>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</si>
  <si>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</si>
  <si>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</si>
  <si>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</si>
  <si>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</si>
  <si>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</si>
  <si>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</si>
  <si>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</si>
  <si>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</si>
  <si>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</si>
  <si>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</si>
  <si>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</si>
  <si>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</si>
  <si>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</si>
  <si>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</si>
  <si>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</si>
  <si>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</si>
  <si>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</si>
  <si>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</si>
  <si>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</si>
  <si>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</si>
  <si>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</si>
  <si>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</si>
  <si>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</si>
  <si>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</si>
  <si>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</si>
  <si>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</si>
  <si>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</si>
  <si>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</si>
  <si>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</si>
  <si>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Nombre de rÃ©sidences principales en 2008</t>
  </si>
  <si>
    <t>RÃ©s secondaires et logts occasionnels en 2008 (princ)</t>
  </si>
  <si>
    <t>Nombre de rÃ©sidences secondaires et logements occasionnels en 2008</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</si>
  <si>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</si>
  <si>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</si>
  <si>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</si>
  <si>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</si>
  <si>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</si>
  <si>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</si>
  <si>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</si>
  <si>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</si>
  <si>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</si>
  <si>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</si>
  <si>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</si>
  <si>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</si>
  <si>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</si>
  <si>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</si>
  <si>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</si>
  <si>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</si>
  <si>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</si>
  <si>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</si>
  <si>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</si>
  <si>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</si>
  <si>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</si>
  <si>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</si>
  <si>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</si>
  <si>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</si>
  <si>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</si>
  <si>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</si>
  <si>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</si>
  <si>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</si>
  <si>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</si>
  <si>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</si>
  <si>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</si>
  <si>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</si>
  <si>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</si>
  <si>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</si>
  <si>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</si>
  <si>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</si>
  <si>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</si>
  <si>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</si>
  <si>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</si>
  <si>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</si>
  <si>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</si>
  <si>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</si>
  <si>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</si>
  <si>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</si>
  <si>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</si>
  <si>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</si>
  <si>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</si>
  <si>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</si>
  <si>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</si>
  <si>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</si>
  <si>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</si>
  <si>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</si>
  <si>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</si>
  <si>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</si>
  <si>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</si>
  <si>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</si>
  <si>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</si>
  <si>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</si>
  <si>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</si>
  <si>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</si>
  <si>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</si>
  <si>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</si>
  <si>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</si>
  <si>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</si>
  <si>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</si>
  <si>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</si>
  <si>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</si>
  <si>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</si>
  <si>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</si>
  <si>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</si>
  <si>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</si>
  <si>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</si>
  <si>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</si>
  <si>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</si>
  <si>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</si>
  <si>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</si>
  <si>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</si>
  <si>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</si>
  <si>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</si>
  <si>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</si>
  <si>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</si>
  <si>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</si>
  <si>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</si>
  <si>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</si>
  <si>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</si>
  <si>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</si>
  <si>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</si>
  <si>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</si>
  <si>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</si>
  <si>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</si>
  <si>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</si>
  <si>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</si>
  <si>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</si>
  <si>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</si>
  <si>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</si>
  <si>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</si>
  <si>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</si>
  <si>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</si>
  <si>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</si>
  <si>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</si>
  <si>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</si>
  <si>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</si>
  <si>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</si>
  <si>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</si>
  <si>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</si>
  <si>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</si>
  <si>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</si>
  <si>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</si>
  <si>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</si>
  <si>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</si>
  <si>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</si>
  <si>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</si>
  <si>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</si>
  <si>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</si>
  <si>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</si>
  <si>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</si>
  <si>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</si>
  <si>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</si>
  <si>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</si>
  <si>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</si>
  <si>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</si>
  <si>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</si>
  <si>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</si>
  <si>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Nombre de rÃ©sidences principales occupÃ©es par propriÃ©taires en 2008</t>
  </si>
  <si>
    <t>RÃ©s princ occupÃ©es Locataires en 2008 (princ)</t>
  </si>
  <si>
    <t>Nombre de rÃ©sidences principales occupÃ©es par locataires en 2008</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</si>
  <si>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</si>
  <si>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</si>
  <si>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</si>
  <si>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</si>
  <si>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</si>
  <si>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</si>
  <si>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</si>
  <si>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</si>
  <si>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</si>
  <si>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</si>
  <si>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</si>
  <si>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</si>
  <si>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</si>
  <si>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</si>
  <si>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</si>
  <si>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</si>
  <si>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</si>
  <si>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</si>
  <si>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</si>
  <si>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</si>
  <si>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</si>
  <si>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</si>
  <si>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</si>
  <si>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</si>
  <si>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</si>
  <si>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</si>
  <si>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</si>
  <si>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</si>
  <si>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</si>
  <si>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</si>
  <si>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</si>
  <si>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</si>
  <si>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</si>
  <si>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</si>
  <si>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</si>
  <si>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</si>
  <si>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</si>
  <si>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</si>
  <si>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</si>
  <si>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</si>
  <si>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</si>
  <si>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</si>
  <si>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</si>
  <si>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</si>
  <si>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</si>
  <si>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</si>
  <si>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</si>
  <si>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</si>
  <si>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</si>
  <si>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</si>
  <si>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</si>
  <si>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</si>
  <si>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</si>
  <si>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</si>
  <si>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</si>
  <si>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</si>
  <si>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</si>
  <si>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</si>
  <si>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</si>
  <si>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</si>
  <si>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</si>
  <si>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</si>
  <si>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</si>
  <si>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</si>
  <si>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</si>
  <si>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</si>
  <si>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</si>
  <si>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</si>
  <si>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</si>
  <si>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</si>
  <si>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</si>
  <si>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</si>
  <si>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</si>
  <si>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</si>
  <si>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</si>
  <si>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</si>
  <si>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</si>
  <si>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</si>
  <si>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</si>
  <si>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</si>
  <si>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</si>
  <si>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</si>
  <si>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</si>
  <si>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</si>
  <si>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</si>
  <si>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</si>
  <si>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</si>
  <si>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</si>
  <si>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</si>
  <si>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</si>
  <si>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</si>
  <si>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</si>
  <si>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</si>
  <si>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</si>
  <si>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</si>
  <si>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</si>
  <si>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</si>
  <si>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</si>
  <si>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</si>
  <si>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</si>
  <si>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</si>
  <si>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</si>
  <si>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</si>
  <si>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</si>
  <si>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</si>
  <si>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</si>
  <si>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</si>
  <si>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</si>
  <si>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</si>
  <si>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</si>
  <si>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</si>
  <si>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</si>
  <si>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</si>
  <si>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</si>
  <si>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</si>
  <si>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</si>
  <si>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</si>
  <si>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</si>
  <si>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</si>
  <si>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</si>
  <si>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</si>
  <si>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</si>
  <si>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</si>
  <si>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</si>
  <si>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</si>
  <si>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</si>
  <si>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</si>
  <si>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</si>
  <si>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</si>
  <si>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</si>
  <si>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</si>
  <si>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</si>
  <si>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</si>
  <si>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</si>
  <si>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</si>
  <si>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</si>
  <si>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</si>
  <si>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</si>
  <si>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</si>
  <si>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</si>
  <si>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</si>
  <si>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</si>
  <si>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</si>
  <si>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</si>
  <si>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</si>
  <si>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</si>
  <si>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</si>
  <si>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</si>
  <si>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</si>
  <si>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</si>
  <si>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</si>
  <si>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</si>
  <si>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</si>
  <si>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</si>
  <si>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</si>
  <si>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</si>
  <si>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</si>
  <si>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</si>
  <si>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</si>
  <si>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</si>
  <si>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</si>
  <si>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</si>
  <si>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</si>
  <si>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</si>
  <si>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</si>
  <si>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</si>
  <si>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</si>
  <si>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</si>
  <si>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</si>
  <si>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</si>
  <si>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</si>
  <si>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</si>
  <si>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</si>
  <si>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</si>
  <si>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</si>
  <si>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</si>
  <si>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</si>
  <si>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</si>
  <si>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</si>
  <si>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</si>
  <si>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</si>
  <si>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</si>
  <si>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</si>
  <si>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</si>
  <si>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</si>
  <si>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</si>
  <si>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</si>
  <si>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</si>
  <si>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</si>
  <si>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</si>
  <si>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</si>
  <si>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</si>
  <si>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</si>
  <si>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</si>
  <si>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</si>
  <si>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</si>
  <si>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</si>
  <si>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</si>
  <si>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</si>
  <si>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</si>
  <si>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</si>
  <si>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</si>
  <si>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</si>
  <si>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</si>
  <si>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</si>
  <si>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</si>
  <si>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</si>
  <si>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</si>
  <si>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</si>
  <si>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</si>
  <si>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</si>
  <si>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</si>
  <si>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</si>
  <si>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</si>
  <si>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</si>
  <si>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</si>
  <si>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</si>
  <si>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</si>
  <si>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</si>
  <si>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</si>
  <si>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</si>
  <si>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</si>
  <si>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</si>
  <si>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</si>
  <si>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</si>
  <si>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</si>
  <si>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</si>
  <si>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</si>
  <si>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</si>
  <si>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</si>
  <si>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</si>
  <si>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</si>
  <si>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</si>
  <si>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</si>
  <si>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</si>
  <si>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</si>
  <si>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</si>
  <si>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</si>
  <si>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</si>
  <si>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</si>
  <si>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</si>
  <si>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</si>
  <si>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</si>
  <si>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</si>
  <si>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</si>
  <si>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</si>
  <si>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</si>
  <si>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</si>
  <si>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</si>
  <si>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</si>
  <si>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</si>
  <si>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</si>
  <si>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</si>
  <si>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</si>
  <si>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</si>
  <si>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</si>
  <si>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</si>
  <si>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</si>
  <si>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</si>
  <si>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</si>
  <si>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</si>
  <si>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</si>
  <si>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</si>
  <si>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</si>
  <si>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</si>
  <si>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</si>
  <si>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</si>
  <si>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</si>
  <si>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</si>
  <si>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</si>
  <si>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</si>
  <si>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</si>
  <si>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</si>
  <si>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</si>
  <si>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</si>
  <si>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</si>
  <si>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</si>
  <si>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</si>
  <si>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</si>
  <si>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</si>
  <si>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</si>
  <si>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</si>
  <si>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</si>
  <si>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</si>
  <si>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</si>
  <si>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</si>
  <si>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</si>
  <si>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</si>
  <si>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</si>
  <si>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</si>
  <si>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</si>
  <si>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</si>
  <si>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</si>
  <si>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</si>
  <si>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</si>
  <si>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</si>
  <si>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</si>
  <si>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</si>
  <si>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</si>
  <si>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</si>
  <si>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</si>
  <si>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</si>
  <si>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</si>
  <si>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</si>
  <si>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</si>
  <si>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</si>
  <si>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</si>
  <si>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</si>
  <si>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</si>
  <si>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</si>
  <si>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</si>
  <si>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</si>
  <si>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</si>
  <si>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</si>
  <si>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</si>
  <si>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</si>
  <si>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</si>
  <si>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</si>
  <si>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</si>
  <si>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</si>
  <si>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</si>
  <si>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</si>
  <si>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</si>
  <si>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</si>
  <si>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</si>
  <si>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</si>
  <si>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</si>
  <si>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</si>
  <si>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</si>
  <si>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</si>
  <si>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</si>
  <si>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</si>
  <si>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</si>
  <si>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</si>
  <si>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</si>
  <si>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</si>
  <si>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</si>
  <si>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</si>
  <si>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</si>
  <si>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</si>
  <si>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</si>
  <si>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</si>
  <si>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</si>
  <si>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</si>
  <si>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</si>
  <si>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</si>
  <si>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</si>
  <si>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</si>
  <si>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</si>
  <si>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</si>
  <si>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</si>
  <si>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</si>
  <si>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</si>
  <si>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</si>
  <si>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</si>
  <si>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</si>
  <si>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</si>
  <si>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</si>
  <si>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</si>
  <si>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</si>
  <si>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</si>
  <si>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</si>
  <si>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</si>
  <si>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</si>
  <si>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</si>
  <si>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</si>
  <si>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</si>
  <si>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</si>
  <si>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</si>
  <si>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</si>
  <si>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</si>
  <si>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</si>
  <si>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</si>
  <si>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</si>
  <si>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</si>
  <si>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</si>
  <si>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</si>
  <si>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</si>
  <si>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</si>
  <si>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</si>
  <si>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</si>
  <si>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</si>
  <si>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</si>
  <si>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</si>
  <si>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</si>
  <si>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</si>
  <si>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</si>
  <si>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</si>
  <si>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</si>
  <si>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</si>
  <si>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</si>
  <si>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</si>
  <si>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</si>
  <si>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</si>
  <si>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</si>
  <si>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</si>
  <si>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</si>
  <si>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</si>
  <si>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</si>
  <si>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</si>
  <si>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</si>
  <si>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</si>
  <si>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</si>
  <si>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</si>
  <si>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</si>
  <si>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</si>
  <si>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</si>
  <si>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</si>
  <si>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</si>
  <si>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</si>
  <si>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</si>
  <si>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</si>
  <si>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</si>
  <si>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</si>
  <si>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</si>
  <si>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</si>
  <si>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</si>
  <si>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</si>
  <si>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</si>
  <si>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</si>
  <si>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</si>
  <si>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</si>
  <si>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</si>
  <si>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</si>
  <si>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</si>
  <si>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</si>
  <si>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</si>
  <si>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</si>
  <si>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</si>
  <si>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</si>
  <si>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</si>
  <si>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</si>
  <si>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</si>
  <si>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</si>
  <si>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</si>
  <si>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</si>
  <si>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</si>
  <si>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</si>
  <si>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</si>
  <si>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</si>
  <si>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</si>
  <si>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</si>
  <si>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</si>
  <si>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</si>
  <si>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</si>
  <si>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</si>
  <si>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</si>
  <si>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</si>
  <si>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</si>
  <si>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</si>
  <si>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</si>
  <si>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</si>
  <si>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</si>
  <si>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</si>
  <si>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</si>
  <si>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</si>
  <si>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</si>
  <si>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</si>
  <si>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</si>
  <si>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</si>
  <si>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</si>
  <si>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</si>
  <si>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</si>
  <si>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</si>
  <si>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</si>
  <si>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</si>
  <si>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</si>
  <si>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</si>
  <si>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</si>
  <si>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</si>
  <si>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</si>
  <si>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</si>
  <si>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</si>
  <si>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</si>
  <si>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</si>
  <si>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</si>
  <si>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</si>
  <si>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</si>
  <si>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</si>
  <si>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</si>
  <si>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</si>
  <si>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</si>
  <si>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</si>
  <si>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</si>
  <si>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</si>
  <si>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</si>
  <si>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</si>
  <si>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</si>
  <si>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</si>
  <si>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</si>
  <si>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</si>
  <si>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</si>
  <si>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</si>
  <si>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</si>
  <si>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</si>
  <si>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</si>
  <si>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</si>
  <si>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</si>
  <si>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</si>
  <si>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</si>
  <si>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</si>
  <si>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</si>
  <si>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</si>
  <si>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</si>
  <si>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</si>
  <si>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</si>
  <si>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</si>
  <si>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</si>
  <si>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</si>
  <si>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</si>
  <si>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</si>
  <si>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</si>
  <si>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</si>
  <si>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</si>
  <si>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</si>
  <si>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</si>
  <si>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</si>
  <si>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</si>
  <si>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</si>
  <si>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</si>
  <si>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</si>
  <si>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</si>
  <si>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</si>
  <si>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</si>
  <si>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</si>
  <si>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</si>
  <si>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</si>
  <si>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</si>
  <si>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</si>
  <si>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</si>
  <si>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</si>
  <si>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</si>
  <si>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</si>
  <si>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</si>
  <si>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</si>
  <si>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</si>
  <si>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</si>
  <si>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</si>
  <si>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</si>
  <si>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</si>
  <si>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</si>
  <si>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</si>
  <si>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</si>
  <si>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</si>
  <si>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</si>
  <si>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</si>
  <si>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</si>
  <si>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</si>
  <si>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</si>
  <si>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</si>
  <si>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</si>
  <si>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</si>
  <si>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</si>
  <si>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</si>
  <si>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</si>
  <si>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</si>
  <si>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</si>
  <si>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</si>
  <si>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</si>
  <si>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</si>
  <si>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</si>
  <si>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</si>
  <si>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</si>
  <si>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</si>
  <si>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</si>
  <si>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</si>
  <si>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</si>
  <si>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</si>
  <si>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</si>
  <si>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</si>
  <si>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</si>
  <si>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</si>
  <si>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</si>
  <si>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</si>
  <si>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</si>
  <si>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</si>
  <si>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</si>
  <si>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</si>
  <si>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</si>
  <si>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</si>
  <si>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</si>
  <si>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</si>
  <si>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</si>
  <si>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</si>
  <si>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</si>
  <si>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</si>
  <si>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</si>
  <si>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</si>
  <si>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</si>
  <si>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</si>
  <si>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</si>
  <si>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</si>
  <si>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</si>
  <si>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</si>
  <si>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</si>
  <si>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</si>
  <si>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</si>
  <si>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</si>
  <si>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</si>
  <si>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</si>
  <si>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</si>
  <si>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</si>
  <si>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</si>
  <si>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</si>
  <si>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</si>
  <si>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</si>
  <si>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</si>
  <si>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</si>
  <si>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</si>
  <si>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</si>
  <si>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</si>
  <si>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</si>
  <si>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</si>
  <si>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</si>
  <si>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</si>
  <si>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</si>
  <si>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</si>
  <si>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</si>
  <si>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</si>
  <si>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</si>
  <si>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</si>
  <si>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</si>
  <si>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</si>
  <si>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</si>
  <si>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</si>
  <si>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</si>
  <si>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</si>
  <si>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</si>
  <si>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</si>
  <si>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</si>
  <si>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</si>
  <si>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</si>
  <si>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</si>
  <si>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</si>
  <si>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</si>
  <si>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</si>
  <si>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</si>
  <si>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</si>
  <si>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</si>
  <si>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</si>
  <si>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</si>
  <si>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</si>
  <si>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</si>
  <si>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</si>
  <si>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</si>
  <si>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</si>
  <si>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</si>
  <si>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</si>
  <si>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</si>
  <si>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</si>
  <si>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</si>
  <si>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</si>
  <si>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</si>
  <si>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</si>
  <si>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</si>
  <si>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</si>
  <si>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</si>
  <si>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</si>
  <si>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</si>
  <si>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</si>
  <si>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</si>
  <si>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</si>
  <si>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</si>
  <si>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</si>
  <si>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</si>
  <si>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</si>
  <si>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</si>
  <si>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</si>
  <si>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</si>
  <si>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</si>
  <si>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</si>
  <si>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</si>
  <si>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</si>
  <si>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</si>
  <si>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</si>
  <si>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</si>
  <si>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</si>
  <si>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</si>
  <si>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</si>
  <si>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</si>
  <si>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</si>
  <si>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</si>
  <si>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</si>
  <si>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</si>
  <si>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</si>
  <si>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</si>
  <si>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</si>
  <si>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</si>
  <si>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</si>
  <si>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</si>
  <si>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</si>
  <si>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</si>
  <si>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</si>
  <si>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</si>
  <si>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</si>
  <si>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</si>
  <si>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</si>
  <si>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</si>
  <si>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</si>
  <si>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</si>
  <si>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</si>
  <si>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</si>
  <si>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</si>
  <si>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</si>
  <si>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</si>
  <si>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</si>
  <si>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</si>
  <si>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</si>
  <si>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</si>
  <si>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</si>
  <si>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</si>
  <si>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</si>
  <si>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</si>
  <si>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</si>
  <si>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</si>
  <si>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</si>
  <si>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</si>
  <si>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</si>
  <si>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</si>
  <si>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</si>
  <si>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</si>
  <si>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</si>
  <si>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</si>
  <si>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</si>
  <si>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</si>
  <si>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</si>
  <si>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</si>
  <si>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</si>
  <si>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</si>
  <si>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</si>
  <si>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</si>
  <si>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</si>
  <si>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</si>
  <si>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</si>
  <si>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</si>
  <si>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</si>
  <si>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</si>
  <si>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</si>
  <si>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</si>
  <si>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</si>
  <si>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</si>
  <si>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</si>
  <si>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</si>
  <si>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</si>
  <si>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</si>
  <si>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</si>
  <si>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</si>
  <si>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</si>
  <si>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</si>
  <si>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</si>
  <si>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</si>
  <si>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</si>
  <si>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</si>
  <si>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</si>
  <si>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</si>
  <si>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</si>
  <si>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</si>
  <si>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</si>
  <si>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</si>
  <si>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</si>
  <si>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</si>
  <si>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</si>
  <si>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</si>
  <si>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</si>
  <si>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</si>
  <si>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</si>
  <si>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</si>
  <si>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</si>
  <si>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</si>
  <si>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</si>
  <si>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</si>
  <si>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</si>
  <si>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</si>
  <si>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</si>
  <si>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</si>
  <si>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</si>
  <si>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</si>
  <si>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</si>
  <si>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</si>
  <si>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</si>
  <si>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</si>
  <si>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</si>
  <si>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</si>
  <si>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</si>
  <si>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</si>
  <si>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</si>
  <si>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</si>
  <si>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</si>
  <si>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</si>
  <si>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</si>
  <si>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</si>
  <si>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</si>
  <si>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</si>
  <si>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</si>
  <si>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</si>
  <si>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</si>
  <si>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</si>
  <si>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</si>
  <si>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</si>
  <si>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</si>
  <si>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</si>
  <si>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</si>
  <si>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</si>
  <si>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</si>
  <si>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</si>
  <si>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</si>
  <si>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</si>
  <si>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</si>
  <si>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</si>
  <si>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</si>
  <si>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</si>
  <si>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</si>
  <si>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</si>
  <si>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</si>
  <si>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</si>
  <si>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</si>
  <si>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</si>
  <si>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</si>
  <si>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</si>
  <si>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</si>
  <si>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</si>
  <si>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</si>
  <si>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</si>
  <si>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</si>
  <si>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</si>
  <si>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</si>
  <si>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</si>
  <si>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</si>
  <si>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</si>
  <si>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</si>
  <si>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</si>
  <si>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</si>
  <si>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</si>
  <si>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</si>
  <si>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</si>
  <si>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</si>
  <si>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</si>
  <si>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</si>
  <si>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</si>
  <si>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</si>
  <si>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</si>
  <si>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</si>
  <si>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</si>
  <si>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</si>
  <si>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</si>
  <si>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</si>
  <si>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</si>
  <si>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</si>
  <si>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</si>
  <si>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</si>
  <si>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</si>
  <si>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</si>
  <si>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</si>
  <si>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</si>
  <si>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</si>
  <si>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</si>
  <si>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</si>
  <si>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</si>
  <si>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</si>
  <si>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</si>
  <si>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</si>
  <si>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</si>
  <si>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</si>
  <si>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</si>
  <si>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</si>
  <si>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</si>
  <si>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</si>
  <si>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</si>
  <si>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</si>
  <si>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</si>
  <si>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</si>
  <si>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</si>
  <si>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</si>
  <si>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</si>
  <si>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</si>
  <si>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</si>
  <si>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</si>
  <si>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</si>
  <si>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</si>
  <si>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</si>
  <si>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</si>
  <si>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</si>
  <si>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</si>
  <si>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</si>
  <si>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</si>
  <si>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</si>
  <si>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</si>
  <si>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</si>
  <si>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</si>
  <si>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</si>
  <si>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</si>
  <si>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</si>
  <si>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</si>
  <si>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</si>
  <si>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</si>
  <si>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</si>
  <si>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</si>
  <si>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</si>
  <si>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</si>
  <si>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</si>
  <si>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</si>
  <si>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</si>
  <si>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</si>
  <si>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</si>
  <si>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</si>
  <si>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</si>
  <si>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</si>
  <si>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</si>
  <si>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</si>
  <si>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</si>
  <si>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</si>
  <si>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</si>
  <si>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</si>
  <si>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</si>
  <si>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</si>
  <si>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</si>
  <si>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</si>
  <si>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</si>
  <si>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</si>
  <si>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</si>
  <si>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</si>
  <si>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</si>
  <si>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</si>
  <si>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</si>
  <si>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</si>
  <si>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</si>
  <si>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</si>
  <si>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</si>
  <si>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</si>
  <si>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</si>
  <si>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</si>
  <si>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</si>
  <si>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</si>
  <si>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</si>
  <si>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</si>
  <si>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</si>
  <si>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</si>
  <si>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</si>
  <si>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</si>
  <si>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</si>
  <si>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</si>
  <si>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</si>
  <si>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</si>
  <si>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</si>
  <si>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</si>
  <si>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</si>
  <si>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</si>
  <si>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</si>
  <si>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</si>
  <si>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</si>
  <si>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</si>
  <si>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</si>
  <si>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</si>
  <si>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</si>
  <si>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</si>
  <si>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</si>
  <si>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</si>
  <si>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</si>
  <si>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</si>
  <si>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</si>
  <si>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</si>
  <si>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</si>
  <si>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</si>
  <si>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</si>
  <si>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</si>
  <si>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</si>
  <si>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</si>
  <si>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</si>
  <si>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</si>
  <si>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</si>
  <si>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</si>
  <si>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</si>
  <si>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</si>
  <si>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</si>
  <si>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</si>
  <si>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</si>
  <si>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</si>
  <si>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</si>
  <si>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</si>
  <si>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</si>
  <si>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</si>
  <si>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</si>
  <si>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</si>
  <si>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</si>
  <si>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</si>
  <si>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</si>
  <si>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</si>
  <si>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</si>
  <si>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</si>
  <si>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</si>
  <si>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</si>
  <si>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</si>
  <si>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</si>
  <si>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</si>
  <si>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</si>
  <si>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</si>
  <si>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</si>
  <si>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</si>
  <si>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</si>
  <si>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</si>
  <si>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</si>
  <si>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</si>
  <si>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</si>
  <si>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</si>
  <si>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</si>
  <si>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</si>
  <si>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</si>
  <si>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</si>
  <si>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</si>
  <si>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</si>
  <si>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</si>
  <si>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</si>
  <si>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</si>
  <si>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</si>
  <si>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</si>
  <si>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</si>
  <si>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</si>
  <si>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</si>
  <si>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</si>
  <si>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</si>
  <si>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</si>
  <si>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</si>
  <si>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</si>
  <si>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</si>
  <si>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</si>
  <si>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</si>
  <si>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</si>
  <si>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</si>
  <si>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</si>
  <si>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</si>
  <si>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</si>
  <si>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</si>
  <si>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</si>
  <si>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</si>
  <si>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</si>
  <si>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</si>
  <si>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</si>
  <si>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</si>
  <si>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</si>
  <si>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</si>
  <si>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</si>
  <si>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</si>
  <si>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</si>
  <si>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</si>
  <si>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</si>
  <si>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</si>
  <si>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</si>
  <si>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</si>
  <si>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</si>
  <si>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</si>
  <si>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</si>
  <si>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</si>
  <si>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</si>
  <si>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</si>
  <si>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</si>
  <si>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</si>
  <si>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</si>
  <si>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</si>
  <si>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</si>
  <si>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</si>
  <si>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</si>
  <si>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</si>
  <si>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</si>
  <si>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</si>
  <si>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</si>
  <si>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</si>
  <si>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</si>
  <si>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</si>
  <si>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</si>
  <si>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</si>
  <si>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</si>
  <si>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</si>
  <si>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</si>
  <si>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</si>
  <si>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</si>
  <si>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</si>
  <si>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</si>
  <si>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</si>
  <si>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</si>
  <si>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</si>
  <si>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</si>
  <si>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</si>
  <si>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</si>
  <si>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</si>
  <si>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</si>
  <si>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</si>
  <si>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</si>
  <si>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</si>
  <si>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</si>
  <si>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</si>
  <si>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</si>
  <si>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</si>
  <si>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</si>
  <si>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</si>
  <si>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</si>
  <si>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</si>
  <si>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</si>
  <si>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</si>
  <si>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</si>
  <si>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</si>
  <si>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</si>
  <si>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</si>
  <si>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</si>
  <si>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</si>
  <si>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</si>
  <si>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</si>
  <si>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</si>
  <si>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</si>
  <si>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</si>
  <si>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</si>
  <si>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</si>
  <si>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</si>
  <si>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</si>
  <si>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</si>
  <si>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</si>
  <si>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</si>
  <si>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</si>
  <si>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</si>
  <si>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</si>
  <si>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</si>
  <si>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</si>
  <si>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</si>
  <si>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</si>
  <si>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</si>
  <si>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</si>
  <si>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</si>
  <si>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</si>
  <si>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</si>
  <si>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</si>
  <si>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</si>
  <si>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</si>
  <si>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</si>
  <si>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</si>
  <si>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</si>
  <si>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</si>
  <si>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</si>
  <si>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</si>
  <si>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</si>
  <si>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</si>
  <si>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</si>
  <si>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</si>
  <si>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</si>
  <si>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</si>
  <si>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</si>
  <si>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</si>
  <si>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</si>
  <si>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</si>
  <si>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</si>
  <si>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</si>
  <si>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</si>
  <si>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</si>
  <si>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</si>
  <si>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</si>
  <si>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</si>
  <si>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</si>
  <si>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</si>
  <si>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</si>
  <si>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</si>
  <si>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</si>
  <si>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</si>
  <si>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</si>
  <si>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</si>
  <si>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</si>
  <si>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</si>
  <si>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</si>
  <si>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</si>
  <si>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</si>
  <si>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</si>
  <si>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</si>
  <si>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</si>
  <si>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</si>
  <si>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</si>
  <si>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</si>
  <si>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</si>
  <si>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</si>
  <si>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</si>
  <si>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</si>
  <si>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</si>
  <si>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</si>
  <si>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</si>
  <si>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</si>
  <si>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</si>
  <si>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</si>
  <si>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</si>
  <si>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</si>
  <si>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</si>
  <si>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</si>
  <si>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</si>
  <si>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</si>
  <si>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</si>
  <si>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</si>
  <si>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</si>
  <si>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</si>
  <si>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</si>
  <si>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</si>
  <si>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</si>
  <si>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</si>
  <si>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</si>
  <si>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</si>
  <si>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</si>
  <si>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</si>
  <si>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</si>
  <si>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</si>
  <si>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</si>
  <si>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</si>
  <si>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</si>
  <si>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</si>
  <si>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</si>
  <si>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</si>
  <si>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</si>
  <si>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</si>
  <si>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</si>
  <si>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</si>
  <si>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</si>
  <si>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</si>
  <si>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</si>
  <si>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</si>
  <si>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</si>
  <si>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</si>
  <si>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</si>
  <si>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</si>
  <si>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</si>
  <si>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</si>
  <si>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</si>
  <si>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</si>
  <si>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</si>
  <si>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</si>
  <si>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</si>
  <si>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</si>
  <si>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</si>
  <si>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</si>
  <si>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</si>
  <si>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</si>
  <si>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</si>
  <si>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</si>
  <si>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</si>
  <si>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</si>
  <si>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</si>
  <si>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</si>
  <si>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</si>
  <si>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</si>
  <si>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</si>
  <si>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</si>
  <si>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</si>
  <si>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</si>
  <si>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</si>
  <si>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</si>
  <si>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</si>
  <si>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</si>
  <si>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</si>
  <si>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</si>
  <si>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</si>
  <si>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</si>
  <si>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</si>
  <si>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</si>
  <si>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</si>
  <si>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</si>
  <si>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</si>
  <si>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</si>
  <si>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</si>
  <si>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</si>
  <si>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</si>
  <si>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</si>
  <si>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</si>
  <si>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</si>
  <si>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</si>
  <si>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</si>
  <si>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</si>
  <si>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</si>
  <si>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</si>
  <si>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</si>
  <si>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</si>
  <si>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</si>
  <si>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</si>
  <si>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</si>
  <si>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</si>
  <si>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</si>
  <si>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</si>
  <si>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</si>
  <si>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</si>
  <si>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</si>
  <si>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</si>
  <si>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</si>
  <si>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</si>
  <si>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</si>
  <si>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</si>
  <si>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</si>
  <si>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</si>
  <si>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</si>
  <si>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</si>
  <si>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</si>
  <si>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</si>
  <si>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</si>
  <si>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</si>
  <si>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</si>
  <si>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</si>
  <si>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</si>
  <si>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</si>
  <si>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</si>
  <si>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</si>
  <si>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</si>
  <si>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</si>
  <si>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</si>
  <si>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</si>
  <si>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</si>
  <si>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</si>
  <si>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</si>
  <si>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</si>
  <si>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</si>
  <si>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</si>
  <si>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</si>
  <si>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</si>
  <si>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</si>
  <si>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</si>
  <si>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</si>
  <si>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</si>
  <si>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</si>
  <si>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</si>
  <si>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</si>
  <si>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</si>
  <si>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</si>
  <si>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</si>
  <si>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</si>
  <si>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</si>
  <si>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</si>
  <si>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</si>
  <si>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</si>
  <si>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</si>
  <si>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</si>
  <si>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</si>
  <si>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</si>
  <si>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</si>
  <si>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</si>
  <si>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</si>
  <si>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</si>
  <si>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</si>
  <si>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</si>
  <si>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</si>
  <si>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</si>
  <si>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</si>
  <si>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</si>
  <si>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</si>
  <si>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</si>
  <si>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</si>
  <si>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</si>
  <si>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</si>
  <si>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</si>
  <si>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</si>
  <si>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</si>
  <si>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</si>
  <si>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</si>
  <si>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</si>
  <si>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</si>
  <si>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</si>
  <si>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</si>
  <si>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</si>
  <si>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</si>
  <si>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</si>
  <si>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</si>
  <si>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</si>
  <si>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</si>
  <si>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</si>
  <si>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</si>
  <si>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</si>
  <si>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</si>
  <si>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</si>
  <si>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</si>
  <si>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</si>
  <si>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</si>
  <si>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</si>
  <si>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</si>
  <si>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</si>
  <si>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</si>
  <si>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</si>
  <si>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</si>
  <si>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</si>
  <si>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</si>
  <si>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</si>
  <si>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</si>
  <si>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</si>
  <si>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</si>
  <si>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</si>
  <si>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</si>
  <si>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</si>
  <si>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</si>
  <si>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</si>
  <si>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</si>
  <si>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</si>
  <si>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</si>
  <si>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</si>
  <si>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</si>
  <si>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</si>
  <si>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</si>
  <si>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</si>
  <si>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</si>
  <si>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</si>
  <si>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</si>
  <si>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</si>
  <si>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</si>
  <si>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</si>
  <si>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</si>
  <si>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</si>
  <si>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</si>
  <si>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</si>
  <si>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</si>
  <si>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</si>
  <si>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</si>
  <si>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</si>
  <si>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</si>
  <si>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</si>
  <si>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</si>
  <si>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</si>
  <si>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</si>
  <si>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</si>
  <si>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</si>
  <si>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</si>
  <si>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</si>
  <si>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</si>
  <si>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</si>
  <si>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</si>
  <si>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</si>
  <si>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</si>
  <si>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</si>
  <si>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</si>
  <si>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</si>
  <si>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</si>
  <si>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</si>
  <si>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</si>
  <si>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</si>
  <si>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</si>
  <si>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</si>
  <si>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</si>
  <si>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</si>
  <si>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</si>
  <si>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</si>
  <si>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</si>
  <si>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</si>
  <si>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</si>
  <si>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</si>
  <si>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</si>
  <si>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</si>
  <si>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</si>
  <si>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</si>
  <si>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</si>
  <si>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</si>
  <si>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</si>
  <si>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</si>
  <si>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</si>
  <si>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</si>
  <si>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</si>
  <si>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</si>
  <si>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</si>
  <si>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</si>
  <si>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</si>
  <si>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</si>
  <si>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</si>
  <si>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</si>
  <si>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</si>
  <si>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</si>
  <si>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</si>
  <si>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</si>
  <si>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</si>
  <si>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</si>
  <si>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</si>
  <si>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</si>
  <si>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</si>
  <si>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</si>
  <si>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</si>
  <si>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</si>
  <si>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</si>
  <si>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</si>
  <si>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</si>
  <si>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</si>
  <si>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</si>
  <si>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</si>
  <si>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</si>
  <si>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</si>
  <si>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</si>
  <si>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</si>
  <si>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</si>
  <si>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</si>
  <si>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</si>
  <si>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</si>
  <si>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</si>
  <si>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</si>
  <si>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</si>
  <si>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</si>
  <si>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</si>
  <si>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</si>
  <si>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</si>
  <si>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</si>
  <si>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</si>
  <si>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</si>
  <si>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</si>
  <si>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</si>
  <si>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</si>
  <si>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</si>
  <si>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</si>
  <si>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</si>
  <si>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</si>
  <si>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</si>
  <si>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</si>
  <si>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</si>
  <si>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</si>
  <si>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</si>
  <si>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</si>
  <si>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</si>
  <si>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</si>
  <si>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</si>
  <si>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</si>
  <si>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</si>
  <si>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</si>
  <si>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</si>
  <si>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</si>
  <si>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</si>
  <si>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</si>
  <si>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</si>
  <si>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</si>
  <si>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</si>
  <si>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</si>
  <si>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</si>
  <si>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</si>
  <si>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</si>
  <si>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</si>
  <si>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</si>
  <si>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</si>
  <si>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</si>
  <si>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</si>
  <si>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</si>
  <si>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</si>
  <si>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</si>
  <si>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</si>
  <si>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</si>
  <si>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</si>
  <si>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</si>
  <si>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</si>
  <si>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</si>
  <si>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</si>
  <si>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</si>
  <si>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</si>
  <si>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</si>
  <si>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</si>
  <si>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</si>
  <si>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</si>
  <si>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</si>
  <si>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</si>
  <si>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</si>
  <si>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</si>
  <si>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</si>
  <si>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</si>
  <si>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</si>
  <si>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</si>
  <si>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</si>
  <si>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</si>
  <si>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</si>
  <si>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</si>
  <si>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</si>
  <si>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</si>
  <si>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</si>
  <si>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</si>
  <si>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</si>
  <si>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</si>
  <si>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</si>
  <si>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</si>
  <si>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</si>
  <si>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</si>
  <si>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</si>
  <si>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</si>
  <si>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</si>
  <si>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</si>
  <si>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</si>
  <si>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</si>
  <si>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</si>
  <si>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</si>
  <si>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</si>
  <si>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</si>
  <si>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</si>
  <si>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</si>
  <si>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</si>
  <si>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</si>
  <si>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</si>
  <si>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</si>
  <si>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</si>
  <si>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</si>
  <si>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</si>
  <si>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</si>
  <si>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</si>
  <si>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</si>
  <si>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</si>
  <si>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</si>
  <si>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</si>
  <si>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</si>
  <si>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</si>
  <si>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</si>
  <si>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</si>
  <si>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</si>
  <si>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</si>
  <si>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</si>
  <si>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</si>
  <si>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</si>
  <si>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</si>
  <si>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</si>
  <si>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</si>
  <si>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</si>
  <si>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</si>
  <si>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</si>
  <si>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</si>
  <si>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</si>
  <si>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</si>
  <si>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</si>
  <si>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</si>
  <si>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</si>
  <si>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</si>
  <si>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</si>
  <si>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</si>
  <si>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</si>
  <si>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</si>
  <si>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</si>
  <si>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</si>
  <si>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</si>
  <si>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</si>
  <si>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</si>
  <si>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</si>
  <si>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</si>
  <si>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</si>
  <si>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</si>
  <si>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</si>
  <si>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</si>
  <si>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</si>
  <si>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</si>
  <si>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</si>
  <si>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</si>
  <si>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</si>
  <si>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</si>
  <si>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</si>
  <si>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</si>
  <si>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</si>
  <si>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</si>
  <si>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</si>
  <si>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</si>
  <si>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</si>
  <si>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</si>
  <si>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</si>
  <si>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</si>
  <si>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</si>
  <si>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</si>
  <si>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</si>
  <si>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</si>
  <si>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</si>
  <si>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</si>
  <si>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</si>
  <si>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</si>
  <si>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</si>
  <si>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</si>
  <si>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</si>
  <si>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</si>
  <si>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</si>
  <si>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</si>
  <si>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</si>
  <si>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</si>
  <si>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</si>
  <si>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</si>
  <si>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</si>
  <si>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</si>
  <si>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</si>
  <si>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</si>
  <si>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</si>
  <si>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</si>
  <si>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</si>
  <si>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</si>
  <si>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</si>
  <si>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</si>
  <si>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</si>
  <si>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</si>
  <si>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</si>
  <si>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</si>
  <si>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</si>
  <si>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</si>
  <si>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</si>
  <si>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</si>
  <si>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</si>
  <si>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</si>
  <si>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</si>
  <si>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</si>
  <si>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</si>
  <si>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</si>
  <si>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</si>
  <si>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</si>
  <si>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</si>
  <si>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</si>
  <si>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</si>
  <si>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</si>
  <si>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</si>
  <si>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</si>
  <si>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</si>
  <si>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</si>
  <si>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</si>
  <si>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</si>
  <si>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</si>
  <si>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</si>
  <si>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</si>
  <si>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</si>
  <si>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</si>
  <si>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</si>
  <si>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</si>
  <si>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</si>
  <si>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</si>
  <si>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</si>
  <si>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</si>
  <si>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</si>
  <si>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</si>
  <si>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</si>
  <si>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</si>
  <si>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</si>
  <si>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</si>
  <si>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</si>
  <si>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</si>
  <si>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</si>
  <si>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</si>
  <si>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</si>
  <si>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</si>
  <si>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</si>
  <si>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</si>
  <si>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</si>
  <si>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</si>
  <si>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</si>
  <si>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</si>
  <si>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</si>
  <si>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</si>
  <si>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</si>
  <si>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</si>
  <si>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</si>
  <si>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</si>
  <si>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</si>
  <si>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</si>
  <si>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</si>
  <si>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</si>
  <si>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</si>
  <si>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</si>
  <si>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</si>
  <si>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</si>
  <si>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</si>
  <si>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</si>
  <si>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</si>
  <si>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</si>
  <si>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</si>
  <si>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</si>
  <si>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</si>
  <si>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</si>
  <si>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</si>
  <si>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</si>
  <si>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</si>
  <si>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</si>
  <si>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</si>
  <si>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</si>
  <si>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</si>
  <si>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</si>
  <si>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</si>
  <si>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</si>
  <si>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</si>
  <si>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</si>
  <si>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</si>
  <si>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</si>
  <si>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</si>
  <si>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</si>
  <si>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</si>
  <si>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</si>
  <si>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</si>
  <si>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</si>
  <si>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</si>
  <si>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</si>
  <si>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</si>
  <si>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</si>
  <si>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</si>
  <si>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</si>
  <si>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</si>
  <si>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</si>
  <si>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</si>
  <si>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</si>
  <si>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</si>
  <si>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</si>
  <si>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</si>
  <si>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</si>
  <si>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</si>
  <si>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</si>
  <si>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</si>
  <si>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</si>
  <si>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</si>
  <si>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</si>
  <si>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</si>
  <si>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</si>
  <si>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</si>
  <si>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</si>
  <si>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</si>
  <si>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</si>
  <si>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</si>
  <si>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</si>
  <si>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</si>
  <si>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</si>
  <si>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</si>
  <si>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</si>
  <si>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</si>
  <si>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</si>
  <si>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</si>
  <si>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</si>
  <si>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</si>
  <si>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</si>
  <si>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</si>
  <si>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</si>
  <si>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</si>
  <si>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</si>
  <si>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</si>
  <si>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</si>
  <si>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</si>
  <si>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</si>
  <si>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</si>
  <si>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</si>
  <si>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</si>
  <si>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</si>
  <si>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</si>
  <si>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</si>
  <si>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</si>
  <si>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</si>
  <si>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</si>
  <si>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</si>
  <si>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</si>
  <si>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</si>
  <si>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</si>
  <si>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</si>
  <si>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</si>
  <si>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</si>
  <si>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</si>
  <si>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</si>
  <si>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</si>
  <si>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</si>
  <si>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</si>
  <si>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</si>
  <si>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</si>
  <si>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</si>
  <si>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</si>
  <si>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</si>
  <si>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</si>
  <si>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</si>
  <si>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</si>
  <si>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</si>
  <si>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</si>
  <si>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</si>
  <si>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</si>
  <si>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</si>
  <si>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</si>
  <si>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</si>
  <si>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</si>
  <si>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</si>
  <si>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</si>
  <si>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</si>
  <si>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</si>
  <si>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</si>
  <si>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</si>
  <si>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</si>
  <si>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</si>
  <si>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</si>
  <si>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</si>
  <si>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</si>
  <si>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</si>
  <si>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</si>
  <si>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</si>
  <si>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</si>
  <si>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</si>
  <si>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</si>
  <si>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</si>
  <si>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</si>
  <si>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</si>
  <si>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</si>
  <si>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</si>
  <si>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</si>
  <si>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</si>
  <si>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</si>
  <si>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</si>
  <si>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</si>
  <si>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</si>
  <si>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</si>
  <si>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</si>
  <si>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</si>
  <si>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</si>
  <si>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</si>
  <si>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</si>
  <si>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</si>
  <si>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</si>
  <si>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</si>
  <si>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</si>
  <si>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</si>
  <si>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</si>
  <si>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</si>
  <si>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</si>
  <si>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</si>
  <si>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</si>
  <si>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</si>
  <si>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</si>
  <si>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</si>
  <si>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</si>
  <si>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</si>
  <si>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</si>
  <si>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</si>
  <si>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</si>
  <si>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</si>
  <si>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</si>
  <si>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</si>
  <si>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</si>
  <si>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</si>
  <si>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</si>
  <si>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</si>
  <si>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</si>
  <si>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</si>
  <si>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</si>
  <si>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</si>
  <si>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</si>
  <si>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</si>
  <si>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</si>
  <si>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</si>
  <si>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</si>
  <si>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</si>
  <si>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</si>
  <si>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</si>
  <si>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</si>
  <si>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</si>
  <si>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</si>
  <si>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</si>
  <si>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</si>
  <si>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</si>
  <si>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</si>
  <si>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</si>
  <si>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</si>
  <si>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</si>
  <si>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</si>
  <si>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</si>
  <si>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</si>
  <si>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</si>
  <si>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</si>
  <si>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</si>
  <si>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</si>
  <si>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</si>
  <si>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</si>
  <si>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</si>
  <si>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</si>
  <si>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</si>
  <si>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</si>
  <si>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</si>
  <si>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</si>
  <si>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</si>
  <si>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</si>
  <si>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</si>
  <si>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</si>
  <si>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</si>
  <si>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</si>
  <si>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</si>
  <si>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</si>
  <si>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</si>
  <si>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</si>
  <si>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</si>
  <si>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</si>
  <si>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</si>
  <si>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</si>
  <si>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</si>
  <si>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</si>
  <si>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</si>
  <si>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</si>
  <si>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</si>
  <si>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</si>
  <si>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</si>
  <si>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</si>
  <si>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</si>
  <si>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</si>
  <si>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</si>
  <si>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</si>
  <si>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</si>
  <si>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</si>
  <si>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</si>
  <si>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</si>
  <si>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</si>
  <si>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</si>
  <si>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</si>
  <si>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</si>
  <si>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</si>
  <si>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</si>
  <si>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</si>
  <si>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</si>
  <si>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</si>
  <si>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</si>
  <si>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</si>
  <si>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</si>
  <si>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</si>
  <si>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</si>
  <si>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</si>
  <si>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</si>
  <si>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</si>
  <si>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</si>
  <si>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</si>
  <si>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</si>
  <si>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</si>
  <si>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</si>
  <si>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</si>
  <si>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</si>
  <si>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</si>
  <si>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</si>
  <si>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</si>
  <si>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</si>
  <si>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</si>
  <si>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</si>
  <si>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</si>
  <si>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</si>
  <si>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</si>
  <si>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</si>
  <si>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</si>
  <si>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</si>
  <si>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</si>
  <si>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</si>
  <si>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</si>
  <si>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</si>
  <si>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</si>
  <si>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</si>
  <si>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</si>
  <si>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</si>
  <si>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</si>
  <si>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</si>
  <si>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</si>
  <si>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</si>
  <si>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</si>
  <si>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</si>
  <si>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</si>
  <si>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</si>
  <si>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</si>
  <si>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</si>
  <si>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</si>
  <si>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</si>
  <si>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</si>
  <si>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</si>
  <si>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</si>
  <si>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</si>
  <si>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</si>
  <si>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</si>
  <si>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</si>
  <si>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</si>
  <si>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</si>
  <si>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</si>
  <si>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</si>
  <si>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</si>
  <si>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</si>
  <si>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</si>
  <si>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</si>
  <si>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</si>
  <si>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</si>
  <si>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</si>
  <si>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</si>
  <si>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</si>
  <si>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</si>
  <si>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</si>
  <si>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</si>
  <si>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</si>
  <si>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</si>
  <si>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</si>
  <si>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</si>
  <si>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</si>
  <si>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</si>
  <si>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</si>
  <si>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</si>
  <si>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</si>
  <si>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</si>
  <si>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</si>
  <si>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</si>
  <si>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</si>
  <si>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</si>
  <si>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</si>
  <si>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</si>
  <si>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</si>
  <si>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</si>
  <si>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</si>
  <si>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</si>
  <si>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</si>
  <si>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</si>
  <si>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</si>
  <si>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</si>
  <si>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</si>
  <si>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</si>
  <si>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</si>
  <si>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</si>
  <si>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</si>
  <si>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</si>
  <si>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</si>
  <si>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</si>
  <si>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</si>
  <si>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</si>
  <si>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</si>
  <si>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</si>
  <si>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</si>
  <si>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</si>
  <si>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</si>
  <si>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</si>
  <si>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</si>
  <si>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</si>
  <si>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</si>
  <si>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</si>
  <si>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</si>
  <si>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</si>
  <si>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</si>
  <si>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</si>
  <si>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</si>
  <si>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</si>
  <si>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</si>
  <si>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</si>
  <si>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</si>
  <si>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</si>
  <si>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</si>
  <si>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</si>
  <si>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</si>
  <si>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</si>
  <si>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</si>
  <si>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</si>
  <si>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</si>
  <si>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</si>
  <si>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</si>
  <si>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</si>
  <si>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</si>
  <si>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</si>
  <si>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</si>
  <si>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</si>
  <si>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</si>
  <si>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</si>
  <si>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</si>
  <si>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</si>
  <si>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</si>
  <si>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</si>
  <si>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</si>
  <si>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</si>
  <si>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</si>
  <si>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</si>
  <si>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</si>
  <si>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</si>
  <si>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</si>
  <si>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</si>
  <si>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</si>
  <si>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</si>
  <si>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</si>
  <si>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</si>
  <si>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</si>
  <si>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</si>
  <si>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</si>
  <si>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</si>
  <si>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</si>
  <si>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</si>
  <si>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</si>
  <si>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</si>
  <si>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</si>
  <si>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</si>
  <si>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</si>
  <si>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</si>
  <si>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</si>
  <si>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</si>
  <si>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Nombre de dÃ©cÃ¨s entre 01/01/2013 et 01/01/2018</t>
  </si>
  <si>
    <t>DÃ©cÃ¨s entre 2008 et 2013</t>
  </si>
  <si>
    <t>Nombre de dÃ©cÃ¨s entre 01/01/2008 et 01/01/2013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</si>
  <si>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</si>
  <si>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</si>
  <si>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</si>
  <si>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</si>
  <si>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</si>
  <si>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</si>
  <si>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</si>
  <si>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</si>
  <si>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</si>
  <si>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</si>
  <si>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</si>
  <si>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</si>
  <si>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</si>
  <si>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</si>
  <si>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</si>
  <si>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</si>
  <si>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</si>
  <si>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</si>
  <si>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</si>
  <si>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</si>
  <si>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</si>
  <si>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</si>
  <si>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</si>
  <si>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</si>
  <si>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</si>
  <si>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</si>
  <si>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</si>
  <si>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</si>
  <si>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</si>
  <si>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</si>
  <si>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</si>
  <si>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</si>
  <si>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</si>
  <si>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</si>
  <si>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</si>
  <si>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</si>
  <si>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</si>
  <si>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</si>
  <si>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</si>
  <si>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</si>
  <si>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</si>
  <si>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</si>
  <si>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</si>
  <si>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</si>
  <si>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</si>
  <si>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</si>
  <si>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</si>
  <si>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</si>
  <si>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</si>
  <si>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</si>
  <si>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</si>
  <si>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</si>
  <si>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</si>
  <si>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</si>
  <si>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</si>
  <si>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</si>
  <si>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</si>
  <si>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</si>
  <si>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</si>
  <si>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</si>
  <si>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</si>
  <si>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</si>
  <si>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</si>
  <si>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</si>
  <si>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</si>
  <si>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</si>
  <si>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</si>
  <si>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</si>
  <si>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</si>
  <si>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</si>
  <si>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</si>
  <si>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</si>
  <si>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</si>
  <si>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</si>
  <si>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</si>
  <si>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</si>
  <si>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</si>
  <si>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</si>
  <si>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</si>
  <si>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</si>
  <si>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</si>
  <si>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</si>
  <si>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</si>
  <si>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</si>
  <si>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</si>
  <si>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</si>
  <si>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</si>
  <si>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</si>
  <si>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</si>
  <si>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</si>
  <si>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</si>
  <si>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</si>
  <si>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</si>
  <si>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</si>
  <si>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</si>
  <si>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</si>
  <si>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</si>
  <si>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</si>
  <si>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</si>
  <si>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</si>
  <si>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</si>
  <si>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</si>
  <si>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</si>
  <si>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</si>
  <si>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</si>
  <si>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</si>
  <si>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</si>
  <si>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</si>
  <si>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</si>
  <si>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</si>
  <si>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</si>
  <si>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</si>
  <si>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</si>
  <si>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</si>
  <si>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</si>
  <si>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</si>
  <si>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</si>
  <si>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</si>
  <si>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</si>
  <si>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</si>
  <si>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</si>
  <si>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</si>
  <si>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</si>
  <si>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</si>
  <si>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</si>
  <si>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</si>
  <si>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</si>
  <si>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</si>
  <si>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</si>
  <si>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</si>
  <si>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</si>
  <si>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</si>
  <si>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</si>
  <si>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</si>
  <si>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</si>
  <si>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</si>
  <si>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</si>
  <si>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</si>
  <si>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</si>
  <si>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</si>
  <si>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</si>
  <si>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</si>
  <si>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</si>
  <si>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</si>
  <si>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</si>
  <si>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</si>
  <si>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</si>
  <si>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</si>
  <si>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</si>
  <si>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</si>
  <si>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</si>
  <si>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</si>
  <si>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</si>
  <si>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</si>
  <si>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</si>
  <si>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</si>
  <si>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</si>
  <si>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</si>
  <si>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</si>
  <si>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</si>
  <si>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</si>
  <si>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</si>
  <si>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</si>
  <si>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</si>
  <si>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</si>
  <si>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</si>
  <si>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</si>
  <si>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</si>
  <si>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</si>
  <si>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</si>
  <si>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</si>
  <si>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</si>
  <si>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</si>
  <si>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</si>
  <si>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</si>
  <si>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</si>
  <si>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</si>
  <si>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</si>
  <si>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</si>
  <si>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</si>
  <si>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</si>
  <si>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</si>
  <si>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</si>
  <si>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</si>
  <si>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</si>
  <si>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</si>
  <si>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</si>
  <si>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</si>
  <si>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</si>
  <si>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</si>
  <si>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</si>
  <si>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</si>
  <si>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</si>
  <si>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</si>
  <si>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</si>
  <si>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</si>
  <si>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</si>
  <si>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</si>
  <si>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</si>
  <si>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</si>
  <si>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</si>
  <si>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</si>
  <si>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</si>
  <si>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</si>
  <si>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</si>
  <si>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</si>
  <si>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</si>
  <si>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</si>
  <si>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</si>
  <si>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</si>
  <si>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</si>
  <si>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</si>
  <si>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</si>
  <si>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</si>
  <si>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</si>
  <si>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</si>
  <si>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</si>
  <si>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</si>
  <si>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</si>
  <si>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</si>
  <si>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</si>
  <si>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</si>
  <si>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</si>
  <si>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</si>
  <si>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</si>
  <si>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</si>
  <si>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</si>
  <si>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</si>
  <si>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</si>
  <si>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</si>
  <si>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</si>
  <si>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</si>
  <si>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</si>
  <si>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</si>
  <si>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</si>
  <si>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</si>
  <si>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</si>
  <si>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</si>
  <si>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</si>
  <si>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</si>
  <si>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</si>
  <si>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</si>
  <si>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</si>
  <si>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</si>
  <si>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</si>
  <si>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</si>
  <si>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</si>
  <si>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</si>
  <si>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</si>
  <si>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</si>
  <si>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</si>
  <si>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</si>
  <si>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</si>
  <si>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</si>
  <si>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</si>
  <si>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</si>
  <si>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</si>
  <si>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</si>
  <si>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</si>
  <si>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</si>
  <si>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</si>
  <si>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</si>
  <si>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</si>
  <si>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</si>
  <si>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</si>
  <si>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</si>
  <si>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</si>
  <si>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</si>
  <si>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</si>
  <si>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</si>
  <si>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</si>
  <si>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</si>
  <si>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</si>
  <si>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</si>
  <si>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</si>
  <si>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</si>
  <si>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</si>
  <si>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</si>
  <si>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</si>
  <si>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</si>
  <si>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</si>
  <si>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</si>
  <si>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</si>
  <si>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</si>
  <si>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</si>
  <si>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</si>
  <si>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</si>
  <si>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</si>
  <si>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</si>
  <si>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</si>
  <si>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</si>
  <si>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</si>
  <si>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</si>
  <si>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</si>
  <si>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</si>
  <si>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</si>
  <si>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</si>
  <si>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</si>
  <si>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</si>
  <si>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</si>
  <si>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</si>
  <si>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</si>
  <si>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</si>
  <si>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</si>
  <si>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</si>
  <si>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</si>
  <si>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</si>
  <si>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</si>
  <si>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</si>
  <si>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</si>
  <si>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</si>
  <si>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</si>
  <si>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</si>
  <si>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</si>
  <si>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</si>
  <si>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</si>
  <si>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</si>
  <si>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</si>
  <si>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</si>
  <si>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</si>
  <si>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</si>
  <si>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</si>
  <si>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</si>
  <si>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</si>
  <si>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</si>
  <si>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</si>
  <si>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</si>
  <si>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</si>
  <si>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</si>
  <si>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</si>
  <si>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</si>
  <si>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</si>
  <si>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</si>
  <si>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</si>
  <si>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</si>
  <si>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</si>
  <si>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</si>
  <si>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</si>
  <si>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</si>
  <si>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</si>
  <si>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</si>
  <si>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</si>
  <si>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</si>
  <si>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</si>
  <si>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</si>
  <si>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</si>
  <si>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</si>
  <si>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</si>
  <si>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</si>
  <si>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</si>
  <si>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</si>
  <si>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</si>
  <si>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</si>
  <si>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</si>
  <si>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</si>
  <si>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</si>
  <si>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</si>
  <si>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</si>
  <si>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</si>
  <si>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</si>
  <si>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</si>
  <si>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</si>
  <si>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</si>
  <si>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</si>
  <si>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</si>
  <si>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</si>
  <si>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</si>
  <si>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</si>
  <si>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</si>
  <si>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</si>
  <si>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</si>
  <si>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</si>
  <si>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</si>
  <si>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</si>
  <si>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</si>
  <si>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</si>
  <si>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</si>
  <si>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</si>
  <si>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</si>
  <si>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</si>
  <si>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</si>
  <si>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</si>
  <si>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</si>
  <si>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</si>
  <si>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</si>
  <si>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</si>
  <si>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</si>
  <si>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</si>
  <si>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</si>
  <si>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</si>
  <si>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</si>
  <si>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</si>
  <si>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</si>
  <si>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</si>
  <si>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</si>
  <si>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</si>
  <si>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</si>
  <si>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</si>
  <si>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</si>
  <si>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</si>
  <si>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</si>
  <si>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</si>
  <si>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</si>
  <si>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</si>
  <si>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</si>
  <si>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</si>
  <si>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</si>
  <si>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</si>
  <si>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</si>
  <si>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</si>
  <si>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</si>
  <si>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</si>
  <si>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</si>
  <si>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</si>
  <si>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</si>
  <si>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</si>
  <si>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</si>
  <si>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</si>
  <si>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</si>
  <si>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</si>
  <si>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</si>
  <si>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</si>
  <si>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</si>
  <si>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</si>
  <si>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</si>
  <si>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</si>
  <si>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</si>
  <si>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</si>
  <si>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</si>
  <si>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</si>
  <si>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</si>
  <si>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</si>
  <si>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</si>
  <si>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</si>
  <si>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</si>
  <si>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</si>
  <si>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</si>
  <si>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</si>
  <si>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</si>
  <si>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</si>
  <si>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</si>
  <si>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</si>
  <si>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</si>
  <si>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</si>
  <si>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</si>
  <si>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</si>
  <si>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</si>
  <si>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</si>
  <si>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</si>
  <si>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</si>
  <si>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</si>
  <si>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</si>
  <si>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</si>
  <si>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</si>
  <si>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</si>
  <si>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</si>
  <si>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</si>
  <si>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</si>
  <si>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</si>
  <si>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</si>
  <si>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</si>
  <si>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</si>
  <si>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</si>
  <si>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</si>
  <si>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</si>
  <si>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</si>
  <si>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</si>
  <si>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</si>
  <si>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</si>
  <si>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</si>
  <si>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</si>
  <si>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</si>
  <si>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</si>
  <si>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</si>
  <si>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</si>
  <si>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</si>
  <si>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</si>
  <si>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</si>
  <si>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</si>
  <si>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</si>
  <si>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</si>
  <si>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</si>
  <si>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</si>
  <si>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</si>
  <si>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</si>
  <si>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</si>
  <si>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</si>
  <si>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</si>
  <si>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</si>
  <si>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</si>
  <si>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</si>
  <si>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</si>
  <si>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</si>
  <si>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</si>
  <si>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</si>
  <si>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</si>
  <si>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</si>
  <si>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</si>
  <si>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</si>
  <si>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</si>
  <si>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</si>
  <si>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</si>
  <si>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</si>
  <si>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</si>
  <si>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</si>
  <si>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</si>
  <si>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</si>
  <si>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</si>
  <si>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</si>
  <si>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</si>
  <si>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</si>
  <si>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</si>
  <si>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</si>
  <si>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</si>
  <si>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</si>
  <si>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</si>
  <si>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</si>
  <si>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</si>
  <si>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</si>
  <si>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</si>
  <si>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</si>
  <si>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</si>
  <si>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</si>
  <si>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</si>
  <si>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</si>
  <si>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</si>
  <si>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</si>
  <si>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</si>
  <si>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</si>
  <si>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</si>
  <si>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</si>
  <si>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</si>
  <si>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</si>
  <si>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</si>
  <si>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</si>
  <si>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</si>
  <si>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</si>
  <si>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</si>
  <si>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</si>
  <si>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</si>
  <si>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</si>
  <si>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</si>
  <si>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</si>
  <si>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</si>
  <si>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</si>
  <si>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</si>
  <si>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</si>
  <si>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</si>
  <si>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</si>
  <si>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</si>
  <si>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</si>
  <si>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</si>
  <si>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</si>
  <si>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</si>
  <si>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</si>
  <si>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</si>
  <si>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</si>
  <si>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</si>
  <si>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</si>
  <si>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</si>
  <si>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</si>
  <si>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</si>
  <si>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</si>
  <si>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</si>
  <si>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</si>
  <si>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</si>
  <si>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</si>
  <si>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</si>
  <si>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</si>
  <si>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</si>
  <si>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</si>
  <si>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</si>
  <si>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</si>
  <si>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</si>
  <si>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</si>
  <si>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</si>
  <si>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</si>
  <si>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</si>
  <si>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</si>
  <si>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</si>
  <si>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</si>
  <si>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</si>
  <si>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</si>
  <si>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</si>
  <si>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</si>
  <si>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</si>
  <si>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</si>
  <si>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</si>
  <si>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</si>
  <si>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</si>
  <si>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</si>
  <si>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</si>
  <si>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</si>
  <si>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</si>
  <si>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</si>
  <si>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</si>
  <si>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</si>
  <si>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</si>
  <si>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</si>
  <si>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</si>
  <si>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</si>
  <si>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</si>
  <si>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</si>
  <si>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</si>
  <si>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</si>
  <si>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</si>
  <si>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</si>
  <si>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</si>
  <si>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</si>
  <si>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</si>
  <si>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</si>
  <si>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</si>
  <si>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</si>
  <si>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</si>
  <si>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</si>
  <si>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</si>
  <si>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</si>
  <si>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</si>
  <si>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</si>
  <si>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</si>
  <si>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</si>
  <si>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</si>
  <si>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</si>
  <si>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</si>
  <si>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</si>
  <si>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</si>
  <si>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</si>
  <si>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</si>
  <si>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</si>
  <si>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</si>
  <si>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</si>
  <si>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</si>
  <si>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</si>
  <si>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</si>
  <si>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</si>
  <si>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</si>
  <si>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</si>
  <si>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</si>
  <si>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</si>
  <si>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</si>
  <si>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</si>
  <si>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</si>
  <si>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</si>
  <si>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</si>
  <si>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</si>
  <si>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</si>
  <si>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</si>
  <si>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</si>
  <si>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</si>
  <si>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</si>
  <si>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</si>
  <si>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</si>
  <si>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</si>
  <si>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</si>
  <si>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</si>
  <si>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</si>
  <si>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</si>
  <si>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</si>
  <si>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</si>
  <si>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</si>
  <si>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</si>
  <si>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</si>
  <si>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</si>
  <si>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</si>
  <si>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</si>
  <si>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</si>
  <si>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</si>
  <si>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</si>
  <si>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</si>
  <si>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</si>
  <si>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</si>
  <si>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</si>
  <si>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</si>
  <si>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</si>
  <si>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</si>
  <si>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</si>
  <si>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</si>
  <si>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</si>
  <si>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</si>
  <si>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</si>
  <si>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</si>
  <si>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</si>
  <si>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</si>
  <si>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</si>
  <si>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</si>
  <si>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</si>
  <si>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</si>
  <si>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</si>
  <si>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</si>
  <si>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</si>
  <si>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</si>
  <si>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</si>
  <si>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</si>
  <si>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</si>
  <si>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</si>
  <si>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</si>
  <si>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</si>
  <si>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</si>
  <si>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</si>
  <si>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</si>
  <si>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</si>
  <si>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</si>
  <si>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</si>
  <si>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</si>
  <si>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</si>
  <si>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</si>
  <si>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</si>
  <si>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</si>
  <si>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</si>
  <si>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</si>
  <si>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</si>
  <si>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</si>
  <si>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</si>
  <si>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</si>
  <si>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</si>
  <si>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</si>
  <si>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</si>
  <si>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</si>
  <si>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</si>
  <si>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</si>
  <si>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</si>
  <si>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</si>
  <si>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</si>
  <si>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</si>
  <si>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</si>
  <si>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</si>
  <si>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</si>
  <si>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</si>
  <si>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</si>
  <si>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</si>
  <si>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</si>
  <si>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</si>
  <si>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</si>
  <si>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</si>
  <si>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</si>
  <si>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</si>
  <si>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</si>
  <si>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</si>
  <si>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</si>
  <si>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</si>
  <si>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</si>
  <si>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</si>
  <si>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</si>
  <si>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</si>
  <si>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</si>
  <si>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</si>
  <si>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</si>
  <si>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</si>
  <si>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</si>
  <si>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</si>
  <si>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</si>
  <si>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</si>
  <si>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</si>
  <si>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</si>
  <si>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</si>
  <si>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</si>
  <si>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</si>
  <si>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</si>
  <si>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</si>
  <si>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</si>
  <si>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</si>
  <si>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</si>
  <si>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</si>
  <si>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</si>
  <si>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</si>
  <si>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</si>
  <si>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</si>
  <si>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</si>
  <si>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</si>
  <si>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</si>
  <si>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</si>
  <si>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</si>
  <si>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</si>
  <si>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</si>
  <si>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</si>
  <si>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</si>
  <si>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</si>
  <si>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</si>
  <si>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</si>
  <si>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</si>
  <si>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</si>
  <si>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</si>
  <si>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</si>
  <si>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</si>
  <si>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</si>
  <si>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</si>
  <si>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</si>
  <si>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</si>
  <si>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</si>
  <si>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</si>
  <si>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</si>
  <si>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</si>
  <si>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</si>
  <si>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</si>
  <si>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</si>
  <si>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</si>
  <si>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</si>
  <si>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</si>
  <si>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</si>
  <si>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</si>
  <si>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</si>
  <si>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</si>
  <si>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</si>
  <si>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</si>
  <si>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</si>
  <si>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</si>
  <si>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</si>
  <si>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</si>
  <si>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</si>
  <si>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</si>
  <si>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</si>
  <si>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</si>
  <si>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</si>
  <si>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</si>
  <si>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</si>
  <si>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</si>
  <si>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</si>
  <si>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</si>
  <si>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</si>
  <si>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</si>
  <si>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</si>
  <si>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</si>
  <si>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</si>
  <si>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</si>
  <si>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</si>
  <si>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</si>
  <si>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</si>
  <si>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</si>
  <si>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</si>
  <si>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</si>
  <si>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</si>
  <si>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</si>
  <si>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</si>
  <si>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</si>
  <si>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</si>
  <si>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</si>
  <si>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</si>
  <si>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</si>
  <si>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</si>
  <si>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</si>
  <si>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</si>
  <si>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</si>
  <si>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</si>
  <si>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</si>
  <si>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</si>
  <si>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</si>
  <si>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</si>
  <si>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</si>
  <si>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</si>
  <si>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</si>
  <si>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</si>
  <si>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</si>
  <si>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</si>
  <si>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</si>
  <si>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</si>
  <si>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</si>
  <si>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</si>
  <si>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</si>
  <si>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</si>
  <si>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</si>
  <si>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</si>
  <si>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</si>
  <si>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</si>
  <si>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</si>
  <si>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</si>
  <si>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</si>
  <si>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</si>
  <si>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</si>
  <si>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</si>
  <si>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</si>
  <si>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</si>
  <si>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</si>
  <si>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</si>
  <si>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</si>
  <si>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</si>
  <si>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</si>
  <si>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</si>
  <si>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</si>
  <si>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</si>
  <si>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</si>
  <si>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</si>
  <si>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</si>
  <si>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</si>
  <si>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</si>
  <si>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</si>
  <si>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</si>
  <si>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</si>
  <si>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</si>
  <si>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</si>
  <si>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</si>
  <si>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</si>
  <si>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</si>
  <si>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</si>
  <si>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</si>
  <si>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</si>
  <si>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</si>
  <si>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</si>
  <si>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</si>
  <si>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</si>
  <si>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</si>
  <si>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</si>
  <si>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</si>
  <si>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</si>
  <si>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</si>
  <si>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</si>
  <si>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</si>
  <si>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</si>
  <si>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</si>
  <si>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</si>
  <si>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</si>
  <si>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</si>
  <si>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</si>
  <si>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</si>
  <si>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</si>
  <si>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</si>
  <si>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</si>
  <si>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</si>
  <si>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</si>
  <si>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</si>
  <si>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</si>
  <si>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</si>
  <si>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</si>
  <si>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</si>
  <si>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</si>
  <si>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</si>
  <si>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</si>
  <si>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</si>
  <si>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</si>
  <si>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</si>
  <si>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</si>
  <si>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</si>
  <si>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</si>
  <si>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</si>
  <si>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</si>
  <si>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</si>
  <si>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</si>
  <si>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</si>
  <si>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</si>
  <si>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</si>
  <si>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</si>
  <si>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</si>
  <si>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</si>
  <si>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</si>
  <si>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</si>
  <si>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</si>
  <si>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</si>
  <si>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</si>
  <si>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</si>
  <si>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</si>
  <si>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</si>
  <si>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</si>
  <si>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</si>
  <si>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</si>
  <si>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</si>
  <si>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</si>
  <si>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</si>
  <si>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</si>
  <si>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</si>
  <si>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</si>
  <si>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</si>
  <si>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</si>
  <si>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</si>
  <si>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</si>
  <si>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</si>
  <si>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</si>
  <si>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</si>
  <si>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</si>
  <si>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</si>
  <si>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</si>
  <si>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</si>
  <si>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</si>
  <si>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</si>
  <si>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</si>
  <si>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</si>
  <si>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</si>
  <si>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</si>
  <si>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</si>
  <si>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</si>
  <si>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</si>
  <si>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</si>
  <si>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</si>
  <si>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</si>
  <si>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</si>
  <si>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</si>
  <si>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</si>
  <si>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</si>
  <si>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</si>
  <si>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</si>
  <si>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</si>
  <si>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</si>
  <si>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</si>
  <si>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</si>
  <si>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</si>
  <si>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</si>
  <si>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</si>
  <si>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</si>
  <si>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</si>
  <si>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</si>
  <si>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</si>
  <si>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</si>
  <si>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</si>
  <si>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</si>
  <si>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</si>
  <si>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</si>
  <si>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</si>
  <si>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</si>
  <si>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</si>
  <si>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</si>
  <si>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</si>
  <si>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</si>
  <si>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</si>
  <si>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</si>
  <si>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</si>
  <si>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</si>
  <si>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</si>
  <si>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</si>
  <si>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</si>
  <si>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</si>
  <si>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</si>
  <si>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</si>
  <si>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</si>
  <si>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</si>
  <si>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</si>
  <si>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</si>
  <si>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</si>
  <si>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</si>
  <si>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</si>
  <si>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</si>
  <si>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</si>
  <si>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</si>
  <si>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</si>
  <si>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</si>
  <si>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</si>
  <si>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</si>
  <si>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</si>
  <si>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</si>
  <si>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</si>
  <si>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</si>
  <si>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</si>
  <si>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</si>
  <si>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</si>
  <si>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</si>
  <si>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</si>
  <si>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</si>
  <si>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</si>
  <si>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</si>
  <si>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</si>
  <si>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</si>
  <si>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</si>
  <si>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</si>
  <si>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</si>
  <si>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</si>
  <si>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</si>
  <si>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</si>
  <si>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</si>
  <si>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</si>
  <si>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</si>
  <si>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</si>
  <si>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</si>
  <si>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</si>
  <si>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</si>
  <si>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</si>
  <si>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</si>
  <si>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</si>
  <si>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</si>
  <si>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</si>
  <si>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</si>
  <si>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</si>
  <si>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</si>
  <si>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</si>
  <si>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</si>
  <si>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</si>
  <si>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</si>
  <si>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</si>
  <si>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</si>
  <si>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</si>
  <si>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</si>
  <si>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</si>
  <si>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</si>
  <si>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</si>
  <si>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</si>
  <si>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</si>
  <si>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</si>
  <si>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</si>
  <si>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</si>
  <si>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</si>
  <si>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</si>
  <si>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</si>
  <si>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</si>
  <si>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</si>
  <si>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</si>
  <si>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</si>
  <si>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</si>
  <si>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</si>
  <si>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</si>
  <si>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</si>
  <si>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</si>
  <si>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</si>
  <si>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</si>
  <si>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</si>
  <si>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</si>
  <si>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</si>
  <si>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</si>
  <si>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</si>
  <si>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</si>
  <si>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</si>
  <si>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</si>
  <si>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</si>
  <si>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</si>
  <si>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</si>
  <si>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</si>
  <si>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</si>
  <si>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</si>
  <si>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</si>
  <si>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</si>
  <si>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</si>
  <si>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</si>
  <si>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</si>
  <si>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</si>
  <si>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</si>
  <si>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</si>
  <si>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</si>
  <si>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</si>
  <si>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</si>
  <si>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</si>
  <si>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</si>
  <si>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</si>
  <si>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</si>
  <si>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</si>
  <si>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</si>
  <si>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</si>
  <si>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</si>
  <si>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</si>
  <si>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</si>
  <si>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</si>
  <si>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</si>
  <si>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</si>
  <si>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</si>
  <si>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</si>
  <si>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</si>
  <si>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</si>
  <si>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</si>
  <si>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</si>
  <si>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</si>
  <si>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</si>
  <si>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</si>
  <si>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</si>
  <si>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</si>
  <si>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</si>
  <si>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</si>
  <si>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Data</t>
  </si>
  <si>
    <t>meta</t>
  </si>
  <si>
    <t>source</t>
  </si>
  <si>
    <t>type</t>
  </si>
  <si>
    <t>expr</t>
  </si>
  <si>
    <t>mode</t>
  </si>
  <si>
    <t>total</t>
  </si>
  <si>
    <t>None</t>
  </si>
  <si>
    <t>Abries Ristolas</t>
  </si>
  <si>
    <t>Nom Unique</t>
  </si>
  <si>
    <t>COMMUNE_Abries_Ristolas_05001</t>
  </si>
  <si>
    <t>Code EPCI - MÃ©tropole</t>
  </si>
  <si>
    <t>LibellÃ© de l'EPCI / MÃ©tropole</t>
  </si>
  <si>
    <t>COMMUNE</t>
  </si>
  <si>
    <t>Nom RÃ©gion</t>
  </si>
  <si>
    <t>https://www.insee.fr/fr/statistiques/2011101?geo=COM-05001</t>
  </si>
  <si>
    <t>Taille des Menages en 2008</t>
  </si>
  <si>
    <t>Taille des Menages en 2013</t>
  </si>
  <si>
    <t>Taille des Menages en 2018</t>
  </si>
  <si>
    <t>Taux de Croissance Annuel de la taille des menages de 2008 a 2013</t>
  </si>
  <si>
    <t>Taux de Croissance Annuel de la taille des menages de 2013 a 2018</t>
  </si>
  <si>
    <t>Taux de Croissance Annuel de la taille des menages de 2008 a 2018</t>
  </si>
  <si>
    <t>NB de LLS au 01/01/2017</t>
  </si>
  <si>
    <t>NBR RP au 01/01/2017</t>
  </si>
  <si>
    <t>Taux de LLS Ã  atteindre</t>
  </si>
  <si>
    <t>get_sru2020("Taux de LLS Ã  atteindre", CODE_INSEE, rounding=2)</t>
  </si>
  <si>
    <t>NB de LLS au 01/01/2020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</si>
  <si>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</si>
  <si>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</si>
  <si>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</si>
  <si>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</si>
  <si>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</si>
  <si>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</si>
  <si>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</si>
  <si>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</si>
  <si>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</si>
  <si>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</si>
  <si>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</si>
  <si>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</si>
  <si>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</si>
  <si>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Total des flux entre NAF et artificialisÃ© sur la pÃ©riode 2009 2020</t>
  </si>
  <si>
    <t>Flux NAF vers artificialisÃ© destinÃ© Ã  lâ€™habitat sur la pÃ©riode 2009 2020</t>
  </si>
  <si>
    <t>Flux NAF vers artificialisÃ© destinÃ© Ã  lâ€™activitÃ© sur la pÃ©riode 2009 2020</t>
  </si>
  <si>
    <t>Flux NAF vers artificialisÃ© destinÃ© au mixte sur la pÃ©riode 2009 2020</t>
  </si>
  <si>
    <t>Flux NAF vers artificialisÃ© inconnu sur la pÃ©riode 2009 2020</t>
  </si>
  <si>
    <t>Surface communale en mÂ²</t>
  </si>
  <si>
    <t>Part de surface communale artificialisÃ©e (en %)</t>
  </si>
  <si>
    <t>MÂ² artificialisÃ© par habitant supplÃ©mentaire</t>
  </si>
  <si>
    <t>MÂ² artificialisÃ© par menage supplÃ©mentaire</t>
  </si>
  <si>
    <t>Nombre de mÃ©nages + emplois supplÃ©mentaire par ha artificialisÃ©</t>
  </si>
  <si>
    <t>Nombre dâ€™emplois 2012</t>
  </si>
  <si>
    <t>Nombre dâ€™emplois 2017</t>
  </si>
  <si>
    <t>Variation des Emplois entre 2012 et 2017</t>
  </si>
  <si>
    <t>Nombre de menages 2012</t>
  </si>
  <si>
    <t>Nombre de menages 2017</t>
  </si>
  <si>
    <t>Variation des Menages entre 2012 et 2017</t>
  </si>
  <si>
    <t>Population en 2012</t>
  </si>
  <si>
    <t>Population en 2017</t>
  </si>
  <si>
    <t>Variation Population entre 2012 et 2017</t>
  </si>
  <si>
    <t>Projection Population SCOT 2013</t>
  </si>
  <si>
    <t>Projection Population SCOT 2030</t>
  </si>
  <si>
    <t>Projection Population SCOT 2050</t>
  </si>
  <si>
    <t>Projection Population SCOT 2040</t>
  </si>
  <si>
    <t>Projection Population SCOT 2020</t>
  </si>
  <si>
    <t>Projection Dept 2013</t>
  </si>
  <si>
    <t>Projection Dept 2018</t>
  </si>
  <si>
    <t>Projection Dept 2020</t>
  </si>
  <si>
    <t>Taux de Croissance Annuel de la population de 2018 a 2020</t>
  </si>
  <si>
    <t>Taux de Croissance Annuel de la population de 2013 a 2020</t>
  </si>
  <si>
    <t>Projection Dept 2030</t>
  </si>
  <si>
    <t>Taux de Croissance Annuel de la population de 2020 a 2030</t>
  </si>
  <si>
    <t>Projection Dept 2040</t>
  </si>
  <si>
    <t>Taux de Croissance Annuel de la population de 2030 a 2040</t>
  </si>
  <si>
    <t>Projection Dept 2050</t>
  </si>
  <si>
    <t>Taux de Croissance Annuel de la population de 2040 a 2050</t>
  </si>
  <si>
    <t>Projection Region 2013</t>
  </si>
  <si>
    <t>Projection Region 2018</t>
  </si>
  <si>
    <t>Projection Region 2020</t>
  </si>
  <si>
    <t>Projection Region 2030</t>
  </si>
  <si>
    <t>Projection Region 2040</t>
  </si>
  <si>
    <t>Projection Region 2050</t>
  </si>
  <si>
    <t>Population Dept en 2008</t>
  </si>
  <si>
    <t>Population Dept en 2013</t>
  </si>
  <si>
    <t>Population Dept en 2018</t>
  </si>
  <si>
    <t>Taux Evolution Annuel Population Dept entre 2008 et 2013</t>
  </si>
  <si>
    <t>Taux Evolution Annuel Population Dept entre 2013 et 2018</t>
  </si>
  <si>
    <t>Taux Evolution Annuel Population Dept entre 2018 et 2021</t>
  </si>
  <si>
    <t>CUSTOM not Implemented</t>
  </si>
  <si>
    <t>Nombre de logements individuels crÃ©Ã©s</t>
  </si>
  <si>
    <t>Nombre de logements collectifs crÃ©Ã©s</t>
  </si>
  <si>
    <t>Nombre de logements dÃ©molis</t>
  </si>
  <si>
    <t>SITADEL_SUPERFICIE_TERRAIN</t>
  </si>
  <si>
    <t>Superficie du terrain</t>
  </si>
  <si>
    <t>Taille des Menages en 2020</t>
  </si>
  <si>
    <t>Taille des Menages en 2030</t>
  </si>
  <si>
    <t>Taille des Menages en 2040</t>
  </si>
  <si>
    <t>Taille des Menages en 2050</t>
  </si>
  <si>
    <t>Logements Construits non encore vendus en 2020</t>
  </si>
  <si>
    <t>Hello Test</t>
  </si>
  <si>
    <t>Logements SRU Construits</t>
  </si>
  <si>
    <t>Nombre de Communes en Carence.</t>
  </si>
  <si>
    <t>Lien pour la Carte</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</si>
  <si>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</si>
  <si>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</si>
  <si>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</si>
  <si>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</si>
  <si>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</si>
  <si>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</si>
  <si>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</si>
  <si>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Evolution de la popilation en nombre de 2008 a 2013</t>
  </si>
  <si>
    <t>Evolution de la popilation en nombre de 2013 a 2018</t>
  </si>
  <si>
    <t>Population Hors Menages en 2008</t>
  </si>
  <si>
    <t>Population Hors Menages en 2013</t>
  </si>
  <si>
    <t>Population Hors Menages en 2018</t>
  </si>
  <si>
    <t>output/COMMUNE_Abries_Ristolas_05001.csv</t>
  </si>
  <si>
    <t>"output/"+BASE_NAME+"_c.json"</t>
  </si>
  <si>
    <t>output/COMMUNE_Abries_Ristolas_05001_c.json</t>
  </si>
  <si>
    <t>output/COMMUNE_Abries_Ristolas_05001.xlsx</t>
  </si>
  <si>
    <t>output/COMMUNE_Abries_Ristolas_05001_Logements.png</t>
  </si>
  <si>
    <t>output/COMMUNE_Abries_Ristolas_05001_Population.png</t>
  </si>
  <si>
    <t>Graphique Taille des Menages</t>
  </si>
  <si>
    <t>output/COMMUNE_Abries_Ristolas_05001_Taille_des_Menages.png</t>
  </si>
  <si>
    <t>loc_nouveau['NATURE_PROJET'].count()</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</si>
  <si>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</si>
  <si>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</si>
  <si>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</si>
  <si>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</si>
  <si>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</si>
  <si>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</si>
  <si>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</si>
  <si>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</si>
  <si>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</si>
  <si>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</si>
  <si>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</si>
  <si>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</si>
  <si>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</si>
  <si>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</si>
  <si>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</si>
  <si>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</si>
  <si>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</si>
  <si>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</si>
  <si>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</si>
  <si>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</si>
  <si>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</si>
  <si>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</si>
  <si>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</si>
  <si>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</si>
  <si>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</si>
  <si>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</si>
  <si>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</si>
  <si>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</si>
  <si>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</si>
  <si>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</si>
  <si>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</si>
  <si>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</si>
  <si>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</si>
  <si>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</si>
  <si>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</si>
  <si>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</si>
  <si>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</si>
  <si>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</si>
  <si>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</si>
  <si>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</si>
  <si>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DATA</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</si>
  <si>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</si>
  <si>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</si>
  <si>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</si>
  <si>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</si>
  <si>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</si>
  <si>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</si>
  <si>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Couleur des Graphiques</t>
  </si>
  <si>
    <t>#008080</t>
  </si>
  <si>
    <t>Historique</t>
  </si>
  <si>
    <t>Projections</t>
  </si>
  <si>
    <t>Pojections 2013-2021:</t>
  </si>
  <si>
    <t>Evolution Annuelle TM</t>
  </si>
  <si>
    <t>Evolution</t>
  </si>
  <si>
    <t>Part</t>
  </si>
  <si>
    <t>TXTM_2030</t>
  </si>
  <si>
    <t>TXTM_3040</t>
  </si>
  <si>
    <t>TXTM_4050</t>
  </si>
  <si>
    <t>Evolution Annuelle Pop</t>
  </si>
  <si>
    <t>10 ans</t>
  </si>
  <si>
    <t>5 ans</t>
  </si>
  <si>
    <t>2 ans</t>
  </si>
  <si>
    <t>POP T1</t>
  </si>
  <si>
    <t>E20_RP</t>
  </si>
  <si>
    <t>E30_RP</t>
  </si>
  <si>
    <t>E40_RP</t>
  </si>
  <si>
    <t>E50_RP</t>
  </si>
  <si>
    <t>LOG T2</t>
  </si>
  <si>
    <t>Residences Principales</t>
  </si>
  <si>
    <t>Lutte / 10 ans</t>
  </si>
  <si>
    <t>E20_RSECOCC</t>
  </si>
  <si>
    <t>E30_RSECOCC</t>
  </si>
  <si>
    <t>E40_RSECOCC</t>
  </si>
  <si>
    <t>E50_RSECOCC</t>
  </si>
  <si>
    <t>Residences Secondaires</t>
  </si>
  <si>
    <t>Res. Sec.</t>
  </si>
  <si>
    <t>E20_LOGVAC</t>
  </si>
  <si>
    <t>E30_LOGVAC</t>
  </si>
  <si>
    <t>E40_LOGVAC</t>
  </si>
  <si>
    <t>E50_LOGVAC</t>
  </si>
  <si>
    <t>Logements Vacants</t>
  </si>
  <si>
    <t>Vacance :</t>
  </si>
  <si>
    <t xml:space="preserve">  RS + LV</t>
  </si>
  <si>
    <t xml:space="preserve"> Total des Logements</t>
  </si>
  <si>
    <t>E20_PMEN</t>
  </si>
  <si>
    <t>E30_PMEN</t>
  </si>
  <si>
    <t>E40_PMEN</t>
  </si>
  <si>
    <t>E50_PMEN</t>
  </si>
  <si>
    <t>FAM T1</t>
  </si>
  <si>
    <t xml:space="preserve"> Population des Menages</t>
  </si>
  <si>
    <t>E20_MEN</t>
  </si>
  <si>
    <t>E30_MEN</t>
  </si>
  <si>
    <t>E40_MEN</t>
  </si>
  <si>
    <t>E50_MEN</t>
  </si>
  <si>
    <t xml:space="preserve"> Nombre de Menages</t>
  </si>
  <si>
    <t>E20_HORS_MEN</t>
  </si>
  <si>
    <t>E30_HORS_MEN</t>
  </si>
  <si>
    <t>E40_HORS_MEN</t>
  </si>
  <si>
    <t>E50_HORS_MEN</t>
  </si>
  <si>
    <t xml:space="preserve"> Population Hors Menages</t>
  </si>
  <si>
    <t>TX_HORS_MEN_08</t>
  </si>
  <si>
    <t>TX_HORS_MEN_13</t>
  </si>
  <si>
    <t>TX_HORS_MEN_18</t>
  </si>
  <si>
    <t>ETX_HORS_MEN_20</t>
  </si>
  <si>
    <t>ETX_HORS_MEN_30</t>
  </si>
  <si>
    <t>ETX_HORS_MEN_40</t>
  </si>
  <si>
    <t>ETX_HORS_MEN_50</t>
  </si>
  <si>
    <t>FAM G1</t>
  </si>
  <si>
    <t xml:space="preserve"> Taille des Menages</t>
  </si>
  <si>
    <t>BL_2008</t>
  </si>
  <si>
    <t>EVOL_0813_BL</t>
  </si>
  <si>
    <t>BL_2013</t>
  </si>
  <si>
    <t>EVOL_1318_BL</t>
  </si>
  <si>
    <t>BL_2018</t>
  </si>
  <si>
    <t>BL_2020</t>
  </si>
  <si>
    <t>EVOL_2030_BL</t>
  </si>
  <si>
    <t>BL_2030</t>
  </si>
  <si>
    <t>EVOL_3040_BL</t>
  </si>
  <si>
    <t>BL_2040</t>
  </si>
  <si>
    <t>EVOL_4050_BL</t>
  </si>
  <si>
    <t>BL_2050</t>
  </si>
  <si>
    <t xml:space="preserve"> Evolution Besoins en RP </t>
  </si>
  <si>
    <t xml:space="preserve"> Evolution Besoins en RP des Menages / an</t>
  </si>
  <si>
    <t xml:space="preserve"> Evolution Besoins en RP des Hors Menages / an</t>
  </si>
  <si>
    <t>- Lies a la Croissance demographique</t>
  </si>
  <si>
    <t>- Lies a la Taille des Menages</t>
  </si>
  <si>
    <t>Une partie des logements autorises ne sont pas encore commences (VEFA)</t>
  </si>
  <si>
    <t>Projections  avec le Taux de Realistion</t>
  </si>
  <si>
    <t>Logements / ha</t>
  </si>
  <si>
    <t>Sitadel</t>
  </si>
  <si>
    <t>Arrete</t>
  </si>
  <si>
    <t>Temps Reel</t>
  </si>
  <si>
    <t>Donnees a Juin 2021</t>
  </si>
  <si>
    <t>Ha consommes</t>
  </si>
  <si>
    <t>2013-2016</t>
  </si>
  <si>
    <t>2017-2021</t>
  </si>
  <si>
    <t>2013-2020</t>
  </si>
  <si>
    <t xml:space="preserve"> / an</t>
  </si>
  <si>
    <t>Loi SRU</t>
  </si>
  <si>
    <t>Carence 2020</t>
  </si>
  <si>
    <t>% Log Soc</t>
  </si>
  <si>
    <t>Logements Autorises</t>
  </si>
  <si>
    <t>Renouvellement / 100%</t>
  </si>
  <si>
    <t>Financement Bailleurs</t>
  </si>
  <si>
    <t>Taux de Realisation</t>
  </si>
  <si>
    <t>Habitants</t>
  </si>
  <si>
    <t xml:space="preserve"> Constructions - sur 1 an</t>
  </si>
  <si>
    <t>Logements a terme:</t>
  </si>
  <si>
    <t>2008-2013</t>
  </si>
  <si>
    <t>2013-2018</t>
  </si>
  <si>
    <t>2008-2018</t>
  </si>
  <si>
    <t>2008-2020</t>
  </si>
  <si>
    <t>Excedents de Logements</t>
  </si>
  <si>
    <t>Evolution des Besoins</t>
  </si>
  <si>
    <t>Excedent en Logements</t>
  </si>
  <si>
    <t>RS + Vacance</t>
  </si>
  <si>
    <t>Non-Affectes</t>
  </si>
  <si>
    <t>Departement 06</t>
  </si>
  <si>
    <t>Sit@del2 - Logements commencés par type et par commune (2010-2019) - données arrêtées à fin avril 2021 </t>
  </si>
  <si>
    <t>Annees</t>
  </si>
  <si>
    <t>Production</t>
  </si>
  <si>
    <t>Surface</t>
  </si>
  <si>
    <t>4 427</t>
  </si>
  <si>
    <t>383 621</t>
  </si>
  <si>
    <t>Pas disponible par commune sur Sitadel</t>
  </si>
  <si>
    <t>3 986</t>
  </si>
  <si>
    <t>331 901</t>
  </si>
  <si>
    <t>Pas disponible au telchargement sur Sitadel (copie manuelle)</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</si>
  <si>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</si>
  <si>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</si>
  <si>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</si>
  <si>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</si>
  <si>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</si>
  <si>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</si>
  <si>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</si>
  <si>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</si>
  <si>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</si>
  <si>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</si>
  <si>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</si>
  <si>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</si>
  <si>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</si>
  <si>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</si>
  <si>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</si>
  <si>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</si>
  <si>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</si>
  <si>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</si>
  <si>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</si>
  <si>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</si>
  <si>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</si>
  <si>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</si>
  <si>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</si>
  <si>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</si>
  <si>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</si>
  <si>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</si>
  <si>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4 769</t>
  </si>
  <si>
    <t>388 557</t>
  </si>
  <si>
    <t>478 721</t>
  </si>
  <si>
    <t>369 636</t>
  </si>
  <si>
    <t>288 721</t>
  </si>
  <si>
    <t>379 458</t>
  </si>
  <si>
    <t>Sitadel Historique Arrete</t>
  </si>
  <si>
    <t>330 991</t>
  </si>
  <si>
    <t>382 740</t>
  </si>
  <si>
    <t>476 162</t>
  </si>
  <si>
    <t> Sit@del2 - Logements commencés par type et par commune (01/2018-09/2021) </t>
  </si>
  <si>
    <t>504 530</t>
  </si>
  <si>
    <t>Cumul 2018</t>
  </si>
  <si>
    <t>561 925</t>
  </si>
  <si>
    <t>363 593</t>
  </si>
  <si>
    <t>Cumul 2019</t>
  </si>
  <si>
    <t>407 943</t>
  </si>
  <si>
    <t>Cumul 2020</t>
  </si>
  <si>
    <t>399 370</t>
  </si>
  <si>
    <t>En cours 2021</t>
  </si>
  <si>
    <t>181 69</t>
  </si>
  <si>
    <t xml:space="preserve">Sitadel Temps Reel </t>
  </si>
  <si>
    <t>calc_taux</t>
  </si>
  <si>
    <t>taux_croissance</t>
  </si>
  <si>
    <t>annee_depart</t>
  </si>
  <si>
    <t>val_depart</t>
  </si>
  <si>
    <t>annee_arrivee</t>
  </si>
  <si>
    <t>val_arrivee</t>
  </si>
  <si>
    <t>rounding</t>
  </si>
  <si>
    <t>TX_POP_0813</t>
  </si>
  <si>
    <t>TX_POP_1318</t>
  </si>
  <si>
    <t>Document</t>
  </si>
  <si>
    <t>SCoT de XXX</t>
  </si>
  <si>
    <t>à rentrer</t>
  </si>
  <si>
    <t>calcul programmé</t>
  </si>
  <si>
    <t>fourni par la base de données et corrigeable</t>
  </si>
  <si>
    <t>calculé et modifiable</t>
  </si>
  <si>
    <t>Bureu Etudes</t>
  </si>
  <si>
    <t>Projection INSEE</t>
  </si>
  <si>
    <t>Votre Scenario</t>
  </si>
  <si>
    <t>Tendance 5 ans</t>
  </si>
  <si>
    <t>Tendance 10 ans</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</si>
  <si>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</si>
  <si>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</si>
  <si>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</si>
  <si>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</si>
  <si>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</si>
  <si>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</si>
  <si>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</si>
  <si>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</si>
  <si>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</si>
  <si>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</si>
  <si>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</si>
  <si>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Donnees 06 - CA Sophia-Antipolis</t>
  </si>
  <si>
    <t>idem pour la taille des ménages (graphique 2) (m)</t>
  </si>
  <si>
    <t>a Pas Utilise :</t>
  </si>
  <si>
    <t>idem pour les RS (graphique 3) (t)</t>
  </si>
  <si>
    <t>Annees des Donnees</t>
  </si>
  <si>
    <t>Dates Applications du SCoT</t>
  </si>
  <si>
    <t>Horizon du SCoT</t>
  </si>
  <si>
    <t>Etape 1</t>
  </si>
  <si>
    <t>idem pour les LV (graphique 4) (y)</t>
  </si>
  <si>
    <t>finale</t>
  </si>
  <si>
    <t>vérifier et corriger éventuellement l'effet "évolution du parc"  (ag)</t>
  </si>
  <si>
    <t>étape 1    Population</t>
  </si>
  <si>
    <t xml:space="preserve">Population </t>
  </si>
  <si>
    <t>Taux de croissance</t>
  </si>
  <si>
    <t>delta population</t>
  </si>
  <si>
    <t>Tx Croissance</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</si>
  <si>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</si>
  <si>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</si>
  <si>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</si>
  <si>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Delta</t>
  </si>
  <si>
    <t>entrer la répartition des nouveaiux logements par niveau d'armature urbaine (b1 à b6)</t>
  </si>
  <si>
    <t>d</t>
  </si>
  <si>
    <t xml:space="preserve">e=d*puissance(1+f;c-b) </t>
  </si>
  <si>
    <t>f</t>
  </si>
  <si>
    <t>g = e - d</t>
  </si>
  <si>
    <t>Etape 2</t>
  </si>
  <si>
    <t>Taille des ménages</t>
  </si>
  <si>
    <t>idem le potentiel foncier par niveau (d1 à d6)</t>
  </si>
  <si>
    <t>idem les densités nettes prévues par niveau (f1 à f6)</t>
  </si>
  <si>
    <t>Projection suivant la tendance des 5 dernieres annees</t>
  </si>
  <si>
    <t>Population Hors Menages (Etudiants, EPHAD, …)</t>
  </si>
  <si>
    <t>Etape 3</t>
  </si>
  <si>
    <t>En nombre</t>
  </si>
  <si>
    <t>idem le taux de passage des denistés nettes aux densités brutes par niveau (h1 à h6)</t>
  </si>
  <si>
    <t>Projection suivant la tendance des 10 dernieres annees</t>
  </si>
  <si>
    <t>Part des Residenses Secondaires</t>
  </si>
  <si>
    <t>Etape 4</t>
  </si>
  <si>
    <t>Part des Residenses Vacantes</t>
  </si>
  <si>
    <t>Etape 5</t>
  </si>
  <si>
    <t>étape 2      Besoin RP</t>
  </si>
  <si>
    <t>population hors ménages</t>
  </si>
  <si>
    <t xml:space="preserve">population des ménages </t>
  </si>
  <si>
    <t>Nb résidences principales</t>
  </si>
  <si>
    <t>delta résid. principales</t>
  </si>
  <si>
    <t>h</t>
  </si>
  <si>
    <t>i = h</t>
  </si>
  <si>
    <t>j = d - h</t>
  </si>
  <si>
    <t>k = e - i</t>
  </si>
  <si>
    <t>l</t>
  </si>
  <si>
    <t>m</t>
  </si>
  <si>
    <t>n=j/l</t>
  </si>
  <si>
    <t>o=k/m</t>
  </si>
  <si>
    <t>p=o-n</t>
  </si>
  <si>
    <t>étape 3        Besoin RS</t>
  </si>
  <si>
    <t>Part des résidences secondaires</t>
  </si>
  <si>
    <t>Nb résidences secondaires</t>
  </si>
  <si>
    <t>delta résid. Secondaires</t>
  </si>
  <si>
    <t>Ajoute</t>
  </si>
  <si>
    <t>Taux croissance RS dernière période</t>
  </si>
  <si>
    <t>en 10 ans</t>
  </si>
  <si>
    <t>q</t>
  </si>
  <si>
    <t>r = t / ab</t>
  </si>
  <si>
    <t>s</t>
  </si>
  <si>
    <t>t= s * Taux croissance RS dernière période</t>
  </si>
  <si>
    <t>u=t-s</t>
  </si>
  <si>
    <t>Pas Utilise :</t>
  </si>
  <si>
    <t>Taux croissance LV dernière période</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</si>
  <si>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</si>
  <si>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</si>
  <si>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</si>
  <si>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</si>
  <si>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</si>
  <si>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</si>
  <si>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</si>
  <si>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</si>
  <si>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</si>
  <si>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</si>
  <si>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</si>
  <si>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z=y-x</t>
  </si>
  <si>
    <t>aa = n + s + x</t>
  </si>
  <si>
    <t>ab = o + t + y</t>
  </si>
  <si>
    <t>ac = ab - aa</t>
  </si>
  <si>
    <t>étape 5    Renouvellement du parc</t>
  </si>
  <si>
    <t>dernière période intercensitaire</t>
  </si>
  <si>
    <t>effet sur la durée du document</t>
  </si>
  <si>
    <t>évolution du parc (entre années n-5 et n)</t>
  </si>
  <si>
    <t>effet sur le parc</t>
  </si>
  <si>
    <t>en nombre/an</t>
  </si>
  <si>
    <t>ad</t>
  </si>
  <si>
    <t>ae</t>
  </si>
  <si>
    <t>af = (ad - ae) / 5</t>
  </si>
  <si>
    <t>ag = af * ( c - b)</t>
  </si>
  <si>
    <t>ah = ac - ag</t>
  </si>
  <si>
    <t>Sitadel ?:</t>
  </si>
  <si>
    <t>N = Annee de Reference / INSEE</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</si>
  <si>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</si>
  <si>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</si>
  <si>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</si>
  <si>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</si>
  <si>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</si>
  <si>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</si>
  <si>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</si>
  <si>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</si>
  <si>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</si>
  <si>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</si>
  <si>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</si>
  <si>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</si>
  <si>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</si>
  <si>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</si>
  <si>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</si>
  <si>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</si>
  <si>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En %</t>
  </si>
  <si>
    <t xml:space="preserve">Selon Scenario </t>
  </si>
  <si>
    <t>Besoin en logements</t>
  </si>
  <si>
    <t>c1 = ah  * b1</t>
  </si>
  <si>
    <t>c2 = ah  * b2</t>
  </si>
  <si>
    <t>c3 = ah  * b3</t>
  </si>
  <si>
    <t>c4 = ah  * b4</t>
  </si>
  <si>
    <t>c5= ah  * b5</t>
  </si>
  <si>
    <t>c6= ah  * b6</t>
  </si>
  <si>
    <t>cc = somme (c1:c6)</t>
  </si>
  <si>
    <t>Total = J33</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</si>
  <si>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</si>
  <si>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</si>
  <si>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</si>
  <si>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</si>
  <si>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</si>
  <si>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</si>
  <si>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</si>
  <si>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</si>
  <si>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</si>
  <si>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</si>
  <si>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</si>
  <si>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</si>
  <si>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</si>
  <si>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</si>
  <si>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</si>
  <si>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</si>
  <si>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En Nombre</t>
  </si>
  <si>
    <t>Exprime en quoi ?</t>
  </si>
  <si>
    <t>Pas Correct !</t>
  </si>
  <si>
    <t>étape 8 Besoin de foncier</t>
  </si>
  <si>
    <r>
      <rPr>
        <b/>
        <sz val="12"/>
        <color rgb="FFFFFFFF"/>
        <rFont val="Arial"/>
        <family val="2"/>
        <charset val="1"/>
      </rPr>
      <t>Résultat</t>
    </r>
    <r>
      <rPr>
        <sz val="10"/>
        <color rgb="FFFFFFFF"/>
        <rFont val="Arial"/>
        <family val="2"/>
        <charset val="1"/>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</si>
  <si>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</si>
  <si>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</si>
  <si>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</si>
  <si>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</si>
  <si>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</si>
  <si>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</si>
  <si>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</si>
  <si>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</si>
  <si>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</si>
  <si>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</si>
  <si>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</si>
  <si>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</si>
  <si>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</si>
  <si>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</si>
  <si>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</si>
  <si>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</si>
  <si>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</si>
  <si>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</si>
  <si>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</si>
  <si>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</si>
  <si>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</si>
  <si>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</si>
  <si>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</si>
  <si>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</si>
  <si>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</si>
  <si>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</si>
  <si>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</si>
  <si>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</si>
  <si>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</si>
  <si>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</si>
  <si>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OK</t>
  </si>
  <si>
    <t>étape 9 Consommation d'espace</t>
  </si>
  <si>
    <t>Donnée CEREMA / habitat sur la décennie précédente (2010-2020)</t>
  </si>
  <si>
    <t>jj</t>
  </si>
  <si>
    <t>Consommation annuelle passée</t>
  </si>
  <si>
    <t>kk= jj / 10</t>
  </si>
  <si>
    <t>Consommation annuelle prévue</t>
  </si>
  <si>
    <t>= ii</t>
  </si>
  <si>
    <t>Consommation Totale ?</t>
  </si>
  <si>
    <t>Degré de sobriété ???</t>
  </si>
  <si>
    <t>ll = 11 / kk</t>
  </si>
  <si>
    <t>répartition logts départ (info)</t>
  </si>
  <si>
    <t>Scot CASA</t>
  </si>
  <si>
    <t>Scot Ouest</t>
  </si>
  <si>
    <t>Variation</t>
  </si>
  <si>
    <t>Nombre de personnes par ménage</t>
  </si>
  <si>
    <t>Demande de Logements</t>
  </si>
  <si>
    <t>- Croissance Demo</t>
  </si>
  <si>
    <t>- Desserrement des Menages</t>
  </si>
  <si>
    <t>Variation Vacances</t>
  </si>
  <si>
    <t>Variation RS</t>
  </si>
  <si>
    <t>Desaffectations</t>
  </si>
  <si>
    <t>Demande potentielle à l'horizon 2030</t>
  </si>
  <si>
    <t>Votre besoin annuel en logements (13 ans)</t>
  </si>
  <si>
    <t>Renouvellement</t>
  </si>
  <si>
    <t>Log / Renouv</t>
  </si>
  <si>
    <t>Log / ha</t>
  </si>
  <si>
    <t>Log / Extension</t>
  </si>
  <si>
    <t>Ha de Log Consommes / 13 ans</t>
  </si>
  <si>
    <t>Ha</t>
  </si>
  <si>
    <t>Conso Foncier Cerema 2009/2018</t>
  </si>
  <si>
    <t>an</t>
  </si>
  <si>
    <t>Objectif ZAN</t>
  </si>
  <si>
    <t>ZAN Dispo</t>
  </si>
  <si>
    <t>ZAN Necessaire / 10 an</t>
  </si>
  <si>
    <t>Nom de la variable</t>
  </si>
  <si>
    <t>Description de la variable</t>
  </si>
  <si>
    <t>Modalités</t>
  </si>
  <si>
    <t>Format</t>
  </si>
  <si>
    <t>Observations</t>
  </si>
  <si>
    <t>Origine</t>
  </si>
  <si>
    <t>Code de la région du lieu des travaux</t>
  </si>
  <si>
    <t>Nomenclature du Code Officiel Géographique (COG Insee)</t>
  </si>
  <si>
    <t>Alphanumérique, 2 caractères</t>
  </si>
  <si>
    <t>Numéro d'enregistrement de la DAU</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</si>
  <si>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</si>
  <si>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</si>
  <si>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</si>
  <si>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</si>
  <si>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</si>
  <si>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Type_DAU</t>
  </si>
  <si>
    <t>Type de DAU -- demande d'autorisation d'urbanisme (PC ou DP)</t>
  </si>
  <si>
    <t>PC (Permis de construire)
DP (Déclaration Préalable)</t>
  </si>
  <si>
    <t>Num_DAU</t>
  </si>
  <si>
    <t>Alphanumérique, 13 caractères</t>
  </si>
  <si>
    <t>Numéro sur 13 caractères : les 6 premiers caractères correspondent au code commune, les 2 suivants à l'année de dépôt de la DAU, les 5 derniers à un numéro d'ordre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</si>
  <si>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</si>
  <si>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</si>
  <si>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</si>
  <si>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</si>
  <si>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</si>
  <si>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</si>
  <si>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</si>
  <si>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</si>
  <si>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</si>
  <si>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</si>
  <si>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</si>
  <si>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</si>
  <si>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</si>
  <si>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</si>
  <si>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</si>
  <si>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</si>
  <si>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</si>
  <si>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</si>
  <si>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</si>
  <si>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</si>
  <si>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</si>
  <si>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</si>
  <si>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</si>
  <si>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</si>
  <si>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</si>
  <si>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</si>
  <si>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</si>
  <si>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</si>
  <si>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CAT_DEM</t>
  </si>
  <si>
    <t>Catégorie du demandeur (maître d'ouvrage) selon Sitadel</t>
  </si>
  <si>
    <t>Recodification établie par le SDES à partir des données disponibles dans Sitadel</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</si>
  <si>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</si>
  <si>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</si>
  <si>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</si>
  <si>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</si>
  <si>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</si>
  <si>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</si>
  <si>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</si>
  <si>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</si>
  <si>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</si>
  <si>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</si>
  <si>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</si>
  <si>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</si>
  <si>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</si>
  <si>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</si>
  <si>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</si>
  <si>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</si>
  <si>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</si>
  <si>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</si>
  <si>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</si>
  <si>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</si>
  <si>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</si>
  <si>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</si>
  <si>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Formulaire</t>
  </si>
  <si>
    <t>LOCALITE_DEM</t>
  </si>
  <si>
    <t>Localité du demandeur</t>
  </si>
  <si>
    <t>Alphanumérique, 32 caractères</t>
  </si>
  <si>
    <t>REC_ARCHI</t>
  </si>
  <si>
    <t>Indicateur de recours à un architecte</t>
  </si>
  <si>
    <t>1 si oui, 0 si non</t>
  </si>
  <si>
    <t>Insuffisamment renseigné</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</si>
  <si>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</si>
  <si>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</si>
  <si>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</si>
  <si>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</si>
  <si>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</si>
  <si>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</si>
  <si>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</si>
  <si>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</si>
  <si>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</si>
  <si>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</si>
  <si>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</si>
  <si>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</si>
  <si>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</si>
  <si>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</si>
  <si>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</si>
  <si>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</si>
  <si>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</si>
  <si>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</si>
  <si>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</si>
  <si>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</si>
  <si>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</si>
  <si>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</si>
  <si>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</si>
  <si>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</si>
  <si>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</si>
  <si>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</si>
  <si>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</si>
  <si>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</si>
  <si>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</si>
  <si>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</si>
  <si>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</si>
  <si>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</si>
  <si>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</si>
  <si>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</si>
  <si>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</si>
  <si>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</si>
  <si>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</si>
  <si>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</si>
  <si>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</si>
  <si>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</si>
  <si>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</si>
  <si>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</si>
  <si>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</si>
  <si>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</si>
  <si>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</si>
  <si>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</si>
  <si>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</si>
  <si>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</si>
  <si>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</si>
  <si>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</si>
  <si>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</si>
  <si>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</si>
  <si>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</si>
  <si>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</si>
  <si>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TYP_ANNEXE</t>
  </si>
  <si>
    <t>1 = Piscine
2 = Garage
3 = Véranda
4 = Abri de Jardin
5 = Autre annexe
6 = plusieurs annexes
7 = pas d’annexe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</si>
  <si>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</si>
  <si>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</si>
  <si>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</si>
  <si>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</si>
  <si>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</si>
  <si>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</si>
  <si>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</si>
  <si>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</si>
  <si>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</si>
  <si>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Moyennement renseigné</t>
  </si>
  <si>
    <t>Pas toujours connu au moment du dépôt du formulaire, et rarement corrigé ensuite ; insuffisamment renseigné</t>
  </si>
  <si>
    <t>Numérique, max. 7 chiffres</t>
  </si>
  <si>
    <t>Lorsque le projet crée des chambres (sans coin cuisine indépendant) et non des logements, on utilise plutôt la destination "Hébergement hôtelier" ou "Service Public" dans Sitadel plutôt que la destination "Habitation"</t>
  </si>
  <si>
    <t>Surface dont la destination est modifiée de locaux en habitation, peut impliquer des travaux très légers</t>
  </si>
  <si>
    <t>Surface dont la destination est modifiée d'habitation en locaux, peut impliquer des travaux très légers</t>
  </si>
  <si>
    <t>Locaux=autres destinations qu'habitation</t>
  </si>
  <si>
    <t>Commune</t>
  </si>
  <si>
    <t>Budget 2030</t>
  </si>
  <si>
    <t>Budget 2040</t>
  </si>
  <si>
    <t>Activites</t>
  </si>
  <si>
    <t>Date</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</si>
  <si>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</si>
  <si>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</si>
  <si>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</si>
  <si>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</si>
  <si>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</si>
  <si>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</si>
  <si>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</si>
  <si>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</si>
  <si>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</si>
  <si>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</si>
  <si>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</si>
  <si>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</si>
  <si>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</si>
  <si>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</si>
  <si>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</si>
  <si>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</si>
  <si>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</si>
  <si>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</si>
  <si>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</si>
  <si>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</si>
  <si>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</si>
  <si>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</si>
  <si>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</si>
  <si>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</si>
  <si>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</si>
  <si>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</si>
  <si>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</si>
  <si>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</si>
  <si>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Population en 2019</t>
  </si>
  <si>
    <t>dossierComplet['P19_POP'][code_insee]</t>
  </si>
  <si>
    <t>Nombre de ménages  en 2019</t>
  </si>
  <si>
    <t>Nombre de personnes des ménages  en 2019</t>
  </si>
  <si>
    <t>dossierComplet['C19_PMEN'][code_insee]</t>
  </si>
  <si>
    <t>dossierComplet['C19_MEN'][code_insee]</t>
  </si>
  <si>
    <t>P19_POP</t>
  </si>
  <si>
    <t>C19_MEN</t>
  </si>
  <si>
    <t>C19_PMEN</t>
  </si>
  <si>
    <t>P19_LOG</t>
  </si>
  <si>
    <t>Nombre de logements en 2019</t>
  </si>
  <si>
    <t>dossierComplet['P19_LOG'][code_insee]</t>
  </si>
  <si>
    <t>P19_RP</t>
  </si>
  <si>
    <t>Nombre de résidences principales en 2019</t>
  </si>
  <si>
    <t>dossierComplet['P19_RP'][code_insee]</t>
  </si>
  <si>
    <t>P19_RSECOCC</t>
  </si>
  <si>
    <t>Nombre de résidences secondaires et logements occasionnels en 2019</t>
  </si>
  <si>
    <t>dossierComplet['P19_RSECOCC'][code_insee]</t>
  </si>
  <si>
    <t>P19_LOGVAC</t>
  </si>
  <si>
    <t>Nombre de logements vacants en 2019</t>
  </si>
  <si>
    <t>dossierComplet['P19_LOGVAC'][code_insee]</t>
  </si>
  <si>
    <t>P19_MAISON</t>
  </si>
  <si>
    <t>Nombre de maisons en 2019</t>
  </si>
  <si>
    <t>dossierComplet['P19_MAISON'][code_insee]</t>
  </si>
  <si>
    <t>P19_APPART</t>
  </si>
  <si>
    <t>Nombre d'appartements en 2019</t>
  </si>
  <si>
    <t>dossierComplet['P19_APPART'][code_insee]</t>
  </si>
  <si>
    <t>P19_RP_PROP</t>
  </si>
  <si>
    <t>Nombre de résidences principales occupées par propriétaires en 2019</t>
  </si>
  <si>
    <t>dossierComplet['P19_RP_PROP'][code_insee]</t>
  </si>
  <si>
    <t>P19_RP_LOC</t>
  </si>
  <si>
    <t>Nombre de résidences principales occupées par locataires en 2019</t>
  </si>
  <si>
    <t>dossierComplet['P19_RP_LOC'][code_insee]</t>
  </si>
  <si>
    <t>P19_RP_LOCHLMV</t>
  </si>
  <si>
    <t>Nombre de résidences principales HLM loué vide en 2019</t>
  </si>
  <si>
    <t>dossierComplet['P19_RP_LOCHLMV'][code_insee]</t>
  </si>
  <si>
    <t>NAIS1319</t>
  </si>
  <si>
    <t>dossierComplet['NAIS1319'][code_insee]</t>
  </si>
  <si>
    <t>DECE1319</t>
  </si>
  <si>
    <t>dossierComplet['DECE1319'][code_insee]</t>
  </si>
  <si>
    <t>TXPOP_0819</t>
  </si>
  <si>
    <t>Taux de Croissance Annuel de la population de 2008 a 2019</t>
  </si>
  <si>
    <t>calc_taux(2008, P08_POP, 2019, P19_POP)</t>
  </si>
  <si>
    <t>calc_taux(2008, P08_POP, 2019, P19_POP, rounding=3)</t>
  </si>
  <si>
    <t>TXPOP_1319</t>
  </si>
  <si>
    <t>Taux de Croissance Annuel de la population de 2013 a 2019</t>
  </si>
  <si>
    <t>calc_taux(2013, P13_POP, 2019, P19_POP)</t>
  </si>
  <si>
    <t>calc_taux(2013, P13_POP, 2019, P19_POP, rounding=3)</t>
  </si>
  <si>
    <t>TM_2019</t>
  </si>
  <si>
    <t>Taille des Ménages en 2019</t>
  </si>
  <si>
    <t>round(C19_PMEN / C19_MEN, 3)</t>
  </si>
  <si>
    <t>TXTM_1319</t>
  </si>
  <si>
    <t>Taux de Croissance Annuel de la taille des ménages de 2013 a 2019</t>
  </si>
  <si>
    <t>calc_taux(2013, TM_2013, 2019, TM_2019)</t>
  </si>
  <si>
    <t>calc_taux(2013, TM_2013, 2019, TM_2019, rounding=3)</t>
  </si>
  <si>
    <t>TXTM_0819</t>
  </si>
  <si>
    <t>Taux de Croissance Annuel de la taille des ménages de 2008 a 2019</t>
  </si>
  <si>
    <t>calc_taux(2008, TM_2008, 2019, TM_2019)</t>
  </si>
  <si>
    <t>calc_taux(2008, TM_2008, 2019, TM_2019, rounding=3)</t>
  </si>
  <si>
    <t>POP_EVOL_1319</t>
  </si>
  <si>
    <t>Evolution de la population en nombre de 2013 a 2019</t>
  </si>
  <si>
    <t>P19_POP - P13_POP</t>
  </si>
  <si>
    <t>C19_HORS_MEN</t>
  </si>
  <si>
    <t>Population Hors Ménages en 2019</t>
  </si>
  <si>
    <t>P19_POP - C19_PMEN</t>
  </si>
  <si>
    <t>FLUX_2019_ENTRANT</t>
  </si>
  <si>
    <t>Flux entrant total en 2019</t>
  </si>
  <si>
    <t>round(flux2019.loc[(flux2019['CODGEO'] == str(CODE_INSEE))&amp;(flux2019['DCRAN'] != str(CODE_INSEE))]['NBFLUX_C19_POP01P'].sum(),0)</t>
  </si>
  <si>
    <t>FLUX_2019_ENTRANT_DPT</t>
  </si>
  <si>
    <t>Flux entrant total en 2019, en provenance du departement</t>
  </si>
  <si>
    <t>round(flux2019.loc[(flux2019['CODGEO'] == str(CODE_INSEE))&amp;(flux2019['DCRAN'] != str(CODE_INSEE))&amp;(flux2019['DCRAN'].str.startswith(str(DEP), na=False))]['NBFLUX_C19_POP01P'].sum(),0)</t>
  </si>
  <si>
    <t>FLUX_2019_ENTRANT_EPCI</t>
  </si>
  <si>
    <t>Flux entrant total en 2019, en provenance de l'EPCI</t>
  </si>
  <si>
    <t>round(flux2019.loc[(flux2019['CODGEO'] == str(CODE_INSEE))&amp;(flux2019['DCRAN'] != str(CODE_INSEE))&amp;(flux2019['DCRAN'].isin(communes_epci(EPCI)))]['NBFLUX_C19_POP01P'].sum(),0)</t>
  </si>
  <si>
    <t>FLUX_2019_ENTRANT_INTERNATIONAL</t>
  </si>
  <si>
    <t>Flux entrant total en 2019, en provenance hors departement</t>
  </si>
  <si>
    <t>round(flux2019.loc[(flux2019['CODGEO'] == str(CODE_INSEE))&amp;(flux2019['DCRAN'] != str(CODE_INSEE))&amp;(flux2019['DCRAN'].str.startswith('99', na=False))]['NBFLUX_C19_POP01P'].sum(),0)</t>
  </si>
  <si>
    <t>FLUX_2019_ENTRANT_FRANCE</t>
  </si>
  <si>
    <t>Flux entrant total en 2019, en provenance de l'international</t>
  </si>
  <si>
    <t>FLUX_2019_ENTRANT - FLUX_2019_ENTRANT_DPT - FLUX_2019_ENTRANT_INTERNATIONAL</t>
  </si>
  <si>
    <t>FLUX_2019_SORTANT</t>
  </si>
  <si>
    <t>Flux sortant total en 2019</t>
  </si>
  <si>
    <t>round(flux2019.loc[(flux2019['DCRAN'] == str(CODE_INSEE))&amp;(flux2019['CODGEO'] != str(CODE_INSEE))]['NBFLUX_C19_POP01P'].sum(),0)</t>
  </si>
  <si>
    <t>FLUX_2019_SORTANT_DPT</t>
  </si>
  <si>
    <t>Flux sortant total en 2019, a destination du departement</t>
  </si>
  <si>
    <t>round(flux2019.loc[(flux2019['DCRAN'] == str(CODE_INSEE))&amp;(flux2019['CODGEO'] != str(CODE_INSEE))&amp;(flux2019['CODGEO'].str.startswith(str(DEP), na=False))]['NBFLUX_C19_POP01P'].sum(),0)</t>
  </si>
  <si>
    <t>FLUX_2019_SORTANT_EPCI</t>
  </si>
  <si>
    <t>Flux sortant total en 2019, a destination de l'EPCI</t>
  </si>
  <si>
    <t>round(flux2019.loc[(flux2019['DCRAN'] == str(CODE_INSEE))&amp;(flux2019['CODGEO'] != str(CODE_INSEE))&amp;(flux2019['CODGEO'].isin(communes_epci(EPCI)))]['NBFLUX_C19_POP01P'].sum(),0)</t>
  </si>
  <si>
    <t>FLUX_2019_SORTANT_FRANCE</t>
  </si>
  <si>
    <t>Flux sortant total en 2019, a destination de l'international</t>
  </si>
  <si>
    <t>FLUX_2019_SORTANT - FLUX_2019_SORTANT_DPT</t>
  </si>
  <si>
    <t>FLUX_2019_SOLDE_TOTAL</t>
  </si>
  <si>
    <t>Solde de Flux en 2019</t>
  </si>
  <si>
    <t>FLUX_2019_ENTRANT - FLUX_2019_SORTANT</t>
  </si>
  <si>
    <t>FLUX_2019_SOLDE_DPT</t>
  </si>
  <si>
    <t>Solde de Flux en 2019, dans le departement</t>
  </si>
  <si>
    <t>FLUX_2019_ENTRANT_DPT - FLUX_2019_SORTANT_DPT</t>
  </si>
  <si>
    <t>FLUX_2019_SOLDE_EPCI</t>
  </si>
  <si>
    <t>Solde de Flux en 2019, dans l'EPCI</t>
  </si>
  <si>
    <t>FLUX_2019_ENTRANT_EPCI - FLUX_2019_SORTANT_EPCI</t>
  </si>
  <si>
    <t>FLUX_2019_SOLDE_AUTRES</t>
  </si>
  <si>
    <t>Solde de Flux en 2019, en France et a l'International</t>
  </si>
  <si>
    <t>FLUX_2019_ENTRANT_FRANCE - FLUX_2019_SORTANT_FRANCE + FLUX_2019_ENTRANT_INTERNATIONAL</t>
  </si>
  <si>
    <t>FLUX_2019_ENTRANT_POPULATION</t>
  </si>
  <si>
    <t>round0(FLUX_2019_ENTRANT / P19_POP,4)</t>
  </si>
  <si>
    <t>FLUX_2019_SORTANT_POPULATION</t>
  </si>
  <si>
    <t>round0(FLUX_2019_SORTANT  / P19_POP,4)</t>
  </si>
  <si>
    <t>FLUX_2019_SOLDE_POPULATION</t>
  </si>
  <si>
    <t>round0(FLUX_2019_SOLDE_TOTAL  / P19_POP,4)</t>
  </si>
  <si>
    <t>FLUX_1419_ENTRANT</t>
  </si>
  <si>
    <t>Flux entrant total entre 2013 et 2019</t>
  </si>
  <si>
    <t>FLUX_1419_ENTRANT_DPT</t>
  </si>
  <si>
    <t>Flux entrant total entre 2013 et 2019, en provenance du departement</t>
  </si>
  <si>
    <t>FLUX_1419_ENTRANT_EPCI</t>
  </si>
  <si>
    <t>Flux entrant total entre 2013 et 2019, en provenance de l'EPCI</t>
  </si>
  <si>
    <t>FLUX_1419_ENTRANT_INTERNATIONAL</t>
  </si>
  <si>
    <t>Flux entrant total entre 2013 et 2019, en provenance hors departement</t>
  </si>
  <si>
    <t>FLUX_1419_ENTRANT_FRANCE</t>
  </si>
  <si>
    <t>Flux entrant total entre 2013 et 2019, en provenance de l'international</t>
  </si>
  <si>
    <t>FLUX_1419_SORTANT</t>
  </si>
  <si>
    <t>Flux sortant total entre 2013 et 2019</t>
  </si>
  <si>
    <t>FLUX_1419_SORTANT_DPT</t>
  </si>
  <si>
    <t>Flux sortant total entre 2013 et 2019, a destination du departement</t>
  </si>
  <si>
    <t>FLUX_1419_SORTANT_EPCI</t>
  </si>
  <si>
    <t>Flux sortant total entre 2013 et 2019, a destination de l'EPCI</t>
  </si>
  <si>
    <t>FLUX_1419_SORTANT_FRANCE</t>
  </si>
  <si>
    <t>Flux sortant total entre 2013 et 2019, a destination de l'international</t>
  </si>
  <si>
    <t>FLUX_1419_SOLDE_TOTAL</t>
  </si>
  <si>
    <t>Solde de Flux entre 2013 et 2019</t>
  </si>
  <si>
    <t>FLUX_1419_SOLDE_DPT</t>
  </si>
  <si>
    <t>Solde de Flux entre 2013 et 2019, dans le departement</t>
  </si>
  <si>
    <t>FLUX_1419_SOLDE_EPCI</t>
  </si>
  <si>
    <t>Solde de Flux entre 2013 et 2019, dans l'EPCI</t>
  </si>
  <si>
    <t>FLUX_1419_SOLDE_AUTRES</t>
  </si>
  <si>
    <t>Solde de Flux entre 2013 et 2019, en France et a l'International</t>
  </si>
  <si>
    <t>FLUX_1419_ENTRANT_POPULATION</t>
  </si>
  <si>
    <t>FLUX_1419_SORTANT_POPULATION</t>
  </si>
  <si>
    <t>round0((FLUX_1419_SORTANT /5)   / P19_POP,4)</t>
  </si>
  <si>
    <t>FLUX_1419_SOLDE_POPULATION</t>
  </si>
  <si>
    <t>FLUX_2019_ENTRANT + FLUX_2018_ENTRANT + FLUX_2017_ENTRANT + FLUX_2016_ENTRANT + FLUX_2015_ENTRANT + FLUX_2014_ENTRANT</t>
  </si>
  <si>
    <t>FLUX_2019_ENTRANT_DPT + FLUX_2018_ENTRANT_DPT + FLUX_2017_ENTRANT_DPT + FLUX_2016_ENTRANT_DPT + FLUX_2015_ENTRANT_DPT + FLUX_2014_ENTRANT_DPT</t>
  </si>
  <si>
    <t>FLUX_2019_ENTRANT_EPCI + FLUX_2018_ENTRANT_EPCI + FLUX_2017_ENTRANT_EPCI + FLUX_2016_ENTRANT_EPCI + FLUX_2015_ENTRANT_EPCI + FLUX_2014_ENTRANT_EPCI</t>
  </si>
  <si>
    <t>FLUX_2019_ENTRANT_INTERNATIONAL + FLUX_2018_ENTRANT_INTERNATIONAL + FLUX_2017_ENTRANT_INTERNATIONAL + FLUX_2016_ENTRANT_INTERNATIONAL + FLUX_2015_ENTRANT_INTERNATIONAL + FLUX_2014_ENTRANT_INTERNATIONAL</t>
  </si>
  <si>
    <t>FLUX_2019_ENTRANT_FRANCE + FLUX_2018_ENTRANT_FRANCE + FLUX_2017_ENTRANT_FRANCE + FLUX_2016_ENTRANT_FRANCE + FLUX_2015_ENTRANT_FRANCE+ FLUX_2014_ENTRANT_FRANCE</t>
  </si>
  <si>
    <t>FLUX_2019_SORTANT + FLUX_2018_SORTANT + FLUX_2017_SORTANT + FLUX_2016_SORTANT + FLUX_2015_SORTANT + FLUX_2014_SORTANT</t>
  </si>
  <si>
    <t>FLUX_2019_SORTANT_DPT + FLUX_2018_SORTANT_DPT + FLUX_2017_SORTANT_DPT + FLUX_2016_SORTANT_DPT + FLUX_2015_SORTANT_DPT + FLUX_2014_SORTANT_DPT</t>
  </si>
  <si>
    <t>FLUX_2019_SORTANT_EPCI + FLUX_2018_SORTANT_EPCI + FLUX_2017_SORTANT_EPCI + FLUX_2016_SORTANT_EPCI + FLUX_2015_SORTANT_EPCI + FLUX_2014_SORTANT_EPCI</t>
  </si>
  <si>
    <t>FLUX_2019_SORTANT_FRANCE + FLUX_2018_SORTANT_FRANCE + FLUX_2017_SORTANT_FRANCE + FLUX_2016_SORTANT_FRANCE + FLUX_2015_SORTANT_FRANCE + FLUX_2014_SORTANT_FRANCE</t>
  </si>
  <si>
    <t>FLUX_2019_SOLDE_TOTAL + FLUX_2018_SOLDE_TOTAL + FLUX_2017_SOLDE_TOTAL + FLUX_2016_SOLDE_TOTAL + FLUX_2015_SOLDE_TOTAL + FLUX_2014_SOLDE_TOTAL</t>
  </si>
  <si>
    <t>FLUX_2019_SOLDE_DPT + FLUX_2018_SOLDE_DPT + FLUX_2017_SOLDE_DPT + FLUX_2016_SOLDE_DPT + FLUX_2015_SOLDE_DPT + FLUX_2014_SOLDE_DPT</t>
  </si>
  <si>
    <t>FLUX_2019_SOLDE_EPCI + FLUX_2018_SOLDE_EPCI + FLUX_2017_SOLDE_EPCI + FLUX_2016_SOLDE_EPCI + FLUX_2015_SOLDE_EPCI + FLUX_2014_SOLDE_EPCI</t>
  </si>
  <si>
    <t>FLUX_2019_SOLDE_AUTRES + FLUX_2018_SOLDE_AUTRES + FLUX_2017_SOLDE_AUTRES + FLUX_2016_SOLDE_AUTRES + FLUX_2015_SOLDE_AUTRES + FLUX_2014_SOLDE_AUTRES</t>
  </si>
  <si>
    <t># Donnees de Flux Domicile Travail 2019</t>
  </si>
  <si>
    <t>FLUXPRO_2019_ENTRANT</t>
  </si>
  <si>
    <t>Flux Domicile Travail entrant total en 2019</t>
  </si>
  <si>
    <t>round(fluxpro2019.loc[(fluxpro2019['CODGEO'] == str(CODE_INSEE))&amp;(fluxpro2019['DCLT'] != str(CODE_INSEE))]['NBFLUX_C19_ACTOCC15P'].sum(),0)</t>
  </si>
  <si>
    <t>FLUXPRO_2019_ENTRANT_DPT</t>
  </si>
  <si>
    <t>Flux Domicile Travail entrant total en 2019, en provenance du departement</t>
  </si>
  <si>
    <t>round(fluxpro2019.loc[(fluxpro2019['CODGEO'] == str(CODE_INSEE))&amp;(fluxpro2019['DCLT'] != str(CODE_INSEE))&amp;(fluxpro2019['DCLT'].str.startswith(str(DEP), na=False))]['NBFLUX_C19_ACTOCC15P'].sum(),0)</t>
  </si>
  <si>
    <t>FLUXPRO_2019_ENTRANT_EPCI</t>
  </si>
  <si>
    <t>Flux Domicile Travail entrant total en 2019, en provenance de l'EPCI</t>
  </si>
  <si>
    <t>round(fluxpro2019.loc[(fluxpro2019['CODGEO'] == str(CODE_INSEE))&amp;(fluxpro2019['DCLT'] != str(CODE_INSEE))&amp;(fluxpro2019['DCLT'].isin(communes_epci(EPCI)))]['NBFLUX_C19_ACTOCC15P'].sum(),0)</t>
  </si>
  <si>
    <t>FLUXPRO_2019_ENTRANT_INTERNATIONAL</t>
  </si>
  <si>
    <t>Flux Domicile Travail entrant total en 2019, en provenance hors departement</t>
  </si>
  <si>
    <t>round(fluxpro2019.loc[(fluxpro2019['CODGEO'] == str(CODE_INSEE))&amp;(fluxpro2019['DCLT'] != str(CODE_INSEE))&amp;(fluxpro2019['DCLT'].str.startswith('99', na=False))]['NBFLUX_C19_ACTOCC15P'].sum(),0)</t>
  </si>
  <si>
    <t>FLUXPRO_2019_ENTRANT_FRANCE</t>
  </si>
  <si>
    <t>Flux Domicile Travail entrant total en 2019, en provenance de l'international</t>
  </si>
  <si>
    <t>FLUXPRO_2019_SORTANT</t>
  </si>
  <si>
    <t>Flux Domicile Travail sortant total en 2019</t>
  </si>
  <si>
    <t>round(fluxpro2019.loc[(fluxpro2019['DCLT'] == str(CODE_INSEE))&amp;(fluxpro2019['CODGEO'] != str(CODE_INSEE))]['NBFLUX_C19_ACTOCC15P'].sum(),0)</t>
  </si>
  <si>
    <t>FLUXPRO_2019_SORTANT_DPT</t>
  </si>
  <si>
    <t>Flux Domicile Travail sortant total en 2019, a destination du departement</t>
  </si>
  <si>
    <t>round(fluxpro2019.loc[(fluxpro2019['DCLT'] == str(CODE_INSEE))&amp;(fluxpro2019['CODGEO'] != str(CODE_INSEE))&amp;(fluxpro2019['CODGEO'].str.startswith(str(DEP), na=False))]['NBFLUX_C19_ACTOCC15P'].sum(),0)</t>
  </si>
  <si>
    <t>FLUXPRO_2019_SORTANT_EPCI</t>
  </si>
  <si>
    <t>Flux Domicile Travail sortant total en 2019, a destination de l'EPCI</t>
  </si>
  <si>
    <t>round(fluxpro2019.loc[(fluxpro2019['DCLT'] == str(CODE_INSEE))&amp;(fluxpro2019['CODGEO'] != str(CODE_INSEE))&amp;(fluxpro2019['CODGEO'].isin(communes_epci(EPCI)))]['NBFLUX_C19_ACTOCC15P'].sum(),0)</t>
  </si>
  <si>
    <t>FLUXPRO_2019_SORTANT_FRANCE</t>
  </si>
  <si>
    <t>Flux Domicile Travail sortant total en 2019, a destination de l'international</t>
  </si>
  <si>
    <t>FLUXPRO_2019_SORTANT - FLUXPRO_2019_SORTANT_DPT</t>
  </si>
  <si>
    <t>FLUXPRO_2019_SOLDE_TOTAL</t>
  </si>
  <si>
    <t>Solde de Flux Domicile Travail en 2019</t>
  </si>
  <si>
    <t>FLUXPRO_2019_ENTRANT - FLUXPRO_2019_SORTANT</t>
  </si>
  <si>
    <t>FLUXPRO_2019_SOLDE_DPT</t>
  </si>
  <si>
    <t>Solde de Flux Domicile Travail en 2019, dans le departement</t>
  </si>
  <si>
    <t>FLUXPRO_2019_ENTRANT_DPT - FLUXPRO_2019_SORTANT_DPT</t>
  </si>
  <si>
    <t>FLUXPRO_2019_SOLDE_EPCI</t>
  </si>
  <si>
    <t>Solde de Flux Domicile Travail en 2019, dans l'EPCI</t>
  </si>
  <si>
    <t>FLUXPRO_2019_ENTRANT_EPCI - FLUXPRO_2019_SORTANT_EPCI</t>
  </si>
  <si>
    <t>FLUXPRO_2019_SOLDE_AUTRES</t>
  </si>
  <si>
    <t>Solde de Flux Domicile Travail en 2019, en France et a l'International</t>
  </si>
  <si>
    <t>FLUXPRO_2019_ENTRANT_FRANCE - FLUXPRO_2019_SORTANT_FRANCE + FLUXPRO_2019_ENTRANT_INTERNATIONAL</t>
  </si>
  <si>
    <t>FLUXPRO_2019_POPULATION</t>
  </si>
  <si>
    <t>round0(FLUXPRO_2019_SORTANT  / P19_POP,4)</t>
  </si>
  <si>
    <t>EVOL_DPT_POP09</t>
  </si>
  <si>
    <t>EVOL_DPT_POP14</t>
  </si>
  <si>
    <t>EVOL_DPT_POP19</t>
  </si>
  <si>
    <t>EVOL_DPT_0914</t>
  </si>
  <si>
    <t>EVOL_DPT_1419</t>
  </si>
  <si>
    <t>EVOL_DPT_1922</t>
  </si>
  <si>
    <t>EVOL_DPT_POP22</t>
  </si>
  <si>
    <t>Population Dept en 2022</t>
  </si>
  <si>
    <t>Population Departement en 2009</t>
  </si>
  <si>
    <t>Population Departement en 2014</t>
  </si>
  <si>
    <t>Population Departement en 2019</t>
  </si>
  <si>
    <t>Taux Evolution Annuel Population Departement entre 2009 et 2014</t>
  </si>
  <si>
    <t>Taux Evolution Annuel Population Departement entre 2014 et 2019</t>
  </si>
  <si>
    <t>Taux Evolution Annuel Population Departement entre 2019 et 2022</t>
  </si>
  <si>
    <t>round(evolution220914["Unnamed: 1"][ DEP_NOM ])</t>
  </si>
  <si>
    <t>round(evolution221419["Unnamed: 1"][ DEP_NOM ])</t>
  </si>
  <si>
    <t>round(evolution221922["Unnamed: 1"][ DEP_NOM ])</t>
  </si>
  <si>
    <t>round(evolution220914["Unnamed: 2"][ DEP_NOM ], 3)</t>
  </si>
  <si>
    <t>round(evolution221419["Unnamed: 2"][ DEP_NOM ], 3)</t>
  </si>
  <si>
    <t>round(evolution221922["Unnamed: 2"][ DEP_NOM ], 3)</t>
  </si>
  <si>
    <t>round(calc_after(2019, EVOL_DPT_POP19, 2022, EVOL_DPT_1922))</t>
  </si>
  <si>
    <t># Donnees Evolution Departement 2009-2022</t>
  </si>
  <si>
    <t>round(calc_after(2019, POP_LEGALE_2019, 2020, TXPOP_1319))</t>
  </si>
  <si>
    <t>calc_after(2020, TM_2020 , 2030, TXTM_1319 / 3)</t>
  </si>
  <si>
    <t>calc_after(2030, TM_2030 , 2040, TXTM_1319 / 4)</t>
  </si>
  <si>
    <t>calc_after(2040, TM_2040 , 2050, TXTM_1319 / 5)</t>
  </si>
  <si>
    <t>Projection sur Taux en 2019</t>
  </si>
  <si>
    <t>TX_RES_PR_19</t>
  </si>
  <si>
    <t>Taux de Residences Principales en 2019</t>
  </si>
  <si>
    <t>round( P19_RP / (P19_RP + P19_RSECOCC + P19_LOGVAC), 4)</t>
  </si>
  <si>
    <t>round((P19_RP) / (P19_RP + P19_RSECOCC + P19_LOGVAC), 4)</t>
  </si>
  <si>
    <t>TX_RES_SEC_19</t>
  </si>
  <si>
    <t>Taux de Residences Secondaires en 2019</t>
  </si>
  <si>
    <t>round( P19_RSECOCC / (P19_RP + P19_RSECOCC + P19_LOGVAC), 4)</t>
  </si>
  <si>
    <t>round((P19_RSECOCC) / (P19_RP + P19_RSECOCC + P19_LOGVAC), 4)</t>
  </si>
  <si>
    <t>TX_RES_VAC_19</t>
  </si>
  <si>
    <t>Taux de Residences Vacantes en 2019</t>
  </si>
  <si>
    <t>round( P19_LOGVAC / (P19_RP + P19_RSECOCC + P19_LOGVAC), 4)</t>
  </si>
  <si>
    <t>round((P19_LOGVAC)  / (P19_RP + P19_RSECOCC + P19_LOGVAC), 4)</t>
  </si>
  <si>
    <t>round( (P19_RSECOCC  / P19_RP) * LOG_2020, 0)</t>
  </si>
  <si>
    <t>round( (P19_LOGVAC  / P19_RP) * LOG_2020, 0)</t>
  </si>
  <si>
    <t>round( (P19_RSECOCC  / P19_RP) * LOG_2030, 0)</t>
  </si>
  <si>
    <t>round( (P19_LOGVAC  / P19_RP) * LOG_2030, 0)</t>
  </si>
  <si>
    <t>NOUV_LOG_1319</t>
  </si>
  <si>
    <t>P19_RP - P13_RP + P19_RSECOCC - P13_RSECOCC  + P19_LOGVAC - P13_LOGVAC</t>
  </si>
  <si>
    <t>NOUV_LOG_1920</t>
  </si>
  <si>
    <t>P20_RP - P19_RP + P20_RSECOCC - P19_RSECOCC  + P20_LOGVAC - P19_LOGVAC</t>
  </si>
  <si>
    <t>BESOINS_1319</t>
  </si>
  <si>
    <t xml:space="preserve">P19_RP - P13_RP </t>
  </si>
  <si>
    <t>NOUV_RESSEC_1319</t>
  </si>
  <si>
    <t>P19_RSECOCC - P13_RSECOCC</t>
  </si>
  <si>
    <t>NOUV_LOGVAC_1319</t>
  </si>
  <si>
    <t>P19_LOGVAC - P13_LOGVAC</t>
  </si>
  <si>
    <t>EXCES_BESOINS_1320 - NOUV_RESSEC_1319 - NOUV_LOGVAC_1319</t>
  </si>
  <si>
    <t>Nouveaux Logements (RP+RS+VAC) entre 2013 et 2019 (6 ans)</t>
  </si>
  <si>
    <t>Nouveaux Logements (RP+RS+VAC) entre 2019 et 2020 (1 ans)</t>
  </si>
  <si>
    <t>Besoins en Logements entre 2013 et 2019 (6 ans)</t>
  </si>
  <si>
    <t>Nouvelles Residences Secondaires entre 2013 et 2020 (7 ans)</t>
  </si>
  <si>
    <t>Nouvelles Residences Vacantes entre 2013 et 2020 (7 ans)</t>
  </si>
  <si>
    <t>Nouvelles Residences Secondaires entre 2013 et 2019 (6 ans)</t>
  </si>
  <si>
    <t>Nouvelles Residences Vacantes entre 2013 et 2019 (8 ans)</t>
  </si>
  <si>
    <t>Logements Construits entre 2013 et 2021 (8 ans)</t>
  </si>
  <si>
    <t>Logements Sociaux Construits entre 2013 et 2020 (8 ans)</t>
  </si>
  <si>
    <t>Taux de Construction de LS entre 2013 et 2020 (7 ans)</t>
  </si>
  <si>
    <t>Taux de Construction de LS entre 2013 et 2016 (3 ans)</t>
  </si>
  <si>
    <t>Taux de Construction de LS  entre 2017 et 2021 (4 ans)</t>
  </si>
  <si>
    <t>not ((TX_RES_VAC_19 &gt; 0.06) and (TX_RES_VAC_19 &lt; 0.09))</t>
  </si>
  <si>
    <t>"Taux de Residences Vacantes - plus de 6% : " + f_val(f_round(TX_RES_VAC_19*100,2)) + "%"</t>
  </si>
  <si>
    <t>not (TX_RES_VAC_19 &gt; 0.09)</t>
  </si>
  <si>
    <t>"Taux de Residences Vacantes - plus de 9% : " + f_val(f_round(TX_RES_VAC_19*100,2)) + "%"</t>
  </si>
  <si>
    <t>not (evol_log_vac_0819 &gt; 10)</t>
  </si>
  <si>
    <t>"Evolution Logements Vacants 2008-2019 - plus de 10% : "   + f_val(f_round(evol_log_vac_0819,2)) + "%"</t>
  </si>
  <si>
    <t>(evol_log_vac_0819 &lt; (-10))</t>
  </si>
  <si>
    <t>"Diminution significative des Logements Vacants 2008-2019 - plus de 10% : "   + f_val(f_round(evol_log_vac_0819)) + "%"</t>
  </si>
  <si>
    <t>not ((TX_RES_SEC_19 &gt; 0.10) and (TX_RES_SEC_19 &lt; 0.20))</t>
  </si>
  <si>
    <t>"Taux de Residences Secondaires - plus de 10% : " + f_val(f_round(TX_RES_SEC_19*100,2)) + "%"</t>
  </si>
  <si>
    <t>not (TX_RES_SEC_19 &gt; 0.20)</t>
  </si>
  <si>
    <t>"Taux de Residences Secondaires - plus de 20% : " + f_val(f_round(TX_RES_SEC_19*100,2)) + "%"</t>
  </si>
  <si>
    <t>not (evol_res_sec_0819 &gt; 10)</t>
  </si>
  <si>
    <t>"Evolution Residences Secondaires 2008-2019 - plus de 10% : "  + f_val(f_round(evol_res_sec_0819)) + "%"</t>
  </si>
  <si>
    <t>(evol_res_sec_0819 &lt; (-10))</t>
  </si>
  <si>
    <t>"Diminution significative des Residences Secondaires 2008-2019 - plus de 10% : "  + f_val(f_round(evol_res_sec_0819)) + "%"</t>
  </si>
  <si>
    <t>TM_2019 &gt; 1.95</t>
  </si>
  <si>
    <t>tmen_0819 &lt; (-0.1)</t>
  </si>
  <si>
    <t>"Diminution de la Taille des Menages 2008-2019 - plus de 0,1 : "  + f_val(f_round(tmen_0819,2)) + "%"</t>
  </si>
  <si>
    <t>tmen_0819 &lt; (-0.2)</t>
  </si>
  <si>
    <t>"Diminution significative de la Taille des Menages 2008-2019 - plus de 0,2 : "  + f_val(f_round(tmen_0819,2)) + "%"</t>
  </si>
  <si>
    <t># 2013-2019 (INSEE)</t>
  </si>
  <si>
    <t>pop_2019</t>
  </si>
  <si>
    <t>Population historique 2019</t>
  </si>
  <si>
    <t>epop_1319</t>
  </si>
  <si>
    <t>pop_2019-pop_2013</t>
  </si>
  <si>
    <t>f_epop_1319</t>
  </si>
  <si>
    <t>Evolution Population historique 2012-2019</t>
  </si>
  <si>
    <t>f_diff (pop_2019 , pop_2013)</t>
  </si>
  <si>
    <t>txpop_1319</t>
  </si>
  <si>
    <t>Taux Annuel de l'Evolution Population historique 2013-2019</t>
  </si>
  <si>
    <t>f_etxpop_1319</t>
  </si>
  <si>
    <t>f_taux (TXPOP_1319, 3, suffix="%")</t>
  </si>
  <si>
    <t># 2019-2020 (Reprise Evolution Periode 13-19)</t>
  </si>
  <si>
    <t>calc_after(2019, POP_LEGALE_2019, 2020, txpop_1319,0)</t>
  </si>
  <si>
    <t>calc_after(2019, pop_2019, 2020, txpop_1319,0)</t>
  </si>
  <si>
    <t>epop_1920</t>
  </si>
  <si>
    <t>Evolution Population projetee 2019-2020</t>
  </si>
  <si>
    <t>pop_2020 - pop_2019</t>
  </si>
  <si>
    <t>f_epop_1920</t>
  </si>
  <si>
    <t>f_diff (pop_2020 , pop_2019)</t>
  </si>
  <si>
    <t>txpop_1920</t>
  </si>
  <si>
    <t>Taux Annuel de l'Evolution Population projetee 2019-2020</t>
  </si>
  <si>
    <t>f_etxpop_1920</t>
  </si>
  <si>
    <t>f_taux (txpop_1319, 3, suffix="%")</t>
  </si>
  <si>
    <t>hmen_2019</t>
  </si>
  <si>
    <t>Evolution Hors Ménages 2013-2019</t>
  </si>
  <si>
    <t>txhmen_2019</t>
  </si>
  <si>
    <t>Taux de Population Hors Ménages en 2019</t>
  </si>
  <si>
    <t>ehmen_1319</t>
  </si>
  <si>
    <t>hmen_2019 - hmen_2013</t>
  </si>
  <si>
    <t>f_ehmen_1319</t>
  </si>
  <si>
    <t>f_diff (hmen_2019 , hmen_2013)</t>
  </si>
  <si>
    <t>calc_after(2019, hmen_2019, 2020, txhmen_2019,0)</t>
  </si>
  <si>
    <t>ehmen_1920</t>
  </si>
  <si>
    <t>Evolution Hors Ménages 2019-2020</t>
  </si>
  <si>
    <t>hmen_2020 - hmen_2019</t>
  </si>
  <si>
    <t>f_ehmen_1920</t>
  </si>
  <si>
    <t>f_diff (hmen_2020 , hmen_2019)</t>
  </si>
  <si>
    <t>pmen_2019</t>
  </si>
  <si>
    <t>Population Des Ménages en 2019</t>
  </si>
  <si>
    <t>men_2019</t>
  </si>
  <si>
    <t>Ménages en 2019</t>
  </si>
  <si>
    <t>tmen_2019</t>
  </si>
  <si>
    <t>Taille Des Ménages en 2019</t>
  </si>
  <si>
    <t>roundNumber(pmen_2019 / men_2019,5)</t>
  </si>
  <si>
    <t>roundNumber(hmen_2019 / P19_POP,5)</t>
  </si>
  <si>
    <t>txtmen_1319</t>
  </si>
  <si>
    <t>Taux Evolution de la Taille Des Ménages 2008-2019</t>
  </si>
  <si>
    <t>calc_taux(2019, tmen_2019, 2013, tmen_2013, 3)</t>
  </si>
  <si>
    <t>epmen_1319</t>
  </si>
  <si>
    <t>Evolution Population 2013-2019</t>
  </si>
  <si>
    <t>pmen_2019 - pmen_2013</t>
  </si>
  <si>
    <t>f_epmen_1319</t>
  </si>
  <si>
    <t>f_diff (pmen_2019 , pmen_2013)</t>
  </si>
  <si>
    <t>f_tmen_2019</t>
  </si>
  <si>
    <t>f_round(tmen_2019, 2)</t>
  </si>
  <si>
    <t>f_txhmen_2019</t>
  </si>
  <si>
    <t>f_taux( txhmen_2019 * 100, 1 , "%", "")</t>
  </si>
  <si>
    <t>f_txtmen_1319</t>
  </si>
  <si>
    <t>Taux Evolution de la Taille Des Ménages 2013-2019</t>
  </si>
  <si>
    <t>f_val(txtmen_1319, "+" ,"%")</t>
  </si>
  <si>
    <t>txtmen_1920</t>
  </si>
  <si>
    <t>Taux Evolution de la Taille Des Ménages 2019-2020</t>
  </si>
  <si>
    <t>Hypothese :  Meme taux qu'entre 2013 et 2019</t>
  </si>
  <si>
    <t>calc_after(2019, tmen_2019, 2020 , txtmen_1920,3)</t>
  </si>
  <si>
    <t>f_txtmen_1920</t>
  </si>
  <si>
    <t>f_val(txtmen_1920, "+" ,"%")</t>
  </si>
  <si>
    <t>tmen_0819</t>
  </si>
  <si>
    <t>tmen_2019 - tmen_2008</t>
  </si>
  <si>
    <t># Historique 2008-2019</t>
  </si>
  <si>
    <t>rp_2019</t>
  </si>
  <si>
    <t>Residences Principales en 2019</t>
  </si>
  <si>
    <t>rs_2019</t>
  </si>
  <si>
    <t>Residences Secondaires en 2019</t>
  </si>
  <si>
    <t>rv_2019</t>
  </si>
  <si>
    <t>Residences Vacantes en 2019</t>
  </si>
  <si>
    <t>Residences Secondaires et Vacantes en 2019</t>
  </si>
  <si>
    <t>rsv_2019</t>
  </si>
  <si>
    <t>rs_2019  + rv_2019</t>
  </si>
  <si>
    <t>log_2019</t>
  </si>
  <si>
    <t>Total Logements en 2019</t>
  </si>
  <si>
    <t>rsv_2019 + rp_2019</t>
  </si>
  <si>
    <t>evol_log_vac_0819</t>
  </si>
  <si>
    <t>Evolution Logements Vacants 2008-2019</t>
  </si>
  <si>
    <t>((rv_2019 - rv_2008) / rv_2008) *100</t>
  </si>
  <si>
    <t>evol_res_sec_0819</t>
  </si>
  <si>
    <t>Evolution Residences Secondaires 2008-2019</t>
  </si>
  <si>
    <t>((rs_2019 - rs_2008) / rs_2008) *100</t>
  </si>
  <si>
    <t>rv_2019 / log_2019</t>
  </si>
  <si>
    <t>Meme taux qu'em 2019</t>
  </si>
  <si>
    <t>rs_2019 / log_2019</t>
  </si>
  <si>
    <t>rp_2019 / log_2019</t>
  </si>
  <si>
    <t>f_rp_1920</t>
  </si>
  <si>
    <t>Evolution des Residences Principales entre 2019 et 2020</t>
  </si>
  <si>
    <t>f_diff(rp_2020 , rp_2019)</t>
  </si>
  <si>
    <t>pop_1319</t>
  </si>
  <si>
    <t>Evolution de la Population entre 2013 et 2019</t>
  </si>
  <si>
    <t>pop_2019 - pop_2013</t>
  </si>
  <si>
    <t>rp_1319</t>
  </si>
  <si>
    <t>Evolution des Residences Principales entre 2013 et 2019</t>
  </si>
  <si>
    <t>rp_2019  - rp_2013</t>
  </si>
  <si>
    <t>rs_1319</t>
  </si>
  <si>
    <t>Evolution des Residences Secondaires entre 2013 et 2019</t>
  </si>
  <si>
    <t>rs_2019  - rs_2013</t>
  </si>
  <si>
    <t>rv_1319</t>
  </si>
  <si>
    <t>Evolution des Residences Vacantes entre 2013 et 2019</t>
  </si>
  <si>
    <t>rv_2019  - rv_2013</t>
  </si>
  <si>
    <t>rsv_1319</t>
  </si>
  <si>
    <t>Evolution des Residences Secondaires et Vacantes entre 2013 et 2019</t>
  </si>
  <si>
    <t>rsv_2019 - rsv_2013</t>
  </si>
  <si>
    <t>log_1319</t>
  </si>
  <si>
    <t>Evolution des Logements entre 2013 et 2019</t>
  </si>
  <si>
    <t>log_2019 - log_2013</t>
  </si>
  <si>
    <t>f_rp_2019</t>
  </si>
  <si>
    <t>f_percent(rp_2019 , log_2019 , rounding=0, suffix = "%", format = "1")</t>
  </si>
  <si>
    <t>f_rs_2019</t>
  </si>
  <si>
    <t>f_percent(rs_2019 , log_2019 , rounding=0, suffix = "%", format = "1")</t>
  </si>
  <si>
    <t>f_rv_2019</t>
  </si>
  <si>
    <t>f_percent(rv_2019 , log_2019 , rounding=0, suffix = "%", format = "1")</t>
  </si>
  <si>
    <t>f_rp_1319</t>
  </si>
  <si>
    <t>f_diff (rp_2019 ,  rp_2013)</t>
  </si>
  <si>
    <t>f_rs_1319</t>
  </si>
  <si>
    <t>f_diff (rs_2019 ,  rs_2013)</t>
  </si>
  <si>
    <t>f_rv_1319</t>
  </si>
  <si>
    <t>f_diff (rv_2019 ,  rv_2013)</t>
  </si>
  <si>
    <t>f_rsv_1319</t>
  </si>
  <si>
    <t>f_diff (rsv_2019 , rsv_2013)</t>
  </si>
  <si>
    <t>f_log_1319</t>
  </si>
  <si>
    <t>f_diff (log_2019 , log_2013)</t>
  </si>
  <si>
    <t>f_log_1920</t>
  </si>
  <si>
    <t>Evolution des Logements entre 2019 et 2020</t>
  </si>
  <si>
    <t>f_diff (log_2020 , log_2019)</t>
  </si>
  <si>
    <t>f_conso_1319</t>
  </si>
  <si>
    <t>Hectares Consommes entre 2013 et 2019</t>
  </si>
  <si>
    <t>roundNumber(((log_2019 - log_2013) / scen_log_ha),0)</t>
  </si>
  <si>
    <t>f_conso_1920</t>
  </si>
  <si>
    <t>Hectares Consommes entre 2019 et 2020</t>
  </si>
  <si>
    <t>roundNumber(((log_2020 - log_2019) / scen_log_ha),0)</t>
  </si>
  <si>
    <t>BESOINS_LOG_1319</t>
  </si>
  <si>
    <t>C19_MEN - C13_MEN</t>
  </si>
  <si>
    <t>PROD_LOG_1319</t>
  </si>
  <si>
    <t>EXCES_BESOINS_1319</t>
  </si>
  <si>
    <t>PROD_LOG_1319 - BESOINS_LOG_1319</t>
  </si>
  <si>
    <t>Production de Logements entre 2013 et 2019 (6 ans)</t>
  </si>
  <si>
    <t>Exces en Logements Construits par rapport aux besoins entre 2013 et 2019 (6 ans)</t>
  </si>
  <si>
    <t xml:space="preserve">LOG_COMMENCES_2013 + LOG_COMMENCES_2014 + LOG_COMMENCES_2015  + LOG_COMMENCES_2016 + LOG_COMMENCES_2017  + LOG_COMMENCES_2018 </t>
  </si>
  <si>
    <t>PROD_LLS_1319</t>
  </si>
  <si>
    <t>TX_PROD_LLS_1319</t>
  </si>
  <si>
    <t>Taux de Construction de LS entre 2013 et 2019  (5 ans)</t>
  </si>
  <si>
    <t>0 if (PROD_LOG_1319 == 0) else roundNumber(PROD_LLS_1319 / PROD_LOG_1319, 4)</t>
  </si>
  <si>
    <t>(PROD_LOG_1319 == 0) ? 0 : roundNumber(PROD_LLS_1319 / PROD_LOG_1319, 4)</t>
  </si>
  <si>
    <t>Production de Logements Sociaux entre 2013 et 2019 (6 ans)</t>
  </si>
  <si>
    <t>LOG_NON_VENDUS_1319</t>
  </si>
  <si>
    <t>Logements en Construction non encore affectes / vendus en 2019</t>
  </si>
  <si>
    <t>EXCES_BESOINS_1319 - NOUV_RESSEC_1319 - NOUV_LOGVAC_1319</t>
  </si>
  <si>
    <t>roundNumber((rp_1319/6*4),0)</t>
  </si>
  <si>
    <t>roundNumber((rp_1319/6*3)+(rp_2020-rp_2019),0)</t>
  </si>
  <si>
    <t>roundNumber((rs_1319/6*4),0)</t>
  </si>
  <si>
    <t>roundNumber((rs_1319/6*4)+(rs_2020-rs_2019),0)</t>
  </si>
  <si>
    <t>ART_LOG1319</t>
  </si>
  <si>
    <t>Logements crées entre 2013 et 2019</t>
  </si>
  <si>
    <t>(P19_RSECOCC - P13_RSECOCC) + (P19_LOGVAC - P13_LOGVAC) + (P19_RP - P13_RP)</t>
  </si>
  <si>
    <t>0 if (ART_ART13HAB19==0) else roundNumber((ART_LOG1319 / ART_ART13HAB1 ),0)</t>
  </si>
  <si>
    <t>(ART_ART13HAB19 == 0) ? 0 : roundNumber((ART_LOG1319 / ART_ART13HAB19 ),0)</t>
  </si>
  <si>
    <t>0 if (rp_2019 &lt;= rp_2013) else roundNumber((ART_ART13HAB19 / (rp_2019-rp_2013))*10000,0)</t>
  </si>
  <si>
    <t>(rp_2019 &lt;= rp_2013) ? 0 : roundNumber((ART_ART13HAB19 / (rp_2019-rp_2013))*10000,0)</t>
  </si>
  <si>
    <t>BESOIN_LOG_ANNUEL_1319</t>
  </si>
  <si>
    <t>Besoins annuels en logements entre 2013 et 2019</t>
  </si>
  <si>
    <t>roundNumber((men_2019 - men_2013) / 5,0)</t>
  </si>
  <si>
    <t>BESOIN_LOG_ANNUEL_1920</t>
  </si>
  <si>
    <t>Besoins annuels en logements entre 2019 et 2020</t>
  </si>
  <si>
    <t>roundNumber((men_2020 - men_2019) / 2,0)</t>
  </si>
  <si>
    <t>roundNumber(P19_LOG * scen_taux_desaffectation,0)</t>
  </si>
  <si>
    <t>oz_population_2019</t>
  </si>
  <si>
    <t>Variation de Population 2019-2030</t>
  </si>
  <si>
    <t>POP_2030 - P19_POP</t>
  </si>
  <si>
    <t>oz_tm_2019</t>
  </si>
  <si>
    <t>Taille des Ménages en 2019 (OZ = 2.262)</t>
  </si>
  <si>
    <t>oz_dde_log_2019</t>
  </si>
  <si>
    <t>Demande de Logements en 2019</t>
  </si>
  <si>
    <t>roundNumber( oz_population_2019 / oz_tm_2019  ,0)</t>
  </si>
  <si>
    <t>Variation de la demande de Logements entre 2019 et  2030</t>
  </si>
  <si>
    <t>oz_dde_log_2030 - oz_dde_log_2019</t>
  </si>
  <si>
    <t>Variation de la Taille des Ménages 2019-2030</t>
  </si>
  <si>
    <t>roundNumber(TM_2030 - TM_2019,3)</t>
  </si>
  <si>
    <t>oz_parc_res_vac_2019</t>
  </si>
  <si>
    <t>oz_parc_res_sec_2019</t>
  </si>
  <si>
    <t>Variation des Residences Secondaires en 2019 - 2030</t>
  </si>
  <si>
    <t>P30_RSECOCC - P19_RSECOCC</t>
  </si>
  <si>
    <t>Variation des Residences Vacantes en 2019 - 2030</t>
  </si>
  <si>
    <t>P30_LOGVAC - P19_LOGVAC</t>
  </si>
  <si>
    <t>P19_LOGVAC +  P19_RSECOCC + C19_MEN</t>
  </si>
  <si>
    <t>roundNumber(C19_MEN / michel_log_an_donnee,3)</t>
  </si>
  <si>
    <t>roundNumber(P19_RSECOCC / michel_log_an_donnee,3)</t>
  </si>
  <si>
    <t>roundNumber(P19_LOGVAC / michel_log_an_donnee,3)</t>
  </si>
  <si>
    <t>P19_LOGVAC +  P19_RSECOCC + C19_MEN - P13_LOGVAC -  P13_RSECOCC - C13_MEN</t>
  </si>
  <si>
    <t>projectionsDPT_2022["Unnamed: 2"][ DEP ] * 1000</t>
  </si>
  <si>
    <t>projectionsDPT_2022["Unnamed: 4"][ DEP ] * 1000</t>
  </si>
  <si>
    <t>projectionsDPT_2022["Unnamed: 14"][ DEP ] * 1000</t>
  </si>
  <si>
    <t>projectionsDPT_2022["Unnamed: 24"][ DEP ] * 1000</t>
  </si>
  <si>
    <t>projectionsDPT_2022["Unnamed: 34"][ DEP ] * 1000</t>
  </si>
  <si>
    <t xml:space="preserve"># Donnees Projections Departement 2013-2050 </t>
  </si>
  <si>
    <t>TYPE_INSEE</t>
  </si>
  <si>
    <t>str(code_insee)</t>
  </si>
  <si>
    <t>This is recalculated for COMMUNES, EPCI, DEPT, REGIONS, ZONE</t>
  </si>
  <si>
    <t>"https://www.insee.fr/fr/statistiques/2011101?geo="+str(TYPE_INSEE)+"-"+str(CODE_INSEE)</t>
  </si>
  <si>
    <t>NB_LGT_PRET_LOC_SOCIAL_13PL</t>
  </si>
  <si>
    <t>NB_LGT_TOT_COMMENCES_13PL</t>
  </si>
  <si>
    <t>TX_LGT_PRET_LOC_SOCIAL_13PL</t>
  </si>
  <si>
    <t>0 if (NB_LGT_TOT_COMMENCES_13PL == 0) else round(NB_LGT_PRET_LOC_SOCIAL_13PL / NB_LGT_TOT_COMMENCES_13PL, 4)</t>
  </si>
  <si>
    <t>0 if (NB_LGT_TOT_COMMENCES_13PL == 0) else round((NB_LGT_PRET_LOC_SOCIAL_13PL) / (NB_LGT_TOT_COMMENCES_13PL), 4)</t>
  </si>
  <si>
    <t>sit_eaut_13PL</t>
  </si>
  <si>
    <t>sit_etxr_13PL</t>
  </si>
  <si>
    <t>sit_ecom_13PL</t>
  </si>
  <si>
    <t>roundNumber(sit_eaut_13PL * sit_etxr_13PL,0)</t>
  </si>
  <si>
    <t>sit_f_etxr_13PL</t>
  </si>
  <si>
    <t>f_taux(sit_etxr_13PL * 100, 1, suffix="%", format="")</t>
  </si>
  <si>
    <t>sit_ecan_13PL</t>
  </si>
  <si>
    <t>roundNumber(sit_ecom_13PL/(2021-2013+1),0)</t>
  </si>
  <si>
    <t>roundNumber(sit_ecom_13PL/(2020-2013+1),0)</t>
  </si>
  <si>
    <t>sit_lcon_13PL</t>
  </si>
  <si>
    <t>sit_ebes_13PL</t>
  </si>
  <si>
    <t>sit_excd_13PL</t>
  </si>
  <si>
    <t>sit_lcon_13PL - sit_ebes_13PL</t>
  </si>
  <si>
    <t>sit_ersv_13PL</t>
  </si>
  <si>
    <t>sit_naff_13PL</t>
  </si>
  <si>
    <t>sit_excd_13PL - sit_ersv_13PL</t>
  </si>
  <si>
    <t>NB_LGT_TOT_CREES_13PL</t>
  </si>
  <si>
    <t>NB_LGT_CONSTRUITS_13PL</t>
  </si>
  <si>
    <t>NB_LGT_TX_REALISATION_13PL</t>
  </si>
  <si>
    <t>NB_LGT_TOT_CREES_17PL</t>
  </si>
  <si>
    <t>com_sitadel17PL['NB_LGT_TOT_CREES'].sum()</t>
  </si>
  <si>
    <t>NB_LGT_TOT_COMMENCES_17PL</t>
  </si>
  <si>
    <t>log_commences17PL['NB_LGT_TOT_CREES'].sum() + log_termines17PL['NB_LGT_TOT_CREES'].sum()</t>
  </si>
  <si>
    <t>NB_LGT_TX_REALISATION_17PL</t>
  </si>
  <si>
    <t>round0(0 if NB_LGT_TOT_CREES_17PL == 0 else NB_LGT_TOT_COMMENCES_17PL / NB_LGT_TOT_CREES_17PL,4)</t>
  </si>
  <si>
    <t>NB_LGT_PRET_LOC_SOCIAL_17PL</t>
  </si>
  <si>
    <t>com_sitadel17PL['NB_LGT_PRET_LOC_SOCIAL'].sum()</t>
  </si>
  <si>
    <t>NB_LGT_PRET_LOC_SOCIAL_1316 + NB_LGT_PRET_LOC_SOCIAL_17PL</t>
  </si>
  <si>
    <t>round0(NB_LGT_TOT_COMMENCES_1316+NB_LGT_TOT_CREES_17PL*NB_LGT_TX_REALISATION_1316)</t>
  </si>
  <si>
    <t>(NOUV_LOG_0813 + NB_LGT_TOT_COMMENCES_1316 + NB_LGT_TOT_COMMENCES_17PL)    - (LOG_2020 - P08_RP)</t>
  </si>
  <si>
    <t>(NB_LGT_TOT_COMMENCES_1316 + NB_LGT_TOT_COMMENCES_17PL)    - (LOG_2020 - P13_RP)</t>
  </si>
  <si>
    <t>round(NB_LGT_TOT_COMMENCES_1316   + NB_LGT_TOT_COMMENCES_17PL)</t>
  </si>
  <si>
    <t>round(NB_LGT_PRET_LOC_SOCIAL_1316   + NB_LGT_PRET_LOC_SOCIAL_17PL)</t>
  </si>
  <si>
    <t>TX_LGT_PRET_LOC_SOCIAL_17PL</t>
  </si>
  <si>
    <t>0 if (NB_LGT_TOT_COMMENCES_17PL == 0) else round(NB_LGT_PRET_LOC_SOCIAL_17PL / NB_LGT_TOT_COMMENCES_17PL, 4)</t>
  </si>
  <si>
    <t>0 if (NB_LGT_TOT_COMMENCES_17PL == 0) else round((NB_LGT_PRET_LOC_SOCIAL_17PL) / (NB_LGT_TOT_COMMENCES_17PL), 4)</t>
  </si>
  <si>
    <t>sum(sitadel17PL[(sitadel17PL['COMM'] == str(code_insee)) &amp; (sitadel17PL["NATURE_PROJET"] == "1") &amp;  (sitadel17PL["Etat_DAU"] != "4") &amp; (sitadel17PL["Type_DAU"] == "PC") &amp; (sitadel17PL["DATE_REELLE_AUTORISATION"] &gt; "2017-01-01") &amp; (sitadel17PL["DATE_REELLE_AUTORISATION"] &lt; "2018-01-01")&amp;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</si>
  <si>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"2018-01-01") &amp; (sitadel17PL["DATE_REELLE_AUTORISATION"] &lt; "2019-01-01")&amp;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</si>
  <si>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"2019-01-01") &amp; (sitadel17PL["DATE_REELLE_AUTORISATION"] &lt; "2020-01-01")&amp;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</si>
  <si>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"2020-01-01") &amp; (sitadel17PL["DATE_REELLE_AUTORISATION"] &lt; "2021-01-01")&amp;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</si>
  <si>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"2021-01-01") &amp; (sitadel17PL["DATE_REELLE_AUTORISATION"] &lt; "2022-01-01")&amp;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</si>
  <si>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(sitadel17PL["Type_DAU"] == "PC") &amp; (sitadel17PL["DATE_REELLE_AUTORISATION"] &gt; "2022-01-01") &amp; (sitadel17PL["DATE_REELLE_AUTORISATION"] &lt; "2023-01-01")&amp;  (sitadel17PL["SURF_HAB_AVANT"] == 0) &amp;  (sitadel17PL["SURF_LOC_AVANT"] == 0) &amp; (sitadel17PL["I_EXTENSION"] == "0") &amp;  (sitadel17PL["I_SURELEVATION"] == "0") &amp;  (sitadel17PL["I_NIVSUPP"] == "0")]["SUPERFICIE_TERRAIN"])</t>
  </si>
  <si>
    <t>max(sitadel17PL["DATE_REELLE_AUTORISATION"])</t>
  </si>
  <si>
    <t>sum(sitadel17PL[(sitadel17PL['COMM'] == str(code_insee)) &amp; (sitadel17PL["NATURE_PROJET"] == "1") &amp; ( (sitadel17PL["Etat_DAU"] == "5") | (sitadel17PL["Etat_DAU"] == "6")) &amp; (sitadel17PL["Type_DAU"] == "PC") &amp; (sitadel17PL["DATE_REELLE_AUTORISATION"] &gt; "2017-01-01") &amp; (sitadel17PL["DATE_REELLE_AUTORISATION"] &lt; "2018-01-01")&amp;  (sitadel17PL["SURF_HAB_AVANT"] == 0) &amp;  (sitadel17PL["SURF_LOC_AVANT"] == 0) &amp; (sitadel17PL["I_EXTENSION"] == "0") &amp;  (sitadel17PL["I_SURELEVATION"] == "0") &amp;  (sitadel17PL["I_NIVSUPP"] == "0")]["SUPERFICIE_TERRAIN"])</t>
  </si>
  <si>
    <t>sum(sitadel17PL[(sitadel17PL['COMM'] == str(code_insee)) &amp; (sitadel17PL["NATURE_PROJET"] == "1") &amp; ( (sitadel17PL["Etat_DAU"] == "5") | (sitadel17PL["Etat_DAU"] == "6")) &amp; (sitadel17PL["Type_DAU"] == "PC") &amp; (sitadel17PL["DATE_REELLE_AUTORISATION"] &gt; "2018-01-01") &amp; (sitadel17PL["DATE_REELLE_AUTORISATION"] &lt; "2019-01-01")&amp;  (sitadel17PL["SURF_HAB_AVANT"] == 0) &amp;  (sitadel17PL["SURF_LOC_AVANT"] == 0) &amp; (sitadel17PL["I_EXTENSION"] == "0") &amp;  (sitadel17PL["I_SURELEVATION"] == "0") &amp;  (sitadel17PL["I_NIVSUPP"] == "0")]["SUPERFICIE_TERRAIN"])</t>
  </si>
  <si>
    <t>sum(sitadel17PL[(sitadel17PL['COMM'] == str(code_insee)) &amp; (sitadel17PL["NATURE_PROJET"] == "1") &amp; ( (sitadel17PL["Etat_DAU"] == "5") | (sitadel17PL["Etat_DAU"] == "6")) &amp; (sitadel17PL["Type_DAU"] == "PC") &amp; (sitadel17PL["DATE_REELLE_AUTORISATION"] &gt; "2019-01-01") &amp; (sitadel17PL["DATE_REELLE_AUTORISATION"] &lt; "2020-01-01")&amp;  (sitadel17PL["SURF_HAB_AVANT"] == 0) &amp;  (sitadel17PL["SURF_LOC_AVANT"] == 0) &amp; (sitadel17PL["I_EXTENSION"] == "0") &amp;  (sitadel17PL["I_SURELEVATION"] == "0") &amp;  (sitadel17PL["I_NIVSUPP"] == "0")]["SUPERFICIE_TERRAIN"])</t>
  </si>
  <si>
    <t>sum(sitadel17PL[(sitadel17PL['COMM'] == str(code_insee)) &amp; (sitadel17PL["NATURE_PROJET"] == "1") &amp;  (sitadel17PL["Etat_DAU"] != "4") &amp; (sitadel17PL["DATE_REELLE_AUTORISATION"] &gt; "2017-01-01") &amp; (sitadel17PL["DATE_REELLE_AUTORISATION"] &lt; "2018-01-01")]["SUPERFICIE_TERRAIN"])</t>
  </si>
  <si>
    <t>sum(sitadel17PL[(sitadel17PL['COMM'] == str(code_insee)) &amp; (sitadel17PL["NATURE_PROJET"] == "1") &amp;  (sitadel17PL["Etat_DAU"] != "4") &amp; (sitadel17PL["DATE_REELLE_AUTORISATION"] &gt; "2018-01-01") &amp; (sitadel17PL["DATE_REELLE_AUTORISATION"] &lt; "2019-01-01")  ]["SUPERFICIE_TERRAIN"])</t>
  </si>
  <si>
    <t>sum(sitadel17PL[(sitadel17PL['COMM'] == str(code_insee)) &amp; (sitadel17PL["NATURE_PROJET"] == "1") &amp;  (sitadel17PL["Etat_DAU"] != "4") &amp; (sitadel17PL["DATE_REELLE_AUTORISATION"] &gt; "2019-01-01") &amp; (sitadel17PL["DATE_REELLE_AUTORISATION"] &lt; "2020-01-01") ]["SUPERFICIE_TERRAIN"])</t>
  </si>
  <si>
    <t>sum(sitadel17PL[(sitadel17PL['COMM'] == str(code_insee)) &amp; (sitadel17PL["NATURE_PROJET"] == "1") &amp;  (sitadel17PL["Etat_DAU"] != "4") &amp; (sitadel17PL["DATE_REELLE_AUTORISATION"] &gt; "2020-01-01") &amp; (sitadel17PL["DATE_REELLE_AUTORISATION"] &lt; "2021-01-01") ]["SUPERFICIE_TERRAIN"])</t>
  </si>
  <si>
    <t>sum(sitadel17PL[(sitadel17PL['COMM'] == str(code_insee)) &amp; (sitadel17PL["NATURE_PROJET"] == "1") &amp;  (sitadel17PL["Etat_DAU"] != "4") &amp; (sitadel17PL["DATE_REELLE_AUTORISATION"] &gt; "2021-01-01") &amp; (sitadel17PL["DATE_REELLE_AUTORISATION"] &lt; "2022-01-01") ]["SUPERFICIE_TERRAIN"])</t>
  </si>
  <si>
    <t>sum(sitadel17PL[(sitadel17PL['COMM'] == str(code_insee)) &amp; (sitadel17PL["NATURE_PROJET"] == "1") &amp;  (sitadel17PL["Etat_DAU"] != "4") &amp; (sitadel17PL["DATE_REELLE_AUTORISATION"] &gt; "2022-01-01") &amp; (sitadel17PL["DATE_REELLE_AUTORISATION"] &lt; "2023-01-01")  ]["SUPERFICIE_TERRAIN"])</t>
  </si>
  <si>
    <t>sum(sitadel17PL[(sitadel17PL['COMM'] == str(code_insee)) &amp; (sitadel17PL["NATURE_PROJET"] == "1") &amp;  (sitadel17PL["Etat_DAU"] != "4") &amp; (sitadel17PL["Type_DAU"] == "PC") &amp; (sitadel17PL["DATE_REELLE_AUTORISATION"] &gt; "2020-01-01")&amp; (sitadel17PL["DATE_REELLE_AUTORISATION"] &lt; "2021-01-01")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</si>
  <si>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"2020-01-01")&amp; (sitadel17PL["DATE_REELLE_AUTORISATION"] &lt; "2021-01-01")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</si>
  <si>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"2021-01-01")&amp; (sitadel17PL["DATE_REELLE_AUTORISATION"] &lt; "2022-01-01")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</si>
  <si>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"2021-01-01")&amp; (sitadel17PL["DATE_REELLE_AUTORISATION"] &lt; "2022-01-01")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</si>
  <si>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"2022-01-01")&amp; (sitadel17PL["DATE_REELLE_AUTORISATION"] &lt; "2023-01-01")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</si>
  <si>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"2022-01-01")&amp; (sitadel17PL["DATE_REELLE_AUTORISATION"] &lt; "2023-01-01")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</si>
  <si>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"2023-01-01")&amp; (sitadel17PL["DATE_REELLE_AUTORISATION"] &lt; "2024-01-01")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</si>
  <si>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"2023-01-01")&amp; (sitadel17PL["DATE_REELLE_AUTORISATION"] &lt; "2024-01-01")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</si>
  <si>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"2024-01-01")&amp; (sitadel17PL["DATE_REELLE_AUTORISATION"] &lt; "2025-01-01")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</si>
  <si>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"2024-01-01")&amp; (sitadel17PL["DATE_REELLE_AUTORISATION"] &lt; "2025-01-01")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</si>
  <si>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"2025-01-01")&amp; (sitadel17PL["DATE_REELLE_AUTORISATION"] &lt; "2026-01-01") &amp;  (sitadel17PL["SURF_HAB_AVANT"] == 0) &amp;  (sitadel17PL["SURF_LOC_AVANT"] == 0) &amp; (sitadel17PL["I_EXTENSION"] == "0") &amp;  (sitadel17PL["I_SURELEVATION"] == "0")&amp;  (sitadel17PL["I_NIVSUPP"] == "0")]["SUPERFICIE_TERRAIN"])</t>
  </si>
  <si>
    <t>sum(sitadel17PL[(sitadel17PL['COMM'] == str(code_insee)) &amp; (sitadel17PL["NATURE_PROJET"] == "1") &amp;  (sitadel17PL["SUPERFICIE_TERRAIN"] &gt; 2500) &amp;  (sitadel17PL["Etat_DAU"] != "4") &amp; (sitadel17PL["Type_DAU"] == "PC") &amp; (sitadel17PL["DATE_REELLE_AUTORISATION"] &gt; "2025-01-01")&amp; (sitadel17PL["DATE_REELLE_AUTORISATION"] &lt; "2026-01-01") &amp;  (sitadel17PL["SURF_HAB_AVANT"] == 0) &amp;  (sitadel17PL["SURF_LOC_AVANT"] == 0) &amp; (sitadel17PL["I_EXTENSION"] == "0") &amp;  (sitadel17PL["I_SURELEVATION"] == "0")&amp;  (sitadel17PL["I_NIVSUPP"] == "0")]["SUPERFICIE_TERRAIN"])</t>
  </si>
  <si>
    <t>sum(sitadel17PL[(sitadel17PL['COMM'] == str(code_insee)) &amp; (sitadel17PL["NATURE_PROJET"] == "1") &amp;  (sitadel17PL["Etat_DAU"] != "4") &amp; (sitadel17PL["Type_DAU"] == "PC") &amp; (sitadel17PL["DATE_REELLE_AUTORISATION"] &gt; SCOT_OUEST_START_DATE)]["NB_LGT_TOT_CREES"])</t>
  </si>
  <si>
    <t>sum(sitadel17PL[(sitadel17PL['COMM'] == str(code_insee)) &amp; (sitadel17PL["NATURE_PROJET"] == "1") &amp;  (sitadel17PL["Etat_DAU"] != "4") &amp; (sitadel17PL["Type_DAU"] == "PC") &amp; (sitadel17PL["DATE_REELLE_AUTORISATION"] &gt; SCOT_OUEST_START_DATE)]["NB_LGT_PRET_LOC_SOCIAL"])</t>
  </si>
  <si>
    <t>len(sitadel17PL[(sitadel17PL['COMM'] == str(code_insee)) &amp; (sitadel17PL["NATURE_PROJET"] == "1") &amp;  (sitadel17PL["Etat_DAU"] != "4") &amp; (sitadel17PL["Type_DAU"] == "PC") &amp; (sitadel17PL["DATE_REELLE_AUTORISATION"] &gt; SCOT_OUEST_START_DATE)].index)</t>
  </si>
  <si>
    <t>len(sitadel17PL[(sitadel17PL['COMM'] == str(code_insee)) &amp; (sitadel17PL["NATURE_PROJET"] == "1") &amp;  (sitadel17PL["Etat_DAU"] != "4") &amp; (sitadel17PL["Type_DAU"] == "PC") &amp; (sitadel17PL["DATE_REELLE_AUTORISATION"] &gt; SCOT_OUEST_START_DATE)&amp;(sitadel17PL["SUPERFICIE_TERRAIN"] == 0)].index)</t>
  </si>
  <si>
    <t>sitadel17PL[(sitadel17PL['COMM'] == str(code_insee)) &amp; (sitadel17PL["NATURE_PROJET"] == "1") &amp;  (sitadel17PL["Etat_DAU"] !="4") &amp; (sitadel17PL["Type_DAU"] == "PC") &amp; (sitadel17PL["DATE_REELLE_AUTORISATION"] &gt; SCOT_OUEST_START_DATE)]['Parcelles'].str.cat(sep=", ").strip()</t>
  </si>
  <si>
    <t>roundNumber((NB_LGT_PRET_LOC_SOCIAL_1316 + (NB_LGT_PRET_LOC_SOCIAL_17PL  * 0,75)),0)</t>
  </si>
  <si>
    <t>roundNumber((NB_LGT_PRET_LOC_SOCIAL_1316 + (NB_LGT_PRET_LOC_SOCIAL_17PL  )),0)</t>
  </si>
  <si>
    <t>sit_saut_17PL</t>
  </si>
  <si>
    <t>sit_eaut_17PL</t>
  </si>
  <si>
    <t>NB_LGT_TOT_CREES_17PL + NB_LGT_TOT_CREES_1316</t>
  </si>
  <si>
    <t>roundNumber(NB_LGT_TOT_CREES_17PL/4.5*4 + NB_LGT_TOT_CREES_1316,0)</t>
  </si>
  <si>
    <t>sit_scom_17PL</t>
  </si>
  <si>
    <t>sit_stxr_17PL</t>
  </si>
  <si>
    <t>sit_f_stxr_17PL</t>
  </si>
  <si>
    <t>f_taux(NB_LGT_TX_REALISATION_17PL * 100, 1, suffix="%", format="")</t>
  </si>
  <si>
    <t>sit_etxr_17PL</t>
  </si>
  <si>
    <t>sit_f_etxr_17PL</t>
  </si>
  <si>
    <t>f_taux(sit_etxr_17PL * 100, 1, suffix="%", format="")</t>
  </si>
  <si>
    <t>sit_ecom_17PL</t>
  </si>
  <si>
    <t>roundNumber(sit_eaut_17PL * sit_etxr_17PL,0)</t>
  </si>
  <si>
    <t>sit_scan_17PL</t>
  </si>
  <si>
    <t>roundNumber(sit_scom_17PL/(2021-2017+1),0)</t>
  </si>
  <si>
    <t>sit_ecan_17PL</t>
  </si>
  <si>
    <t>roundNumber(sit_ecom_17PL/(2021-2017+1),0)</t>
  </si>
  <si>
    <t>sit_lcon_17PL</t>
  </si>
  <si>
    <t>sit_ebes_17PL</t>
  </si>
  <si>
    <t>sit_ebes_1316 + sit_ebes_17PL</t>
  </si>
  <si>
    <t>roundNumber((sit_ebes_1316 + sit_ebes_17PL/4.5*4),0)</t>
  </si>
  <si>
    <t>sit_excd_17PL</t>
  </si>
  <si>
    <t>sit_lcon_17PL - sit_ebes_17PL</t>
  </si>
  <si>
    <t>sit_ersv_17PL</t>
  </si>
  <si>
    <t>sit_ersv_1316 + sit_ersv_17PL</t>
  </si>
  <si>
    <t>roundNumber(sit_ersv_1316 + (sit_ersv_17PL/4*3),0)</t>
  </si>
  <si>
    <t>sit_naff_17PL</t>
  </si>
  <si>
    <t>sit_excd_17PL - sit_ersv_17PL</t>
  </si>
  <si>
    <t>"2020-01-01"</t>
  </si>
  <si>
    <t>Type Insee de l'entite (COM, DEP, REG, EPCI, ZONE)</t>
  </si>
  <si>
    <t>projectionsSourcePage_2022</t>
  </si>
  <si>
    <t>Dossier Insee - Projections 2050 - 2070</t>
  </si>
  <si>
    <t>Nombre de naissances entre 2013 et 2019</t>
  </si>
  <si>
    <t>Nombre de naissances entre 2008 et 2013</t>
  </si>
  <si>
    <t>Nombre de décès  entre 2013 et 2019</t>
  </si>
  <si>
    <t>Nombre de décès  entre 2008 et 2013</t>
  </si>
  <si>
    <t>ART_POPULATION_2013</t>
  </si>
  <si>
    <t>ART_POPULATION_2018</t>
  </si>
  <si>
    <t>ART_POPULATION_1318</t>
  </si>
  <si>
    <t xml:space="preserve">Logements Autorises apres 2017 </t>
  </si>
  <si>
    <t>Logements Autorises depuis 2013</t>
  </si>
  <si>
    <t>Logements Commences depuis 2013</t>
  </si>
  <si>
    <t>Logements Commences  depuis 2017</t>
  </si>
  <si>
    <t>Taux de Logements Commences depuis 2013</t>
  </si>
  <si>
    <t>Taux de Logements Commences depuis 2017</t>
  </si>
  <si>
    <t>Logements Sociaux depuis 2017</t>
  </si>
  <si>
    <t>Logements Sociaux depuis 2013</t>
  </si>
  <si>
    <t># Donnees de Flux 2019</t>
  </si>
  <si>
    <t># Donnees de Flux 2014-2019</t>
  </si>
  <si>
    <t>round0((FLUX_1419_ENTRANT / 5)/ P19_POP,4)</t>
  </si>
  <si>
    <t>round0(( FLUX_1419_SOLDE_TOTAL /5 ) / P19_POP,4)</t>
  </si>
  <si>
    <t>round0(( FLUX_1419_SOLDE_TOTAL / 5) / P19_POP,4)</t>
  </si>
  <si>
    <t>((PROJ_EPCI_2030  + PROJ_EPCI_2050) / 2)  if (p_epci.shape[0] == 1) else 0</t>
  </si>
  <si>
    <t>((PROJ_EPCI_2013 + PROJ_EPCI_2030) / 2)  if (p_epci.shape[0] == 1) else 0</t>
  </si>
  <si>
    <t>calc_taux(2013, PROJ_DPT_2013, 2020, PROJ_DPT_2020)</t>
  </si>
  <si>
    <t>calc_after(2019, TM_2019 , 2020, TXTM_1319 / 2)</t>
  </si>
  <si>
    <t>LOG_COMMENCES_2013 + LOG_COMMENCES_2014 + LOG_COMMENCES_2015 + LOG_COMMENCES_2016 + LOG_COMMENCES_2017  + LOG_COMMENCES_2018 + LOG_COMMENCES_2019</t>
  </si>
  <si>
    <t>"1er Janvier 2020"</t>
  </si>
  <si>
    <t>SCOT_OUEST_START_DATE_FORMAT</t>
  </si>
  <si>
    <t>round0(((SCOT_OUEST_LOG_SUPERFICIE_2500 / SCOT_DAYS) * SCOT_DAYS_TOTAL_2030),0)</t>
  </si>
  <si>
    <t>SCOT_2040_DATE</t>
  </si>
  <si>
    <t>Date Fin de Periode du SCoT 2040</t>
  </si>
  <si>
    <t>"2040-01-01"</t>
  </si>
  <si>
    <t>SCOT_2020_DATE</t>
  </si>
  <si>
    <t>Date Debut de Periode du SCoT 2020</t>
  </si>
  <si>
    <t>SCOT_OUEST_START_DATE_EXEC</t>
  </si>
  <si>
    <t>SCOT_OUEST_START_DATE_FORMAT_EXEC</t>
  </si>
  <si>
    <t>SCOT_OUEST_LOG_SUPERFICIE_ALL_EXEC</t>
  </si>
  <si>
    <t>SCOT_OUEST_LOG_SUPERFICIE_2500_EXEC</t>
  </si>
  <si>
    <t>SCOT_OUEST_LOG_SUPERFICIE_SMALL_EXEC</t>
  </si>
  <si>
    <t>SCOT_OUEST_LOG_SUPERFICIE_PART_EXEC</t>
  </si>
  <si>
    <t>SCOT_OUEST_LOG_COUNT_ALL_EXEC</t>
  </si>
  <si>
    <t>SCOT_OUEST_LOG_COUNT_2500_EXEC</t>
  </si>
  <si>
    <t>SCOT_OUEST_LOG_COUNT_SMALL_EXEC</t>
  </si>
  <si>
    <t>SCOT_OUEST_LOG_COUNT_PART_EXEC</t>
  </si>
  <si>
    <t>SCOT_OUEST_LOG_LOGEMENTS_EXEC</t>
  </si>
  <si>
    <t>SCOT_OUEST_LOG_LOG_SOCIAUX_EXEC</t>
  </si>
  <si>
    <t>SCOT_OUEST_LOG_COUNT_EXEC</t>
  </si>
  <si>
    <t>SCOT_OUEST_LOG_COUNT_0_EXEC</t>
  </si>
  <si>
    <t>SCOT_OUEST_LOG_SUPERFICIE_EXEC</t>
  </si>
  <si>
    <t>SCOT_OUEST_LOG_PARCELLES_EXEC</t>
  </si>
  <si>
    <t>SCOT_2030_OBJ_EXEC</t>
  </si>
  <si>
    <t>SCOT_2030_HORS_OBJ_EXEC</t>
  </si>
  <si>
    <t>SCOT_DAYS_EXEC</t>
  </si>
  <si>
    <t>SCOT_DAYS_TOTAL_2030_EXEC</t>
  </si>
  <si>
    <t>SCOT_DAYS_TOTAL_PART_EXEC</t>
  </si>
  <si>
    <t>SCOT_TRAJECTOIRE_ALL_2030_EXEC</t>
  </si>
  <si>
    <t>SCOT_TRAJECTOIRE_2500_2030_EXEC</t>
  </si>
  <si>
    <t>Date Validite du SCoT (Executoire)</t>
  </si>
  <si>
    <t>Date Validite du SCoT Formatee (Executoire)</t>
  </si>
  <si>
    <t>Total des Superficies des Parcelles &gt; 0 (Executoire)</t>
  </si>
  <si>
    <t>Total des Superficies des Parcelles &gt; 2500 (Executoire)</t>
  </si>
  <si>
    <t>Total des Superficies des Parcelles &gt; 0 &lt; 2500 (Executoire)</t>
  </si>
  <si>
    <t>Part des petites parcelles en superficie (Executoire)</t>
  </si>
  <si>
    <t>Part des petites parcelles en nombre (Executoire)</t>
  </si>
  <si>
    <t>Nombre de Logements Autorises (Executoire)</t>
  </si>
  <si>
    <t>Nombre de Logements Sociaux Autorises (Executoire)</t>
  </si>
  <si>
    <t>Nombre de Permis (Executoire)</t>
  </si>
  <si>
    <t>Nombre de Parcelles de Superficie 0 (Executoire)</t>
  </si>
  <si>
    <t>Total des Superficie des Parcelles (Executoire)</t>
  </si>
  <si>
    <t>Listes des Parcelles Concernees (Executoire)</t>
  </si>
  <si>
    <t>Part de l'objectif consomme &gt; 2500 m2 (Executoire)</t>
  </si>
  <si>
    <t>Part de l'objectif consomme &lt; 2500 m2 (Executoire)</t>
  </si>
  <si>
    <t>Nombre de Jour depuis la mise en place du SCoT (Executoire)</t>
  </si>
  <si>
    <t>Nombre de Jour d'application du SCoT (Executoire)</t>
  </si>
  <si>
    <t>Part de temps ecoule d'application du SCoT (Executoire)</t>
  </si>
  <si>
    <t>Trajectoire de consommation totale en 2030 (Executoire)</t>
  </si>
  <si>
    <t>Trajectoire de consommation &gt; 2500 m2 en 2030 (Executoire)</t>
  </si>
  <si>
    <t>Date Validite du SCoT (Scot 2020)</t>
  </si>
  <si>
    <t>Date Validite du SCoT Formatee (Scot 2020)</t>
  </si>
  <si>
    <t>Total des Superficies des Parcelles &gt; 0 (Scot 2020)</t>
  </si>
  <si>
    <t>Total des Superficies des Parcelles &gt; 2500 (Scot 2020)</t>
  </si>
  <si>
    <t>Total des Superficies des Parcelles &gt; 0 &lt; 2500 (Scot 2020)</t>
  </si>
  <si>
    <t>Part des petites parcelles en superficie (Scot 2020)</t>
  </si>
  <si>
    <t>Part des petites parcelles en nombre (Scot 2020)</t>
  </si>
  <si>
    <t>Nombre de Logements Autorises (Scot 2020)</t>
  </si>
  <si>
    <t>Nombre de Logements Sociaux Autorises (Scot 2020)</t>
  </si>
  <si>
    <t>Nombre de Permis (Scot 2020)</t>
  </si>
  <si>
    <t>Nombre de Parcelles de Superficie 0 (Scot 2020)</t>
  </si>
  <si>
    <t>Total des Superficie des Parcelles (Scot 2020)</t>
  </si>
  <si>
    <t>Listes des Parcelles Concernees (Scot 2020)</t>
  </si>
  <si>
    <t>Part de l'objectif consomme &gt; 2500 m2 (Scot 2020)</t>
  </si>
  <si>
    <t>Part de l'objectif consomme &lt; 2500 m2 (Scot 2020)</t>
  </si>
  <si>
    <t>Nombre de Jour depuis la mise en place du SCoT (Scot 2020)</t>
  </si>
  <si>
    <t>Nombre de Jour d'application du SCoT (Scot 2020)</t>
  </si>
  <si>
    <t>Part de temps ecoule d'application du SCoT (Scot 2020)</t>
  </si>
  <si>
    <t>Trajectoire de consommation totale en 2030 (Scot 2020)</t>
  </si>
  <si>
    <t>Trajectoire de consommation &gt; 2500 m2 en 2030 (Scot 2020)</t>
  </si>
  <si>
    <t>SCOT_OUEST_LOG_SUPERFICIE_ALL_EXEC - SCOT_OUEST_LOG_SUPERFICIE_2500_EXEC</t>
  </si>
  <si>
    <t>0 if (SCOT_OUEST_LOG_SUPERFICIE_ALL_EXEC  == 0 ) else SCOT_OUEST_LOG_SUPERFICIE_SMALL_EXEC / SCOT_OUEST_LOG_SUPERFICIE_ALL_EXEC</t>
  </si>
  <si>
    <t>SCOT_OUEST_LOG_COUNT_ALL_EXEC - SCOT_OUEST_LOG_COUNT_2500_EXEC</t>
  </si>
  <si>
    <t>0 if (SCOT_OUEST_LOG_COUNT_ALL_EXEC == 0 ) else  SCOT_OUEST_LOG_COUNT_SMALL_EXEC / SCOT_OUEST_LOG_COUNT_ALL_EXEC</t>
  </si>
  <si>
    <t>sum(sitadel17PL[(sitadel17PL['COMM'] == str(code_insee)) &amp; (sitadel17PL["NATURE_PROJET"] == "1") &amp;  (sitadel17PL["Etat_DAU"] != "4") &amp; (sitadel17PL["Type_DAU"] == "PC") &amp; (sitadel17PL["DATE_REELLE_AUTORISATION"] &gt; SCOT_OUEST_START_DATE_EXEC)]["NB_LGT_TOT_CREES"])</t>
  </si>
  <si>
    <t>sum(sitadel17PL[(sitadel17PL['COMM'] == str(code_insee)) &amp; (sitadel17PL["NATURE_PROJET"] == "1") &amp;  (sitadel17PL["Etat_DAU"] != "4") &amp; (sitadel17PL["Type_DAU"] == "PC") &amp; (sitadel17PL["DATE_REELLE_AUTORISATION"] &gt; SCOT_OUEST_START_DATE_EXEC)]["NB_LGT_PRET_LOC_SOCIAL"])</t>
  </si>
  <si>
    <t>len(sitadel17PL[(sitadel17PL['COMM'] == str(code_insee)) &amp; (sitadel17PL["NATURE_PROJET"] == "1") &amp;  (sitadel17PL["Etat_DAU"] != "4") &amp; (sitadel17PL["Type_DAU"] == "PC") &amp; (sitadel17PL["DATE_REELLE_AUTORISATION"] &gt; SCOT_OUEST_START_DATE_EXEC)].index)</t>
  </si>
  <si>
    <t>len(sitadel17PL[(sitadel17PL['COMM'] == str(code_insee)) &amp; (sitadel17PL["NATURE_PROJET"] == "1") &amp;  (sitadel17PL["Etat_DAU"] != "4") &amp; (sitadel17PL["Type_DAU"] == "PC") &amp; (sitadel17PL["DATE_REELLE_AUTORISATION"] &gt; SCOT_OUEST_START_DATE_EXEC)&amp;(sitadel17PL["SUPERFICIE_TERRAIN"] == 0)].index)</t>
  </si>
  <si>
    <t>round0(SCOT_OUEST_LOG_SUPERFICIE_ALL_EXEC + ((SCOT_OUEST_LOG_SUPERFICIE_ALL_EXEC/(SCOT_OUEST_LOG_COUNT_EXEC-SCOT_OUEST_LOG_COUNT_0_EXEC))*SCOT_OUEST_LOG_COUNT_0_EXEC), 0) if ((SCOT_OUEST_LOG_COUNT_EXEC-SCOT_OUEST_LOG_COUNT_0_EXEC) != 0) else 0</t>
  </si>
  <si>
    <t>sitadel17PL[(sitadel17PL['COMM'] == str(code_insee)) &amp; (sitadel17PL["NATURE_PROJET"] == "1") &amp;  (sitadel17PL["Etat_DAU"] !="4") &amp; (sitadel17PL["Type_DAU"] == "PC") &amp; (sitadel17PL["DATE_REELLE_AUTORISATION"] &gt; SCOT_OUEST_START_DATE_EXEC)]['Parcelles'].str.cat(sep=", ").strip()</t>
  </si>
  <si>
    <t>SCOT_OUEST_LOG_SUPERFICIE_2500_EXEC / SCOT_2030 if (SCOT_2030 &gt; 0) else -1</t>
  </si>
  <si>
    <t>SCOT_OUEST_LOG_SUPERFICIE_SMALL_EXEC / SCOT_2030 if (SCOT_2030 &gt; 0) else -1</t>
  </si>
  <si>
    <t>(parser.parse(SCOT_LAST_DATE)-parser.parse(SCOT_OUEST_START_DATE_EXEC)).days</t>
  </si>
  <si>
    <t>(parser.parse(SCOT_2030_DATE)-parser.parse(SCOT_OUEST_START_DATE_EXEC)).days</t>
  </si>
  <si>
    <t>round0((SCOT_DAYS_EXEC / SCOT_DAYS_TOTAL_2030_EXEC),3)</t>
  </si>
  <si>
    <t>round0(((SCOT_OUEST_LOG_SUPERFICIE_ALL_EXEC / SCOT_DAYS_EXEC ) * SCOT_DAYS_TOTAL_2030_EXEC),0)</t>
  </si>
  <si>
    <t>round0(((SCOT_OUEST_LOG_SUPERFICIE_2500_EXEC / SCOT_DAYS_EXEC) * SCOT_DAYS_TOTAL_2030_EXEC),0)</t>
  </si>
  <si>
    <t>"11 Aout 2021"</t>
  </si>
  <si>
    <t>"2021-08-11"</t>
  </si>
  <si>
    <t>round0(((SCOT_OUEST_LOG_SUPERFICIE_2500_EXEC / SCOT_DAYS_EXEC ) * SCOT_DAYS_TOTAL_2030_EXEC),0)</t>
  </si>
  <si>
    <t>Date Validite du SCoT Formatee (Arret)</t>
  </si>
  <si>
    <t>Total des Superficies des Parcelles &gt; 0 (Arret)</t>
  </si>
  <si>
    <t>Total des Superficies des Parcelles &gt; 2500 (Arret)</t>
  </si>
  <si>
    <t>Total des Superficies des Parcelles &gt; 0 &lt; 2500 (Arret)</t>
  </si>
  <si>
    <t>Part des petites parcelles en superficie (Arret)</t>
  </si>
  <si>
    <t>Part des petites parcelles en nombre (Arret)</t>
  </si>
  <si>
    <t>Nombre de Logements Autorises (Arret)</t>
  </si>
  <si>
    <t>Nombre de Logements Sociaux Autorises (Arret)</t>
  </si>
  <si>
    <t>Nombre de Permis (Arret)</t>
  </si>
  <si>
    <t>Nombre de Parcelles de Superficie 0 (Arret)</t>
  </si>
  <si>
    <t>Total des Superficie des Parcelles (Arret)</t>
  </si>
  <si>
    <t>Listes des Parcelles Concernees (Arret)</t>
  </si>
  <si>
    <t>Part de l'objectif consomme &gt; 2500 m2 (Arret)</t>
  </si>
  <si>
    <t>Part de l'objectif consomme &lt; 2500 m2 (Arret)</t>
  </si>
  <si>
    <t>Nombre de Jour depuis la mise en place du SCoT (Arret)</t>
  </si>
  <si>
    <t>Nombre de Jour d'application du SCoT (Arret)</t>
  </si>
  <si>
    <t>Part de temps ecoule d'application du SCoT (Arret)</t>
  </si>
  <si>
    <t>Trajectoire de consommation totale en 2030 (Arret)</t>
  </si>
  <si>
    <t>Trajectoire de consommation &gt; 2500 m2 en 2030 (Arret)</t>
  </si>
  <si>
    <t>Date Validite du SCoT (Arret)</t>
  </si>
  <si>
    <t>SCOT_OUEST_START_DATE_ARRET</t>
  </si>
  <si>
    <t>SCOT_OUEST_START_DATE_FORMAT_ARRET</t>
  </si>
  <si>
    <t>SCOT_OUEST_LOG_SUPERFICIE_ALL_ARRET</t>
  </si>
  <si>
    <t>SCOT_OUEST_LOG_SUPERFICIE_2500_ARRET</t>
  </si>
  <si>
    <t>SCOT_OUEST_LOG_SUPERFICIE_SMALL_ARRET</t>
  </si>
  <si>
    <t>SCOT_OUEST_LOG_SUPERFICIE_ALL_ARRET - SCOT_OUEST_LOG_SUPERFICIE_2500_ARRET</t>
  </si>
  <si>
    <t>SCOT_OUEST_LOG_SUPERFICIE_PART_ARRET</t>
  </si>
  <si>
    <t>0 if (SCOT_OUEST_LOG_SUPERFICIE_ALL_ARRET  == 0 ) else SCOT_OUEST_LOG_SUPERFICIE_SMALL_ARRET / SCOT_OUEST_LOG_SUPERFICIE_ALL_ARRET</t>
  </si>
  <si>
    <t>SCOT_OUEST_LOG_COUNT_ALL_ARRET</t>
  </si>
  <si>
    <t>SCOT_OUEST_LOG_COUNT_2500_ARRET</t>
  </si>
  <si>
    <t>SCOT_OUEST_LOG_COUNT_SMALL_ARRET</t>
  </si>
  <si>
    <t>SCOT_OUEST_LOG_COUNT_ALL_ARRET - SCOT_OUEST_LOG_COUNT_2500_ARRET</t>
  </si>
  <si>
    <t>SCOT_OUEST_LOG_COUNT_PART_ARRET</t>
  </si>
  <si>
    <t>0 if (SCOT_OUEST_LOG_COUNT_ALL_ARRET == 0 ) else  SCOT_OUEST_LOG_COUNT_SMALL_ARRET / SCOT_OUEST_LOG_COUNT_ALL_ARRET</t>
  </si>
  <si>
    <t>SCOT_OUEST_LOG_LOGEMENTS_ARRET</t>
  </si>
  <si>
    <t>sum(sitadel17PL[(sitadel17PL['COMM'] == str(code_insee)) &amp; (sitadel17PL["NATURE_PROJET"] == "1") &amp;  (sitadel17PL["Etat_DAU"] != "4") &amp; (sitadel17PL["Type_DAU"] == "PC") &amp; (sitadel17PL["DATE_REELLE_AUTORISATION"] &gt; SCOT_OUEST_START_DATE_ARRET)]["NB_LGT_TOT_CREES"])</t>
  </si>
  <si>
    <t>SCOT_OUEST_LOG_LOG_SOCIAUX_ARRET</t>
  </si>
  <si>
    <t>sum(sitadel17PL[(sitadel17PL['COMM'] == str(code_insee)) &amp; (sitadel17PL["NATURE_PROJET"] == "1") &amp;  (sitadel17PL["Etat_DAU"] != "4") &amp; (sitadel17PL["Type_DAU"] == "PC") &amp; (sitadel17PL["DATE_REELLE_AUTORISATION"] &gt; SCOT_OUEST_START_DATE_ARRET)]["NB_LGT_PRET_LOC_SOCIAL"])</t>
  </si>
  <si>
    <t>SCOT_OUEST_LOG_COUNT_ARRET</t>
  </si>
  <si>
    <t>len(sitadel17PL[(sitadel17PL['COMM'] == str(code_insee)) &amp; (sitadel17PL["NATURE_PROJET"] == "1") &amp;  (sitadel17PL["Etat_DAU"] != "4") &amp; (sitadel17PL["Type_DAU"] == "PC") &amp; (sitadel17PL["DATE_REELLE_AUTORISATION"] &gt; SCOT_OUEST_START_DATE_ARRET)].index)</t>
  </si>
  <si>
    <t>SCOT_OUEST_LOG_COUNT_0_ARRET</t>
  </si>
  <si>
    <t>len(sitadel17PL[(sitadel17PL['COMM'] == str(code_insee)) &amp; (sitadel17PL["NATURE_PROJET"] == "1") &amp;  (sitadel17PL["Etat_DAU"] != "4") &amp; (sitadel17PL["Type_DAU"] == "PC") &amp; (sitadel17PL["DATE_REELLE_AUTORISATION"] &gt; SCOT_OUEST_START_DATE_ARRET)&amp;(sitadel17PL["SUPERFICIE_TERRAIN"] == 0)].index)</t>
  </si>
  <si>
    <t>SCOT_OUEST_LOG_SUPERFICIE_ARRET</t>
  </si>
  <si>
    <t>round0(SCOT_OUEST_LOG_SUPERFICIE_ALL_ARRET + ((SCOT_OUEST_LOG_SUPERFICIE_ALL_ARRET/(SCOT_OUEST_LOG_COUNT_ARRET-SCOT_OUEST_LOG_COUNT_0_ARRET))*SCOT_OUEST_LOG_COUNT_0_ARRET), 0) if ((SCOT_OUEST_LOG_COUNT_ARRET-SCOT_OUEST_LOG_COUNT_0_ARRET) != 0) else 0</t>
  </si>
  <si>
    <t>SCOT_OUEST_LOG_PARCELLES_ARRET</t>
  </si>
  <si>
    <t>sitadel17PL[(sitadel17PL['COMM'] == str(code_insee)) &amp; (sitadel17PL["NATURE_PROJET"] == "1") &amp;  (sitadel17PL["Etat_DAU"] !="4") &amp; (sitadel17PL["Type_DAU"] == "PC") &amp; (sitadel17PL["DATE_REELLE_AUTORISATION"] &gt; SCOT_OUEST_START_DATE_ARRET)]['Parcelles'].str.cat(sep=", ").strip()</t>
  </si>
  <si>
    <t>SCOT_2030_OBJ_ARRET</t>
  </si>
  <si>
    <t>SCOT_OUEST_LOG_SUPERFICIE_2500_ARRET / SCOT_2030 if (SCOT_2030 &gt; 0) else -1</t>
  </si>
  <si>
    <t>SCOT_2030_HORS_OBJ_ARRET</t>
  </si>
  <si>
    <t>SCOT_OUEST_LOG_SUPERFICIE_SMALL_ARRET / SCOT_2030 if (SCOT_2030 &gt; 0) else -1</t>
  </si>
  <si>
    <t>SCOT_DAYS_ARRET</t>
  </si>
  <si>
    <t>(parser.parse(SCOT_LAST_DATE)-parser.parse(SCOT_OUEST_START_DATE_ARRET)).days</t>
  </si>
  <si>
    <t>SCOT_DAYS_TOTAL_2030_ARRET</t>
  </si>
  <si>
    <t>(parser.parse(SCOT_2030_DATE)-parser.parse(SCOT_OUEST_START_DATE_ARRET)).days</t>
  </si>
  <si>
    <t>SCOT_DAYS_TOTAL_PART_ARRET</t>
  </si>
  <si>
    <t>round0((SCOT_DAYS_ARRET / SCOT_DAYS_TOTAL_2030_ARRET),3)</t>
  </si>
  <si>
    <t>SCOT_TRAJECTOIRE_ALL_2030_ARRET</t>
  </si>
  <si>
    <t>round0(((SCOT_OUEST_LOG_SUPERFICIE_ALL_ARRET / SCOT_DAYS_ARRET ) * SCOT_DAYS_TOTAL_2030_ARRET),0)</t>
  </si>
  <si>
    <t>SCOT_TRAJECTOIRE_2500_2030_ARRET</t>
  </si>
  <si>
    <t>round0(((SCOT_OUEST_LOG_SUPERFICIE_2500_ARRET / SCOT_DAYS_ARRET) * SCOT_DAYS_TOTAL_2030_ARRET),0)</t>
  </si>
  <si>
    <t>round0(((SCOT_OUEST_LOG_SUPERFICIE_2500_ARRET / SCOT_DAYS_ARRET ) * SCOT_DAYS_TOTAL_2030_ARRET),0)</t>
  </si>
  <si>
    <t>SCOT_OUEST_URL</t>
  </si>
  <si>
    <t>Scot Ouest XLSX Download File</t>
  </si>
  <si>
    <t>"scot_ouest.xlsx"</t>
  </si>
  <si>
    <t>loc_renouv['NATURE_PROJET'].count()</t>
  </si>
  <si>
    <t>sum(com_sitadel[(com_sitadel['COMM'] == str(code_insee)) &amp; (com_sitadel["NATURE_PROJET"] == "1") &amp;  (com_sitadel["Etat_DAU"] != "4")  ]["SUPERFICIE_TERRAIN"])</t>
  </si>
  <si>
    <t>Nombre des Parcelles de superficie &gt; 0 (Scot 2020)</t>
  </si>
  <si>
    <t>Nombre des Parcelles de superficie &gt; 2500 (Scot 2020)</t>
  </si>
  <si>
    <t>Nombre des Parcelles de superficie &gt; 0 &lt; 2500 (Scot 2020)</t>
  </si>
  <si>
    <t xml:space="preserve">sum(sitadel17PL[(sitadel17PL['COMM'] == str(code_insee)) &amp; (sitadel17PL["NATURE_PROJET"] == "1") &amp;  (sitadel17PL["Etat_DAU"] != "4") &amp; (sitadel17PL["Type_DAU"] == "PC") &amp; (sitadel17PL["DATE_REELLE_AUTORISATION"] &gt; SCOT_OUEST_START_DATE) &amp;  (sitadel17PL["SURF_HAB_AVANT"] == 0) &amp;  (sitadel17PL["SURF_LOC_AVANT"] == 0) &amp; (sitadel17PL["I_EXTENSION"] == "0") &amp;  (sitadel17PL["I_SURELEVATION"] == "0")&amp;  (sitadel17PL["I_NIVSUPP"] == "0")  ]["SUPERFICIE_TERRAIN"]) </t>
  </si>
  <si>
    <t>sum(sitadel17PL[(sitadel17PL['COMM'] == str(code_insee)) &amp; (sitadel17PL["NATURE_PROJET"] == "1") &amp;  (sitadel17PL["SUPERFICIE_TERRAIN"] &gt; 2500) &amp;  (sitadel17PL["Etat_DAU"] != "4") &amp; (sitadel17PL["Type_DAU"] == "PC") &amp; (sitadel17PL["DATE_REELLE_AUTORISATION"] &gt; SCOT_OUEST_START_DATE) &amp;  (sitadel17PL["SURF_HAB_AVANT"] == 0) &amp;  (sitadel17PL["SURF_LOC_AVANT"] == 0) &amp; (sitadel17PL["I_EXTENSION"] == "0") &amp;  (sitadel17PL["I_SURELEVATION"] == "0")&amp;  (sitadel17PL["I_NIVSUPP"] == "0") ]["SUPERFICIE_TERRAIN"])</t>
  </si>
  <si>
    <t>len(sitadel17PL[(sitadel17PL['COMM'] == str(code_insee)) &amp; (sitadel17PL["NATURE_PROJET"] == "1") &amp;  (sitadel17PL["Etat_DAU"] != "4") &amp; (sitadel17PL["Type_DAU"] == "PC") &amp; (sitadel17PL["DATE_REELLE_AUTORISATION"] &gt; SCOT_OUEST_START_DATE) &amp;  (sitadel17PL["SURF_HAB_AVANT"] == 0) &amp;  (sitadel17PL["SURF_LOC_AVANT"] == 0) &amp; (sitadel17PL["I_EXTENSION"] == "0") &amp;  (sitadel17PL["I_SURELEVATION"] == "0")&amp;  (sitadel17PL["I_NIVSUPP"] == "0") ]["SUPERFICIE_TERRAIN"])</t>
  </si>
  <si>
    <t>len(sitadel17PL[(sitadel17PL['COMM'] == str(code_insee)) &amp; (sitadel17PL["NATURE_PROJET"] == "1") &amp;  (sitadel17PL["SUPERFICIE_TERRAIN"] &gt; 2500) &amp;  (sitadel17PL["Etat_DAU"] != "4") &amp; (sitadel17PL["Type_DAU"] == "PC") &amp; (sitadel17PL["DATE_REELLE_AUTORISATION"] &gt; SCOT_OUEST_START_DATE) &amp;  (sitadel17PL["SURF_HAB_AVANT"] == 0) &amp;  (sitadel17PL["SURF_LOC_AVANT"] == 0) &amp; (sitadel17PL["I_EXTENSION"] == "0") &amp;  (sitadel17PL["I_SURELEVATION"] == "0")&amp;  (sitadel17PL["I_NIVSUPP"] == "0") ]["SUPERFICIE_TERRAIN"])</t>
  </si>
  <si>
    <t>sum(sitadel17PL[(sitadel17PL['COMM'] == str(code_insee)) &amp; (sitadel17PL["NATURE_PROJET"] == "1") &amp;  (sitadel17PL["Etat_DAU"] != "4") &amp; (sitadel17PL["Type_DAU"] == "PC") &amp; (sitadel17PL["DATE_REELLE_AUTORISATION"] &gt; SCOT_OUEST_START_DATE_EXEC) &amp;  (sitadel17PL["SURF_HAB_AVANT"] == 0) &amp;  (sitadel17PL["SURF_LOC_AVANT"] == 0) &amp; (sitadel17PL["I_EXTENSION"] == "0") &amp;  (sitadel17PL["I_SURELEVATION"] == "0")&amp;  (sitadel17PL["I_NIVSUPP"] == "0") ]["SUPERFICIE_TERRAIN"])</t>
  </si>
  <si>
    <t>sum(sitadel17PL[(sitadel17PL['COMM'] == str(code_insee)) &amp; (sitadel17PL["NATURE_PROJET"] == "1") &amp;  (sitadel17PL["SUPERFICIE_TERRAIN"] &gt; 2500) &amp;  (sitadel17PL["Etat_DAU"] != "4") &amp; (sitadel17PL["Type_DAU"] == "PC") &amp; (sitadel17PL["DATE_REELLE_AUTORISATION"] &gt; SCOT_OUEST_START_DATE_EXEC) &amp;  (sitadel17PL["SURF_HAB_AVANT"] == 0) &amp;  (sitadel17PL["SURF_LOC_AVANT"] == 0) &amp; (sitadel17PL["I_EXTENSION"] == "0") &amp;  (sitadel17PL["I_SURELEVATION"] == "0")&amp;  (sitadel17PL["I_NIVSUPP"] == "0") ]["SUPERFICIE_TERRAIN"])</t>
  </si>
  <si>
    <t>len(sitadel17PL[(sitadel17PL['COMM'] == str(code_insee)) &amp; (sitadel17PL["NATURE_PROJET"] == "1") &amp;  (sitadel17PL["Etat_DAU"] != "4") &amp; (sitadel17PL["Type_DAU"] == "PC") &amp; (sitadel17PL["DATE_REELLE_AUTORISATION"] &gt; SCOT_OUEST_START_DATE_EXEC) &amp;  (sitadel17PL["SURF_HAB_AVANT"] == 0) &amp;  (sitadel17PL["SURF_LOC_AVANT"] == 0) &amp; (sitadel17PL["I_EXTENSION"] == "0") &amp;  (sitadel17PL["I_SURELEVATION"] == "0")&amp;  (sitadel17PL["I_NIVSUPP"] == "0") ]["SUPERFICIE_TERRAIN"])</t>
  </si>
  <si>
    <t>len(sitadel17PL[(sitadel17PL['COMM'] == str(code_insee)) &amp; (sitadel17PL["NATURE_PROJET"] == "1") &amp;  (sitadel17PL["SUPERFICIE_TERRAIN"] &gt; 2500) &amp;  (sitadel17PL["Etat_DAU"] != "4") &amp; (sitadel17PL["Type_DAU"] == "PC") &amp; (sitadel17PL["DATE_REELLE_AUTORISATION"] &gt; SCOT_OUEST_START_DATE_EXEC) &amp;  (sitadel17PL["SURF_HAB_AVANT"] == 0) &amp;  (sitadel17PL["SURF_LOC_AVANT"] == 0) &amp; (sitadel17PL["I_EXTENSION"] == "0") &amp;  (sitadel17PL["I_SURELEVATION"] == "0")&amp;  (sitadel17PL["I_NIVSUPP"] == "0") ]["SUPERFICIE_TERRAIN"])</t>
  </si>
  <si>
    <t>sum(sitadel17PL[(sitadel17PL['COMM'] == str(code_insee)) &amp; (sitadel17PL["NATURE_PROJET"] == "1") &amp;  (sitadel17PL["Etat_DAU"] != "4") &amp; (sitadel17PL["Type_DAU"] == "PC") &amp; (sitadel17PL["DATE_REELLE_AUTORISATION"] &gt; SCOT_OUEST_START_DATE_ARRET) &amp;  (sitadel17PL["SURF_HAB_AVANT"] == 0) &amp;  (sitadel17PL["SURF_LOC_AVANT"] == 0) &amp; (sitadel17PL["I_EXTENSION"] == "0") &amp;  (sitadel17PL["I_SURELEVATION"] == "0")&amp;  (sitadel17PL["I_NIVSUPP"] == "0") ]["SUPERFICIE_TERRAIN"])</t>
  </si>
  <si>
    <t>sum(sitadel17PL[(sitadel17PL['COMM'] == str(code_insee)) &amp; (sitadel17PL["NATURE_PROJET"] == "1") &amp;  (sitadel17PL["SUPERFICIE_TERRAIN"] &gt; 2500) &amp;  (sitadel17PL["Etat_DAU"] != "4") &amp; (sitadel17PL["Type_DAU"] == "PC") &amp; (sitadel17PL["DATE_REELLE_AUTORISATION"] &gt; SCOT_OUEST_START_DATE_ARRET) &amp;  (sitadel17PL["SURF_HAB_AVANT"] == 0) &amp;  (sitadel17PL["SURF_LOC_AVANT"] == 0) &amp; (sitadel17PL["I_EXTENSION"] == "0") &amp;  (sitadel17PL["I_SURELEVATION"] == "0")&amp;  (sitadel17PL["I_NIVSUPP"] == "0") ]["SUPERFICIE_TERRAIN"])</t>
  </si>
  <si>
    <t>len(sitadel17PL[(sitadel17PL['COMM'] == str(code_insee)) &amp; (sitadel17PL["NATURE_PROJET"] == "1") &amp;  (sitadel17PL["Etat_DAU"] != "4") &amp; (sitadel17PL["Type_DAU"] == "PC") &amp; (sitadel17PL["DATE_REELLE_AUTORISATION"] &gt; SCOT_OUEST_START_DATE_ARRET) &amp;  (sitadel17PL["SURF_HAB_AVANT"] == 0) &amp;  (sitadel17PL["SURF_LOC_AVANT"] == 0) &amp; (sitadel17PL["I_EXTENSION"] == "0") &amp;  (sitadel17PL["I_SURELEVATION"] == "0")&amp;  (sitadel17PL["I_NIVSUPP"] == "0") ]["SUPERFICIE_TERRAIN"])</t>
  </si>
  <si>
    <t>len(sitadel17PL[(sitadel17PL['COMM'] == str(code_insee)) &amp; (sitadel17PL["NATURE_PROJET"] == "1") &amp;  (sitadel17PL["SUPERFICIE_TERRAIN"] &gt; 2500) &amp;  (sitadel17PL["Etat_DAU"] != "4") &amp; (sitadel17PL["Type_DAU"] == "PC") &amp; (sitadel17PL["DATE_REELLE_AUTORISATION"] &gt; SCOT_OUEST_START_DATE_ARRET) &amp;  (sitadel17PL["SURF_HAB_AVANT"] == 0) &amp;  (sitadel17PL["SURF_LOC_AVANT"] == 0) &amp; (sitadel17PL["I_EXTENSION"] == "0") &amp;  (sitadel17PL["I_SURELEVATION"] == "0")&amp;  (sitadel17PL["I_NIVSUPP"] == "0") ]["SUPERFICIE_TERRAIN"])</t>
  </si>
  <si>
    <t>ARTIFICIALISATION_SCOT_EVOL</t>
  </si>
  <si>
    <t>Rythme de Consommation Fonciere par rapport aux objectifs.</t>
  </si>
  <si>
    <t>Objectif Consommation Fonciere SCoT Ouest Alpes-Maritimes - 75%</t>
  </si>
  <si>
    <t>Objectif Consommation Fonciere SCoT Ouest Alpes-Maritimes - 50%</t>
  </si>
  <si>
    <t>(SCOT_DAYS_TOTAL_PART &lt; SCOT_2030_OBJ)</t>
  </si>
  <si>
    <t>"Consommation Fonciere trop rapide."</t>
  </si>
  <si>
    <t>Artificialisation ces 10 dernieres annees - plus de 0,15%</t>
  </si>
  <si>
    <t>Artificialisation ces 10 dernieres annees - plus de 0,45%</t>
  </si>
  <si>
    <t>M2 artificialises par habitant supplementaire - plus de 200 m2 / habitant.</t>
  </si>
  <si>
    <t>M2 artificialises par habitant supplementaire - plus de 400 m2 / habitant.</t>
  </si>
  <si>
    <t xml:space="preserve">(LOG_COMMENCES_2013 + LOG_COMMENCES_2014 + LOG_COMMENCES_2015  + LOG_COMMENCES_2016 + LOG_COMMENCES_2017  + LOG_COMMENCES_2018   + roundNumber( NB_LGT_TOT_COMMENCES_17PL / 6 * 3,0) )   </t>
  </si>
  <si>
    <t>This is mixing 2 sources de donnees - Sitadel et base PACA des logements construits - pas coherent (((</t>
  </si>
  <si>
    <t># Donnees Artificialisation - 2023</t>
  </si>
  <si>
    <t>ART_NAF21ART22</t>
  </si>
  <si>
    <t>Total des flux NAF artificialisé sur la période 2021-2022</t>
  </si>
  <si>
    <r>
      <t>get_art</t>
    </r>
    <r>
      <rPr>
        <sz val="11"/>
        <color rgb="FF000000"/>
        <rFont val="Calibri"/>
        <family val="2"/>
      </rPr>
      <t>_ha</t>
    </r>
    <r>
      <rPr>
        <sz val="11"/>
        <color rgb="FF000000"/>
        <rFont val="Calibri"/>
        <family val="2"/>
        <charset val="1"/>
      </rPr>
      <t>('naf21art22',code_insee)</t>
    </r>
  </si>
  <si>
    <t>ART_ART21HAB22</t>
  </si>
  <si>
    <t>Total des flux ART a destination de l'habitat sur la période 2021-2022</t>
  </si>
  <si>
    <r>
      <t>get_art</t>
    </r>
    <r>
      <rPr>
        <sz val="11"/>
        <color rgb="FF000000"/>
        <rFont val="Calibri"/>
        <family val="2"/>
      </rPr>
      <t>_ha</t>
    </r>
    <r>
      <rPr>
        <sz val="11"/>
        <color rgb="FF000000"/>
        <rFont val="Calibri"/>
        <family val="2"/>
        <charset val="1"/>
      </rPr>
      <t>('art21hab22',code_insee)</t>
    </r>
  </si>
  <si>
    <r>
      <t>get_art</t>
    </r>
    <r>
      <rPr>
        <sz val="11"/>
        <color rgb="FF000000"/>
        <rFont val="Calibri"/>
        <family val="2"/>
      </rPr>
      <t>_ha(</t>
    </r>
    <r>
      <rPr>
        <sz val="11"/>
        <color rgb="FF000000"/>
        <rFont val="Calibri"/>
        <family val="2"/>
        <charset val="1"/>
      </rPr>
      <t>'art11hab12',code_insee)</t>
    </r>
  </si>
  <si>
    <r>
      <t>get_art</t>
    </r>
    <r>
      <rPr>
        <sz val="11"/>
        <color rgb="FF000000"/>
        <rFont val="Calibri"/>
        <family val="2"/>
      </rPr>
      <t>_ha</t>
    </r>
    <r>
      <rPr>
        <sz val="11"/>
        <color rgb="FF000000"/>
        <rFont val="Calibri"/>
        <family val="2"/>
        <charset val="1"/>
      </rPr>
      <t>('naf16art17',code_insee)</t>
    </r>
  </si>
  <si>
    <t>Total des flux entre NAF et artificialisé sur la période 2009 2022</t>
  </si>
  <si>
    <r>
      <t>get_art("naf</t>
    </r>
    <r>
      <rPr>
        <sz val="11"/>
        <color rgb="FF000000"/>
        <rFont val="Calibri"/>
        <family val="2"/>
      </rPr>
      <t>09</t>
    </r>
    <r>
      <rPr>
        <sz val="11"/>
        <color rgb="FF000000"/>
        <rFont val="Calibri"/>
        <family val="2"/>
        <charset val="1"/>
      </rPr>
      <t>art22", code_insee)</t>
    </r>
  </si>
  <si>
    <r>
      <t>get_art("art</t>
    </r>
    <r>
      <rPr>
        <sz val="11"/>
        <color rgb="FF000000"/>
        <rFont val="Calibri"/>
        <family val="2"/>
      </rPr>
      <t>09</t>
    </r>
    <r>
      <rPr>
        <sz val="11"/>
        <color rgb="FF000000"/>
        <rFont val="Calibri"/>
        <family val="2"/>
        <charset val="1"/>
      </rPr>
      <t>hab22", code_insee)</t>
    </r>
  </si>
  <si>
    <r>
      <t>get_art("art</t>
    </r>
    <r>
      <rPr>
        <sz val="11"/>
        <color rgb="FF000000"/>
        <rFont val="Calibri"/>
        <family val="2"/>
      </rPr>
      <t>09</t>
    </r>
    <r>
      <rPr>
        <sz val="11"/>
        <color rgb="FF000000"/>
        <rFont val="Calibri"/>
        <family val="2"/>
        <charset val="1"/>
      </rPr>
      <t>act22", code_insee)</t>
    </r>
  </si>
  <si>
    <r>
      <t>get_art("art</t>
    </r>
    <r>
      <rPr>
        <sz val="11"/>
        <color rgb="FF000000"/>
        <rFont val="Calibri"/>
        <family val="2"/>
      </rPr>
      <t>09</t>
    </r>
    <r>
      <rPr>
        <sz val="11"/>
        <color rgb="FF000000"/>
        <rFont val="Calibri"/>
        <family val="2"/>
        <charset val="1"/>
      </rPr>
      <t>mix22", code_insee)</t>
    </r>
  </si>
  <si>
    <r>
      <t>get_art("art</t>
    </r>
    <r>
      <rPr>
        <sz val="11"/>
        <color rgb="FF000000"/>
        <rFont val="Calibri"/>
        <family val="2"/>
      </rPr>
      <t>09</t>
    </r>
    <r>
      <rPr>
        <sz val="11"/>
        <color rgb="FF000000"/>
        <rFont val="Calibri"/>
        <family val="2"/>
        <charset val="1"/>
      </rPr>
      <t>inc22", code_insee)</t>
    </r>
  </si>
  <si>
    <t>Flux NAF vers artificialisé inconnu sur la période 2009 2022</t>
  </si>
  <si>
    <t>Flux NAF vers artificialisé destiné au mixte sur la période 2009 2022</t>
  </si>
  <si>
    <t>Flux NAF vers artificialisé destiné à l’activité sur la période 2009 2022</t>
  </si>
  <si>
    <t>Flux NAF vers artificialisé destiné à l’habitat sur la période 2009 2022</t>
  </si>
  <si>
    <t>get_art("artpop1319", code_insee)</t>
  </si>
  <si>
    <t>get_art("menhab1319", code_insee)</t>
  </si>
  <si>
    <t>get_art("mepart1319", code_insee)</t>
  </si>
  <si>
    <t>get_art("men1319", code_insee)</t>
  </si>
  <si>
    <t>get_art("pop1319", code_insee)</t>
  </si>
  <si>
    <t>get_art("artcom0922", code_insee)</t>
  </si>
  <si>
    <t>get_art("surfcom2022", code_insee)</t>
  </si>
  <si>
    <t>get_art("emp19", code_insee)</t>
  </si>
  <si>
    <t>get_art("emp1319", code_insee)</t>
  </si>
  <si>
    <t>get_art("men19", code_insee)</t>
  </si>
  <si>
    <t>get_art("pop19", code_insee)</t>
  </si>
  <si>
    <t># Donnees de Flux 2020</t>
  </si>
  <si>
    <t>FLUX_2020_ENTRANT</t>
  </si>
  <si>
    <t>Flux entrant total en 2020</t>
  </si>
  <si>
    <t>round(flux2020.loc[(flux2020['CODGEO'] == str(CODE_INSEE))&amp;(flux2020['DCRAN'] != str(CODE_INSEE))]['NBFLUX_C20_POP01P'].sum(),0)</t>
  </si>
  <si>
    <t>FLUX_2020_ENTRANT_DPT</t>
  </si>
  <si>
    <t>Flux entrant total en 2020, en provenance du departement</t>
  </si>
  <si>
    <t>round(flux2020.loc[(flux2020['CODGEO'] == str(CODE_INSEE))&amp;(flux2020['DCRAN'] != str(CODE_INSEE))&amp;(flux2020['DCRAN'].str.startswith(str(DEP), na=False))]['NBFLUX_C20_POP01P'].sum(),0)</t>
  </si>
  <si>
    <t>FLUX_2020_ENTRANT_EPCI</t>
  </si>
  <si>
    <t>Flux entrant total en 2020, en provenance de l'EPCI</t>
  </si>
  <si>
    <t>round(flux2020.loc[(flux2020['CODGEO'] == str(CODE_INSEE))&amp;(flux2020['DCRAN'] != str(CODE_INSEE))&amp;(flux2020['DCRAN'].isin(communes_epci(EPCI)))]['NBFLUX_C20_POP01P'].sum(),0)</t>
  </si>
  <si>
    <t>FLUX_2020_ENTRANT_INTERNATIONAL</t>
  </si>
  <si>
    <t>Flux entrant total en 2020, en provenance hors departement</t>
  </si>
  <si>
    <t>round(flux2020.loc[(flux2020['CODGEO'] == str(CODE_INSEE))&amp;(flux2020['DCRAN'] != str(CODE_INSEE))&amp;(flux2020['DCRAN'].str.startswith('99', na=False))]['NBFLUX_C20_POP01P'].sum(),0)</t>
  </si>
  <si>
    <t>FLUX_2020_ENTRANT_FRANCE</t>
  </si>
  <si>
    <t>Flux entrant total en 2020, en provenance de l'international</t>
  </si>
  <si>
    <t>FLUX_2020_ENTRANT - FLUX_2020_ENTRANT_DPT - FLUX_2020_ENTRANT_INTERNATIONAL</t>
  </si>
  <si>
    <t>FLUX_2020_SORTANT</t>
  </si>
  <si>
    <t>Flux sortant total en 2020</t>
  </si>
  <si>
    <t>round(flux2020.loc[(flux2020['DCRAN'] == str(CODE_INSEE))&amp;(flux2020['CODGEO'] != str(CODE_INSEE))]['NBFLUX_C20_POP01P'].sum(),0)</t>
  </si>
  <si>
    <t>FLUX_2020_SORTANT_DPT</t>
  </si>
  <si>
    <t>Flux sortant total en 2020, a destination du departement</t>
  </si>
  <si>
    <t>round(flux2020.loc[(flux2020['DCRAN'] == str(CODE_INSEE))&amp;(flux2020['CODGEO'] != str(CODE_INSEE))&amp;(flux2020['CODGEO'].str.startswith(str(DEP), na=False))]['NBFLUX_C20_POP01P'].sum(),0)</t>
  </si>
  <si>
    <t>FLUX_2020_SORTANT_EPCI</t>
  </si>
  <si>
    <t>Flux sortant total en 2020, a destination de l'EPCI</t>
  </si>
  <si>
    <t>round(flux2020.loc[(flux2020['DCRAN'] == str(CODE_INSEE))&amp;(flux2020['CODGEO'] != str(CODE_INSEE))&amp;(flux2020['CODGEO'].isin(communes_epci(EPCI)))]['NBFLUX_C20_POP01P'].sum(),0)</t>
  </si>
  <si>
    <t>FLUX_2020_SORTANT_FRANCE</t>
  </si>
  <si>
    <t>Flux sortant total en 2020, a destination de l'international</t>
  </si>
  <si>
    <t>FLUX_2020_SORTANT - FLUX_2020_SORTANT_DPT</t>
  </si>
  <si>
    <t>FLUX_2020_SOLDE_TOTAL</t>
  </si>
  <si>
    <t>Solde de Flux en 2020</t>
  </si>
  <si>
    <t>FLUX_2020_ENTRANT - FLUX_2020_SORTANT</t>
  </si>
  <si>
    <t>FLUX_2020_SOLDE_DPT</t>
  </si>
  <si>
    <t>Solde de Flux en 2020, dans le departement</t>
  </si>
  <si>
    <t>FLUX_2020_ENTRANT_DPT - FLUX_2020_SORTANT_DPT</t>
  </si>
  <si>
    <t>FLUX_2020_SOLDE_EPCI</t>
  </si>
  <si>
    <t>Solde de Flux en 2020, dans l'EPCI</t>
  </si>
  <si>
    <t>FLUX_2020_ENTRANT_EPCI - FLUX_2020_SORTANT_EPCI</t>
  </si>
  <si>
    <t>FLUX_2020_SOLDE_AUTRES</t>
  </si>
  <si>
    <t>Solde de Flux en 2020, en France et a l'International</t>
  </si>
  <si>
    <t>FLUX_2020_ENTRANT_FRANCE - FLUX_2020_SORTANT_FRANCE + FLUX_2020_ENTRANT_INTERNATIONAL</t>
  </si>
  <si>
    <t>FLUX_2020_ENTRANT_POPULATION</t>
  </si>
  <si>
    <t>round0(FLUX_2020_ENTRANT / P20_POP,4)</t>
  </si>
  <si>
    <t>FLUX_2020_SORTANT_POPULATION</t>
  </si>
  <si>
    <t>round0(FLUX_2020_SORTANT  / P20_POP,4)</t>
  </si>
  <si>
    <t>FLUX_2020_SOLDE_POPULATION</t>
  </si>
  <si>
    <t>round0(FLUX_2020_SOLDE_TOTAL  / P20_POP,4)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</si>
</sst>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 [$€-40C];[Red]\-#,##0.00\ [$€-40C]"/>
    <numFmt numFmtId="165" formatCode="0\ %"/>
    <numFmt numFmtId="166" formatCode="0.000%"/>
    <numFmt numFmtId="167" formatCode="0.0%"/>
    <numFmt numFmtId="168" formatCode="0.00\ %"/>
    <numFmt numFmtId="169" formatCode="0.000"/>
    <numFmt numFmtId="170" formatCode="0.0000"/>
    <numFmt numFmtId="171" formatCode="0.0"/>
  </numFmts>
  <fonts count="45">
    <font>
      <sz val="11"/>
      <color rgb="FF000000"/>
      <name val="Calibri"/>
      <family val="2"/>
      <charset val="1"/>
    </font>
    <font>
      <sz val="11"/>
      <color rgb="FFFFFFFF"/>
      <name val="Calibri"/>
      <family val="2"/>
      <charset val="1"/>
    </font>
    <font>
      <sz val="10"/>
      <color rgb="FF000000"/>
      <name val="Arial"/>
      <family val="2"/>
      <charset val="1"/>
    </font>
    <font>
      <b/>
      <i/>
      <sz val="16"/>
      <color rgb="FF000000"/>
      <name val="Arial"/>
      <family val="2"/>
      <charset val="1"/>
    </font>
    <font>
      <sz val="10"/>
      <name val="Arial"/>
      <family val="2"/>
      <charset val="1"/>
    </font>
    <font>
      <sz val="11"/>
      <color rgb="FF000000"/>
      <name val="Arial"/>
      <family val="2"/>
      <charset val="1"/>
    </font>
    <font>
      <b/>
      <i/>
      <u/>
      <sz val="11"/>
      <color rgb="FF000000"/>
      <name val="Arial"/>
      <family val="2"/>
      <charset val="1"/>
    </font>
    <font>
      <b/>
      <sz val="18"/>
      <color rgb="FF003366"/>
      <name val="Cambria"/>
      <family val="1"/>
      <charset val="1"/>
    </font>
    <font>
      <b/>
      <sz val="11"/>
      <color rgb="FF000000"/>
      <name val="Calibri"/>
      <family val="2"/>
      <charset val="1"/>
    </font>
    <font>
      <u/>
      <sz val="11"/>
      <color rgb="FF0563C1"/>
      <name val="Calibri"/>
      <family val="2"/>
      <charset val="1"/>
    </font>
    <font>
      <sz val="11"/>
      <color rgb="FF000000"/>
      <name val="Calibri"/>
      <family val="2"/>
    </font>
    <font>
      <b/>
      <sz val="26"/>
      <color rgb="FF000000"/>
      <name val="Calibri"/>
      <family val="2"/>
      <charset val="1"/>
    </font>
    <font>
      <sz val="11"/>
      <color rgb="FF006100"/>
      <name val="Calibri"/>
      <family val="2"/>
      <charset val="1"/>
    </font>
    <font>
      <sz val="8"/>
      <color rgb="FFC55A11"/>
      <name val="Calibri"/>
      <family val="2"/>
      <charset val="1"/>
    </font>
    <font>
      <sz val="11"/>
      <color rgb="FF548235"/>
      <name val="Calibri"/>
      <family val="2"/>
      <charset val="1"/>
    </font>
    <font>
      <sz val="8"/>
      <color rgb="FF2F5597"/>
      <name val="Calibri"/>
      <family val="2"/>
      <charset val="1"/>
    </font>
    <font>
      <b/>
      <sz val="11"/>
      <color rgb="FF525457"/>
      <name val="Inherit"/>
      <charset val="1"/>
    </font>
    <font>
      <sz val="11"/>
      <color rgb="FF9C5700"/>
      <name val="Calibri"/>
      <family val="2"/>
      <charset val="1"/>
    </font>
    <font>
      <b/>
      <sz val="11"/>
      <color rgb="FF9C5700"/>
      <name val="Calibri"/>
      <family val="2"/>
      <charset val="1"/>
    </font>
    <font>
      <sz val="8"/>
      <color rgb="FF767171"/>
      <name val="Calibri"/>
      <family val="2"/>
      <charset val="1"/>
    </font>
    <font>
      <sz val="11"/>
      <color rgb="FF2F5597"/>
      <name val="Calibri"/>
      <family val="2"/>
      <charset val="1"/>
    </font>
    <font>
      <sz val="11"/>
      <color rgb="FFC55A11"/>
      <name val="Calibri"/>
      <family val="2"/>
      <charset val="1"/>
    </font>
    <font>
      <sz val="8"/>
      <color rgb="FF000000"/>
      <name val="Calibri"/>
      <family val="2"/>
      <charset val="1"/>
    </font>
    <font>
      <b/>
      <sz val="11"/>
      <color rgb="FF548235"/>
      <name val="Calibri"/>
      <family val="2"/>
      <charset val="1"/>
    </font>
    <font>
      <b/>
      <sz val="11"/>
      <color rgb="FFC55A11"/>
      <name val="Calibri"/>
      <family val="2"/>
      <charset val="1"/>
    </font>
    <font>
      <b/>
      <sz val="11"/>
      <color rgb="FF0070C0"/>
      <name val="Calibri"/>
      <family val="2"/>
      <charset val="1"/>
    </font>
    <font>
      <sz val="8"/>
      <color rgb="FFFF0000"/>
      <name val="Verdana"/>
      <family val="2"/>
      <charset val="1"/>
    </font>
    <font>
      <sz val="9"/>
      <color rgb="FFFF0000"/>
      <name val="Verdana"/>
      <family val="2"/>
      <charset val="1"/>
    </font>
    <font>
      <sz val="11"/>
      <color rgb="FFFF0000"/>
      <name val="Calibri"/>
      <family val="2"/>
      <charset val="1"/>
    </font>
    <font>
      <sz val="8"/>
      <color rgb="FF548235"/>
      <name val="Verdana"/>
      <family val="2"/>
      <charset val="1"/>
    </font>
    <font>
      <sz val="9"/>
      <color rgb="FF548235"/>
      <name val="Verdana"/>
      <family val="2"/>
      <charset val="1"/>
    </font>
    <font>
      <sz val="9"/>
      <color rgb="FF1F4E79"/>
      <name val="Verdana"/>
      <family val="2"/>
      <charset val="1"/>
    </font>
    <font>
      <b/>
      <sz val="10"/>
      <color rgb="FFFFFFFF"/>
      <name val="Arial"/>
      <family val="2"/>
      <charset val="1"/>
    </font>
    <font>
      <b/>
      <sz val="10"/>
      <name val="Arial"/>
      <family val="2"/>
      <charset val="1"/>
    </font>
    <font>
      <sz val="8"/>
      <name val="Arial"/>
      <family val="2"/>
      <charset val="1"/>
    </font>
    <font>
      <sz val="10"/>
      <color rgb="FFFF0000"/>
      <name val="Arial"/>
      <family val="2"/>
      <charset val="1"/>
    </font>
    <font>
      <b/>
      <sz val="12"/>
      <color rgb="FFFFFFFF"/>
      <name val="Arial"/>
      <family val="2"/>
      <charset val="1"/>
    </font>
    <font>
      <b/>
      <sz val="10"/>
      <color rgb="FFFF0000"/>
      <name val="Arial"/>
      <family val="2"/>
      <charset val="1"/>
    </font>
    <font>
      <sz val="10"/>
      <color rgb="FFFFFFFF"/>
      <name val="Arial"/>
      <family val="2"/>
      <charset val="1"/>
    </font>
    <font>
      <b/>
      <sz val="11"/>
      <color rgb="FFFFFFFF"/>
      <name val="Arial"/>
      <family val="2"/>
      <charset val="1"/>
    </font>
    <font>
      <b/>
      <sz val="10"/>
      <color rgb="FF385724"/>
      <name val="Arial"/>
      <family val="2"/>
      <charset val="1"/>
    </font>
    <font>
      <b/>
      <sz val="10"/>
      <color rgb="FF000000"/>
      <name val="Arial"/>
      <family val="2"/>
      <charset val="1"/>
    </font>
    <font>
      <b/>
      <sz val="11"/>
      <color rgb="FF006100"/>
      <name val="Calibri"/>
      <family val="2"/>
      <charset val="1"/>
    </font>
    <font>
      <sz val="11"/>
      <color rgb="FF9C0006"/>
      <name val="Calibri"/>
      <family val="2"/>
      <charset val="1"/>
    </font>
    <font>
      <sz val="11"/>
      <color rgb="FF000000"/>
      <name val="Calibri"/>
      <family val="2"/>
      <charset val="1"/>
    </font>
  </fonts>
  <fills count="36">
    <fill>
      <patternFill patternType="none"/>
    </fill>
    <fill>
      <patternFill patternType="gray125"/>
    </fill>
    <fill>
      <patternFill patternType="solid">
        <fgColor rgb="FF333399"/>
        <bgColor rgb="FF1F4E79"/>
      </patternFill>
    </fill>
    <fill>
      <patternFill patternType="solid">
        <fgColor rgb="FFFF0000"/>
        <bgColor rgb="FF9C0006"/>
      </patternFill>
    </fill>
    <fill>
      <patternFill patternType="solid">
        <fgColor rgb="FF339966"/>
        <bgColor rgb="FF548235"/>
      </patternFill>
    </fill>
    <fill>
      <patternFill patternType="solid">
        <fgColor rgb="FF800080"/>
        <bgColor rgb="FF660066"/>
      </patternFill>
    </fill>
    <fill>
      <patternFill patternType="solid">
        <fgColor rgb="FF33CCCC"/>
        <bgColor rgb="FF339966"/>
      </patternFill>
    </fill>
    <fill>
      <patternFill patternType="solid">
        <fgColor rgb="FFFF6600"/>
        <bgColor rgb="FFC55A11"/>
      </patternFill>
    </fill>
    <fill>
      <patternFill patternType="solid">
        <fgColor rgb="FFFFFFCC"/>
        <bgColor rgb="FFFFF2CC"/>
      </patternFill>
    </fill>
    <fill>
      <patternFill patternType="solid">
        <fgColor rgb="FFF8CBAD"/>
        <bgColor rgb="FFFFC7CE"/>
      </patternFill>
    </fill>
    <fill>
      <patternFill patternType="solid">
        <fgColor rgb="FFC6EFCE"/>
        <bgColor rgb="FFE2F0D9"/>
      </patternFill>
    </fill>
    <fill>
      <patternFill patternType="solid">
        <fgColor rgb="FFE2F0D9"/>
        <bgColor rgb="FFE7E6E6"/>
      </patternFill>
    </fill>
    <fill>
      <patternFill patternType="solid">
        <fgColor rgb="FFFFEB9C"/>
        <bgColor rgb="FFFFE699"/>
      </patternFill>
    </fill>
    <fill>
      <patternFill patternType="solid">
        <fgColor rgb="FFDEEBF7"/>
        <bgColor rgb="FFDAE3F3"/>
      </patternFill>
    </fill>
    <fill>
      <patternFill patternType="solid">
        <fgColor rgb="FFDAE3F3"/>
        <bgColor rgb="FFDEEBF7"/>
      </patternFill>
    </fill>
    <fill>
      <patternFill patternType="solid">
        <fgColor rgb="FFBDD7EE"/>
        <bgColor rgb="FFB4C7E7"/>
      </patternFill>
    </fill>
    <fill>
      <patternFill patternType="solid">
        <fgColor rgb="FFFFC7CE"/>
        <bgColor rgb="FFF8CBAD"/>
      </patternFill>
    </fill>
    <fill>
      <patternFill patternType="solid">
        <fgColor rgb="FFFFFF00"/>
        <bgColor rgb="FFFFC000"/>
      </patternFill>
    </fill>
    <fill>
      <patternFill patternType="solid">
        <fgColor rgb="FFE7E6E6"/>
        <bgColor rgb="FFE0E0E0"/>
      </patternFill>
    </fill>
    <fill>
      <patternFill patternType="solid">
        <fgColor rgb="FF8FAADC"/>
        <bgColor rgb="FF9DC3E6"/>
      </patternFill>
    </fill>
    <fill>
      <patternFill patternType="solid">
        <fgColor rgb="FFFFE699"/>
        <bgColor rgb="FFFFEB9C"/>
      </patternFill>
    </fill>
    <fill>
      <patternFill patternType="solid">
        <fgColor rgb="FF9DC3E6"/>
        <bgColor rgb="FFB4C7E7"/>
      </patternFill>
    </fill>
    <fill>
      <patternFill patternType="solid">
        <fgColor rgb="FFD9D9D9"/>
        <bgColor rgb="FFE0E0E0"/>
      </patternFill>
    </fill>
    <fill>
      <patternFill patternType="solid">
        <fgColor rgb="FFFFFFFF"/>
        <bgColor rgb="FFFFFFCC"/>
      </patternFill>
    </fill>
    <fill>
      <patternFill patternType="solid">
        <fgColor rgb="FFB4C7E7"/>
        <bgColor rgb="FF9DC3E6"/>
      </patternFill>
    </fill>
    <fill>
      <patternFill patternType="solid">
        <fgColor rgb="FFFFC000"/>
        <bgColor rgb="FFFF9900"/>
      </patternFill>
    </fill>
    <fill>
      <patternFill patternType="solid">
        <fgColor rgb="FFFFE7B9"/>
        <bgColor rgb="FFFFEB9C"/>
      </patternFill>
    </fill>
    <fill>
      <patternFill patternType="solid">
        <fgColor rgb="FF3366FF"/>
        <bgColor rgb="FF0563C1"/>
      </patternFill>
    </fill>
    <fill>
      <patternFill patternType="solid">
        <fgColor rgb="FF00FF00"/>
        <bgColor rgb="FF33CCCC"/>
      </patternFill>
    </fill>
    <fill>
      <patternFill patternType="solid">
        <fgColor rgb="FFFFF2CC"/>
        <bgColor rgb="FFFFFFCC"/>
      </patternFill>
    </fill>
    <fill>
      <patternFill patternType="solid">
        <fgColor rgb="FFBF9000"/>
        <bgColor rgb="FFFF9900"/>
      </patternFill>
    </fill>
    <fill>
      <patternFill patternType="solid">
        <fgColor rgb="FFF4B183"/>
        <bgColor rgb="FFF8CBAD"/>
      </patternFill>
    </fill>
    <fill>
      <patternFill patternType="solid">
        <fgColor rgb="FFFFFF99"/>
        <bgColor rgb="FFFFEB9C"/>
      </patternFill>
    </fill>
    <fill>
      <patternFill patternType="solid">
        <fgColor rgb="FFA9D18E"/>
        <bgColor rgb="FFC0C0C0"/>
      </patternFill>
    </fill>
    <fill>
      <patternFill patternType="solid">
        <fgColor rgb="FFFF9900"/>
        <bgColor rgb="FFFFC000"/>
      </patternFill>
    </fill>
    <fill>
      <patternFill patternType="solid">
        <fgColor rgb="FF000000"/>
        <bgColor rgb="FF003300"/>
      </patternFill>
    </fill>
  </fills>
  <borders count="24">
    <border>
      <left/>
      <right/>
      <top/>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auto="1"/>
      </bottom>
      <diagonal/>
    </border>
    <border>
      <left style="medium">
        <color rgb="FFE0E0E0"/>
      </left>
      <right style="medium">
        <color rgb="FFE0E0E0"/>
      </right>
      <top style="medium">
        <color rgb="FFE0E0E0"/>
      </top>
      <bottom style="medium">
        <color rgb="FFE0E0E0"/>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thick">
        <color auto="1"/>
      </left>
      <right style="thick">
        <color auto="1"/>
      </right>
      <top style="thick">
        <color auto="1"/>
      </top>
      <bottom style="medium">
        <color auto="1"/>
      </bottom>
      <diagonal/>
    </border>
    <border>
      <left/>
      <right style="medium">
        <color auto="1"/>
      </right>
      <top style="thick">
        <color auto="1"/>
      </top>
      <bottom style="medium">
        <color auto="1"/>
      </bottom>
      <diagonal/>
    </border>
    <border>
      <left style="thick">
        <color auto="1"/>
      </left>
      <right style="thick">
        <color auto="1"/>
      </right>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style="medium">
        <color auto="1"/>
      </bottom>
      <diagonal/>
    </border>
    <border>
      <left/>
      <right/>
      <top style="dashed">
        <color auto="1"/>
      </top>
      <bottom style="dashed">
        <color auto="1"/>
      </bottom>
      <diagonal/>
    </border>
  </borders>
  <cellStyleXfs count="26">
    <xf numFmtId="0" fontId="0" fillId="0" borderId="0"/>
    <xf numFmtId="165" fontId="44" fillId="0" borderId="0" applyBorder="0" applyProtection="0"/>
    <xf numFmtId="0" fontId="9" fillId="0" borderId="0" applyBorder="0" applyProtection="0"/>
    <xf numFmtId="0" fontId="1" fillId="2" borderId="0"/>
    <xf numFmtId="0" fontId="1" fillId="3" borderId="0"/>
    <xf numFmtId="0" fontId="1" fillId="4" borderId="0"/>
    <xf numFmtId="0" fontId="1" fillId="5" borderId="0"/>
    <xf numFmtId="0" fontId="1" fillId="6" borderId="0"/>
    <xf numFmtId="0" fontId="1" fillId="7" borderId="0"/>
    <xf numFmtId="0" fontId="2" fillId="8" borderId="1"/>
    <xf numFmtId="0" fontId="3" fillId="0" borderId="0">
      <alignment horizontal="center"/>
    </xf>
    <xf numFmtId="0" fontId="3" fillId="0" borderId="0">
      <alignment horizontal="center" textRotation="90"/>
    </xf>
    <xf numFmtId="0" fontId="4" fillId="0" borderId="0"/>
    <xf numFmtId="0" fontId="5" fillId="0" borderId="0"/>
    <xf numFmtId="0" fontId="6" fillId="0" borderId="0"/>
    <xf numFmtId="164" fontId="6" fillId="0" borderId="0"/>
    <xf numFmtId="0" fontId="7" fillId="0" borderId="0"/>
    <xf numFmtId="0" fontId="8" fillId="0" borderId="2"/>
    <xf numFmtId="0" fontId="44" fillId="9" borderId="0" applyBorder="0" applyProtection="0"/>
    <xf numFmtId="0" fontId="12" fillId="10" borderId="0" applyBorder="0" applyProtection="0"/>
    <xf numFmtId="0" fontId="44" fillId="11" borderId="0" applyBorder="0" applyProtection="0"/>
    <xf numFmtId="0" fontId="17" fillId="12" borderId="0" applyBorder="0" applyProtection="0"/>
    <xf numFmtId="0" fontId="44" fillId="13" borderId="0" applyBorder="0" applyProtection="0"/>
    <xf numFmtId="0" fontId="44" fillId="14" borderId="0" applyBorder="0" applyProtection="0"/>
    <xf numFmtId="0" fontId="44" fillId="15" borderId="0" applyBorder="0" applyProtection="0"/>
    <xf numFmtId="0" fontId="43" fillId="16" borderId="0" applyBorder="0" applyProtection="0"/>
  </cellStyleXfs>
  <cellXfs count="302">
    <xf numFmtId="0" fontId="0" fillId="0" borderId="0" xfId="0"/>
    <xf numFmtId="0" fontId="0" fillId="0" borderId="0" xfId="0" applyAlignment="1"/>
    <xf numFmtId="0" fontId="0" fillId="11" borderId="0" xfId="0" applyFont="1" applyFill="1" applyAlignment="1"/>
    <xf numFmtId="0" fontId="0" fillId="0" borderId="0" xfId="0" applyFont="1" applyAlignment="1">
      <alignment horizontal="left"/>
    </xf>
    <xf numFmtId="0" fontId="9" fillId="0" borderId="0" xfId="2" applyBorder="1" applyAlignment="1" applyProtection="1"/>
    <xf numFmtId="0" fontId="10" fillId="0" borderId="0" xfId="0" applyFont="1" applyAlignment="1"/>
    <xf numFmtId="14" fontId="0" fillId="0" borderId="0" xfId="0" applyNumberFormat="1" applyFont="1" applyAlignment="1"/>
    <xf numFmtId="0" fontId="0" fillId="0" borderId="0" xfId="0" applyFont="1" applyAlignment="1">
      <alignment wrapText="1"/>
    </xf>
    <xf numFmtId="0" fontId="0" fillId="17" borderId="0" xfId="0" applyFill="1" applyAlignment="1"/>
    <xf numFmtId="0" fontId="8" fillId="0" borderId="0" xfId="0" applyFont="1" applyAlignment="1"/>
    <xf numFmtId="0" fontId="0" fillId="14" borderId="0" xfId="0" applyFont="1" applyFill="1" applyAlignment="1"/>
    <xf numFmtId="0" fontId="0" fillId="18" borderId="0" xfId="0" applyFont="1" applyFill="1" applyAlignment="1"/>
    <xf numFmtId="0" fontId="0" fillId="9" borderId="0" xfId="0" applyFont="1" applyFill="1" applyAlignment="1"/>
    <xf numFmtId="0" fontId="0" fillId="0" borderId="0" xfId="0" applyFont="1" applyAlignment="1"/>
    <xf numFmtId="0" fontId="0" fillId="19" borderId="0" xfId="0" applyFont="1" applyFill="1" applyAlignment="1"/>
    <xf numFmtId="0" fontId="0" fillId="20" borderId="0" xfId="0" applyFont="1" applyFill="1" applyAlignment="1"/>
    <xf numFmtId="0" fontId="0" fillId="9" borderId="0" xfId="18" applyFont="1" applyBorder="1" applyAlignment="1" applyProtection="1"/>
    <xf numFmtId="0" fontId="0" fillId="20" borderId="0" xfId="0" applyFont="1" applyFill="1"/>
    <xf numFmtId="0" fontId="0" fillId="0" borderId="0" xfId="0" applyAlignment="1">
      <alignment horizontal="left"/>
    </xf>
    <xf numFmtId="0" fontId="0" fillId="0" borderId="0" xfId="0" applyAlignment="1">
      <alignment horizontal="center"/>
    </xf>
    <xf numFmtId="0" fontId="0" fillId="21" borderId="0" xfId="0" applyFont="1" applyFill="1" applyAlignment="1">
      <alignment horizontal="center"/>
    </xf>
    <xf numFmtId="0" fontId="0" fillId="0" borderId="0" xfId="0" applyFont="1"/>
    <xf numFmtId="0" fontId="0" fillId="0" borderId="0" xfId="0"/>
    <xf numFmtId="166" fontId="12" fillId="10" borderId="0" xfId="1" applyNumberFormat="1" applyFont="1" applyFill="1" applyBorder="1" applyAlignment="1" applyProtection="1"/>
    <xf numFmtId="0" fontId="13" fillId="22" borderId="0" xfId="0" applyFont="1" applyFill="1" applyAlignment="1">
      <alignment horizontal="center"/>
    </xf>
    <xf numFmtId="166" fontId="12" fillId="10" borderId="0" xfId="19" applyNumberFormat="1" applyBorder="1" applyAlignment="1" applyProtection="1"/>
    <xf numFmtId="166" fontId="12" fillId="17" borderId="0" xfId="19" applyNumberFormat="1" applyFill="1" applyBorder="1" applyAlignment="1" applyProtection="1"/>
    <xf numFmtId="0" fontId="13" fillId="22" borderId="0" xfId="0" applyFont="1" applyFill="1" applyBorder="1" applyAlignment="1">
      <alignment horizontal="center"/>
    </xf>
    <xf numFmtId="166" fontId="14" fillId="17" borderId="0" xfId="20" applyNumberFormat="1" applyFont="1" applyFill="1" applyBorder="1" applyAlignment="1" applyProtection="1">
      <alignment horizontal="right" vertical="center" wrapText="1"/>
    </xf>
    <xf numFmtId="0" fontId="15" fillId="22" borderId="0" xfId="0" applyFont="1" applyFill="1" applyBorder="1" applyAlignment="1">
      <alignment horizontal="center"/>
    </xf>
    <xf numFmtId="0" fontId="16" fillId="23" borderId="3" xfId="0" applyFont="1" applyFill="1" applyBorder="1" applyAlignment="1">
      <alignment horizontal="right" vertical="center"/>
    </xf>
    <xf numFmtId="166" fontId="0" fillId="0" borderId="0" xfId="1" applyNumberFormat="1" applyFont="1" applyBorder="1" applyAlignment="1" applyProtection="1"/>
    <xf numFmtId="0" fontId="18" fillId="12" borderId="4" xfId="21" applyFont="1" applyBorder="1" applyAlignment="1" applyProtection="1">
      <alignment horizontal="center" vertical="center" wrapText="1"/>
    </xf>
    <xf numFmtId="0" fontId="18" fillId="12" borderId="5" xfId="21" applyFont="1" applyBorder="1" applyAlignment="1" applyProtection="1">
      <alignment horizontal="center" vertical="center" wrapText="1"/>
    </xf>
    <xf numFmtId="0" fontId="18" fillId="12" borderId="6" xfId="21" applyFont="1" applyBorder="1" applyAlignment="1" applyProtection="1">
      <alignment horizontal="center" vertical="center" wrapText="1"/>
    </xf>
    <xf numFmtId="0" fontId="18" fillId="12" borderId="7" xfId="21" applyFont="1" applyBorder="1" applyAlignment="1" applyProtection="1">
      <alignment horizontal="center" vertical="center" wrapText="1"/>
    </xf>
    <xf numFmtId="0" fontId="18" fillId="12" borderId="8" xfId="21" applyFont="1" applyBorder="1" applyAlignment="1" applyProtection="1">
      <alignment horizontal="center" vertical="center" wrapText="1"/>
    </xf>
    <xf numFmtId="0" fontId="18" fillId="12" borderId="9" xfId="21" applyFont="1" applyBorder="1" applyAlignment="1" applyProtection="1">
      <alignment horizontal="center" vertical="center" wrapText="1"/>
    </xf>
    <xf numFmtId="0" fontId="19" fillId="22" borderId="10" xfId="0" applyFont="1" applyFill="1" applyBorder="1" applyAlignment="1">
      <alignment horizontal="center"/>
    </xf>
    <xf numFmtId="0" fontId="18" fillId="12" borderId="0" xfId="21" applyFont="1" applyBorder="1" applyAlignment="1" applyProtection="1">
      <alignment horizontal="center" vertical="center" wrapText="1"/>
    </xf>
    <xf numFmtId="0" fontId="19" fillId="22" borderId="9" xfId="0" applyFont="1" applyFill="1" applyBorder="1" applyAlignment="1">
      <alignment horizontal="center"/>
    </xf>
    <xf numFmtId="0" fontId="18" fillId="12" borderId="11" xfId="21" applyFont="1" applyBorder="1" applyAlignment="1" applyProtection="1">
      <alignment horizontal="center" vertical="center" wrapText="1"/>
    </xf>
    <xf numFmtId="0" fontId="19" fillId="22" borderId="12" xfId="0" applyFont="1" applyFill="1" applyBorder="1" applyAlignment="1">
      <alignment horizontal="center"/>
    </xf>
    <xf numFmtId="0" fontId="19" fillId="22" borderId="13" xfId="0" applyFont="1" applyFill="1" applyBorder="1" applyAlignment="1">
      <alignment horizontal="center"/>
    </xf>
    <xf numFmtId="0" fontId="0" fillId="0" borderId="9" xfId="0" applyFont="1" applyBorder="1" applyAlignment="1">
      <alignment vertical="center" wrapText="1"/>
    </xf>
    <xf numFmtId="0" fontId="12" fillId="10" borderId="5" xfId="19" applyBorder="1" applyAlignment="1" applyProtection="1">
      <alignment horizontal="right" vertical="center" wrapText="1"/>
    </xf>
    <xf numFmtId="0" fontId="14" fillId="11" borderId="6" xfId="20" applyFont="1" applyBorder="1" applyAlignment="1" applyProtection="1">
      <alignment horizontal="right" vertical="center" wrapText="1"/>
    </xf>
    <xf numFmtId="0" fontId="12" fillId="10" borderId="7" xfId="19" applyBorder="1" applyAlignment="1" applyProtection="1">
      <alignment horizontal="right" vertical="center" wrapText="1"/>
    </xf>
    <xf numFmtId="0" fontId="14" fillId="11" borderId="5" xfId="20" applyFont="1" applyBorder="1" applyAlignment="1" applyProtection="1">
      <alignment horizontal="right" vertical="center" wrapText="1"/>
    </xf>
    <xf numFmtId="0" fontId="12" fillId="10" borderId="6" xfId="19" applyBorder="1" applyAlignment="1" applyProtection="1">
      <alignment horizontal="right" vertical="center" wrapText="1"/>
    </xf>
    <xf numFmtId="0" fontId="12" fillId="10" borderId="8" xfId="19" applyBorder="1" applyAlignment="1" applyProtection="1">
      <alignment horizontal="right" vertical="center" wrapText="1"/>
    </xf>
    <xf numFmtId="0" fontId="14" fillId="11" borderId="0" xfId="20" applyFont="1" applyBorder="1" applyAlignment="1" applyProtection="1">
      <alignment horizontal="right" vertical="center" wrapText="1"/>
    </xf>
    <xf numFmtId="0" fontId="19" fillId="22" borderId="14" xfId="0" applyFont="1" applyFill="1" applyBorder="1" applyAlignment="1">
      <alignment horizontal="center"/>
    </xf>
    <xf numFmtId="0" fontId="14" fillId="11" borderId="10" xfId="20" applyFont="1" applyBorder="1" applyAlignment="1" applyProtection="1">
      <alignment horizontal="right" vertical="center" wrapText="1"/>
    </xf>
    <xf numFmtId="0" fontId="12" fillId="10" borderId="10" xfId="19" applyBorder="1" applyAlignment="1" applyProtection="1">
      <alignment horizontal="right" vertical="center" wrapText="1"/>
    </xf>
    <xf numFmtId="165" fontId="0" fillId="0" borderId="0" xfId="1" applyFont="1" applyBorder="1" applyAlignment="1" applyProtection="1"/>
    <xf numFmtId="0" fontId="12" fillId="10" borderId="14" xfId="19" applyBorder="1" applyAlignment="1" applyProtection="1">
      <alignment horizontal="right" vertical="center" wrapText="1"/>
    </xf>
    <xf numFmtId="0" fontId="12" fillId="10" borderId="0" xfId="19" applyBorder="1" applyAlignment="1" applyProtection="1">
      <alignment horizontal="right" vertical="center" wrapText="1"/>
    </xf>
    <xf numFmtId="0" fontId="12" fillId="10" borderId="15" xfId="19" applyBorder="1" applyAlignment="1" applyProtection="1">
      <alignment horizontal="right" vertical="center" wrapText="1"/>
    </xf>
    <xf numFmtId="165" fontId="12" fillId="10" borderId="10" xfId="1" applyFont="1" applyFill="1" applyBorder="1" applyAlignment="1" applyProtection="1">
      <alignment horizontal="right" vertical="center" wrapText="1"/>
    </xf>
    <xf numFmtId="165" fontId="14" fillId="11" borderId="14" xfId="20" applyNumberFormat="1" applyFont="1" applyBorder="1" applyAlignment="1" applyProtection="1">
      <alignment horizontal="right" vertical="center" wrapText="1"/>
    </xf>
    <xf numFmtId="167" fontId="14" fillId="11" borderId="10" xfId="1" applyNumberFormat="1" applyFont="1" applyFill="1" applyBorder="1" applyAlignment="1" applyProtection="1">
      <alignment horizontal="right" vertical="center" wrapText="1"/>
    </xf>
    <xf numFmtId="165" fontId="14" fillId="11" borderId="10" xfId="20" applyNumberFormat="1" applyFont="1" applyBorder="1" applyAlignment="1" applyProtection="1">
      <alignment horizontal="right" vertical="center" wrapText="1"/>
    </xf>
    <xf numFmtId="168" fontId="0" fillId="17" borderId="0" xfId="1" applyNumberFormat="1" applyFont="1" applyFill="1" applyBorder="1" applyAlignment="1" applyProtection="1"/>
    <xf numFmtId="0" fontId="44" fillId="24" borderId="11" xfId="22" applyFill="1" applyBorder="1" applyAlignment="1" applyProtection="1">
      <alignment horizontal="right" vertical="center" wrapText="1"/>
    </xf>
    <xf numFmtId="0" fontId="20" fillId="13" borderId="12" xfId="22" applyFont="1" applyBorder="1" applyAlignment="1" applyProtection="1">
      <alignment horizontal="right" vertical="center" wrapText="1"/>
    </xf>
    <xf numFmtId="0" fontId="20" fillId="13" borderId="11" xfId="22" applyFont="1" applyBorder="1" applyAlignment="1" applyProtection="1">
      <alignment horizontal="right" vertical="center" wrapText="1"/>
    </xf>
    <xf numFmtId="0" fontId="0" fillId="0" borderId="0" xfId="0" applyFont="1" applyAlignment="1">
      <alignment vertical="center" wrapText="1"/>
    </xf>
    <xf numFmtId="0" fontId="44" fillId="24" borderId="0" xfId="23" applyFill="1" applyBorder="1" applyAlignment="1" applyProtection="1">
      <alignment vertical="center" wrapText="1"/>
    </xf>
    <xf numFmtId="0" fontId="20" fillId="14" borderId="0" xfId="23" applyFont="1" applyBorder="1" applyAlignment="1" applyProtection="1">
      <alignment vertical="center" wrapText="1"/>
    </xf>
    <xf numFmtId="0" fontId="18" fillId="12" borderId="16" xfId="21" applyFont="1" applyBorder="1" applyAlignment="1" applyProtection="1">
      <alignment horizontal="center" vertical="center" wrapText="1"/>
    </xf>
    <xf numFmtId="0" fontId="0" fillId="0" borderId="0" xfId="0" applyFont="1" applyAlignment="1">
      <alignment horizontal="right" vertical="center" wrapText="1"/>
    </xf>
    <xf numFmtId="0" fontId="19" fillId="22" borderId="7" xfId="0" applyFont="1" applyFill="1" applyBorder="1" applyAlignment="1">
      <alignment horizontal="center"/>
    </xf>
    <xf numFmtId="0" fontId="19" fillId="22" borderId="6" xfId="0" applyFont="1" applyFill="1" applyBorder="1" applyAlignment="1">
      <alignment horizontal="center"/>
    </xf>
    <xf numFmtId="0" fontId="19" fillId="22" borderId="8" xfId="0" applyFont="1" applyFill="1" applyBorder="1" applyAlignment="1">
      <alignment horizontal="center"/>
    </xf>
    <xf numFmtId="0" fontId="12" fillId="10" borderId="14" xfId="19" applyBorder="1" applyAlignment="1" applyProtection="1">
      <alignment vertical="center" wrapText="1"/>
    </xf>
    <xf numFmtId="0" fontId="19" fillId="22" borderId="0" xfId="0" applyFont="1" applyFill="1" applyBorder="1" applyAlignment="1">
      <alignment horizontal="center"/>
    </xf>
    <xf numFmtId="0" fontId="19" fillId="22" borderId="15" xfId="0" applyFont="1" applyFill="1" applyBorder="1" applyAlignment="1">
      <alignment horizontal="center"/>
    </xf>
    <xf numFmtId="167" fontId="0" fillId="0" borderId="0" xfId="1" applyNumberFormat="1" applyFont="1" applyBorder="1" applyAlignment="1" applyProtection="1"/>
    <xf numFmtId="0" fontId="13" fillId="22" borderId="14" xfId="0" applyFont="1" applyFill="1" applyBorder="1" applyAlignment="1">
      <alignment horizontal="center"/>
    </xf>
    <xf numFmtId="0" fontId="21" fillId="22" borderId="0" xfId="0" applyFont="1" applyFill="1" applyBorder="1" applyAlignment="1">
      <alignment horizontal="center"/>
    </xf>
    <xf numFmtId="0" fontId="13" fillId="22" borderId="15" xfId="0" applyFont="1" applyFill="1" applyBorder="1" applyAlignment="1">
      <alignment horizontal="center"/>
    </xf>
    <xf numFmtId="0" fontId="44" fillId="24" borderId="14" xfId="23" applyFill="1" applyBorder="1" applyAlignment="1" applyProtection="1">
      <alignment vertical="center" wrapText="1"/>
    </xf>
    <xf numFmtId="0" fontId="44" fillId="24" borderId="15" xfId="23" applyFill="1" applyBorder="1" applyAlignment="1" applyProtection="1">
      <alignment vertical="center" wrapText="1"/>
    </xf>
    <xf numFmtId="0" fontId="44" fillId="14" borderId="0" xfId="23" applyBorder="1" applyAlignment="1" applyProtection="1">
      <alignment horizontal="right" vertical="center" wrapText="1"/>
    </xf>
    <xf numFmtId="167" fontId="0" fillId="14" borderId="14" xfId="1" applyNumberFormat="1" applyFont="1" applyFill="1" applyBorder="1" applyAlignment="1" applyProtection="1"/>
    <xf numFmtId="167" fontId="0" fillId="14" borderId="0" xfId="1" applyNumberFormat="1" applyFont="1" applyFill="1" applyBorder="1" applyAlignment="1" applyProtection="1"/>
    <xf numFmtId="167" fontId="0" fillId="14" borderId="15" xfId="1" applyNumberFormat="1" applyFont="1" applyFill="1" applyBorder="1" applyAlignment="1" applyProtection="1"/>
    <xf numFmtId="0" fontId="15" fillId="22" borderId="14" xfId="0" applyFont="1" applyFill="1" applyBorder="1" applyAlignment="1">
      <alignment horizontal="center"/>
    </xf>
    <xf numFmtId="0" fontId="15" fillId="22" borderId="15" xfId="0" applyFont="1" applyFill="1" applyBorder="1" applyAlignment="1">
      <alignment horizontal="center"/>
    </xf>
    <xf numFmtId="169" fontId="44" fillId="15" borderId="14" xfId="24" applyNumberFormat="1" applyBorder="1" applyAlignment="1" applyProtection="1">
      <alignment vertical="center" wrapText="1"/>
    </xf>
    <xf numFmtId="169" fontId="44" fillId="15" borderId="0" xfId="24" applyNumberFormat="1" applyBorder="1" applyAlignment="1" applyProtection="1">
      <alignment horizontal="right" vertical="center" wrapText="1"/>
    </xf>
    <xf numFmtId="169" fontId="44" fillId="15" borderId="0" xfId="24" applyNumberFormat="1" applyBorder="1" applyAlignment="1" applyProtection="1">
      <alignment vertical="center" wrapText="1"/>
    </xf>
    <xf numFmtId="169" fontId="44" fillId="15" borderId="15" xfId="24" applyNumberFormat="1" applyBorder="1" applyAlignment="1" applyProtection="1">
      <alignment vertical="center" wrapText="1"/>
    </xf>
    <xf numFmtId="169" fontId="0" fillId="0" borderId="0" xfId="0" applyNumberFormat="1"/>
    <xf numFmtId="1" fontId="22" fillId="14" borderId="14" xfId="23" applyNumberFormat="1" applyFont="1" applyBorder="1" applyAlignment="1" applyProtection="1">
      <alignment horizontal="center" vertical="center" wrapText="1"/>
    </xf>
    <xf numFmtId="1" fontId="22" fillId="14" borderId="0" xfId="23" applyNumberFormat="1" applyFont="1" applyBorder="1" applyAlignment="1" applyProtection="1">
      <alignment horizontal="center" vertical="center" wrapText="1"/>
    </xf>
    <xf numFmtId="1" fontId="22" fillId="14" borderId="15" xfId="23" applyNumberFormat="1" applyFont="1" applyBorder="1" applyAlignment="1" applyProtection="1">
      <alignment horizontal="center" vertical="center" wrapText="1"/>
    </xf>
    <xf numFmtId="1" fontId="22" fillId="0" borderId="0" xfId="0" applyNumberFormat="1" applyFont="1"/>
    <xf numFmtId="0" fontId="22" fillId="0" borderId="0" xfId="0" applyFont="1"/>
    <xf numFmtId="1" fontId="44" fillId="14" borderId="0" xfId="23" applyNumberFormat="1" applyBorder="1" applyAlignment="1" applyProtection="1"/>
    <xf numFmtId="1" fontId="0" fillId="0" borderId="0" xfId="0" applyNumberFormat="1"/>
    <xf numFmtId="1" fontId="44" fillId="14" borderId="14" xfId="23" applyNumberFormat="1" applyBorder="1" applyAlignment="1" applyProtection="1">
      <alignment horizontal="right" vertical="center" wrapText="1"/>
    </xf>
    <xf numFmtId="1" fontId="44" fillId="14" borderId="15" xfId="23" applyNumberFormat="1" applyBorder="1" applyAlignment="1" applyProtection="1"/>
    <xf numFmtId="1" fontId="44" fillId="14" borderId="14" xfId="23" applyNumberFormat="1" applyBorder="1" applyAlignment="1" applyProtection="1"/>
    <xf numFmtId="1" fontId="44" fillId="14" borderId="9" xfId="23" applyNumberFormat="1" applyBorder="1" applyAlignment="1" applyProtection="1">
      <alignment horizontal="right" vertical="center" wrapText="1"/>
    </xf>
    <xf numFmtId="1" fontId="44" fillId="14" borderId="12" xfId="23" applyNumberFormat="1" applyBorder="1" applyAlignment="1" applyProtection="1"/>
    <xf numFmtId="1" fontId="8" fillId="14" borderId="13" xfId="23" applyNumberFormat="1" applyFont="1" applyBorder="1" applyAlignment="1" applyProtection="1"/>
    <xf numFmtId="1" fontId="8" fillId="14" borderId="9" xfId="23" applyNumberFormat="1" applyFont="1" applyBorder="1" applyAlignment="1" applyProtection="1"/>
    <xf numFmtId="1" fontId="8" fillId="14" borderId="12" xfId="23" applyNumberFormat="1" applyFont="1" applyBorder="1" applyAlignment="1" applyProtection="1"/>
    <xf numFmtId="1" fontId="44" fillId="14" borderId="0" xfId="23" applyNumberFormat="1" applyBorder="1" applyAlignment="1" applyProtection="1">
      <alignment horizontal="right" vertical="center" wrapText="1"/>
    </xf>
    <xf numFmtId="1" fontId="8" fillId="14" borderId="0" xfId="23" applyNumberFormat="1" applyFont="1" applyBorder="1" applyAlignment="1" applyProtection="1"/>
    <xf numFmtId="1" fontId="0" fillId="0" borderId="0" xfId="0" applyNumberFormat="1" applyFont="1" applyAlignment="1">
      <alignment horizontal="right" vertical="center" wrapText="1"/>
    </xf>
    <xf numFmtId="0" fontId="23" fillId="0" borderId="0" xfId="0" applyFont="1" applyAlignment="1">
      <alignment horizontal="right"/>
    </xf>
    <xf numFmtId="1" fontId="24" fillId="0" borderId="0" xfId="0" applyNumberFormat="1" applyFont="1" applyAlignment="1">
      <alignment horizontal="left" vertical="center"/>
    </xf>
    <xf numFmtId="1" fontId="25" fillId="0" borderId="0" xfId="0" applyNumberFormat="1" applyFont="1" applyAlignment="1">
      <alignment horizontal="right" vertical="center" wrapText="1"/>
    </xf>
    <xf numFmtId="1" fontId="21" fillId="0" borderId="0" xfId="0" applyNumberFormat="1" applyFont="1" applyAlignment="1">
      <alignment horizontal="left" vertical="center"/>
    </xf>
    <xf numFmtId="1" fontId="21" fillId="0" borderId="0" xfId="0" applyNumberFormat="1" applyFont="1" applyAlignment="1">
      <alignment horizontal="right" vertical="center" wrapText="1"/>
    </xf>
    <xf numFmtId="0" fontId="19" fillId="22" borderId="0" xfId="0" applyFont="1" applyFill="1" applyAlignment="1">
      <alignment horizontal="center"/>
    </xf>
    <xf numFmtId="165" fontId="0" fillId="0" borderId="0" xfId="0" applyNumberFormat="1"/>
    <xf numFmtId="0" fontId="0" fillId="17" borderId="0" xfId="0" applyFill="1"/>
    <xf numFmtId="0" fontId="19" fillId="22" borderId="0" xfId="0" applyFont="1" applyFill="1" applyAlignment="1">
      <alignment horizontal="left"/>
    </xf>
    <xf numFmtId="2" fontId="0" fillId="0" borderId="0" xfId="0" applyNumberFormat="1" applyFont="1" applyAlignment="1">
      <alignment horizontal="right" vertical="center" wrapText="1"/>
    </xf>
    <xf numFmtId="2" fontId="21" fillId="0" borderId="0" xfId="0" applyNumberFormat="1" applyFont="1" applyAlignment="1">
      <alignment horizontal="right" vertical="center" wrapText="1"/>
    </xf>
    <xf numFmtId="1" fontId="0" fillId="0" borderId="0" xfId="0" applyNumberFormat="1" applyFont="1" applyAlignment="1">
      <alignment vertical="center" wrapText="1"/>
    </xf>
    <xf numFmtId="0" fontId="0" fillId="0" borderId="0" xfId="0" applyFont="1" applyAlignment="1">
      <alignment horizontal="right"/>
    </xf>
    <xf numFmtId="0" fontId="0" fillId="25" borderId="0" xfId="0" applyFill="1"/>
    <xf numFmtId="1" fontId="0" fillId="3" borderId="0" xfId="0" applyNumberFormat="1" applyFont="1" applyFill="1" applyAlignment="1">
      <alignment vertical="center" wrapText="1"/>
    </xf>
    <xf numFmtId="0" fontId="0" fillId="0" borderId="0" xfId="0" applyFont="1"/>
    <xf numFmtId="0" fontId="26" fillId="26" borderId="17" xfId="0" applyFont="1" applyFill="1" applyBorder="1" applyAlignment="1">
      <alignment horizontal="left" vertical="center" wrapText="1"/>
    </xf>
    <xf numFmtId="0" fontId="27" fillId="23" borderId="18" xfId="0" applyFont="1" applyFill="1" applyBorder="1" applyAlignment="1">
      <alignment horizontal="right" vertical="center" wrapText="1"/>
    </xf>
    <xf numFmtId="0" fontId="28" fillId="0" borderId="0" xfId="0" applyFont="1"/>
    <xf numFmtId="0" fontId="26" fillId="26" borderId="19" xfId="0" applyFont="1" applyFill="1" applyBorder="1" applyAlignment="1">
      <alignment horizontal="left" vertical="center" wrapText="1"/>
    </xf>
    <xf numFmtId="0" fontId="27" fillId="23" borderId="13" xfId="0" applyFont="1" applyFill="1" applyBorder="1" applyAlignment="1">
      <alignment horizontal="right" vertical="center" wrapText="1"/>
    </xf>
    <xf numFmtId="0" fontId="29" fillId="26" borderId="19" xfId="0" applyFont="1" applyFill="1" applyBorder="1" applyAlignment="1">
      <alignment horizontal="left" vertical="center" wrapText="1"/>
    </xf>
    <xf numFmtId="0" fontId="30" fillId="23" borderId="13" xfId="0" applyFont="1" applyFill="1" applyBorder="1" applyAlignment="1">
      <alignment horizontal="right" vertical="center" wrapText="1"/>
    </xf>
    <xf numFmtId="0" fontId="14" fillId="0" borderId="0" xfId="0" applyFont="1"/>
    <xf numFmtId="0" fontId="9" fillId="26" borderId="17" xfId="2" applyFont="1" applyFill="1" applyBorder="1" applyAlignment="1" applyProtection="1">
      <alignment horizontal="left" vertical="center" wrapText="1"/>
    </xf>
    <xf numFmtId="0" fontId="31" fillId="23" borderId="18" xfId="0" applyFont="1" applyFill="1" applyBorder="1" applyAlignment="1">
      <alignment horizontal="right" vertical="center" wrapText="1"/>
    </xf>
    <xf numFmtId="0" fontId="9" fillId="26" borderId="19" xfId="2" applyFont="1" applyFill="1" applyBorder="1" applyAlignment="1" applyProtection="1">
      <alignment horizontal="left" vertical="center" wrapText="1"/>
    </xf>
    <xf numFmtId="0" fontId="31" fillId="23" borderId="13" xfId="0" applyFont="1" applyFill="1" applyBorder="1" applyAlignment="1">
      <alignment horizontal="right" vertical="center" wrapText="1"/>
    </xf>
    <xf numFmtId="0" fontId="23" fillId="0" borderId="0" xfId="0" applyFont="1"/>
    <xf numFmtId="170" fontId="0" fillId="0" borderId="0" xfId="0" applyNumberFormat="1"/>
    <xf numFmtId="0" fontId="4" fillId="0" borderId="0" xfId="12"/>
    <xf numFmtId="0" fontId="4" fillId="0" borderId="0" xfId="12" applyAlignment="1">
      <alignment vertical="top"/>
    </xf>
    <xf numFmtId="0" fontId="4" fillId="0" borderId="0" xfId="12" applyAlignment="1">
      <alignment wrapText="1"/>
    </xf>
    <xf numFmtId="0" fontId="32" fillId="27" borderId="0" xfId="12" applyFont="1" applyFill="1" applyAlignment="1">
      <alignment horizontal="center" vertical="center" wrapText="1"/>
    </xf>
    <xf numFmtId="0" fontId="4" fillId="0" borderId="16" xfId="12" applyFont="1" applyBorder="1" applyAlignment="1">
      <alignment horizontal="center" vertical="center" wrapText="1"/>
    </xf>
    <xf numFmtId="0" fontId="4" fillId="0" borderId="0" xfId="12" applyAlignment="1">
      <alignment horizontal="center" vertical="center" wrapText="1"/>
    </xf>
    <xf numFmtId="0" fontId="33" fillId="0" borderId="5" xfId="12" applyFont="1" applyBorder="1" applyAlignment="1">
      <alignment horizontal="center" vertical="center" wrapText="1"/>
    </xf>
    <xf numFmtId="3" fontId="4" fillId="0" borderId="0" xfId="12" applyNumberFormat="1" applyAlignment="1">
      <alignment horizontal="center" vertical="center" wrapText="1"/>
    </xf>
    <xf numFmtId="0" fontId="33" fillId="0" borderId="0" xfId="12" applyFont="1" applyAlignment="1">
      <alignment horizontal="center" vertical="center" wrapText="1"/>
    </xf>
    <xf numFmtId="0" fontId="4" fillId="3" borderId="11" xfId="12" applyFill="1" applyBorder="1" applyAlignment="1">
      <alignment horizontal="center" vertical="center" wrapText="1"/>
    </xf>
    <xf numFmtId="0" fontId="4" fillId="0" borderId="11" xfId="12" applyBorder="1" applyAlignment="1">
      <alignment horizontal="center" vertical="center" wrapText="1"/>
    </xf>
    <xf numFmtId="0" fontId="4" fillId="17" borderId="11" xfId="12" applyFill="1" applyBorder="1" applyAlignment="1">
      <alignment horizontal="center" vertical="center" wrapText="1"/>
    </xf>
    <xf numFmtId="0" fontId="4" fillId="28" borderId="11" xfId="12" applyFill="1" applyBorder="1" applyAlignment="1">
      <alignment horizontal="center" vertical="center" wrapText="1"/>
    </xf>
    <xf numFmtId="0" fontId="4" fillId="0" borderId="20" xfId="12" applyBorder="1" applyAlignment="1">
      <alignment vertical="top"/>
    </xf>
    <xf numFmtId="0" fontId="4" fillId="0" borderId="20" xfId="12" applyFont="1" applyBorder="1" applyAlignment="1">
      <alignment wrapText="1"/>
    </xf>
    <xf numFmtId="0" fontId="32" fillId="27" borderId="7" xfId="12" applyFont="1" applyFill="1" applyBorder="1" applyAlignment="1">
      <alignment horizontal="center" vertical="center" wrapText="1"/>
    </xf>
    <xf numFmtId="0" fontId="32" fillId="27" borderId="6" xfId="12" applyFont="1" applyFill="1" applyBorder="1" applyAlignment="1">
      <alignment horizontal="center" vertical="center" wrapText="1"/>
    </xf>
    <xf numFmtId="0" fontId="32" fillId="27" borderId="8" xfId="12" applyFont="1" applyFill="1" applyBorder="1" applyAlignment="1">
      <alignment horizontal="center" vertical="center" wrapText="1"/>
    </xf>
    <xf numFmtId="0" fontId="34" fillId="0" borderId="7" xfId="12" applyFont="1" applyBorder="1" applyAlignment="1">
      <alignment horizontal="center" vertical="center" wrapText="1"/>
    </xf>
    <xf numFmtId="0" fontId="4" fillId="0" borderId="6" xfId="12" applyBorder="1" applyAlignment="1">
      <alignment horizontal="center" vertical="center" wrapText="1"/>
    </xf>
    <xf numFmtId="0" fontId="4" fillId="0" borderId="8" xfId="12" applyBorder="1" applyAlignment="1">
      <alignment horizontal="center" vertical="center" wrapText="1"/>
    </xf>
    <xf numFmtId="0" fontId="4" fillId="0" borderId="21" xfId="12" applyBorder="1" applyAlignment="1">
      <alignment vertical="top"/>
    </xf>
    <xf numFmtId="0" fontId="4" fillId="3" borderId="9" xfId="12" applyFont="1" applyFill="1" applyBorder="1" applyAlignment="1">
      <alignment horizontal="center" vertical="center" wrapText="1"/>
    </xf>
    <xf numFmtId="0" fontId="4" fillId="3" borderId="12" xfId="12" applyFont="1" applyFill="1" applyBorder="1" applyAlignment="1">
      <alignment horizontal="center" vertical="center" wrapText="1"/>
    </xf>
    <xf numFmtId="0" fontId="4" fillId="3" borderId="13" xfId="12" applyFont="1" applyFill="1" applyBorder="1" applyAlignment="1">
      <alignment horizontal="center" vertical="center" wrapText="1"/>
    </xf>
    <xf numFmtId="0" fontId="33" fillId="29" borderId="0" xfId="12" applyFont="1" applyFill="1" applyAlignment="1">
      <alignment horizontal="left" vertical="center"/>
    </xf>
    <xf numFmtId="0" fontId="33" fillId="29" borderId="0" xfId="12" applyFont="1" applyFill="1" applyAlignment="1">
      <alignment horizontal="center" vertical="center" wrapText="1"/>
    </xf>
    <xf numFmtId="0" fontId="34" fillId="0" borderId="14" xfId="12" applyFont="1" applyBorder="1" applyAlignment="1">
      <alignment horizontal="center" vertical="center" wrapText="1"/>
    </xf>
    <xf numFmtId="0" fontId="4" fillId="0" borderId="0" xfId="12" applyBorder="1" applyAlignment="1">
      <alignment horizontal="center" vertical="center" wrapText="1"/>
    </xf>
    <xf numFmtId="0" fontId="4" fillId="0" borderId="15" xfId="12" applyBorder="1" applyAlignment="1">
      <alignment horizontal="center" vertical="center" wrapText="1"/>
    </xf>
    <xf numFmtId="0" fontId="35" fillId="30" borderId="0" xfId="12" applyFont="1" applyFill="1" applyBorder="1" applyAlignment="1">
      <alignment horizontal="center" vertical="center" wrapText="1"/>
    </xf>
    <xf numFmtId="0" fontId="4" fillId="31" borderId="0" xfId="12" applyFill="1" applyAlignment="1">
      <alignment horizontal="center" vertical="center" wrapText="1"/>
    </xf>
    <xf numFmtId="0" fontId="34" fillId="0" borderId="9" xfId="12" applyFont="1" applyBorder="1" applyAlignment="1">
      <alignment horizontal="center" vertical="center" wrapText="1"/>
    </xf>
    <xf numFmtId="0" fontId="4" fillId="0" borderId="12" xfId="12" applyBorder="1" applyAlignment="1">
      <alignment horizontal="center" vertical="center" wrapText="1"/>
    </xf>
    <xf numFmtId="0" fontId="4" fillId="0" borderId="13" xfId="12" applyBorder="1" applyAlignment="1">
      <alignment horizontal="center" vertical="center" wrapText="1"/>
    </xf>
    <xf numFmtId="0" fontId="4" fillId="0" borderId="0" xfId="12" applyFont="1" applyAlignment="1">
      <alignment horizontal="center" vertical="center" wrapText="1"/>
    </xf>
    <xf numFmtId="0" fontId="4" fillId="0" borderId="20" xfId="12" applyFont="1" applyBorder="1" applyAlignment="1">
      <alignment vertical="center" wrapText="1"/>
    </xf>
    <xf numFmtId="0" fontId="4" fillId="0" borderId="14" xfId="12" applyFont="1" applyBorder="1" applyAlignment="1">
      <alignment horizontal="center" vertical="center" wrapText="1"/>
    </xf>
    <xf numFmtId="0" fontId="32" fillId="0" borderId="0" xfId="12" applyFont="1" applyAlignment="1">
      <alignment horizontal="center" vertical="center" wrapText="1"/>
    </xf>
    <xf numFmtId="0" fontId="4" fillId="0" borderId="0" xfId="12" applyFont="1"/>
    <xf numFmtId="3" fontId="4" fillId="3" borderId="9" xfId="12" applyNumberFormat="1" applyFont="1" applyFill="1" applyBorder="1" applyAlignment="1">
      <alignment horizontal="center" vertical="center" wrapText="1"/>
    </xf>
    <xf numFmtId="3" fontId="4" fillId="0" borderId="13" xfId="12" applyNumberFormat="1" applyFont="1" applyBorder="1" applyAlignment="1">
      <alignment horizontal="center" vertical="center"/>
    </xf>
    <xf numFmtId="168" fontId="4" fillId="3" borderId="11" xfId="12" applyNumberFormat="1" applyFont="1" applyFill="1" applyBorder="1" applyAlignment="1">
      <alignment horizontal="center" vertical="center" wrapText="1"/>
    </xf>
    <xf numFmtId="3" fontId="4" fillId="0" borderId="11" xfId="12" applyNumberFormat="1" applyFont="1" applyBorder="1" applyAlignment="1">
      <alignment horizontal="center" vertical="center" wrapText="1"/>
    </xf>
    <xf numFmtId="0" fontId="4" fillId="0" borderId="0" xfId="12" applyFont="1" applyAlignment="1">
      <alignment horizontal="left" vertical="center"/>
    </xf>
    <xf numFmtId="3" fontId="4" fillId="0" borderId="0" xfId="12" applyNumberFormat="1" applyFont="1" applyAlignment="1">
      <alignment horizontal="center" vertical="center"/>
    </xf>
    <xf numFmtId="168" fontId="4" fillId="0" borderId="0" xfId="12" applyNumberFormat="1" applyAlignment="1">
      <alignment horizontal="center" vertical="center" wrapText="1"/>
    </xf>
    <xf numFmtId="3" fontId="4" fillId="31" borderId="0" xfId="12" applyNumberFormat="1" applyFont="1" applyFill="1" applyBorder="1" applyAlignment="1">
      <alignment horizontal="center" vertical="center" wrapText="1"/>
    </xf>
    <xf numFmtId="3" fontId="4" fillId="0" borderId="0" xfId="12" applyNumberFormat="1" applyFont="1" applyBorder="1" applyAlignment="1">
      <alignment horizontal="center" vertical="center"/>
    </xf>
    <xf numFmtId="167" fontId="4" fillId="31" borderId="0" xfId="12" applyNumberFormat="1" applyFill="1" applyBorder="1" applyAlignment="1">
      <alignment horizontal="center" vertical="center" wrapText="1"/>
    </xf>
    <xf numFmtId="3" fontId="4" fillId="0" borderId="0" xfId="12" applyNumberFormat="1" applyBorder="1" applyAlignment="1">
      <alignment horizontal="center" vertical="center" wrapText="1"/>
    </xf>
    <xf numFmtId="3" fontId="4" fillId="0" borderId="0" xfId="12" applyNumberFormat="1" applyFont="1" applyAlignment="1">
      <alignment horizontal="left" vertical="center"/>
    </xf>
    <xf numFmtId="0" fontId="32" fillId="0" borderId="0" xfId="12" applyFont="1" applyAlignment="1">
      <alignment horizontal="center" vertical="top" wrapText="1"/>
    </xf>
    <xf numFmtId="0" fontId="4" fillId="0" borderId="14" xfId="12" applyFont="1" applyBorder="1" applyAlignment="1">
      <alignment horizontal="center" vertical="top" wrapText="1"/>
    </xf>
    <xf numFmtId="0" fontId="4" fillId="0" borderId="15" xfId="12" applyFont="1" applyBorder="1" applyAlignment="1">
      <alignment horizontal="center" wrapText="1"/>
    </xf>
    <xf numFmtId="0" fontId="4" fillId="0" borderId="0" xfId="12" applyFont="1" applyAlignment="1">
      <alignment horizontal="center" vertical="top" wrapText="1"/>
    </xf>
    <xf numFmtId="0" fontId="4" fillId="0" borderId="0" xfId="12" applyFont="1" applyAlignment="1">
      <alignment horizontal="center" wrapText="1"/>
    </xf>
    <xf numFmtId="0" fontId="4" fillId="32" borderId="9" xfId="12" applyFont="1" applyFill="1" applyBorder="1" applyAlignment="1">
      <alignment horizontal="center" vertical="center" wrapText="1"/>
    </xf>
    <xf numFmtId="0" fontId="4" fillId="28" borderId="13" xfId="12" applyFont="1" applyFill="1" applyBorder="1" applyAlignment="1">
      <alignment horizontal="center" vertical="center" wrapText="1"/>
    </xf>
    <xf numFmtId="3" fontId="4" fillId="0" borderId="9" xfId="12" applyNumberFormat="1" applyFont="1" applyBorder="1" applyAlignment="1">
      <alignment horizontal="center" vertical="center" wrapText="1"/>
    </xf>
    <xf numFmtId="3" fontId="4" fillId="0" borderId="13" xfId="12" applyNumberFormat="1" applyFont="1" applyBorder="1" applyAlignment="1">
      <alignment horizontal="center" vertical="center" wrapText="1"/>
    </xf>
    <xf numFmtId="0" fontId="4" fillId="17" borderId="12" xfId="12" applyFont="1" applyFill="1" applyBorder="1" applyAlignment="1">
      <alignment horizontal="center" vertical="center" wrapText="1"/>
    </xf>
    <xf numFmtId="169" fontId="4" fillId="28" borderId="12" xfId="12" applyNumberFormat="1" applyFont="1" applyFill="1" applyBorder="1" applyAlignment="1">
      <alignment horizontal="center" vertical="center" wrapText="1"/>
    </xf>
    <xf numFmtId="0" fontId="4" fillId="32" borderId="0" xfId="12" applyFill="1" applyBorder="1" applyAlignment="1">
      <alignment horizontal="center" vertical="center" wrapText="1"/>
    </xf>
    <xf numFmtId="0" fontId="4" fillId="28" borderId="0" xfId="12" applyFill="1" applyBorder="1" applyAlignment="1">
      <alignment horizontal="center" vertical="center" wrapText="1"/>
    </xf>
    <xf numFmtId="3" fontId="4" fillId="0" borderId="0" xfId="12" applyNumberFormat="1" applyFont="1" applyBorder="1" applyAlignment="1">
      <alignment horizontal="center" vertical="center" wrapText="1"/>
    </xf>
    <xf numFmtId="0" fontId="4" fillId="17" borderId="0" xfId="12" applyFont="1" applyFill="1" applyBorder="1" applyAlignment="1">
      <alignment horizontal="center" vertical="center" wrapText="1"/>
    </xf>
    <xf numFmtId="169" fontId="4" fillId="28" borderId="0" xfId="12" applyNumberFormat="1" applyFont="1" applyFill="1" applyBorder="1" applyAlignment="1">
      <alignment horizontal="center" vertical="center" wrapText="1"/>
    </xf>
    <xf numFmtId="168" fontId="4" fillId="32" borderId="0" xfId="12" applyNumberFormat="1" applyFill="1" applyBorder="1" applyAlignment="1">
      <alignment horizontal="center" vertical="center" wrapText="1"/>
    </xf>
    <xf numFmtId="0" fontId="33" fillId="0" borderId="14" xfId="12" applyFont="1" applyBorder="1" applyAlignment="1">
      <alignment horizontal="center" vertical="top" wrapText="1"/>
    </xf>
    <xf numFmtId="0" fontId="33" fillId="0" borderId="15" xfId="12" applyFont="1" applyBorder="1" applyAlignment="1">
      <alignment horizontal="center" vertical="top" wrapText="1"/>
    </xf>
    <xf numFmtId="3" fontId="4" fillId="28" borderId="13" xfId="12" applyNumberFormat="1" applyFont="1" applyFill="1" applyBorder="1" applyAlignment="1">
      <alignment horizontal="left" vertical="top"/>
    </xf>
    <xf numFmtId="0" fontId="35" fillId="30" borderId="0" xfId="12" applyFont="1" applyFill="1" applyBorder="1" applyAlignment="1">
      <alignment horizontal="center" vertical="center"/>
    </xf>
    <xf numFmtId="165" fontId="4" fillId="32" borderId="9" xfId="12" applyNumberFormat="1" applyFont="1" applyFill="1" applyBorder="1" applyAlignment="1">
      <alignment horizontal="center" vertical="center" wrapText="1"/>
    </xf>
    <xf numFmtId="165" fontId="4" fillId="0" borderId="12" xfId="12" applyNumberFormat="1" applyFont="1" applyBorder="1" applyAlignment="1">
      <alignment horizontal="center" vertical="center" wrapText="1"/>
    </xf>
    <xf numFmtId="3" fontId="4" fillId="17" borderId="9" xfId="12" applyNumberFormat="1" applyFont="1" applyFill="1" applyBorder="1" applyAlignment="1">
      <alignment horizontal="center" vertical="center" wrapText="1"/>
    </xf>
    <xf numFmtId="3" fontId="4" fillId="28" borderId="13" xfId="12" applyNumberFormat="1" applyFont="1" applyFill="1" applyBorder="1" applyAlignment="1">
      <alignment horizontal="center" vertical="center" wrapText="1"/>
    </xf>
    <xf numFmtId="165" fontId="4" fillId="32" borderId="0" xfId="12" applyNumberFormat="1" applyFill="1" applyBorder="1" applyAlignment="1">
      <alignment horizontal="center" vertical="center" wrapText="1"/>
    </xf>
    <xf numFmtId="165" fontId="4" fillId="0" borderId="0" xfId="12" applyNumberFormat="1" applyBorder="1" applyAlignment="1">
      <alignment horizontal="center" vertical="center" wrapText="1"/>
    </xf>
    <xf numFmtId="3" fontId="4" fillId="17" borderId="0" xfId="12" applyNumberFormat="1" applyFill="1" applyBorder="1" applyAlignment="1">
      <alignment horizontal="center" vertical="center" wrapText="1"/>
    </xf>
    <xf numFmtId="3" fontId="4" fillId="33" borderId="0" xfId="12" applyNumberFormat="1" applyFill="1" applyBorder="1" applyAlignment="1">
      <alignment horizontal="center" vertical="center" wrapText="1"/>
    </xf>
    <xf numFmtId="3" fontId="4" fillId="28" borderId="13" xfId="12" applyNumberFormat="1" applyFont="1" applyFill="1" applyBorder="1" applyAlignment="1">
      <alignment horizontal="left" vertical="center"/>
    </xf>
    <xf numFmtId="0" fontId="4" fillId="0" borderId="0" xfId="12" applyAlignment="1">
      <alignment horizontal="center" wrapText="1"/>
    </xf>
    <xf numFmtId="0" fontId="33" fillId="0" borderId="10" xfId="12" applyFont="1" applyBorder="1" applyAlignment="1">
      <alignment horizontal="center" vertical="top" wrapText="1"/>
    </xf>
    <xf numFmtId="165" fontId="4" fillId="0" borderId="13" xfId="12" applyNumberFormat="1" applyFont="1" applyBorder="1" applyAlignment="1">
      <alignment horizontal="center" vertical="center" wrapText="1"/>
    </xf>
    <xf numFmtId="3" fontId="4" fillId="0" borderId="12" xfId="12" applyNumberFormat="1" applyFont="1" applyBorder="1" applyAlignment="1">
      <alignment horizontal="center" vertical="center" wrapText="1"/>
    </xf>
    <xf numFmtId="0" fontId="4" fillId="0" borderId="9" xfId="12" applyFont="1" applyBorder="1" applyAlignment="1">
      <alignment horizontal="center" vertical="center" wrapText="1"/>
    </xf>
    <xf numFmtId="0" fontId="4" fillId="0" borderId="13" xfId="12" applyFont="1" applyBorder="1" applyAlignment="1">
      <alignment horizontal="center" vertical="center" wrapText="1"/>
    </xf>
    <xf numFmtId="0" fontId="4" fillId="0" borderId="7" xfId="12" applyFont="1" applyBorder="1" applyAlignment="1">
      <alignment horizontal="center" vertical="center" wrapText="1"/>
    </xf>
    <xf numFmtId="165" fontId="4" fillId="34" borderId="14" xfId="12" applyNumberFormat="1" applyFill="1" applyBorder="1" applyAlignment="1">
      <alignment horizontal="center" vertical="center" wrapText="1"/>
    </xf>
    <xf numFmtId="165" fontId="4" fillId="34" borderId="0" xfId="12" applyNumberFormat="1" applyFill="1" applyBorder="1" applyAlignment="1">
      <alignment horizontal="center" vertical="center" wrapText="1"/>
    </xf>
    <xf numFmtId="165" fontId="4" fillId="34" borderId="15" xfId="12" applyNumberFormat="1" applyFill="1" applyBorder="1" applyAlignment="1">
      <alignment horizontal="center" vertical="center" wrapText="1"/>
    </xf>
    <xf numFmtId="165" fontId="4" fillId="0" borderId="0" xfId="12" applyNumberFormat="1" applyAlignment="1">
      <alignment horizontal="center" vertical="center" wrapText="1"/>
    </xf>
    <xf numFmtId="165" fontId="4" fillId="3" borderId="14" xfId="12" applyNumberFormat="1" applyFont="1" applyFill="1" applyBorder="1" applyAlignment="1">
      <alignment horizontal="center" vertical="center" wrapText="1"/>
    </xf>
    <xf numFmtId="165" fontId="4" fillId="3" borderId="0" xfId="12" applyNumberFormat="1" applyFont="1" applyFill="1" applyBorder="1" applyAlignment="1">
      <alignment horizontal="center" vertical="center" wrapText="1"/>
    </xf>
    <xf numFmtId="165" fontId="4" fillId="3" borderId="15" xfId="12" applyNumberFormat="1" applyFont="1" applyFill="1" applyBorder="1" applyAlignment="1">
      <alignment horizontal="center" vertical="center" wrapText="1"/>
    </xf>
    <xf numFmtId="0" fontId="4" fillId="0" borderId="0" xfId="12" applyFont="1" applyAlignment="1">
      <alignment wrapText="1"/>
    </xf>
    <xf numFmtId="3" fontId="4" fillId="0" borderId="22" xfId="12" applyNumberFormat="1" applyFont="1" applyBorder="1" applyAlignment="1">
      <alignment horizontal="center" vertical="center" wrapText="1"/>
    </xf>
    <xf numFmtId="3" fontId="4" fillId="0" borderId="0" xfId="12" applyNumberFormat="1" applyAlignment="1">
      <alignment vertical="top"/>
    </xf>
    <xf numFmtId="165" fontId="4" fillId="31" borderId="0" xfId="1" applyFont="1" applyFill="1" applyBorder="1" applyAlignment="1" applyProtection="1">
      <alignment horizontal="center" vertical="center" wrapText="1"/>
    </xf>
    <xf numFmtId="165" fontId="4" fillId="0" borderId="0" xfId="1" applyFont="1" applyBorder="1" applyAlignment="1" applyProtection="1">
      <alignment horizontal="center" vertical="center" wrapText="1"/>
    </xf>
    <xf numFmtId="0" fontId="4" fillId="3" borderId="14" xfId="12" applyFont="1" applyFill="1" applyBorder="1" applyAlignment="1">
      <alignment horizontal="center" vertical="center" wrapText="1"/>
    </xf>
    <xf numFmtId="0" fontId="4" fillId="3" borderId="0" xfId="12" applyFont="1" applyFill="1" applyAlignment="1">
      <alignment horizontal="center" vertical="center" wrapText="1"/>
    </xf>
    <xf numFmtId="0" fontId="4" fillId="3" borderId="15" xfId="12" applyFont="1" applyFill="1" applyBorder="1" applyAlignment="1">
      <alignment horizontal="center" vertical="center" wrapText="1"/>
    </xf>
    <xf numFmtId="3" fontId="4" fillId="0" borderId="8" xfId="12" applyNumberFormat="1" applyBorder="1" applyAlignment="1">
      <alignment horizontal="center" vertical="center" wrapText="1"/>
    </xf>
    <xf numFmtId="0" fontId="37" fillId="30" borderId="0" xfId="12" applyFont="1" applyFill="1" applyBorder="1" applyAlignment="1">
      <alignment horizontal="center" vertical="center" wrapText="1"/>
    </xf>
    <xf numFmtId="3" fontId="4" fillId="31" borderId="0" xfId="12" applyNumberFormat="1" applyFill="1" applyBorder="1" applyAlignment="1">
      <alignment horizontal="center" vertical="center" wrapText="1"/>
    </xf>
    <xf numFmtId="0" fontId="36" fillId="35" borderId="0" xfId="12" applyFont="1" applyFill="1" applyAlignment="1">
      <alignment horizontal="center" vertical="center" wrapText="1"/>
    </xf>
    <xf numFmtId="3" fontId="4" fillId="3" borderId="14" xfId="12" applyNumberFormat="1" applyFont="1" applyFill="1" applyBorder="1" applyAlignment="1">
      <alignment horizontal="center" vertical="center" wrapText="1"/>
    </xf>
    <xf numFmtId="3" fontId="4" fillId="3" borderId="0" xfId="12" applyNumberFormat="1" applyFont="1" applyFill="1" applyAlignment="1">
      <alignment horizontal="center" vertical="center" wrapText="1"/>
    </xf>
    <xf numFmtId="3" fontId="4" fillId="3" borderId="15" xfId="12" applyNumberFormat="1" applyFont="1" applyFill="1" applyBorder="1" applyAlignment="1">
      <alignment horizontal="center" vertical="center" wrapText="1"/>
    </xf>
    <xf numFmtId="171" fontId="4" fillId="0" borderId="0" xfId="12" applyNumberFormat="1" applyAlignment="1">
      <alignment horizontal="center" vertical="center" wrapText="1"/>
    </xf>
    <xf numFmtId="3" fontId="4" fillId="0" borderId="14" xfId="12" applyNumberFormat="1" applyFont="1" applyBorder="1" applyAlignment="1">
      <alignment horizontal="center" vertical="center" wrapText="1"/>
    </xf>
    <xf numFmtId="3" fontId="4" fillId="0" borderId="15" xfId="12" applyNumberFormat="1" applyFont="1" applyBorder="1" applyAlignment="1">
      <alignment horizontal="center" vertical="center" wrapText="1"/>
    </xf>
    <xf numFmtId="165" fontId="4" fillId="3" borderId="0" xfId="12" applyNumberFormat="1" applyFont="1" applyFill="1" applyAlignment="1">
      <alignment horizontal="center" vertical="center" wrapText="1"/>
    </xf>
    <xf numFmtId="0" fontId="39" fillId="35" borderId="0" xfId="12" applyFont="1" applyFill="1" applyAlignment="1">
      <alignment horizontal="center" vertical="center" wrapText="1"/>
    </xf>
    <xf numFmtId="3" fontId="4" fillId="0" borderId="0" xfId="12" applyNumberFormat="1" applyFont="1" applyAlignment="1">
      <alignment horizontal="center" vertical="center" wrapText="1"/>
    </xf>
    <xf numFmtId="0" fontId="40" fillId="30" borderId="0" xfId="12" applyFont="1" applyFill="1" applyBorder="1" applyAlignment="1">
      <alignment horizontal="center" vertical="center" wrapText="1"/>
    </xf>
    <xf numFmtId="3" fontId="39" fillId="35" borderId="0" xfId="12" applyNumberFormat="1" applyFont="1" applyFill="1" applyAlignment="1">
      <alignment horizontal="center" vertical="center" wrapText="1"/>
    </xf>
    <xf numFmtId="3" fontId="33" fillId="0" borderId="0" xfId="12" applyNumberFormat="1" applyFont="1" applyAlignment="1">
      <alignment horizontal="center" vertical="center" wrapText="1"/>
    </xf>
    <xf numFmtId="3" fontId="4" fillId="0" borderId="5" xfId="12" applyNumberFormat="1" applyFont="1" applyBorder="1" applyAlignment="1">
      <alignment horizontal="center" vertical="center" wrapText="1"/>
    </xf>
    <xf numFmtId="3" fontId="4" fillId="0" borderId="10" xfId="12" applyNumberFormat="1" applyFont="1" applyBorder="1" applyAlignment="1">
      <alignment horizontal="center" vertical="center" wrapText="1"/>
    </xf>
    <xf numFmtId="0" fontId="4" fillId="0" borderId="0" xfId="12" applyAlignment="1">
      <alignment horizontal="center"/>
    </xf>
    <xf numFmtId="0" fontId="4" fillId="0" borderId="11" xfId="12" applyFont="1" applyBorder="1"/>
    <xf numFmtId="3" fontId="4" fillId="0" borderId="0" xfId="12" applyNumberFormat="1" applyAlignment="1">
      <alignment horizontal="center"/>
    </xf>
    <xf numFmtId="0" fontId="37" fillId="30" borderId="0" xfId="12" applyFont="1" applyFill="1" applyBorder="1" applyAlignment="1">
      <alignment horizontal="left" vertical="center"/>
    </xf>
    <xf numFmtId="165" fontId="4" fillId="0" borderId="0" xfId="1" applyFont="1" applyBorder="1" applyAlignment="1" applyProtection="1">
      <alignment horizontal="center"/>
    </xf>
    <xf numFmtId="165" fontId="0" fillId="0" borderId="0" xfId="1" applyFont="1" applyBorder="1" applyAlignment="1" applyProtection="1">
      <alignment horizontal="left"/>
    </xf>
    <xf numFmtId="168" fontId="0" fillId="0" borderId="0" xfId="1" applyNumberFormat="1" applyFont="1" applyBorder="1" applyAlignment="1" applyProtection="1"/>
    <xf numFmtId="0" fontId="0" fillId="31" borderId="0" xfId="0" applyFill="1"/>
    <xf numFmtId="0" fontId="2" fillId="23" borderId="0" xfId="13" applyFont="1" applyFill="1"/>
    <xf numFmtId="0" fontId="2" fillId="23" borderId="0" xfId="13" applyFont="1" applyFill="1" applyAlignment="1">
      <alignment wrapText="1"/>
    </xf>
    <xf numFmtId="0" fontId="2" fillId="23" borderId="0" xfId="13" applyFont="1" applyFill="1" applyAlignment="1">
      <alignment horizontal="center"/>
    </xf>
    <xf numFmtId="0" fontId="2" fillId="23" borderId="0" xfId="13" applyFont="1" applyFill="1" applyAlignment="1">
      <alignment horizontal="left" vertical="center" wrapText="1"/>
    </xf>
    <xf numFmtId="0" fontId="41" fillId="23" borderId="20" xfId="13" applyFont="1" applyFill="1" applyBorder="1" applyAlignment="1">
      <alignment horizontal="left" vertical="center" wrapText="1" indent="2"/>
    </xf>
    <xf numFmtId="0" fontId="41" fillId="23" borderId="20" xfId="13" applyFont="1" applyFill="1" applyBorder="1" applyAlignment="1">
      <alignment horizontal="left" vertical="center" wrapText="1" indent="5"/>
    </xf>
    <xf numFmtId="0" fontId="41" fillId="23" borderId="20" xfId="13" applyFont="1" applyFill="1" applyBorder="1" applyAlignment="1">
      <alignment horizontal="center" vertical="center" wrapText="1"/>
    </xf>
    <xf numFmtId="0" fontId="41" fillId="23" borderId="20" xfId="13" applyFont="1" applyFill="1" applyBorder="1" applyAlignment="1">
      <alignment horizontal="left" vertical="center" wrapText="1"/>
    </xf>
    <xf numFmtId="0" fontId="2" fillId="23" borderId="20" xfId="13" applyFont="1" applyFill="1" applyBorder="1" applyAlignment="1">
      <alignment horizontal="left" vertical="center" wrapText="1"/>
    </xf>
    <xf numFmtId="0" fontId="2" fillId="23" borderId="20" xfId="13" applyFont="1" applyFill="1" applyBorder="1" applyAlignment="1">
      <alignment horizontal="center" vertical="center" wrapText="1"/>
    </xf>
    <xf numFmtId="0" fontId="2" fillId="23" borderId="23" xfId="13" applyFont="1" applyFill="1" applyBorder="1" applyAlignment="1">
      <alignment horizontal="left" vertical="center" wrapText="1"/>
    </xf>
    <xf numFmtId="0" fontId="12" fillId="10" borderId="0" xfId="19" applyFont="1" applyBorder="1" applyAlignment="1" applyProtection="1"/>
    <xf numFmtId="0" fontId="42" fillId="10" borderId="0" xfId="19" applyFont="1" applyBorder="1" applyAlignment="1" applyProtection="1">
      <alignment horizontal="center"/>
    </xf>
    <xf numFmtId="0" fontId="43" fillId="16" borderId="0" xfId="25" applyBorder="1" applyAlignment="1" applyProtection="1"/>
    <xf numFmtId="171" fontId="0" fillId="0" borderId="0" xfId="0" applyNumberFormat="1"/>
    <xf numFmtId="2" fontId="0" fillId="0" borderId="0" xfId="0" applyNumberFormat="1"/>
    <xf numFmtId="0" fontId="11" fillId="0" borderId="0" xfId="0" applyFont="1" applyBorder="1" applyAlignment="1">
      <alignment horizontal="center" vertical="center"/>
    </xf>
    <xf numFmtId="0" fontId="4" fillId="0" borderId="0" xfId="12" applyFont="1" applyBorder="1" applyAlignment="1">
      <alignment horizontal="center" vertical="center" wrapText="1"/>
    </xf>
    <xf numFmtId="0" fontId="36" fillId="27" borderId="0" xfId="12" applyFont="1" applyFill="1" applyBorder="1" applyAlignment="1">
      <alignment horizontal="center" vertical="center" wrapText="1"/>
    </xf>
    <xf numFmtId="0" fontId="4" fillId="0" borderId="0" xfId="12" applyBorder="1" applyAlignment="1">
      <alignment horizontal="center" wrapText="1"/>
    </xf>
    <xf numFmtId="0" fontId="4" fillId="0" borderId="14" xfId="12" applyFont="1" applyBorder="1" applyAlignment="1">
      <alignment horizontal="center" vertical="center" wrapText="1"/>
    </xf>
    <xf numFmtId="0" fontId="4" fillId="0" borderId="5" xfId="12" applyFont="1" applyBorder="1" applyAlignment="1">
      <alignment horizontal="center" vertical="center" wrapText="1"/>
    </xf>
    <xf numFmtId="0" fontId="33" fillId="0" borderId="5" xfId="12" applyFont="1" applyBorder="1" applyAlignment="1">
      <alignment horizontal="center" vertical="center" wrapText="1"/>
    </xf>
    <xf numFmtId="0" fontId="33" fillId="0" borderId="7" xfId="12" applyFont="1" applyBorder="1" applyAlignment="1">
      <alignment horizontal="center" vertical="center" wrapText="1"/>
    </xf>
    <xf numFmtId="0" fontId="4" fillId="0" borderId="8" xfId="12" applyFont="1" applyBorder="1" applyAlignment="1">
      <alignment horizontal="center" vertical="center" wrapText="1"/>
    </xf>
    <xf numFmtId="0" fontId="4" fillId="0" borderId="6" xfId="12" applyFont="1" applyBorder="1" applyAlignment="1">
      <alignment horizontal="center" vertical="center" wrapText="1"/>
    </xf>
    <xf numFmtId="0" fontId="36" fillId="27" borderId="15" xfId="12" applyFont="1" applyFill="1" applyBorder="1" applyAlignment="1">
      <alignment horizontal="center" vertical="center" wrapText="1"/>
    </xf>
    <xf numFmtId="0" fontId="4" fillId="0" borderId="16" xfId="12" applyFont="1" applyBorder="1" applyAlignment="1">
      <alignment horizontal="center" vertical="center" wrapText="1"/>
    </xf>
    <xf numFmtId="0" fontId="8" fillId="31" borderId="0" xfId="0" applyFont="1" applyFill="1" applyBorder="1" applyAlignment="1">
      <alignment horizontal="center"/>
    </xf>
  </cellXfs>
  <cellStyles count="26">
    <cellStyle name="Accent1 2" xfId="3" xr:uid="{00000000-0005-0000-0000-000006000000}"/>
    <cellStyle name="Accent2 2" xfId="4" xr:uid="{00000000-0005-0000-0000-000007000000}"/>
    <cellStyle name="Accent3 2" xfId="5" xr:uid="{00000000-0005-0000-0000-000008000000}"/>
    <cellStyle name="Accent4 2" xfId="6" xr:uid="{00000000-0005-0000-0000-000009000000}"/>
    <cellStyle name="Accent5 2" xfId="7" xr:uid="{00000000-0005-0000-0000-00000A000000}"/>
    <cellStyle name="Accent6 2" xfId="8" xr:uid="{00000000-0005-0000-0000-00000B000000}"/>
    <cellStyle name="Commentaire" xfId="9" xr:uid="{00000000-0005-0000-0000-00000C000000}"/>
    <cellStyle name="Excel Built-in 20% - Accent1" xfId="23" xr:uid="{00000000-0005-0000-0000-00001B000000}"/>
    <cellStyle name="Excel Built-in 20% - Accent5" xfId="22" xr:uid="{00000000-0005-0000-0000-00001A000000}"/>
    <cellStyle name="Excel Built-in 20% - Accent6" xfId="20" xr:uid="{00000000-0005-0000-0000-000018000000}"/>
    <cellStyle name="Excel Built-in 40% - Accent2" xfId="18" xr:uid="{00000000-0005-0000-0000-000016000000}"/>
    <cellStyle name="Excel Built-in 40% - Accent5" xfId="24" xr:uid="{00000000-0005-0000-0000-00001C000000}"/>
    <cellStyle name="Excel Built-in Bad" xfId="25" xr:uid="{00000000-0005-0000-0000-00001D000000}"/>
    <cellStyle name="Excel Built-in Good" xfId="19" xr:uid="{00000000-0005-0000-0000-000017000000}"/>
    <cellStyle name="Excel Built-in Neutral" xfId="21" xr:uid="{00000000-0005-0000-0000-000019000000}"/>
    <cellStyle name="Heading 1" xfId="11" xr:uid="{00000000-0005-0000-0000-00000E000000}"/>
    <cellStyle name="Heading 3" xfId="10" xr:uid="{00000000-0005-0000-0000-00000D000000}"/>
    <cellStyle name="Hyperlink" xfId="2" builtinId="8"/>
    <cellStyle name="Normal" xfId="0" builtinId="0"/>
    <cellStyle name="Normal 2" xfId="12" xr:uid="{00000000-0005-0000-0000-00000F000000}"/>
    <cellStyle name="Normal 3" xfId="13" xr:uid="{00000000-0005-0000-0000-000010000000}"/>
    <cellStyle name="Percent" xfId="1" builtinId="5"/>
    <cellStyle name="Result 4" xfId="14" xr:uid="{00000000-0005-0000-0000-000011000000}"/>
    <cellStyle name="Result2" xfId="15" xr:uid="{00000000-0005-0000-0000-000012000000}"/>
    <cellStyle name="Titre 1" xfId="16" xr:uid="{00000000-0005-0000-0000-000013000000}"/>
    <cellStyle name="Total 2" xfId="17" xr:uid="{00000000-0005-0000-0000-000014000000}"/>
  </cellStyles>
  <dxfs count="2">
    <dxf>
      <font>
        <sz val="11"/>
        <color rgb="FF000000"/>
        <name val="Calibri"/>
        <family val="2"/>
        <charset val="1"/>
      </font>
      <alignment horizontal="general" vertical="bottom" textRotation="0" wrapText="0" indent="0" shrinkToFit="0"/>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E7E6E6"/>
      <rgbColor rgb="FFDAE3F3"/>
      <rgbColor rgb="FF9C0006"/>
      <rgbColor rgb="FF006100"/>
      <rgbColor rgb="FF000080"/>
      <rgbColor rgb="FF548235"/>
      <rgbColor rgb="FF800080"/>
      <rgbColor rgb="FF0070C0"/>
      <rgbColor rgb="FFC0C0C0"/>
      <rgbColor rgb="FF767171"/>
      <rgbColor rgb="FF8FAADC"/>
      <rgbColor rgb="FFC55A11"/>
      <rgbColor rgb="FFFFFFCC"/>
      <rgbColor rgb="FFDEEBF7"/>
      <rgbColor rgb="FF660066"/>
      <rgbColor rgb="FFFFC7CE"/>
      <rgbColor rgb="FF0563C1"/>
      <rgbColor rgb="FFBDD7EE"/>
      <rgbColor rgb="FF000080"/>
      <rgbColor rgb="FFFFE7B9"/>
      <rgbColor rgb="FFFFEB9C"/>
      <rgbColor rgb="FFE0E0E0"/>
      <rgbColor rgb="FFFFF2CC"/>
      <rgbColor rgb="FF800000"/>
      <rgbColor rgb="FF1F4E79"/>
      <rgbColor rgb="FF0000FF"/>
      <rgbColor rgb="FFD9D9D9"/>
      <rgbColor rgb="FFE2F0D9"/>
      <rgbColor rgb="FFC6EFCE"/>
      <rgbColor rgb="FFFFFF99"/>
      <rgbColor rgb="FF9DC3E6"/>
      <rgbColor rgb="FFF4B183"/>
      <rgbColor rgb="FFB4C7E7"/>
      <rgbColor rgb="FFF8CBAD"/>
      <rgbColor rgb="FF3366FF"/>
      <rgbColor rgb="FF33CCCC"/>
      <rgbColor rgb="FFBF9000"/>
      <rgbColor rgb="FFFFC000"/>
      <rgbColor rgb="FFFF9900"/>
      <rgbColor rgb="FFFF6600"/>
      <rgbColor rgb="FF525457"/>
      <rgbColor rgb="FFA9D18E"/>
      <rgbColor rgb="FF003366"/>
      <rgbColor rgb="FF339966"/>
      <rgbColor rgb="FF003300"/>
      <rgbColor rgb="FF2F5597"/>
      <rgbColor rgb="FF9C5700"/>
      <rgbColor rgb="FFFFE699"/>
      <rgbColor rgb="FF33339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ta_dossier_complet" displayName="meta_dossier_complet" ref="B1:F1891" totalsRowShown="0">
  <autoFilter ref="B1:F1891" xr:uid="{00000000-0009-0000-0100-000001000000}"/>
  <tableColumns count="5">
    <tableColumn id="1" xr3:uid="{00000000-0010-0000-0000-000001000000}" name="COD_VAR"/>
    <tableColumn id="2" xr3:uid="{00000000-0010-0000-0000-000002000000}" name="LIB_VAR"/>
    <tableColumn id="3" xr3:uid="{00000000-0010-0000-0000-000003000000}" name="LIB_VAR_LONG"/>
    <tableColumn id="4" xr3:uid="{00000000-0010-0000-0000-000004000000}" name="TYPE_VAR"/>
    <tableColumn id="5" xr3:uid="{00000000-0010-0000-0000-000005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com/search?q=cannes+pays+de+lerins" TargetMode="External"/><Relationship Id="rId7" Type="http://schemas.openxmlformats.org/officeDocument/2006/relationships/printerSettings" Target="../printerSettings/printerSettings1.bin"/><Relationship Id="rId2" Type="http://schemas.openxmlformats.org/officeDocument/2006/relationships/hyperlink" Target="https://www.linternaute.com/ville/alpes-maritimes/departement-06" TargetMode="External"/><Relationship Id="rId1" Type="http://schemas.openxmlformats.org/officeDocument/2006/relationships/hyperlink" Target="https://ville-data.com/Mougins-06250.html" TargetMode="External"/><Relationship Id="rId6" Type="http://schemas.openxmlformats.org/officeDocument/2006/relationships/hyperlink" Target="https://www.insee.fr/fr/statistiques" TargetMode="External"/><Relationship Id="rId5" Type="http://schemas.openxmlformats.org/officeDocument/2006/relationships/hyperlink" Target="https://vigibati.fr/?commune.f=%3D+%22NOM_COMMUNE%22+%20-%20+%22CODE_POSTAL%22+&amp;map.z=14&amp;map.c=12022302133321312221211&amp;map.f=0" TargetMode="External"/><Relationship Id="rId4"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755"/>
  <sheetViews>
    <sheetView tabSelected="1" topLeftCell="A425" zoomScaleNormal="100" workbookViewId="0">
      <selection activeCell="E435" sqref="E435"/>
    </sheetView>
  </sheetViews>
  <sheetFormatPr defaultColWidth="9.140625" defaultRowHeight="15"/>
  <cols>
    <col min="1" max="1" width="44.28515625" style="1" customWidth="1"/>
    <col min="2" max="2" width="80.5703125" style="1" customWidth="1"/>
    <col min="3" max="3" width="10.5703125" style="1" customWidth="1"/>
    <col min="4" max="4" width="9.140625" style="1"/>
    <col min="5" max="5" width="71.28515625" style="1" customWidth="1"/>
    <col min="6" max="6" width="9.140625" style="1"/>
    <col min="7" max="7" width="11.85546875" style="1" customWidth="1"/>
    <col min="8" max="1024" width="9.140625" style="1"/>
  </cols>
  <sheetData>
    <row r="1" spans="1:11">
      <c r="A1" s="1" t="s">
        <v>0</v>
      </c>
      <c r="B1" s="1" t="s">
        <v>1</v>
      </c>
      <c r="C1" s="1" t="s">
        <v>2</v>
      </c>
      <c r="D1" s="1" t="s">
        <v>3</v>
      </c>
      <c r="E1" s="1" t="s">
        <v>4</v>
      </c>
      <c r="F1" s="1" t="s">
        <v>5</v>
      </c>
      <c r="G1" s="1" t="s">
        <v>6</v>
      </c>
    </row>
    <row r="2" spans="1:11">
      <c r="A2" s="2" t="s">
        <v>7</v>
      </c>
      <c r="B2" s="2"/>
      <c r="C2" s="2"/>
      <c r="D2" s="2"/>
      <c r="E2" s="2"/>
      <c r="F2" s="2"/>
      <c r="G2" s="2"/>
      <c r="H2" s="2"/>
      <c r="I2" s="2"/>
      <c r="J2" s="2"/>
      <c r="K2" s="2"/>
    </row>
    <row r="3" spans="1:11">
      <c r="A3" s="1" t="s">
        <v>8</v>
      </c>
      <c r="B3" s="1" t="s">
        <v>8</v>
      </c>
      <c r="C3" s="1" t="s">
        <v>9</v>
      </c>
      <c r="D3" s="1" t="s">
        <v>10</v>
      </c>
      <c r="E3" s="3" t="s">
        <v>11</v>
      </c>
      <c r="F3" s="1" t="s">
        <v>12</v>
      </c>
    </row>
    <row r="4" spans="1:11">
      <c r="A4" s="1" t="s">
        <v>9</v>
      </c>
      <c r="B4" s="1" t="s">
        <v>9</v>
      </c>
      <c r="C4" s="1" t="s">
        <v>9</v>
      </c>
      <c r="D4" s="1" t="s">
        <v>13</v>
      </c>
      <c r="E4" s="3">
        <v>5</v>
      </c>
      <c r="F4" s="1" t="s">
        <v>12</v>
      </c>
    </row>
    <row r="5" spans="1:11">
      <c r="A5" s="1" t="s">
        <v>14</v>
      </c>
      <c r="B5" s="1" t="s">
        <v>14</v>
      </c>
      <c r="C5" s="1" t="s">
        <v>9</v>
      </c>
      <c r="D5" s="1" t="s">
        <v>13</v>
      </c>
      <c r="E5" s="1" t="s">
        <v>15</v>
      </c>
      <c r="F5" s="1" t="s">
        <v>16</v>
      </c>
    </row>
    <row r="7" spans="1:11" s="2" customFormat="1">
      <c r="A7" s="2" t="s">
        <v>17</v>
      </c>
    </row>
    <row r="8" spans="1:11">
      <c r="A8" s="1" t="s">
        <v>18</v>
      </c>
      <c r="B8" s="1" t="s">
        <v>19</v>
      </c>
      <c r="C8" s="1" t="s">
        <v>20</v>
      </c>
      <c r="D8" s="1" t="s">
        <v>10</v>
      </c>
      <c r="E8" s="1" t="s">
        <v>21</v>
      </c>
      <c r="F8" s="1" t="s">
        <v>12</v>
      </c>
      <c r="G8" s="1" t="s">
        <v>22</v>
      </c>
    </row>
    <row r="10" spans="1:11">
      <c r="A10" s="1" t="s">
        <v>23</v>
      </c>
      <c r="B10" s="1" t="s">
        <v>24</v>
      </c>
      <c r="C10" s="1" t="s">
        <v>20</v>
      </c>
      <c r="D10" s="1" t="s">
        <v>10</v>
      </c>
      <c r="E10" s="1" t="s">
        <v>25</v>
      </c>
      <c r="F10" s="1" t="s">
        <v>25</v>
      </c>
    </row>
    <row r="11" spans="1:11">
      <c r="A11" s="1" t="s">
        <v>26</v>
      </c>
      <c r="B11" s="1" t="s">
        <v>27</v>
      </c>
      <c r="C11" s="1" t="s">
        <v>20</v>
      </c>
      <c r="D11" s="1" t="s">
        <v>10</v>
      </c>
      <c r="E11" s="1" t="s">
        <v>28</v>
      </c>
      <c r="F11" s="1" t="s">
        <v>28</v>
      </c>
    </row>
    <row r="12" spans="1:11">
      <c r="A12" s="1" t="s">
        <v>29</v>
      </c>
      <c r="B12" s="1" t="s">
        <v>30</v>
      </c>
      <c r="C12" s="1" t="s">
        <v>20</v>
      </c>
      <c r="D12" s="1" t="s">
        <v>10</v>
      </c>
      <c r="E12" s="1" t="s">
        <v>31</v>
      </c>
      <c r="F12" s="1" t="s">
        <v>31</v>
      </c>
    </row>
    <row r="13" spans="1:11">
      <c r="A13" s="1" t="s">
        <v>32</v>
      </c>
      <c r="B13" s="1" t="s">
        <v>33</v>
      </c>
      <c r="C13" s="1" t="s">
        <v>20</v>
      </c>
      <c r="D13" s="1" t="s">
        <v>10</v>
      </c>
      <c r="E13" s="1" t="s">
        <v>34</v>
      </c>
      <c r="F13" s="1" t="s">
        <v>34</v>
      </c>
    </row>
    <row r="14" spans="1:11">
      <c r="A14" s="1" t="s">
        <v>35</v>
      </c>
      <c r="B14" s="1" t="s">
        <v>36</v>
      </c>
      <c r="C14" s="1" t="s">
        <v>20</v>
      </c>
      <c r="D14" s="1" t="s">
        <v>10</v>
      </c>
      <c r="E14" s="1" t="s">
        <v>37</v>
      </c>
      <c r="F14" s="1" t="s">
        <v>37</v>
      </c>
    </row>
    <row r="15" spans="1:11">
      <c r="A15" s="1" t="s">
        <v>38</v>
      </c>
      <c r="B15" s="1" t="s">
        <v>39</v>
      </c>
      <c r="C15" s="1" t="s">
        <v>20</v>
      </c>
      <c r="D15" s="1" t="s">
        <v>10</v>
      </c>
      <c r="E15" s="1" t="s">
        <v>40</v>
      </c>
      <c r="F15" s="1" t="s">
        <v>40</v>
      </c>
    </row>
    <row r="16" spans="1:11">
      <c r="A16" s="1" t="s">
        <v>41</v>
      </c>
      <c r="B16" s="1" t="s">
        <v>42</v>
      </c>
      <c r="C16" s="1" t="s">
        <v>20</v>
      </c>
      <c r="D16" s="1" t="s">
        <v>10</v>
      </c>
      <c r="E16" s="1" t="s">
        <v>43</v>
      </c>
      <c r="F16" s="1" t="s">
        <v>43</v>
      </c>
    </row>
    <row r="17" spans="1:1024">
      <c r="A17" s="1" t="s">
        <v>44</v>
      </c>
      <c r="B17" s="1" t="s">
        <v>45</v>
      </c>
      <c r="C17" s="1" t="s">
        <v>20</v>
      </c>
      <c r="D17" s="1" t="s">
        <v>10</v>
      </c>
      <c r="E17" s="1" t="s">
        <v>46</v>
      </c>
      <c r="F17" s="1" t="s">
        <v>46</v>
      </c>
    </row>
    <row r="18" spans="1:1024">
      <c r="A18" s="1" t="s">
        <v>47</v>
      </c>
      <c r="B18" s="1" t="s">
        <v>48</v>
      </c>
      <c r="C18" s="1" t="s">
        <v>20</v>
      </c>
      <c r="D18" s="1" t="s">
        <v>10</v>
      </c>
      <c r="E18" s="1" t="s">
        <v>49</v>
      </c>
      <c r="F18" s="1" t="s">
        <v>49</v>
      </c>
    </row>
    <row r="20" spans="1:1024" s="2" customFormat="1">
      <c r="A20" s="2" t="s">
        <v>50</v>
      </c>
    </row>
    <row r="21" spans="1:1024">
      <c r="A21" s="1" t="s">
        <v>51</v>
      </c>
      <c r="B21" s="1" t="s">
        <v>52</v>
      </c>
      <c r="C21" s="1" t="s">
        <v>53</v>
      </c>
      <c r="D21" s="1" t="s">
        <v>10</v>
      </c>
      <c r="E21" s="1" t="s">
        <v>54</v>
      </c>
      <c r="F21" s="1" t="s">
        <v>55</v>
      </c>
      <c r="G21" s="1" t="s">
        <v>9561</v>
      </c>
    </row>
    <row r="22" spans="1:1024">
      <c r="A22" s="1" t="s">
        <v>57</v>
      </c>
      <c r="B22" s="1" t="s">
        <v>58</v>
      </c>
      <c r="C22" s="1" t="s">
        <v>53</v>
      </c>
      <c r="D22" s="1" t="s">
        <v>10</v>
      </c>
      <c r="E22" s="1" t="s">
        <v>59</v>
      </c>
      <c r="F22" s="1" t="s">
        <v>12</v>
      </c>
      <c r="G22" s="1" t="s">
        <v>9561</v>
      </c>
    </row>
    <row r="23" spans="1:1024">
      <c r="A23" s="1" t="s">
        <v>60</v>
      </c>
      <c r="B23" s="1" t="s">
        <v>61</v>
      </c>
      <c r="C23" s="1" t="s">
        <v>53</v>
      </c>
      <c r="D23" s="1" t="s">
        <v>10</v>
      </c>
      <c r="E23" s="1" t="s">
        <v>62</v>
      </c>
      <c r="F23" s="1" t="s">
        <v>63</v>
      </c>
      <c r="G23" s="1" t="s">
        <v>9561</v>
      </c>
    </row>
    <row r="24" spans="1:1024">
      <c r="A24" s="1" t="s">
        <v>64</v>
      </c>
      <c r="B24" s="1" t="s">
        <v>65</v>
      </c>
      <c r="C24" s="1" t="s">
        <v>53</v>
      </c>
      <c r="D24" s="1" t="s">
        <v>10</v>
      </c>
      <c r="E24" s="1" t="s">
        <v>66</v>
      </c>
      <c r="F24" s="1" t="s">
        <v>55</v>
      </c>
      <c r="G24" s="1" t="s">
        <v>9561</v>
      </c>
    </row>
    <row r="25" spans="1:1024" s="22" customFormat="1">
      <c r="A25" s="1" t="s">
        <v>67</v>
      </c>
      <c r="B25" s="1" t="s">
        <v>68</v>
      </c>
      <c r="C25" s="1" t="s">
        <v>53</v>
      </c>
      <c r="D25" s="1" t="s">
        <v>10</v>
      </c>
      <c r="E25" s="1" t="s">
        <v>69</v>
      </c>
      <c r="F25" s="1" t="s">
        <v>70</v>
      </c>
      <c r="G25" s="1" t="s">
        <v>9561</v>
      </c>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c r="AMJ25" s="1"/>
    </row>
    <row r="26" spans="1:1024">
      <c r="A26" s="1" t="s">
        <v>9559</v>
      </c>
      <c r="B26" s="1" t="s">
        <v>9668</v>
      </c>
      <c r="C26" s="1" t="s">
        <v>53</v>
      </c>
      <c r="D26" s="1" t="s">
        <v>10</v>
      </c>
      <c r="E26" s="1" t="s">
        <v>9560</v>
      </c>
      <c r="F26" s="1" t="s">
        <v>70</v>
      </c>
      <c r="G26" s="1" t="s">
        <v>9561</v>
      </c>
    </row>
    <row r="28" spans="1:1024" s="2" customFormat="1">
      <c r="A28" s="2" t="s">
        <v>71</v>
      </c>
    </row>
    <row r="29" spans="1:1024">
      <c r="A29" s="1" t="s">
        <v>72</v>
      </c>
      <c r="B29" s="1" t="s">
        <v>73</v>
      </c>
      <c r="C29" s="1" t="s">
        <v>74</v>
      </c>
      <c r="D29" s="1" t="s">
        <v>10</v>
      </c>
      <c r="E29" s="1" t="s">
        <v>75</v>
      </c>
      <c r="F29" s="1" t="s">
        <v>55</v>
      </c>
      <c r="G29" s="1" t="s">
        <v>9561</v>
      </c>
    </row>
    <row r="30" spans="1:1024">
      <c r="A30" s="1" t="s">
        <v>76</v>
      </c>
      <c r="B30" s="1" t="s">
        <v>77</v>
      </c>
      <c r="C30" s="1" t="s">
        <v>74</v>
      </c>
      <c r="D30" s="1" t="s">
        <v>10</v>
      </c>
      <c r="E30" s="1" t="s">
        <v>78</v>
      </c>
      <c r="F30" s="1" t="s">
        <v>55</v>
      </c>
      <c r="G30" s="1" t="s">
        <v>9561</v>
      </c>
    </row>
    <row r="31" spans="1:1024">
      <c r="A31" s="1" t="s">
        <v>79</v>
      </c>
      <c r="B31" s="1" t="s">
        <v>80</v>
      </c>
      <c r="C31" s="1" t="s">
        <v>74</v>
      </c>
      <c r="D31" s="1" t="s">
        <v>10</v>
      </c>
      <c r="E31" s="1" t="s">
        <v>81</v>
      </c>
      <c r="F31" s="1" t="s">
        <v>55</v>
      </c>
      <c r="G31" s="1" t="s">
        <v>9561</v>
      </c>
    </row>
    <row r="32" spans="1:1024">
      <c r="A32" s="1" t="s">
        <v>82</v>
      </c>
      <c r="B32" s="1" t="s">
        <v>83</v>
      </c>
      <c r="C32" s="1" t="s">
        <v>74</v>
      </c>
      <c r="D32" s="1" t="s">
        <v>13</v>
      </c>
      <c r="E32" s="1" t="s">
        <v>84</v>
      </c>
      <c r="F32" s="1" t="s">
        <v>55</v>
      </c>
      <c r="G32" s="1" t="s">
        <v>9561</v>
      </c>
    </row>
    <row r="33" spans="1:7">
      <c r="A33" s="1" t="s">
        <v>85</v>
      </c>
      <c r="B33" s="1" t="s">
        <v>86</v>
      </c>
      <c r="C33" s="1" t="s">
        <v>74</v>
      </c>
      <c r="D33" s="1" t="s">
        <v>10</v>
      </c>
      <c r="E33" s="1" t="s">
        <v>87</v>
      </c>
      <c r="F33" s="1" t="s">
        <v>55</v>
      </c>
      <c r="G33" s="1" t="s">
        <v>9561</v>
      </c>
    </row>
    <row r="34" spans="1:7">
      <c r="A34" s="1" t="s">
        <v>88</v>
      </c>
      <c r="B34" s="1" t="s">
        <v>89</v>
      </c>
      <c r="C34" s="1" t="s">
        <v>74</v>
      </c>
      <c r="D34" s="1" t="s">
        <v>10</v>
      </c>
      <c r="E34" s="1" t="s">
        <v>90</v>
      </c>
      <c r="F34" s="1" t="s">
        <v>55</v>
      </c>
      <c r="G34" s="1" t="s">
        <v>9561</v>
      </c>
    </row>
    <row r="35" spans="1:7">
      <c r="A35" s="1" t="s">
        <v>91</v>
      </c>
      <c r="B35" s="1" t="s">
        <v>92</v>
      </c>
      <c r="C35" s="1" t="s">
        <v>74</v>
      </c>
      <c r="D35" s="1" t="s">
        <v>10</v>
      </c>
      <c r="E35" s="1" t="s">
        <v>93</v>
      </c>
      <c r="F35" s="1" t="s">
        <v>55</v>
      </c>
      <c r="G35" s="1" t="s">
        <v>9561</v>
      </c>
    </row>
    <row r="36" spans="1:7">
      <c r="A36" s="1" t="s">
        <v>94</v>
      </c>
      <c r="B36" s="1" t="s">
        <v>95</v>
      </c>
      <c r="C36" s="1" t="s">
        <v>74</v>
      </c>
      <c r="D36" s="1" t="s">
        <v>10</v>
      </c>
      <c r="E36" s="1" t="s">
        <v>96</v>
      </c>
      <c r="F36" s="1" t="s">
        <v>55</v>
      </c>
      <c r="G36" s="1" t="s">
        <v>9561</v>
      </c>
    </row>
    <row r="37" spans="1:7">
      <c r="A37" s="1" t="s">
        <v>97</v>
      </c>
      <c r="B37" s="1" t="s">
        <v>98</v>
      </c>
      <c r="C37" s="1" t="s">
        <v>99</v>
      </c>
      <c r="D37" s="1" t="s">
        <v>10</v>
      </c>
      <c r="E37" s="1" t="s">
        <v>9562</v>
      </c>
      <c r="F37" s="1" t="s">
        <v>70</v>
      </c>
      <c r="G37" s="1" t="s">
        <v>9561</v>
      </c>
    </row>
    <row r="38" spans="1:7">
      <c r="A38" s="1" t="s">
        <v>100</v>
      </c>
      <c r="B38" s="1" t="s">
        <v>101</v>
      </c>
      <c r="C38" s="1" t="s">
        <v>74</v>
      </c>
      <c r="D38" s="1" t="s">
        <v>13</v>
      </c>
      <c r="E38" s="1" t="s">
        <v>102</v>
      </c>
      <c r="F38" s="1" t="s">
        <v>16</v>
      </c>
    </row>
    <row r="39" spans="1:7">
      <c r="A39" s="1" t="s">
        <v>103</v>
      </c>
      <c r="B39" s="1" t="s">
        <v>104</v>
      </c>
      <c r="C39" s="1" t="s">
        <v>74</v>
      </c>
      <c r="D39" s="1" t="s">
        <v>13</v>
      </c>
      <c r="E39" s="1" t="s">
        <v>105</v>
      </c>
      <c r="F39" s="1" t="s">
        <v>16</v>
      </c>
    </row>
    <row r="41" spans="1:7" s="2" customFormat="1">
      <c r="A41" s="2" t="s">
        <v>106</v>
      </c>
    </row>
    <row r="42" spans="1:7">
      <c r="A42" s="1" t="s">
        <v>107</v>
      </c>
      <c r="B42" s="1" t="s">
        <v>108</v>
      </c>
      <c r="C42" s="1" t="s">
        <v>109</v>
      </c>
      <c r="D42" s="1" t="s">
        <v>10</v>
      </c>
      <c r="E42" s="1" t="s">
        <v>110</v>
      </c>
      <c r="F42" s="1" t="s">
        <v>12</v>
      </c>
    </row>
    <row r="43" spans="1:7">
      <c r="A43" s="1" t="s">
        <v>111</v>
      </c>
      <c r="B43" s="1" t="s">
        <v>112</v>
      </c>
      <c r="C43" s="1" t="s">
        <v>113</v>
      </c>
      <c r="D43" s="1" t="s">
        <v>10</v>
      </c>
      <c r="E43" s="1" t="s">
        <v>114</v>
      </c>
      <c r="F43" s="1" t="s">
        <v>12</v>
      </c>
    </row>
    <row r="44" spans="1:7">
      <c r="A44" s="1" t="s">
        <v>115</v>
      </c>
      <c r="B44" s="1" t="s">
        <v>116</v>
      </c>
      <c r="C44" s="1" t="s">
        <v>117</v>
      </c>
      <c r="D44" s="1" t="s">
        <v>10</v>
      </c>
      <c r="E44" s="1" t="s">
        <v>118</v>
      </c>
      <c r="F44" s="1" t="s">
        <v>12</v>
      </c>
    </row>
    <row r="45" spans="1:7">
      <c r="A45" s="1" t="s">
        <v>119</v>
      </c>
      <c r="B45" s="1" t="s">
        <v>120</v>
      </c>
      <c r="C45" s="1" t="s">
        <v>99</v>
      </c>
      <c r="D45" s="1" t="s">
        <v>10</v>
      </c>
      <c r="E45" s="1" t="s">
        <v>121</v>
      </c>
      <c r="F45" s="1" t="s">
        <v>12</v>
      </c>
    </row>
    <row r="46" spans="1:7">
      <c r="A46" s="1" t="s">
        <v>122</v>
      </c>
      <c r="B46" s="1" t="s">
        <v>9670</v>
      </c>
      <c r="C46" s="1" t="s">
        <v>99</v>
      </c>
      <c r="D46" s="1" t="s">
        <v>10</v>
      </c>
      <c r="E46" s="1" t="s">
        <v>9669</v>
      </c>
      <c r="F46" s="1" t="s">
        <v>12</v>
      </c>
    </row>
    <row r="47" spans="1:7">
      <c r="A47" s="1" t="s">
        <v>125</v>
      </c>
      <c r="B47" s="1" t="s">
        <v>126</v>
      </c>
      <c r="C47" s="1" t="s">
        <v>99</v>
      </c>
      <c r="D47" s="1" t="s">
        <v>10</v>
      </c>
      <c r="E47" s="1" t="s">
        <v>127</v>
      </c>
      <c r="F47" s="1" t="s">
        <v>12</v>
      </c>
    </row>
    <row r="48" spans="1:7">
      <c r="E48" s="4"/>
    </row>
    <row r="49" spans="1:7">
      <c r="A49" s="1" t="s">
        <v>128</v>
      </c>
      <c r="B49" s="1" t="s">
        <v>129</v>
      </c>
      <c r="C49" s="1" t="s">
        <v>20</v>
      </c>
      <c r="D49" s="1" t="s">
        <v>10</v>
      </c>
      <c r="E49" s="1" t="s">
        <v>130</v>
      </c>
      <c r="F49" s="1" t="s">
        <v>70</v>
      </c>
      <c r="G49" s="1" t="s">
        <v>56</v>
      </c>
    </row>
    <row r="50" spans="1:7">
      <c r="A50" s="1" t="s">
        <v>131</v>
      </c>
      <c r="B50" s="1" t="s">
        <v>132</v>
      </c>
      <c r="C50" s="1" t="s">
        <v>20</v>
      </c>
      <c r="D50" s="1" t="s">
        <v>10</v>
      </c>
      <c r="E50" s="1" t="s">
        <v>133</v>
      </c>
      <c r="F50" s="1" t="s">
        <v>70</v>
      </c>
      <c r="G50" s="1" t="s">
        <v>56</v>
      </c>
    </row>
    <row r="51" spans="1:7">
      <c r="A51" s="1" t="s">
        <v>134</v>
      </c>
      <c r="B51" s="1" t="s">
        <v>135</v>
      </c>
      <c r="C51" s="1" t="s">
        <v>20</v>
      </c>
      <c r="D51" s="1" t="s">
        <v>10</v>
      </c>
      <c r="E51" s="1" t="s">
        <v>136</v>
      </c>
      <c r="F51" s="1" t="s">
        <v>70</v>
      </c>
      <c r="G51" s="1" t="s">
        <v>56</v>
      </c>
    </row>
    <row r="53" spans="1:7" s="2" customFormat="1">
      <c r="A53" s="2" t="s">
        <v>137</v>
      </c>
    </row>
    <row r="54" spans="1:7">
      <c r="A54" s="1" t="s">
        <v>9082</v>
      </c>
      <c r="B54" s="1" t="s">
        <v>9076</v>
      </c>
      <c r="C54" s="1" t="s">
        <v>99</v>
      </c>
      <c r="D54" s="1" t="s">
        <v>13</v>
      </c>
      <c r="E54" s="1" t="s">
        <v>9077</v>
      </c>
      <c r="F54" s="1" t="s">
        <v>16</v>
      </c>
    </row>
    <row r="55" spans="1:7">
      <c r="A55" s="1" t="s">
        <v>140</v>
      </c>
      <c r="B55" s="1" t="s">
        <v>141</v>
      </c>
      <c r="C55" s="1" t="s">
        <v>99</v>
      </c>
      <c r="D55" s="1" t="s">
        <v>13</v>
      </c>
      <c r="E55" s="1" t="s">
        <v>142</v>
      </c>
      <c r="F55" s="1" t="s">
        <v>16</v>
      </c>
    </row>
    <row r="56" spans="1:7">
      <c r="A56" s="1" t="s">
        <v>143</v>
      </c>
      <c r="B56" s="1" t="s">
        <v>144</v>
      </c>
      <c r="C56" s="1" t="s">
        <v>99</v>
      </c>
      <c r="D56" s="1" t="s">
        <v>13</v>
      </c>
      <c r="E56" s="1" t="s">
        <v>145</v>
      </c>
      <c r="F56" s="1" t="s">
        <v>16</v>
      </c>
    </row>
    <row r="57" spans="1:7">
      <c r="A57" s="1" t="s">
        <v>9083</v>
      </c>
      <c r="B57" s="1" t="s">
        <v>9078</v>
      </c>
      <c r="C57" s="1" t="s">
        <v>99</v>
      </c>
      <c r="D57" s="1" t="s">
        <v>13</v>
      </c>
      <c r="E57" s="1" t="s">
        <v>9081</v>
      </c>
      <c r="F57" s="1" t="s">
        <v>16</v>
      </c>
    </row>
    <row r="58" spans="1:7">
      <c r="A58" s="1" t="s">
        <v>9084</v>
      </c>
      <c r="B58" s="1" t="s">
        <v>9079</v>
      </c>
      <c r="C58" s="1" t="s">
        <v>99</v>
      </c>
      <c r="D58" s="1" t="s">
        <v>13</v>
      </c>
      <c r="E58" s="1" t="s">
        <v>9080</v>
      </c>
      <c r="F58" s="1" t="s">
        <v>16</v>
      </c>
    </row>
    <row r="59" spans="1:7">
      <c r="A59" s="1" t="s">
        <v>148</v>
      </c>
      <c r="B59" s="1" t="s">
        <v>149</v>
      </c>
      <c r="C59" s="1" t="s">
        <v>99</v>
      </c>
      <c r="D59" s="1" t="s">
        <v>13</v>
      </c>
      <c r="E59" s="1" t="s">
        <v>150</v>
      </c>
      <c r="F59" s="1" t="s">
        <v>16</v>
      </c>
    </row>
    <row r="60" spans="1:7">
      <c r="A60" s="1" t="s">
        <v>151</v>
      </c>
      <c r="B60" s="1" t="s">
        <v>152</v>
      </c>
      <c r="C60" s="1" t="s">
        <v>99</v>
      </c>
      <c r="D60" s="1" t="s">
        <v>13</v>
      </c>
      <c r="E60" s="1" t="s">
        <v>153</v>
      </c>
      <c r="F60" s="1" t="s">
        <v>16</v>
      </c>
    </row>
    <row r="61" spans="1:7">
      <c r="A61" s="1" t="s">
        <v>154</v>
      </c>
      <c r="B61" s="1" t="s">
        <v>155</v>
      </c>
      <c r="C61" s="1" t="s">
        <v>99</v>
      </c>
      <c r="D61" s="1" t="s">
        <v>13</v>
      </c>
      <c r="E61" s="1" t="s">
        <v>156</v>
      </c>
      <c r="F61" s="1" t="s">
        <v>16</v>
      </c>
    </row>
    <row r="62" spans="1:7">
      <c r="A62" s="1" t="s">
        <v>157</v>
      </c>
      <c r="B62" s="1" t="s">
        <v>158</v>
      </c>
      <c r="C62" s="1" t="s">
        <v>99</v>
      </c>
      <c r="D62" s="1" t="s">
        <v>13</v>
      </c>
      <c r="E62" s="1" t="s">
        <v>159</v>
      </c>
      <c r="F62" s="1" t="s">
        <v>16</v>
      </c>
    </row>
    <row r="63" spans="1:7">
      <c r="A63" s="1" t="s">
        <v>9085</v>
      </c>
      <c r="B63" s="1" t="s">
        <v>9086</v>
      </c>
      <c r="C63" s="1" t="s">
        <v>99</v>
      </c>
      <c r="D63" s="1" t="s">
        <v>13</v>
      </c>
      <c r="E63" s="1" t="s">
        <v>9087</v>
      </c>
      <c r="F63" s="1" t="s">
        <v>16</v>
      </c>
    </row>
    <row r="64" spans="1:7">
      <c r="A64" s="1" t="s">
        <v>9088</v>
      </c>
      <c r="B64" s="1" t="s">
        <v>9089</v>
      </c>
      <c r="C64" s="1" t="s">
        <v>99</v>
      </c>
      <c r="D64" s="1" t="s">
        <v>13</v>
      </c>
      <c r="E64" s="1" t="s">
        <v>9090</v>
      </c>
      <c r="F64" s="1" t="s">
        <v>16</v>
      </c>
    </row>
    <row r="65" spans="1:6">
      <c r="A65" s="1" t="s">
        <v>9091</v>
      </c>
      <c r="B65" s="1" t="s">
        <v>9092</v>
      </c>
      <c r="C65" s="1" t="s">
        <v>99</v>
      </c>
      <c r="D65" s="1" t="s">
        <v>13</v>
      </c>
      <c r="E65" s="1" t="s">
        <v>9093</v>
      </c>
      <c r="F65" s="1" t="s">
        <v>16</v>
      </c>
    </row>
    <row r="66" spans="1:6">
      <c r="A66" s="1" t="s">
        <v>9094</v>
      </c>
      <c r="B66" s="1" t="s">
        <v>9095</v>
      </c>
      <c r="C66" s="1" t="s">
        <v>99</v>
      </c>
      <c r="D66" s="1" t="s">
        <v>13</v>
      </c>
      <c r="E66" s="1" t="s">
        <v>9096</v>
      </c>
      <c r="F66" s="1" t="s">
        <v>16</v>
      </c>
    </row>
    <row r="67" spans="1:6">
      <c r="A67" s="1" t="s">
        <v>9097</v>
      </c>
      <c r="B67" s="1" t="s">
        <v>9098</v>
      </c>
      <c r="C67" s="1" t="s">
        <v>99</v>
      </c>
      <c r="D67" s="1" t="s">
        <v>13</v>
      </c>
      <c r="E67" s="1" t="s">
        <v>9099</v>
      </c>
      <c r="F67" s="1" t="s">
        <v>16</v>
      </c>
    </row>
    <row r="68" spans="1:6">
      <c r="A68" s="1" t="s">
        <v>9100</v>
      </c>
      <c r="B68" s="1" t="s">
        <v>9101</v>
      </c>
      <c r="C68" s="1" t="s">
        <v>99</v>
      </c>
      <c r="D68" s="1" t="s">
        <v>13</v>
      </c>
      <c r="E68" s="1" t="s">
        <v>9102</v>
      </c>
      <c r="F68" s="1" t="s">
        <v>16</v>
      </c>
    </row>
    <row r="69" spans="1:6">
      <c r="A69" s="1" t="s">
        <v>9103</v>
      </c>
      <c r="B69" s="1" t="s">
        <v>9104</v>
      </c>
      <c r="C69" s="1" t="s">
        <v>99</v>
      </c>
      <c r="D69" s="1" t="s">
        <v>13</v>
      </c>
      <c r="E69" s="1" t="s">
        <v>9105</v>
      </c>
      <c r="F69" s="1" t="s">
        <v>16</v>
      </c>
    </row>
    <row r="70" spans="1:6">
      <c r="A70" s="1" t="s">
        <v>9106</v>
      </c>
      <c r="B70" s="1" t="s">
        <v>9107</v>
      </c>
      <c r="C70" s="1" t="s">
        <v>99</v>
      </c>
      <c r="D70" s="1" t="s">
        <v>13</v>
      </c>
      <c r="E70" s="1" t="s">
        <v>9108</v>
      </c>
      <c r="F70" s="1" t="s">
        <v>16</v>
      </c>
    </row>
    <row r="71" spans="1:6">
      <c r="A71" s="1" t="s">
        <v>9109</v>
      </c>
      <c r="B71" s="1" t="s">
        <v>9110</v>
      </c>
      <c r="C71" s="1" t="s">
        <v>99</v>
      </c>
      <c r="D71" s="1" t="s">
        <v>13</v>
      </c>
      <c r="E71" s="1" t="s">
        <v>9111</v>
      </c>
      <c r="F71" s="1" t="s">
        <v>16</v>
      </c>
    </row>
    <row r="72" spans="1:6">
      <c r="A72" s="1" t="s">
        <v>173</v>
      </c>
      <c r="B72" s="1" t="s">
        <v>174</v>
      </c>
      <c r="C72" s="1" t="s">
        <v>99</v>
      </c>
      <c r="D72" s="1" t="s">
        <v>13</v>
      </c>
      <c r="E72" s="1" t="s">
        <v>175</v>
      </c>
      <c r="F72" s="1" t="s">
        <v>16</v>
      </c>
    </row>
    <row r="73" spans="1:6">
      <c r="A73" s="1" t="s">
        <v>176</v>
      </c>
      <c r="B73" s="1" t="s">
        <v>177</v>
      </c>
      <c r="C73" s="1" t="s">
        <v>99</v>
      </c>
      <c r="D73" s="1" t="s">
        <v>13</v>
      </c>
      <c r="E73" s="1" t="s">
        <v>178</v>
      </c>
      <c r="F73" s="1" t="s">
        <v>16</v>
      </c>
    </row>
    <row r="74" spans="1:6">
      <c r="A74" s="1" t="s">
        <v>179</v>
      </c>
      <c r="B74" s="1" t="s">
        <v>180</v>
      </c>
      <c r="C74" s="1" t="s">
        <v>99</v>
      </c>
      <c r="D74" s="1" t="s">
        <v>13</v>
      </c>
      <c r="E74" s="1" t="s">
        <v>181</v>
      </c>
      <c r="F74" s="1" t="s">
        <v>16</v>
      </c>
    </row>
    <row r="75" spans="1:6">
      <c r="A75" s="1" t="s">
        <v>182</v>
      </c>
      <c r="B75" s="1" t="s">
        <v>183</v>
      </c>
      <c r="C75" s="1" t="s">
        <v>99</v>
      </c>
      <c r="D75" s="1" t="s">
        <v>13</v>
      </c>
      <c r="E75" s="1" t="s">
        <v>184</v>
      </c>
      <c r="F75" s="1" t="s">
        <v>16</v>
      </c>
    </row>
    <row r="76" spans="1:6">
      <c r="A76" s="1" t="s">
        <v>185</v>
      </c>
      <c r="B76" s="1" t="s">
        <v>186</v>
      </c>
      <c r="C76" s="1" t="s">
        <v>99</v>
      </c>
      <c r="D76" s="1" t="s">
        <v>13</v>
      </c>
      <c r="E76" s="1" t="s">
        <v>187</v>
      </c>
      <c r="F76" s="1" t="s">
        <v>16</v>
      </c>
    </row>
    <row r="77" spans="1:6">
      <c r="A77" s="1" t="s">
        <v>188</v>
      </c>
      <c r="B77" s="1" t="s">
        <v>189</v>
      </c>
      <c r="C77" s="1" t="s">
        <v>99</v>
      </c>
      <c r="D77" s="1" t="s">
        <v>13</v>
      </c>
      <c r="E77" s="1" t="s">
        <v>190</v>
      </c>
      <c r="F77" s="1" t="s">
        <v>16</v>
      </c>
    </row>
    <row r="78" spans="1:6">
      <c r="A78" s="1" t="s">
        <v>191</v>
      </c>
      <c r="B78" s="1" t="s">
        <v>192</v>
      </c>
      <c r="C78" s="1" t="s">
        <v>99</v>
      </c>
      <c r="D78" s="1" t="s">
        <v>13</v>
      </c>
      <c r="E78" s="1" t="s">
        <v>193</v>
      </c>
      <c r="F78" s="1" t="s">
        <v>16</v>
      </c>
    </row>
    <row r="79" spans="1:6">
      <c r="A79" s="1" t="s">
        <v>194</v>
      </c>
      <c r="B79" s="1" t="s">
        <v>195</v>
      </c>
      <c r="C79" s="1" t="s">
        <v>99</v>
      </c>
      <c r="D79" s="1" t="s">
        <v>13</v>
      </c>
      <c r="E79" s="1" t="s">
        <v>196</v>
      </c>
      <c r="F79" s="1" t="s">
        <v>16</v>
      </c>
    </row>
    <row r="80" spans="1:6">
      <c r="A80" s="1" t="s">
        <v>197</v>
      </c>
      <c r="B80" s="1" t="s">
        <v>198</v>
      </c>
      <c r="C80" s="1" t="s">
        <v>99</v>
      </c>
      <c r="D80" s="1" t="s">
        <v>13</v>
      </c>
      <c r="E80" s="1" t="s">
        <v>199</v>
      </c>
      <c r="F80" s="1" t="s">
        <v>16</v>
      </c>
    </row>
    <row r="81" spans="1:6">
      <c r="A81" s="1" t="s">
        <v>200</v>
      </c>
      <c r="B81" s="1" t="s">
        <v>201</v>
      </c>
      <c r="C81" s="1" t="s">
        <v>99</v>
      </c>
      <c r="D81" s="1" t="s">
        <v>13</v>
      </c>
      <c r="E81" s="1" t="s">
        <v>202</v>
      </c>
      <c r="F81" s="1" t="s">
        <v>16</v>
      </c>
    </row>
    <row r="82" spans="1:6">
      <c r="A82" s="1" t="s">
        <v>203</v>
      </c>
      <c r="B82" s="1" t="s">
        <v>204</v>
      </c>
      <c r="C82" s="1" t="s">
        <v>99</v>
      </c>
      <c r="D82" s="1" t="s">
        <v>13</v>
      </c>
      <c r="E82" s="1" t="s">
        <v>205</v>
      </c>
      <c r="F82" s="1" t="s">
        <v>16</v>
      </c>
    </row>
    <row r="83" spans="1:6">
      <c r="A83" s="1" t="s">
        <v>206</v>
      </c>
      <c r="B83" s="1" t="s">
        <v>207</v>
      </c>
      <c r="C83" s="1" t="s">
        <v>99</v>
      </c>
      <c r="D83" s="1" t="s">
        <v>13</v>
      </c>
      <c r="E83" s="1" t="s">
        <v>208</v>
      </c>
      <c r="F83" s="1" t="s">
        <v>16</v>
      </c>
    </row>
    <row r="84" spans="1:6">
      <c r="A84" s="1" t="s">
        <v>209</v>
      </c>
      <c r="B84" s="1" t="s">
        <v>210</v>
      </c>
      <c r="C84" s="1" t="s">
        <v>99</v>
      </c>
      <c r="D84" s="1" t="s">
        <v>13</v>
      </c>
      <c r="E84" s="1" t="s">
        <v>211</v>
      </c>
      <c r="F84" s="1" t="s">
        <v>16</v>
      </c>
    </row>
    <row r="85" spans="1:6">
      <c r="A85" s="1" t="s">
        <v>212</v>
      </c>
      <c r="B85" s="1" t="s">
        <v>213</v>
      </c>
      <c r="C85" s="1" t="s">
        <v>99</v>
      </c>
      <c r="D85" s="1" t="s">
        <v>13</v>
      </c>
      <c r="E85" s="1" t="s">
        <v>214</v>
      </c>
      <c r="F85" s="1" t="s">
        <v>16</v>
      </c>
    </row>
    <row r="86" spans="1:6">
      <c r="A86" s="1" t="s">
        <v>215</v>
      </c>
      <c r="B86" s="1" t="s">
        <v>216</v>
      </c>
      <c r="C86" s="1" t="s">
        <v>99</v>
      </c>
      <c r="D86" s="1" t="s">
        <v>13</v>
      </c>
      <c r="E86" s="1" t="s">
        <v>217</v>
      </c>
      <c r="F86" s="1" t="s">
        <v>16</v>
      </c>
    </row>
    <row r="87" spans="1:6">
      <c r="A87" s="1" t="s">
        <v>218</v>
      </c>
      <c r="B87" s="1" t="s">
        <v>219</v>
      </c>
      <c r="C87" s="1" t="s">
        <v>99</v>
      </c>
      <c r="D87" s="1" t="s">
        <v>13</v>
      </c>
      <c r="E87" s="1" t="s">
        <v>220</v>
      </c>
      <c r="F87" s="1" t="s">
        <v>16</v>
      </c>
    </row>
    <row r="88" spans="1:6">
      <c r="A88" s="1" t="s">
        <v>221</v>
      </c>
      <c r="B88" s="1" t="s">
        <v>222</v>
      </c>
      <c r="C88" s="1" t="s">
        <v>99</v>
      </c>
      <c r="D88" s="1" t="s">
        <v>13</v>
      </c>
      <c r="E88" s="1" t="s">
        <v>223</v>
      </c>
      <c r="F88" s="1" t="s">
        <v>16</v>
      </c>
    </row>
    <row r="89" spans="1:6">
      <c r="A89" s="1" t="s">
        <v>224</v>
      </c>
      <c r="B89" s="1" t="s">
        <v>225</v>
      </c>
      <c r="C89" s="1" t="s">
        <v>99</v>
      </c>
      <c r="D89" s="1" t="s">
        <v>13</v>
      </c>
      <c r="E89" s="1" t="s">
        <v>226</v>
      </c>
      <c r="F89" s="1" t="s">
        <v>16</v>
      </c>
    </row>
    <row r="90" spans="1:6">
      <c r="A90" s="1" t="s">
        <v>9112</v>
      </c>
      <c r="B90" s="1" t="s">
        <v>9671</v>
      </c>
      <c r="C90" s="1" t="s">
        <v>99</v>
      </c>
      <c r="D90" s="1" t="s">
        <v>13</v>
      </c>
      <c r="E90" s="1" t="s">
        <v>9113</v>
      </c>
      <c r="F90" s="1" t="s">
        <v>16</v>
      </c>
    </row>
    <row r="91" spans="1:6">
      <c r="A91" s="1" t="s">
        <v>229</v>
      </c>
      <c r="B91" s="1" t="s">
        <v>9672</v>
      </c>
      <c r="C91" s="1" t="s">
        <v>99</v>
      </c>
      <c r="D91" s="1" t="s">
        <v>13</v>
      </c>
      <c r="E91" s="1" t="s">
        <v>231</v>
      </c>
      <c r="F91" s="1" t="s">
        <v>16</v>
      </c>
    </row>
    <row r="92" spans="1:6">
      <c r="A92" s="1" t="s">
        <v>9114</v>
      </c>
      <c r="B92" s="1" t="s">
        <v>9673</v>
      </c>
      <c r="C92" s="1" t="s">
        <v>99</v>
      </c>
      <c r="D92" s="1" t="s">
        <v>13</v>
      </c>
      <c r="E92" s="1" t="s">
        <v>9115</v>
      </c>
      <c r="F92" s="1" t="s">
        <v>16</v>
      </c>
    </row>
    <row r="93" spans="1:6">
      <c r="A93" s="1" t="s">
        <v>233</v>
      </c>
      <c r="B93" s="1" t="s">
        <v>9674</v>
      </c>
      <c r="C93" s="1" t="s">
        <v>99</v>
      </c>
      <c r="D93" s="1" t="s">
        <v>13</v>
      </c>
      <c r="E93" s="1" t="s">
        <v>234</v>
      </c>
      <c r="F93" s="1" t="s">
        <v>16</v>
      </c>
    </row>
    <row r="95" spans="1:6" s="2" customFormat="1">
      <c r="A95" s="2" t="s">
        <v>235</v>
      </c>
    </row>
    <row r="96" spans="1:6">
      <c r="A96" s="1" t="s">
        <v>9116</v>
      </c>
      <c r="B96" s="1" t="s">
        <v>9117</v>
      </c>
      <c r="C96" s="1" t="s">
        <v>99</v>
      </c>
      <c r="D96" s="1" t="s">
        <v>238</v>
      </c>
      <c r="E96" s="1" t="s">
        <v>9118</v>
      </c>
      <c r="F96" s="1" t="s">
        <v>9119</v>
      </c>
    </row>
    <row r="97" spans="1:1024">
      <c r="A97" s="1" t="s">
        <v>239</v>
      </c>
      <c r="B97" s="1" t="s">
        <v>240</v>
      </c>
      <c r="C97" s="1" t="s">
        <v>99</v>
      </c>
      <c r="D97" s="1" t="s">
        <v>238</v>
      </c>
      <c r="E97" s="1" t="s">
        <v>241</v>
      </c>
      <c r="F97" s="1" t="s">
        <v>242</v>
      </c>
    </row>
    <row r="98" spans="1:1024" s="22" customFormat="1">
      <c r="A98" s="1" t="s">
        <v>9120</v>
      </c>
      <c r="B98" s="1" t="s">
        <v>9121</v>
      </c>
      <c r="C98" s="1" t="s">
        <v>99</v>
      </c>
      <c r="D98" s="1" t="s">
        <v>238</v>
      </c>
      <c r="E98" s="1" t="s">
        <v>9122</v>
      </c>
      <c r="F98" s="1" t="s">
        <v>9123</v>
      </c>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c r="KW98" s="1"/>
      <c r="KX98" s="1"/>
      <c r="KY98" s="1"/>
      <c r="KZ98" s="1"/>
      <c r="LA98" s="1"/>
      <c r="LB98" s="1"/>
      <c r="LC98" s="1"/>
      <c r="LD98" s="1"/>
      <c r="LE98" s="1"/>
      <c r="LF98" s="1"/>
      <c r="LG98" s="1"/>
      <c r="LH98" s="1"/>
      <c r="LI98" s="1"/>
      <c r="LJ98" s="1"/>
      <c r="LK98" s="1"/>
      <c r="LL98" s="1"/>
      <c r="LM98" s="1"/>
      <c r="LN98" s="1"/>
      <c r="LO98" s="1"/>
      <c r="LP98" s="1"/>
      <c r="LQ98" s="1"/>
      <c r="LR98" s="1"/>
      <c r="LS98" s="1"/>
      <c r="LT98" s="1"/>
      <c r="LU98" s="1"/>
      <c r="LV98" s="1"/>
      <c r="LW98" s="1"/>
      <c r="LX98" s="1"/>
      <c r="LY98" s="1"/>
      <c r="LZ98" s="1"/>
      <c r="MA98" s="1"/>
      <c r="MB98" s="1"/>
      <c r="MC98" s="1"/>
      <c r="MD98" s="1"/>
      <c r="ME98" s="1"/>
      <c r="MF98" s="1"/>
      <c r="MG98" s="1"/>
      <c r="MH98" s="1"/>
      <c r="MI98" s="1"/>
      <c r="MJ98" s="1"/>
      <c r="MK98" s="1"/>
      <c r="ML98" s="1"/>
      <c r="MM98" s="1"/>
      <c r="MN98" s="1"/>
      <c r="MO98" s="1"/>
      <c r="MP98" s="1"/>
      <c r="MQ98" s="1"/>
      <c r="MR98" s="1"/>
      <c r="MS98" s="1"/>
      <c r="MT98" s="1"/>
      <c r="MU98" s="1"/>
      <c r="MV98" s="1"/>
      <c r="MW98" s="1"/>
      <c r="MX98" s="1"/>
      <c r="MY98" s="1"/>
      <c r="MZ98" s="1"/>
      <c r="NA98" s="1"/>
      <c r="NB98" s="1"/>
      <c r="NC98" s="1"/>
      <c r="ND98" s="1"/>
      <c r="NE98" s="1"/>
      <c r="NF98" s="1"/>
      <c r="NG98" s="1"/>
      <c r="NH98" s="1"/>
      <c r="NI98" s="1"/>
      <c r="NJ98" s="1"/>
      <c r="NK98" s="1"/>
      <c r="NL98" s="1"/>
      <c r="NM98" s="1"/>
      <c r="NN98" s="1"/>
      <c r="NO98" s="1"/>
      <c r="NP98" s="1"/>
      <c r="NQ98" s="1"/>
      <c r="NR98" s="1"/>
      <c r="NS98" s="1"/>
      <c r="NT98" s="1"/>
      <c r="NU98" s="1"/>
      <c r="NV98" s="1"/>
      <c r="NW98" s="1"/>
      <c r="NX98" s="1"/>
      <c r="NY98" s="1"/>
      <c r="NZ98" s="1"/>
      <c r="OA98" s="1"/>
      <c r="OB98" s="1"/>
      <c r="OC98" s="1"/>
      <c r="OD98" s="1"/>
      <c r="OE98" s="1"/>
      <c r="OF98" s="1"/>
      <c r="OG98" s="1"/>
      <c r="OH98" s="1"/>
      <c r="OI98" s="1"/>
      <c r="OJ98" s="1"/>
      <c r="OK98" s="1"/>
      <c r="OL98" s="1"/>
      <c r="OM98" s="1"/>
      <c r="ON98" s="1"/>
      <c r="OO98" s="1"/>
      <c r="OP98" s="1"/>
      <c r="OQ98" s="1"/>
      <c r="OR98" s="1"/>
      <c r="OS98" s="1"/>
      <c r="OT98" s="1"/>
      <c r="OU98" s="1"/>
      <c r="OV98" s="1"/>
      <c r="OW98" s="1"/>
      <c r="OX98" s="1"/>
      <c r="OY98" s="1"/>
      <c r="OZ98" s="1"/>
      <c r="PA98" s="1"/>
      <c r="PB98" s="1"/>
      <c r="PC98" s="1"/>
      <c r="PD98" s="1"/>
      <c r="PE98" s="1"/>
      <c r="PF98" s="1"/>
      <c r="PG98" s="1"/>
      <c r="PH98" s="1"/>
      <c r="PI98" s="1"/>
      <c r="PJ98" s="1"/>
      <c r="PK98" s="1"/>
      <c r="PL98" s="1"/>
      <c r="PM98" s="1"/>
      <c r="PN98" s="1"/>
      <c r="PO98" s="1"/>
      <c r="PP98" s="1"/>
      <c r="PQ98" s="1"/>
      <c r="PR98" s="1"/>
      <c r="PS98" s="1"/>
      <c r="PT98" s="1"/>
      <c r="PU98" s="1"/>
      <c r="PV98" s="1"/>
      <c r="PW98" s="1"/>
      <c r="PX98" s="1"/>
      <c r="PY98" s="1"/>
      <c r="PZ98" s="1"/>
      <c r="QA98" s="1"/>
      <c r="QB98" s="1"/>
      <c r="QC98" s="1"/>
      <c r="QD98" s="1"/>
      <c r="QE98" s="1"/>
      <c r="QF98" s="1"/>
      <c r="QG98" s="1"/>
      <c r="QH98" s="1"/>
      <c r="QI98" s="1"/>
      <c r="QJ98" s="1"/>
      <c r="QK98" s="1"/>
      <c r="QL98" s="1"/>
      <c r="QM98" s="1"/>
      <c r="QN98" s="1"/>
      <c r="QO98" s="1"/>
      <c r="QP98" s="1"/>
      <c r="QQ98" s="1"/>
      <c r="QR98" s="1"/>
      <c r="QS98" s="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c r="SY98" s="1"/>
      <c r="SZ98" s="1"/>
      <c r="TA98" s="1"/>
      <c r="TB98" s="1"/>
      <c r="TC98" s="1"/>
      <c r="TD98" s="1"/>
      <c r="TE98" s="1"/>
      <c r="TF98" s="1"/>
      <c r="TG98" s="1"/>
      <c r="TH98" s="1"/>
      <c r="TI98" s="1"/>
      <c r="TJ98" s="1"/>
      <c r="TK98" s="1"/>
      <c r="TL98" s="1"/>
      <c r="TM98" s="1"/>
      <c r="TN98" s="1"/>
      <c r="TO98" s="1"/>
      <c r="TP98" s="1"/>
      <c r="TQ98" s="1"/>
      <c r="TR98" s="1"/>
      <c r="TS98" s="1"/>
      <c r="TT98" s="1"/>
      <c r="TU98" s="1"/>
      <c r="TV98" s="1"/>
      <c r="TW98" s="1"/>
      <c r="TX98" s="1"/>
      <c r="TY98" s="1"/>
      <c r="TZ98" s="1"/>
      <c r="UA98" s="1"/>
      <c r="UB98" s="1"/>
      <c r="UC98" s="1"/>
      <c r="UD98" s="1"/>
      <c r="UE98" s="1"/>
      <c r="UF98" s="1"/>
      <c r="UG98" s="1"/>
      <c r="UH98" s="1"/>
      <c r="UI98" s="1"/>
      <c r="UJ98" s="1"/>
      <c r="UK98" s="1"/>
      <c r="UL98" s="1"/>
      <c r="UM98" s="1"/>
      <c r="UN98" s="1"/>
      <c r="UO98" s="1"/>
      <c r="UP98" s="1"/>
      <c r="UQ98" s="1"/>
      <c r="UR98" s="1"/>
      <c r="US98" s="1"/>
      <c r="UT98" s="1"/>
      <c r="UU98" s="1"/>
      <c r="UV98" s="1"/>
      <c r="UW98" s="1"/>
      <c r="UX98" s="1"/>
      <c r="UY98" s="1"/>
      <c r="UZ98" s="1"/>
      <c r="VA98" s="1"/>
      <c r="VB98" s="1"/>
      <c r="VC98" s="1"/>
      <c r="VD98" s="1"/>
      <c r="VE98" s="1"/>
      <c r="VF98" s="1"/>
      <c r="VG98" s="1"/>
      <c r="VH98" s="1"/>
      <c r="VI98" s="1"/>
      <c r="VJ98" s="1"/>
      <c r="VK98" s="1"/>
      <c r="VL98" s="1"/>
      <c r="VM98" s="1"/>
      <c r="VN98" s="1"/>
      <c r="VO98" s="1"/>
      <c r="VP98" s="1"/>
      <c r="VQ98" s="1"/>
      <c r="VR98" s="1"/>
      <c r="VS98" s="1"/>
      <c r="VT98" s="1"/>
      <c r="VU98" s="1"/>
      <c r="VV98" s="1"/>
      <c r="VW98" s="1"/>
      <c r="VX98" s="1"/>
      <c r="VY98" s="1"/>
      <c r="VZ98" s="1"/>
      <c r="WA98" s="1"/>
      <c r="WB98" s="1"/>
      <c r="WC98" s="1"/>
      <c r="WD98" s="1"/>
      <c r="WE98" s="1"/>
      <c r="WF98" s="1"/>
      <c r="WG98" s="1"/>
      <c r="WH98" s="1"/>
      <c r="WI98" s="1"/>
      <c r="WJ98" s="1"/>
      <c r="WK98" s="1"/>
      <c r="WL98" s="1"/>
      <c r="WM98" s="1"/>
      <c r="WN98" s="1"/>
      <c r="WO98" s="1"/>
      <c r="WP98" s="1"/>
      <c r="WQ98" s="1"/>
      <c r="WR98" s="1"/>
      <c r="WS98" s="1"/>
      <c r="WT98" s="1"/>
      <c r="WU98" s="1"/>
      <c r="WV98" s="1"/>
      <c r="WW98" s="1"/>
      <c r="WX98" s="1"/>
      <c r="WY98" s="1"/>
      <c r="WZ98" s="1"/>
      <c r="XA98" s="1"/>
      <c r="XB98" s="1"/>
      <c r="XC98" s="1"/>
      <c r="XD98" s="1"/>
      <c r="XE98" s="1"/>
      <c r="XF98" s="1"/>
      <c r="XG98" s="1"/>
      <c r="XH98" s="1"/>
      <c r="XI98" s="1"/>
      <c r="XJ98" s="1"/>
      <c r="XK98" s="1"/>
      <c r="XL98" s="1"/>
      <c r="XM98" s="1"/>
      <c r="XN98" s="1"/>
      <c r="XO98" s="1"/>
      <c r="XP98" s="1"/>
      <c r="XQ98" s="1"/>
      <c r="XR98" s="1"/>
      <c r="XS98" s="1"/>
      <c r="XT98" s="1"/>
      <c r="XU98" s="1"/>
      <c r="XV98" s="1"/>
      <c r="XW98" s="1"/>
      <c r="XX98" s="1"/>
      <c r="XY98" s="1"/>
      <c r="XZ98" s="1"/>
      <c r="YA98" s="1"/>
      <c r="YB98" s="1"/>
      <c r="YC98" s="1"/>
      <c r="YD98" s="1"/>
      <c r="YE98" s="1"/>
      <c r="YF98" s="1"/>
      <c r="YG98" s="1"/>
      <c r="YH98" s="1"/>
      <c r="YI98" s="1"/>
      <c r="YJ98" s="1"/>
      <c r="YK98" s="1"/>
      <c r="YL98" s="1"/>
      <c r="YM98" s="1"/>
      <c r="YN98" s="1"/>
      <c r="YO98" s="1"/>
      <c r="YP98" s="1"/>
      <c r="YQ98" s="1"/>
      <c r="YR98" s="1"/>
      <c r="YS98" s="1"/>
      <c r="YT98" s="1"/>
      <c r="YU98" s="1"/>
      <c r="YV98" s="1"/>
      <c r="YW98" s="1"/>
      <c r="YX98" s="1"/>
      <c r="YY98" s="1"/>
      <c r="YZ98" s="1"/>
      <c r="ZA98" s="1"/>
      <c r="ZB98" s="1"/>
      <c r="ZC98" s="1"/>
      <c r="ZD98" s="1"/>
      <c r="ZE98" s="1"/>
      <c r="ZF98" s="1"/>
      <c r="ZG98" s="1"/>
      <c r="ZH98" s="1"/>
      <c r="ZI98" s="1"/>
      <c r="ZJ98" s="1"/>
      <c r="ZK98" s="1"/>
      <c r="ZL98" s="1"/>
      <c r="ZM98" s="1"/>
      <c r="ZN98" s="1"/>
      <c r="ZO98" s="1"/>
      <c r="ZP98" s="1"/>
      <c r="ZQ98" s="1"/>
      <c r="ZR98" s="1"/>
      <c r="ZS98" s="1"/>
      <c r="ZT98" s="1"/>
      <c r="ZU98" s="1"/>
      <c r="ZV98" s="1"/>
      <c r="ZW98" s="1"/>
      <c r="ZX98" s="1"/>
      <c r="ZY98" s="1"/>
      <c r="ZZ98" s="1"/>
      <c r="AAA98" s="1"/>
      <c r="AAB98" s="1"/>
      <c r="AAC98" s="1"/>
      <c r="AAD98" s="1"/>
      <c r="AAE98" s="1"/>
      <c r="AAF98" s="1"/>
      <c r="AAG98" s="1"/>
      <c r="AAH98" s="1"/>
      <c r="AAI98" s="1"/>
      <c r="AAJ98" s="1"/>
      <c r="AAK98" s="1"/>
      <c r="AAL98" s="1"/>
      <c r="AAM98" s="1"/>
      <c r="AAN98" s="1"/>
      <c r="AAO98" s="1"/>
      <c r="AAP98" s="1"/>
      <c r="AAQ98" s="1"/>
      <c r="AAR98" s="1"/>
      <c r="AAS98" s="1"/>
      <c r="AAT98" s="1"/>
      <c r="AAU98" s="1"/>
      <c r="AAV98" s="1"/>
      <c r="AAW98" s="1"/>
      <c r="AAX98" s="1"/>
      <c r="AAY98" s="1"/>
      <c r="AAZ98" s="1"/>
      <c r="ABA98" s="1"/>
      <c r="ABB98" s="1"/>
      <c r="ABC98" s="1"/>
      <c r="ABD98" s="1"/>
      <c r="ABE98" s="1"/>
      <c r="ABF98" s="1"/>
      <c r="ABG98" s="1"/>
      <c r="ABH98" s="1"/>
      <c r="ABI98" s="1"/>
      <c r="ABJ98" s="1"/>
      <c r="ABK98" s="1"/>
      <c r="ABL98" s="1"/>
      <c r="ABM98" s="1"/>
      <c r="ABN98" s="1"/>
      <c r="ABO98" s="1"/>
      <c r="ABP98" s="1"/>
      <c r="ABQ98" s="1"/>
      <c r="ABR98" s="1"/>
      <c r="ABS98" s="1"/>
      <c r="ABT98" s="1"/>
      <c r="ABU98" s="1"/>
      <c r="ABV98" s="1"/>
      <c r="ABW98" s="1"/>
      <c r="ABX98" s="1"/>
      <c r="ABY98" s="1"/>
      <c r="ABZ98" s="1"/>
      <c r="ACA98" s="1"/>
      <c r="ACB98" s="1"/>
      <c r="ACC98" s="1"/>
      <c r="ACD98" s="1"/>
      <c r="ACE98" s="1"/>
      <c r="ACF98" s="1"/>
      <c r="ACG98" s="1"/>
      <c r="ACH98" s="1"/>
      <c r="ACI98" s="1"/>
      <c r="ACJ98" s="1"/>
      <c r="ACK98" s="1"/>
      <c r="ACL98" s="1"/>
      <c r="ACM98" s="1"/>
      <c r="ACN98" s="1"/>
      <c r="ACO98" s="1"/>
      <c r="ACP98" s="1"/>
      <c r="ACQ98" s="1"/>
      <c r="ACR98" s="1"/>
      <c r="ACS98" s="1"/>
      <c r="ACT98" s="1"/>
      <c r="ACU98" s="1"/>
      <c r="ACV98" s="1"/>
      <c r="ACW98" s="1"/>
      <c r="ACX98" s="1"/>
      <c r="ACY98" s="1"/>
      <c r="ACZ98" s="1"/>
      <c r="ADA98" s="1"/>
      <c r="ADB98" s="1"/>
      <c r="ADC98" s="1"/>
      <c r="ADD98" s="1"/>
      <c r="ADE98" s="1"/>
      <c r="ADF98" s="1"/>
      <c r="ADG98" s="1"/>
      <c r="ADH98" s="1"/>
      <c r="ADI98" s="1"/>
      <c r="ADJ98" s="1"/>
      <c r="ADK98" s="1"/>
      <c r="ADL98" s="1"/>
      <c r="ADM98" s="1"/>
      <c r="ADN98" s="1"/>
      <c r="ADO98" s="1"/>
      <c r="ADP98" s="1"/>
      <c r="ADQ98" s="1"/>
      <c r="ADR98" s="1"/>
      <c r="ADS98" s="1"/>
      <c r="ADT98" s="1"/>
      <c r="ADU98" s="1"/>
      <c r="ADV98" s="1"/>
      <c r="ADW98" s="1"/>
      <c r="ADX98" s="1"/>
      <c r="ADY98" s="1"/>
      <c r="ADZ98" s="1"/>
      <c r="AEA98" s="1"/>
      <c r="AEB98" s="1"/>
      <c r="AEC98" s="1"/>
      <c r="AED98" s="1"/>
      <c r="AEE98" s="1"/>
      <c r="AEF98" s="1"/>
      <c r="AEG98" s="1"/>
      <c r="AEH98" s="1"/>
      <c r="AEI98" s="1"/>
      <c r="AEJ98" s="1"/>
      <c r="AEK98" s="1"/>
      <c r="AEL98" s="1"/>
      <c r="AEM98" s="1"/>
      <c r="AEN98" s="1"/>
      <c r="AEO98" s="1"/>
      <c r="AEP98" s="1"/>
      <c r="AEQ98" s="1"/>
      <c r="AER98" s="1"/>
      <c r="AES98" s="1"/>
      <c r="AET98" s="1"/>
      <c r="AEU98" s="1"/>
      <c r="AEV98" s="1"/>
      <c r="AEW98" s="1"/>
      <c r="AEX98" s="1"/>
      <c r="AEY98" s="1"/>
      <c r="AEZ98" s="1"/>
      <c r="AFA98" s="1"/>
      <c r="AFB98" s="1"/>
      <c r="AFC98" s="1"/>
      <c r="AFD98" s="1"/>
      <c r="AFE98" s="1"/>
      <c r="AFF98" s="1"/>
      <c r="AFG98" s="1"/>
      <c r="AFH98" s="1"/>
      <c r="AFI98" s="1"/>
      <c r="AFJ98" s="1"/>
      <c r="AFK98" s="1"/>
      <c r="AFL98" s="1"/>
      <c r="AFM98" s="1"/>
      <c r="AFN98" s="1"/>
      <c r="AFO98" s="1"/>
      <c r="AFP98" s="1"/>
      <c r="AFQ98" s="1"/>
      <c r="AFR98" s="1"/>
      <c r="AFS98" s="1"/>
      <c r="AFT98" s="1"/>
      <c r="AFU98" s="1"/>
      <c r="AFV98" s="1"/>
      <c r="AFW98" s="1"/>
      <c r="AFX98" s="1"/>
      <c r="AFY98" s="1"/>
      <c r="AFZ98" s="1"/>
      <c r="AGA98" s="1"/>
      <c r="AGB98" s="1"/>
      <c r="AGC98" s="1"/>
      <c r="AGD98" s="1"/>
      <c r="AGE98" s="1"/>
      <c r="AGF98" s="1"/>
      <c r="AGG98" s="1"/>
      <c r="AGH98" s="1"/>
      <c r="AGI98" s="1"/>
      <c r="AGJ98" s="1"/>
      <c r="AGK98" s="1"/>
      <c r="AGL98" s="1"/>
      <c r="AGM98" s="1"/>
      <c r="AGN98" s="1"/>
      <c r="AGO98" s="1"/>
      <c r="AGP98" s="1"/>
      <c r="AGQ98" s="1"/>
      <c r="AGR98" s="1"/>
      <c r="AGS98" s="1"/>
      <c r="AGT98" s="1"/>
      <c r="AGU98" s="1"/>
      <c r="AGV98" s="1"/>
      <c r="AGW98" s="1"/>
      <c r="AGX98" s="1"/>
      <c r="AGY98" s="1"/>
      <c r="AGZ98" s="1"/>
      <c r="AHA98" s="1"/>
      <c r="AHB98" s="1"/>
      <c r="AHC98" s="1"/>
      <c r="AHD98" s="1"/>
      <c r="AHE98" s="1"/>
      <c r="AHF98" s="1"/>
      <c r="AHG98" s="1"/>
      <c r="AHH98" s="1"/>
      <c r="AHI98" s="1"/>
      <c r="AHJ98" s="1"/>
      <c r="AHK98" s="1"/>
      <c r="AHL98" s="1"/>
      <c r="AHM98" s="1"/>
      <c r="AHN98" s="1"/>
      <c r="AHO98" s="1"/>
      <c r="AHP98" s="1"/>
      <c r="AHQ98" s="1"/>
      <c r="AHR98" s="1"/>
      <c r="AHS98" s="1"/>
      <c r="AHT98" s="1"/>
      <c r="AHU98" s="1"/>
      <c r="AHV98" s="1"/>
      <c r="AHW98" s="1"/>
      <c r="AHX98" s="1"/>
      <c r="AHY98" s="1"/>
      <c r="AHZ98" s="1"/>
      <c r="AIA98" s="1"/>
      <c r="AIB98" s="1"/>
      <c r="AIC98" s="1"/>
      <c r="AID98" s="1"/>
      <c r="AIE98" s="1"/>
      <c r="AIF98" s="1"/>
      <c r="AIG98" s="1"/>
      <c r="AIH98" s="1"/>
      <c r="AII98" s="1"/>
      <c r="AIJ98" s="1"/>
      <c r="AIK98" s="1"/>
      <c r="AIL98" s="1"/>
      <c r="AIM98" s="1"/>
      <c r="AIN98" s="1"/>
      <c r="AIO98" s="1"/>
      <c r="AIP98" s="1"/>
      <c r="AIQ98" s="1"/>
      <c r="AIR98" s="1"/>
      <c r="AIS98" s="1"/>
      <c r="AIT98" s="1"/>
      <c r="AIU98" s="1"/>
      <c r="AIV98" s="1"/>
      <c r="AIW98" s="1"/>
      <c r="AIX98" s="1"/>
      <c r="AIY98" s="1"/>
      <c r="AIZ98" s="1"/>
      <c r="AJA98" s="1"/>
      <c r="AJB98" s="1"/>
      <c r="AJC98" s="1"/>
      <c r="AJD98" s="1"/>
      <c r="AJE98" s="1"/>
      <c r="AJF98" s="1"/>
      <c r="AJG98" s="1"/>
      <c r="AJH98" s="1"/>
      <c r="AJI98" s="1"/>
      <c r="AJJ98" s="1"/>
      <c r="AJK98" s="1"/>
      <c r="AJL98" s="1"/>
      <c r="AJM98" s="1"/>
      <c r="AJN98" s="1"/>
      <c r="AJO98" s="1"/>
      <c r="AJP98" s="1"/>
      <c r="AJQ98" s="1"/>
      <c r="AJR98" s="1"/>
      <c r="AJS98" s="1"/>
      <c r="AJT98" s="1"/>
      <c r="AJU98" s="1"/>
      <c r="AJV98" s="1"/>
      <c r="AJW98" s="1"/>
      <c r="AJX98" s="1"/>
      <c r="AJY98" s="1"/>
      <c r="AJZ98" s="1"/>
      <c r="AKA98" s="1"/>
      <c r="AKB98" s="1"/>
      <c r="AKC98" s="1"/>
      <c r="AKD98" s="1"/>
      <c r="AKE98" s="1"/>
      <c r="AKF98" s="1"/>
      <c r="AKG98" s="1"/>
      <c r="AKH98" s="1"/>
      <c r="AKI98" s="1"/>
      <c r="AKJ98" s="1"/>
      <c r="AKK98" s="1"/>
      <c r="AKL98" s="1"/>
      <c r="AKM98" s="1"/>
      <c r="AKN98" s="1"/>
      <c r="AKO98" s="1"/>
      <c r="AKP98" s="1"/>
      <c r="AKQ98" s="1"/>
      <c r="AKR98" s="1"/>
      <c r="AKS98" s="1"/>
      <c r="AKT98" s="1"/>
      <c r="AKU98" s="1"/>
      <c r="AKV98" s="1"/>
      <c r="AKW98" s="1"/>
      <c r="AKX98" s="1"/>
      <c r="AKY98" s="1"/>
      <c r="AKZ98" s="1"/>
      <c r="ALA98" s="1"/>
      <c r="ALB98" s="1"/>
      <c r="ALC98" s="1"/>
      <c r="ALD98" s="1"/>
      <c r="ALE98" s="1"/>
      <c r="ALF98" s="1"/>
      <c r="ALG98" s="1"/>
      <c r="ALH98" s="1"/>
      <c r="ALI98" s="1"/>
      <c r="ALJ98" s="1"/>
      <c r="ALK98" s="1"/>
      <c r="ALL98" s="1"/>
      <c r="ALM98" s="1"/>
      <c r="ALN98" s="1"/>
      <c r="ALO98" s="1"/>
      <c r="ALP98" s="1"/>
      <c r="ALQ98" s="1"/>
      <c r="ALR98" s="1"/>
      <c r="ALS98" s="1"/>
      <c r="ALT98" s="1"/>
      <c r="ALU98" s="1"/>
      <c r="ALV98" s="1"/>
      <c r="ALW98" s="1"/>
      <c r="ALX98" s="1"/>
      <c r="ALY98" s="1"/>
      <c r="ALZ98" s="1"/>
      <c r="AMA98" s="1"/>
      <c r="AMB98" s="1"/>
      <c r="AMC98" s="1"/>
      <c r="AMD98" s="1"/>
      <c r="AME98" s="1"/>
      <c r="AMF98" s="1"/>
      <c r="AMG98" s="1"/>
      <c r="AMH98" s="1"/>
      <c r="AMI98" s="1"/>
      <c r="AMJ98" s="1"/>
    </row>
    <row r="99" spans="1:1024">
      <c r="A99" s="1" t="s">
        <v>245</v>
      </c>
      <c r="B99" s="1" t="s">
        <v>246</v>
      </c>
      <c r="C99" s="1" t="s">
        <v>99</v>
      </c>
      <c r="D99" s="1" t="s">
        <v>247</v>
      </c>
      <c r="E99" s="1" t="s">
        <v>248</v>
      </c>
      <c r="F99" s="1" t="s">
        <v>248</v>
      </c>
    </row>
    <row r="100" spans="1:1024">
      <c r="A100" s="1" t="s">
        <v>249</v>
      </c>
      <c r="B100" s="1" t="s">
        <v>250</v>
      </c>
      <c r="C100" s="1" t="s">
        <v>99</v>
      </c>
      <c r="D100" s="1" t="s">
        <v>247</v>
      </c>
      <c r="E100" s="1" t="s">
        <v>251</v>
      </c>
      <c r="F100" s="1" t="s">
        <v>251</v>
      </c>
    </row>
    <row r="101" spans="1:1024">
      <c r="A101" s="1" t="s">
        <v>9124</v>
      </c>
      <c r="B101" s="1" t="s">
        <v>9125</v>
      </c>
      <c r="C101" s="1" t="s">
        <v>99</v>
      </c>
      <c r="D101" s="1" t="s">
        <v>247</v>
      </c>
      <c r="E101" s="1" t="s">
        <v>9126</v>
      </c>
      <c r="F101" s="1" t="s">
        <v>9126</v>
      </c>
    </row>
    <row r="102" spans="1:1024">
      <c r="A102" s="1" t="s">
        <v>253</v>
      </c>
      <c r="B102" s="1" t="s">
        <v>254</v>
      </c>
      <c r="C102" s="1" t="s">
        <v>99</v>
      </c>
      <c r="D102" s="1" t="s">
        <v>238</v>
      </c>
      <c r="E102" s="1" t="s">
        <v>255</v>
      </c>
      <c r="F102" s="1" t="s">
        <v>256</v>
      </c>
    </row>
    <row r="103" spans="1:1024">
      <c r="A103" s="1" t="s">
        <v>9127</v>
      </c>
      <c r="B103" s="1" t="s">
        <v>9128</v>
      </c>
      <c r="C103" s="1" t="s">
        <v>99</v>
      </c>
      <c r="D103" s="1" t="s">
        <v>238</v>
      </c>
      <c r="E103" s="1" t="s">
        <v>9129</v>
      </c>
      <c r="F103" s="1" t="s">
        <v>9130</v>
      </c>
    </row>
    <row r="104" spans="1:1024">
      <c r="A104" s="1" t="s">
        <v>9131</v>
      </c>
      <c r="B104" s="1" t="s">
        <v>9132</v>
      </c>
      <c r="C104" s="1" t="s">
        <v>99</v>
      </c>
      <c r="D104" s="1" t="s">
        <v>238</v>
      </c>
      <c r="E104" s="1" t="s">
        <v>9133</v>
      </c>
      <c r="F104" s="1" t="s">
        <v>9134</v>
      </c>
    </row>
    <row r="106" spans="1:1024">
      <c r="A106" s="1" t="s">
        <v>259</v>
      </c>
      <c r="B106" s="1" t="s">
        <v>260</v>
      </c>
      <c r="C106" s="1" t="s">
        <v>99</v>
      </c>
      <c r="D106" s="1" t="s">
        <v>13</v>
      </c>
      <c r="E106" s="1" t="s">
        <v>261</v>
      </c>
      <c r="F106" s="1" t="s">
        <v>16</v>
      </c>
    </row>
    <row r="107" spans="1:1024">
      <c r="A107" s="1" t="s">
        <v>9135</v>
      </c>
      <c r="B107" s="1" t="s">
        <v>9136</v>
      </c>
      <c r="C107" s="1" t="s">
        <v>99</v>
      </c>
      <c r="D107" s="1" t="s">
        <v>13</v>
      </c>
      <c r="E107" s="1" t="s">
        <v>9137</v>
      </c>
      <c r="F107" s="1" t="s">
        <v>16</v>
      </c>
    </row>
    <row r="108" spans="1:1024">
      <c r="A108" s="1" t="s">
        <v>264</v>
      </c>
      <c r="B108" s="1" t="s">
        <v>265</v>
      </c>
      <c r="C108" s="1" t="s">
        <v>99</v>
      </c>
      <c r="D108" s="1" t="s">
        <v>13</v>
      </c>
      <c r="E108" s="1" t="s">
        <v>266</v>
      </c>
      <c r="F108" s="1" t="s">
        <v>16</v>
      </c>
    </row>
    <row r="109" spans="1:1024">
      <c r="A109" s="1" t="s">
        <v>267</v>
      </c>
      <c r="B109" s="1" t="s">
        <v>268</v>
      </c>
      <c r="C109" s="1" t="s">
        <v>99</v>
      </c>
      <c r="D109" s="1" t="s">
        <v>13</v>
      </c>
      <c r="E109" s="1" t="s">
        <v>269</v>
      </c>
      <c r="F109" s="1" t="s">
        <v>16</v>
      </c>
    </row>
    <row r="110" spans="1:1024">
      <c r="A110" s="1" t="s">
        <v>9138</v>
      </c>
      <c r="B110" s="1" t="s">
        <v>9139</v>
      </c>
      <c r="C110" s="1" t="s">
        <v>99</v>
      </c>
      <c r="D110" s="1" t="s">
        <v>13</v>
      </c>
      <c r="E110" s="1" t="s">
        <v>9140</v>
      </c>
      <c r="F110" s="1" t="s">
        <v>16</v>
      </c>
    </row>
    <row r="112" spans="1:1024" s="2" customFormat="1">
      <c r="A112" s="2" t="s">
        <v>272</v>
      </c>
    </row>
    <row r="113" spans="1:28">
      <c r="A113" s="1" t="s">
        <v>273</v>
      </c>
      <c r="B113" s="1" t="s">
        <v>274</v>
      </c>
      <c r="C113" s="1" t="s">
        <v>99</v>
      </c>
      <c r="D113" s="1" t="s">
        <v>13</v>
      </c>
      <c r="E113" s="1" t="s">
        <v>275</v>
      </c>
      <c r="F113" s="1" t="s">
        <v>16</v>
      </c>
    </row>
    <row r="115" spans="1:28">
      <c r="A115" s="2" t="s">
        <v>276</v>
      </c>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1" t="s">
        <v>277</v>
      </c>
      <c r="B116" s="1" t="s">
        <v>278</v>
      </c>
      <c r="C116" s="1" t="s">
        <v>113</v>
      </c>
      <c r="D116" s="1" t="s">
        <v>13</v>
      </c>
      <c r="E116" s="1" t="s">
        <v>279</v>
      </c>
      <c r="F116" s="1" t="s">
        <v>16</v>
      </c>
    </row>
    <row r="117" spans="1:28">
      <c r="A117" s="1" t="s">
        <v>280</v>
      </c>
      <c r="B117" s="1" t="s">
        <v>281</v>
      </c>
      <c r="C117" s="1" t="s">
        <v>113</v>
      </c>
      <c r="D117" s="1" t="s">
        <v>13</v>
      </c>
      <c r="E117" s="1" t="s">
        <v>282</v>
      </c>
      <c r="F117" s="1" t="s">
        <v>16</v>
      </c>
    </row>
    <row r="118" spans="1:28">
      <c r="A118" s="1" t="s">
        <v>283</v>
      </c>
      <c r="B118" s="1" t="s">
        <v>284</v>
      </c>
      <c r="C118" s="1" t="s">
        <v>113</v>
      </c>
      <c r="D118" s="1" t="s">
        <v>13</v>
      </c>
      <c r="E118" s="1" t="s">
        <v>285</v>
      </c>
      <c r="F118" s="1" t="s">
        <v>16</v>
      </c>
    </row>
    <row r="119" spans="1:28">
      <c r="A119" s="1" t="s">
        <v>286</v>
      </c>
      <c r="B119" s="1" t="s">
        <v>287</v>
      </c>
      <c r="C119" s="1" t="s">
        <v>113</v>
      </c>
      <c r="D119" s="1" t="s">
        <v>288</v>
      </c>
      <c r="E119" s="1" t="s">
        <v>289</v>
      </c>
      <c r="F119" s="1" t="s">
        <v>290</v>
      </c>
    </row>
    <row r="120" spans="1:28">
      <c r="A120" s="1" t="s">
        <v>291</v>
      </c>
      <c r="B120" s="1" t="s">
        <v>292</v>
      </c>
      <c r="C120" s="1" t="s">
        <v>113</v>
      </c>
      <c r="D120" s="1" t="s">
        <v>288</v>
      </c>
      <c r="E120" s="1" t="s">
        <v>293</v>
      </c>
      <c r="F120" s="1" t="s">
        <v>16</v>
      </c>
    </row>
    <row r="121" spans="1:28">
      <c r="A121" s="1" t="s">
        <v>294</v>
      </c>
      <c r="B121" s="1" t="s">
        <v>295</v>
      </c>
      <c r="C121" s="1" t="s">
        <v>113</v>
      </c>
      <c r="D121" s="1" t="s">
        <v>13</v>
      </c>
      <c r="E121" s="1" t="s">
        <v>296</v>
      </c>
      <c r="F121" s="1" t="s">
        <v>16</v>
      </c>
    </row>
    <row r="122" spans="1:28">
      <c r="A122" s="1" t="s">
        <v>297</v>
      </c>
      <c r="B122" s="1" t="s">
        <v>298</v>
      </c>
      <c r="C122" s="1" t="s">
        <v>113</v>
      </c>
      <c r="D122" s="1" t="s">
        <v>13</v>
      </c>
      <c r="E122" s="1" t="s">
        <v>299</v>
      </c>
      <c r="F122" s="1" t="s">
        <v>16</v>
      </c>
    </row>
    <row r="123" spans="1:28">
      <c r="A123" s="1" t="s">
        <v>300</v>
      </c>
      <c r="B123" s="1" t="s">
        <v>301</v>
      </c>
      <c r="C123" s="1" t="s">
        <v>113</v>
      </c>
      <c r="D123" s="1" t="s">
        <v>13</v>
      </c>
      <c r="E123" s="1" t="s">
        <v>302</v>
      </c>
      <c r="F123" s="1" t="s">
        <v>16</v>
      </c>
    </row>
    <row r="124" spans="1:28">
      <c r="A124" s="1" t="s">
        <v>303</v>
      </c>
      <c r="B124" s="1" t="s">
        <v>304</v>
      </c>
      <c r="C124" s="1" t="s">
        <v>113</v>
      </c>
      <c r="D124" s="1" t="s">
        <v>288</v>
      </c>
      <c r="E124" s="1" t="s">
        <v>305</v>
      </c>
      <c r="F124" s="1" t="s">
        <v>306</v>
      </c>
    </row>
    <row r="126" spans="1:28">
      <c r="A126" s="2" t="s">
        <v>307</v>
      </c>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1" t="s">
        <v>308</v>
      </c>
      <c r="B127" s="1" t="s">
        <v>309</v>
      </c>
      <c r="C127" s="1" t="s">
        <v>113</v>
      </c>
      <c r="D127" s="1" t="s">
        <v>13</v>
      </c>
      <c r="E127" s="1" t="s">
        <v>310</v>
      </c>
      <c r="F127" s="1" t="s">
        <v>16</v>
      </c>
    </row>
    <row r="128" spans="1:28">
      <c r="A128" s="1" t="s">
        <v>311</v>
      </c>
      <c r="B128" s="1" t="s">
        <v>312</v>
      </c>
      <c r="C128" s="1" t="s">
        <v>113</v>
      </c>
      <c r="D128" s="1" t="s">
        <v>13</v>
      </c>
      <c r="E128" s="1" t="s">
        <v>313</v>
      </c>
      <c r="F128" s="1" t="s">
        <v>16</v>
      </c>
    </row>
    <row r="129" spans="1:28">
      <c r="A129" s="1" t="s">
        <v>314</v>
      </c>
      <c r="B129" s="1" t="s">
        <v>315</v>
      </c>
      <c r="C129" s="1" t="s">
        <v>113</v>
      </c>
      <c r="D129" s="1" t="s">
        <v>13</v>
      </c>
      <c r="E129" s="1" t="s">
        <v>316</v>
      </c>
      <c r="F129" s="1" t="s">
        <v>16</v>
      </c>
    </row>
    <row r="130" spans="1:28">
      <c r="A130" s="1" t="s">
        <v>317</v>
      </c>
      <c r="B130" s="1" t="s">
        <v>318</v>
      </c>
      <c r="C130" s="1" t="s">
        <v>113</v>
      </c>
      <c r="D130" s="1" t="s">
        <v>13</v>
      </c>
      <c r="E130" s="1" t="s">
        <v>319</v>
      </c>
      <c r="F130" s="1" t="s">
        <v>16</v>
      </c>
    </row>
    <row r="131" spans="1:28">
      <c r="A131" s="1" t="s">
        <v>320</v>
      </c>
      <c r="B131" s="1" t="s">
        <v>321</v>
      </c>
      <c r="C131" s="1" t="s">
        <v>113</v>
      </c>
      <c r="D131" s="1" t="s">
        <v>13</v>
      </c>
      <c r="E131" s="1" t="s">
        <v>322</v>
      </c>
      <c r="F131" s="1" t="s">
        <v>16</v>
      </c>
    </row>
    <row r="132" spans="1:28">
      <c r="A132" s="1" t="s">
        <v>323</v>
      </c>
      <c r="B132" s="1" t="s">
        <v>324</v>
      </c>
      <c r="C132" s="1" t="s">
        <v>113</v>
      </c>
      <c r="D132" s="1" t="s">
        <v>13</v>
      </c>
      <c r="E132" s="1" t="s">
        <v>325</v>
      </c>
      <c r="F132" s="1" t="s">
        <v>16</v>
      </c>
    </row>
    <row r="133" spans="1:28">
      <c r="A133" s="1" t="s">
        <v>326</v>
      </c>
      <c r="B133" s="1" t="s">
        <v>327</v>
      </c>
      <c r="C133" s="1" t="s">
        <v>113</v>
      </c>
      <c r="D133" s="1" t="s">
        <v>13</v>
      </c>
      <c r="E133" s="1" t="s">
        <v>328</v>
      </c>
      <c r="F133" s="1" t="s">
        <v>16</v>
      </c>
    </row>
    <row r="134" spans="1:28">
      <c r="A134" s="1" t="s">
        <v>329</v>
      </c>
      <c r="B134" s="1" t="s">
        <v>330</v>
      </c>
      <c r="C134" s="1" t="s">
        <v>113</v>
      </c>
      <c r="D134" s="1" t="s">
        <v>13</v>
      </c>
      <c r="E134" s="1" t="s">
        <v>331</v>
      </c>
      <c r="F134" s="1" t="s">
        <v>16</v>
      </c>
    </row>
    <row r="135" spans="1:28">
      <c r="A135" s="1" t="s">
        <v>332</v>
      </c>
      <c r="B135" s="1" t="s">
        <v>333</v>
      </c>
      <c r="C135" s="1" t="s">
        <v>113</v>
      </c>
      <c r="D135" s="1" t="s">
        <v>13</v>
      </c>
      <c r="E135" s="1" t="s">
        <v>334</v>
      </c>
      <c r="F135" s="1" t="s">
        <v>16</v>
      </c>
    </row>
    <row r="137" spans="1:28">
      <c r="A137" s="2" t="s">
        <v>335</v>
      </c>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1" t="s">
        <v>336</v>
      </c>
      <c r="B138" s="1" t="s">
        <v>9889</v>
      </c>
      <c r="C138" s="1" t="s">
        <v>109</v>
      </c>
      <c r="D138" s="1" t="s">
        <v>13</v>
      </c>
      <c r="E138" s="1" t="s">
        <v>9890</v>
      </c>
      <c r="F138" s="1" t="s">
        <v>16</v>
      </c>
    </row>
    <row r="139" spans="1:28">
      <c r="A139" s="1" t="s">
        <v>337</v>
      </c>
      <c r="B139" s="1" t="s">
        <v>9898</v>
      </c>
      <c r="C139" s="1" t="s">
        <v>109</v>
      </c>
      <c r="D139" s="1" t="s">
        <v>13</v>
      </c>
      <c r="E139" s="1" t="s">
        <v>9891</v>
      </c>
      <c r="F139" s="1" t="s">
        <v>16</v>
      </c>
    </row>
    <row r="140" spans="1:28">
      <c r="A140" s="1" t="s">
        <v>338</v>
      </c>
      <c r="B140" s="1" t="s">
        <v>9897</v>
      </c>
      <c r="C140" s="1" t="s">
        <v>109</v>
      </c>
      <c r="D140" s="1" t="s">
        <v>13</v>
      </c>
      <c r="E140" s="1" t="s">
        <v>9892</v>
      </c>
      <c r="F140" s="1" t="s">
        <v>16</v>
      </c>
    </row>
    <row r="141" spans="1:28">
      <c r="A141" s="1" t="s">
        <v>339</v>
      </c>
      <c r="B141" s="1" t="s">
        <v>9896</v>
      </c>
      <c r="C141" s="1" t="s">
        <v>109</v>
      </c>
      <c r="D141" s="1" t="s">
        <v>13</v>
      </c>
      <c r="E141" s="1" t="s">
        <v>9893</v>
      </c>
      <c r="F141" s="1" t="s">
        <v>16</v>
      </c>
    </row>
    <row r="142" spans="1:28">
      <c r="A142" s="1" t="s">
        <v>340</v>
      </c>
      <c r="B142" s="1" t="s">
        <v>9895</v>
      </c>
      <c r="C142" s="1" t="s">
        <v>109</v>
      </c>
      <c r="D142" s="1" t="s">
        <v>13</v>
      </c>
      <c r="E142" s="1" t="s">
        <v>9894</v>
      </c>
      <c r="F142" s="1" t="s">
        <v>16</v>
      </c>
    </row>
    <row r="143" spans="1:28">
      <c r="A143" s="1" t="s">
        <v>341</v>
      </c>
      <c r="B143" s="1" t="s">
        <v>342</v>
      </c>
      <c r="C143" s="1" t="s">
        <v>109</v>
      </c>
      <c r="D143" s="1" t="s">
        <v>247</v>
      </c>
      <c r="E143" s="1" t="s">
        <v>9905</v>
      </c>
      <c r="F143" s="1" t="s">
        <v>16</v>
      </c>
    </row>
    <row r="144" spans="1:28">
      <c r="A144" s="1" t="s">
        <v>343</v>
      </c>
      <c r="B144" s="1" t="s">
        <v>344</v>
      </c>
      <c r="C144" s="1" t="s">
        <v>109</v>
      </c>
      <c r="D144" s="1" t="s">
        <v>238</v>
      </c>
      <c r="E144" s="1" t="s">
        <v>9904</v>
      </c>
      <c r="F144" s="1" t="s">
        <v>345</v>
      </c>
    </row>
    <row r="145" spans="1:28">
      <c r="A145" s="1" t="s">
        <v>346</v>
      </c>
      <c r="B145" s="1" t="s">
        <v>347</v>
      </c>
      <c r="C145" s="1" t="s">
        <v>109</v>
      </c>
      <c r="D145" s="1" t="s">
        <v>13</v>
      </c>
      <c r="E145" s="1" t="s">
        <v>9899</v>
      </c>
      <c r="F145" s="1" t="s">
        <v>348</v>
      </c>
    </row>
    <row r="146" spans="1:28">
      <c r="A146" s="1" t="s">
        <v>349</v>
      </c>
      <c r="B146" s="1" t="s">
        <v>350</v>
      </c>
      <c r="C146" s="1" t="s">
        <v>109</v>
      </c>
      <c r="D146" s="1" t="s">
        <v>13</v>
      </c>
      <c r="E146" s="1" t="s">
        <v>9900</v>
      </c>
      <c r="F146" s="1" t="s">
        <v>348</v>
      </c>
    </row>
    <row r="147" spans="1:28">
      <c r="A147" s="1" t="s">
        <v>351</v>
      </c>
      <c r="B147" s="1" t="s">
        <v>352</v>
      </c>
      <c r="C147" s="1" t="s">
        <v>109</v>
      </c>
      <c r="D147" s="1" t="s">
        <v>13</v>
      </c>
      <c r="E147" s="1" t="s">
        <v>9901</v>
      </c>
      <c r="F147" s="1" t="s">
        <v>348</v>
      </c>
    </row>
    <row r="148" spans="1:28">
      <c r="A148" s="1" t="s">
        <v>353</v>
      </c>
      <c r="B148" s="1" t="s">
        <v>354</v>
      </c>
      <c r="C148" s="1" t="s">
        <v>109</v>
      </c>
      <c r="D148" s="1" t="s">
        <v>13</v>
      </c>
      <c r="E148" s="1" t="s">
        <v>355</v>
      </c>
      <c r="F148" s="1" t="s">
        <v>16</v>
      </c>
    </row>
    <row r="149" spans="1:28">
      <c r="A149" s="1" t="s">
        <v>356</v>
      </c>
      <c r="B149" s="1" t="s">
        <v>357</v>
      </c>
      <c r="C149" s="1" t="s">
        <v>109</v>
      </c>
      <c r="D149" s="1" t="s">
        <v>13</v>
      </c>
      <c r="E149" s="1" t="s">
        <v>9906</v>
      </c>
      <c r="F149" s="1" t="s">
        <v>16</v>
      </c>
    </row>
    <row r="150" spans="1:28">
      <c r="A150" s="1" t="s">
        <v>358</v>
      </c>
      <c r="B150" s="1" t="s">
        <v>359</v>
      </c>
      <c r="C150" s="1" t="s">
        <v>109</v>
      </c>
      <c r="D150" s="1" t="s">
        <v>13</v>
      </c>
      <c r="E150" s="1" t="s">
        <v>9907</v>
      </c>
      <c r="F150" s="1" t="s">
        <v>16</v>
      </c>
    </row>
    <row r="151" spans="1:28">
      <c r="A151" s="1" t="s">
        <v>360</v>
      </c>
      <c r="B151" s="1" t="s">
        <v>361</v>
      </c>
      <c r="C151" s="1" t="s">
        <v>109</v>
      </c>
      <c r="D151" s="1" t="s">
        <v>13</v>
      </c>
      <c r="E151" s="1" t="s">
        <v>362</v>
      </c>
      <c r="F151" s="1" t="s">
        <v>16</v>
      </c>
    </row>
    <row r="152" spans="1:28">
      <c r="A152" s="1" t="s">
        <v>363</v>
      </c>
      <c r="B152" s="1" t="s">
        <v>364</v>
      </c>
      <c r="C152" s="1" t="s">
        <v>109</v>
      </c>
      <c r="D152" s="1" t="s">
        <v>13</v>
      </c>
      <c r="E152" s="1" t="s">
        <v>9908</v>
      </c>
      <c r="F152" s="1" t="s">
        <v>16</v>
      </c>
    </row>
    <row r="153" spans="1:28">
      <c r="A153" s="1" t="s">
        <v>365</v>
      </c>
      <c r="B153" s="1" t="s">
        <v>366</v>
      </c>
      <c r="C153" s="1" t="s">
        <v>109</v>
      </c>
      <c r="D153" s="1" t="s">
        <v>13</v>
      </c>
      <c r="E153" s="1" t="s">
        <v>9902</v>
      </c>
      <c r="F153" s="1" t="s">
        <v>16</v>
      </c>
    </row>
    <row r="154" spans="1:28">
      <c r="A154" s="1" t="s">
        <v>9675</v>
      </c>
      <c r="B154" s="1" t="s">
        <v>141</v>
      </c>
      <c r="C154" s="1" t="s">
        <v>109</v>
      </c>
      <c r="D154" s="1" t="s">
        <v>13</v>
      </c>
      <c r="E154" s="1" t="s">
        <v>368</v>
      </c>
      <c r="F154" s="1" t="s">
        <v>16</v>
      </c>
    </row>
    <row r="155" spans="1:28">
      <c r="A155" s="1" t="s">
        <v>9676</v>
      </c>
      <c r="B155" s="1" t="s">
        <v>139</v>
      </c>
      <c r="C155" s="1" t="s">
        <v>109</v>
      </c>
      <c r="D155" s="1" t="s">
        <v>13</v>
      </c>
      <c r="E155" s="1" t="s">
        <v>9909</v>
      </c>
      <c r="F155" s="1" t="s">
        <v>16</v>
      </c>
    </row>
    <row r="156" spans="1:28">
      <c r="A156" s="1" t="s">
        <v>9677</v>
      </c>
      <c r="B156" s="1" t="s">
        <v>371</v>
      </c>
      <c r="C156" s="1" t="s">
        <v>109</v>
      </c>
      <c r="D156" s="1" t="s">
        <v>13</v>
      </c>
      <c r="E156" s="1" t="s">
        <v>9903</v>
      </c>
      <c r="F156" s="1" t="s">
        <v>16</v>
      </c>
    </row>
    <row r="158" spans="1:28">
      <c r="A158" s="2" t="s">
        <v>9880</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1" t="s">
        <v>372</v>
      </c>
      <c r="B159" s="1" t="s">
        <v>373</v>
      </c>
      <c r="C159" s="1" t="s">
        <v>109</v>
      </c>
      <c r="D159" s="1" t="s">
        <v>247</v>
      </c>
      <c r="E159" s="1" t="s">
        <v>374</v>
      </c>
      <c r="F159" s="1" t="s">
        <v>16</v>
      </c>
    </row>
    <row r="160" spans="1:28">
      <c r="A160" s="1" t="s">
        <v>375</v>
      </c>
      <c r="B160" s="1" t="s">
        <v>376</v>
      </c>
      <c r="C160" s="1" t="s">
        <v>109</v>
      </c>
      <c r="D160" s="1" t="s">
        <v>247</v>
      </c>
      <c r="E160" s="5" t="s">
        <v>377</v>
      </c>
      <c r="F160" s="1" t="s">
        <v>16</v>
      </c>
    </row>
    <row r="161" spans="1:1024">
      <c r="A161" s="1" t="s">
        <v>378</v>
      </c>
      <c r="B161" s="1" t="s">
        <v>379</v>
      </c>
      <c r="C161" s="1" t="s">
        <v>109</v>
      </c>
      <c r="D161" s="1" t="s">
        <v>247</v>
      </c>
      <c r="E161" s="5" t="s">
        <v>380</v>
      </c>
      <c r="F161" s="1" t="s">
        <v>16</v>
      </c>
    </row>
    <row r="162" spans="1:1024">
      <c r="A162" s="1" t="s">
        <v>381</v>
      </c>
      <c r="B162" s="1" t="s">
        <v>382</v>
      </c>
      <c r="C162" s="1" t="s">
        <v>109</v>
      </c>
      <c r="D162" s="1" t="s">
        <v>247</v>
      </c>
      <c r="E162" s="1" t="s">
        <v>383</v>
      </c>
      <c r="F162" s="1" t="s">
        <v>16</v>
      </c>
    </row>
    <row r="163" spans="1:1024">
      <c r="A163" s="1" t="s">
        <v>384</v>
      </c>
      <c r="B163" s="1" t="s">
        <v>385</v>
      </c>
      <c r="C163" s="1" t="s">
        <v>109</v>
      </c>
      <c r="D163" s="1" t="s">
        <v>247</v>
      </c>
      <c r="E163" s="1" t="s">
        <v>386</v>
      </c>
      <c r="F163" s="1" t="s">
        <v>16</v>
      </c>
    </row>
    <row r="164" spans="1:1024">
      <c r="A164" s="1" t="s">
        <v>387</v>
      </c>
      <c r="B164" s="1" t="s">
        <v>388</v>
      </c>
      <c r="C164" s="1" t="s">
        <v>109</v>
      </c>
      <c r="D164" s="1" t="s">
        <v>247</v>
      </c>
      <c r="E164" s="1" t="s">
        <v>389</v>
      </c>
      <c r="F164" s="1" t="s">
        <v>16</v>
      </c>
    </row>
    <row r="165" spans="1:1024">
      <c r="A165" s="1" t="s">
        <v>390</v>
      </c>
      <c r="B165" s="1" t="s">
        <v>391</v>
      </c>
      <c r="C165" s="1" t="s">
        <v>109</v>
      </c>
      <c r="D165" s="1" t="s">
        <v>247</v>
      </c>
      <c r="E165" s="1" t="s">
        <v>392</v>
      </c>
      <c r="F165" s="1" t="s">
        <v>16</v>
      </c>
    </row>
    <row r="166" spans="1:1024">
      <c r="A166" s="1" t="s">
        <v>393</v>
      </c>
      <c r="B166" s="1" t="s">
        <v>394</v>
      </c>
      <c r="C166" s="1" t="s">
        <v>109</v>
      </c>
      <c r="D166" s="1" t="s">
        <v>247</v>
      </c>
      <c r="E166" s="1" t="s">
        <v>9888</v>
      </c>
      <c r="F166" s="1" t="s">
        <v>16</v>
      </c>
    </row>
    <row r="167" spans="1:1024">
      <c r="A167" s="1" t="s">
        <v>395</v>
      </c>
      <c r="B167" s="1" t="s">
        <v>396</v>
      </c>
      <c r="C167" s="1" t="s">
        <v>109</v>
      </c>
      <c r="D167" s="1" t="s">
        <v>247</v>
      </c>
      <c r="E167" s="1" t="s">
        <v>397</v>
      </c>
      <c r="F167" s="1" t="s">
        <v>16</v>
      </c>
    </row>
    <row r="168" spans="1:1024">
      <c r="A168" s="1" t="s">
        <v>398</v>
      </c>
      <c r="B168" s="1" t="s">
        <v>399</v>
      </c>
      <c r="C168" s="1" t="s">
        <v>109</v>
      </c>
      <c r="D168" s="1" t="s">
        <v>247</v>
      </c>
      <c r="E168" s="1" t="s">
        <v>400</v>
      </c>
      <c r="F168" s="1" t="s">
        <v>16</v>
      </c>
    </row>
    <row r="169" spans="1:1024">
      <c r="A169" s="1" t="s">
        <v>401</v>
      </c>
      <c r="B169" s="1" t="s">
        <v>402</v>
      </c>
      <c r="C169" s="1" t="s">
        <v>109</v>
      </c>
      <c r="D169" s="1" t="s">
        <v>247</v>
      </c>
      <c r="E169" s="1" t="s">
        <v>403</v>
      </c>
      <c r="F169" s="1" t="s">
        <v>16</v>
      </c>
    </row>
    <row r="170" spans="1:1024" s="22" customFormat="1">
      <c r="A170" s="1" t="s">
        <v>404</v>
      </c>
      <c r="B170" s="1" t="s">
        <v>405</v>
      </c>
      <c r="C170" s="1" t="s">
        <v>109</v>
      </c>
      <c r="D170" s="1" t="s">
        <v>247</v>
      </c>
      <c r="E170" s="1" t="s">
        <v>406</v>
      </c>
      <c r="F170" s="1" t="s">
        <v>16</v>
      </c>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c r="JD170" s="1"/>
      <c r="JE170" s="1"/>
      <c r="JF170" s="1"/>
      <c r="JG170" s="1"/>
      <c r="JH170" s="1"/>
      <c r="JI170" s="1"/>
      <c r="JJ170" s="1"/>
      <c r="JK170" s="1"/>
      <c r="JL170" s="1"/>
      <c r="JM170" s="1"/>
      <c r="JN170" s="1"/>
      <c r="JO170" s="1"/>
      <c r="JP170" s="1"/>
      <c r="JQ170" s="1"/>
      <c r="JR170" s="1"/>
      <c r="JS170" s="1"/>
      <c r="JT170" s="1"/>
      <c r="JU170" s="1"/>
      <c r="JV170" s="1"/>
      <c r="JW170" s="1"/>
      <c r="JX170" s="1"/>
      <c r="JY170" s="1"/>
      <c r="JZ170" s="1"/>
      <c r="KA170" s="1"/>
      <c r="KB170" s="1"/>
      <c r="KC170" s="1"/>
      <c r="KD170" s="1"/>
      <c r="KE170" s="1"/>
      <c r="KF170" s="1"/>
      <c r="KG170" s="1"/>
      <c r="KH170" s="1"/>
      <c r="KI170" s="1"/>
      <c r="KJ170" s="1"/>
      <c r="KK170" s="1"/>
      <c r="KL170" s="1"/>
      <c r="KM170" s="1"/>
      <c r="KN170" s="1"/>
      <c r="KO170" s="1"/>
      <c r="KP170" s="1"/>
      <c r="KQ170" s="1"/>
      <c r="KR170" s="1"/>
      <c r="KS170" s="1"/>
      <c r="KT170" s="1"/>
      <c r="KU170" s="1"/>
      <c r="KV170" s="1"/>
      <c r="KW170" s="1"/>
      <c r="KX170" s="1"/>
      <c r="KY170" s="1"/>
      <c r="KZ170" s="1"/>
      <c r="LA170" s="1"/>
      <c r="LB170" s="1"/>
      <c r="LC170" s="1"/>
      <c r="LD170" s="1"/>
      <c r="LE170" s="1"/>
      <c r="LF170" s="1"/>
      <c r="LG170" s="1"/>
      <c r="LH170" s="1"/>
      <c r="LI170" s="1"/>
      <c r="LJ170" s="1"/>
      <c r="LK170" s="1"/>
      <c r="LL170" s="1"/>
      <c r="LM170" s="1"/>
      <c r="LN170" s="1"/>
      <c r="LO170" s="1"/>
      <c r="LP170" s="1"/>
      <c r="LQ170" s="1"/>
      <c r="LR170" s="1"/>
      <c r="LS170" s="1"/>
      <c r="LT170" s="1"/>
      <c r="LU170" s="1"/>
      <c r="LV170" s="1"/>
      <c r="LW170" s="1"/>
      <c r="LX170" s="1"/>
      <c r="LY170" s="1"/>
      <c r="LZ170" s="1"/>
      <c r="MA170" s="1"/>
      <c r="MB170" s="1"/>
      <c r="MC170" s="1"/>
      <c r="MD170" s="1"/>
      <c r="ME170" s="1"/>
      <c r="MF170" s="1"/>
      <c r="MG170" s="1"/>
      <c r="MH170" s="1"/>
      <c r="MI170" s="1"/>
      <c r="MJ170" s="1"/>
      <c r="MK170" s="1"/>
      <c r="ML170" s="1"/>
      <c r="MM170" s="1"/>
      <c r="MN170" s="1"/>
      <c r="MO170" s="1"/>
      <c r="MP170" s="1"/>
      <c r="MQ170" s="1"/>
      <c r="MR170" s="1"/>
      <c r="MS170" s="1"/>
      <c r="MT170" s="1"/>
      <c r="MU170" s="1"/>
      <c r="MV170" s="1"/>
      <c r="MW170" s="1"/>
      <c r="MX170" s="1"/>
      <c r="MY170" s="1"/>
      <c r="MZ170" s="1"/>
      <c r="NA170" s="1"/>
      <c r="NB170" s="1"/>
      <c r="NC170" s="1"/>
      <c r="ND170" s="1"/>
      <c r="NE170" s="1"/>
      <c r="NF170" s="1"/>
      <c r="NG170" s="1"/>
      <c r="NH170" s="1"/>
      <c r="NI170" s="1"/>
      <c r="NJ170" s="1"/>
      <c r="NK170" s="1"/>
      <c r="NL170" s="1"/>
      <c r="NM170" s="1"/>
      <c r="NN170" s="1"/>
      <c r="NO170" s="1"/>
      <c r="NP170" s="1"/>
      <c r="NQ170" s="1"/>
      <c r="NR170" s="1"/>
      <c r="NS170" s="1"/>
      <c r="NT170" s="1"/>
      <c r="NU170" s="1"/>
      <c r="NV170" s="1"/>
      <c r="NW170" s="1"/>
      <c r="NX170" s="1"/>
      <c r="NY170" s="1"/>
      <c r="NZ170" s="1"/>
      <c r="OA170" s="1"/>
      <c r="OB170" s="1"/>
      <c r="OC170" s="1"/>
      <c r="OD170" s="1"/>
      <c r="OE170" s="1"/>
      <c r="OF170" s="1"/>
      <c r="OG170" s="1"/>
      <c r="OH170" s="1"/>
      <c r="OI170" s="1"/>
      <c r="OJ170" s="1"/>
      <c r="OK170" s="1"/>
      <c r="OL170" s="1"/>
      <c r="OM170" s="1"/>
      <c r="ON170" s="1"/>
      <c r="OO170" s="1"/>
      <c r="OP170" s="1"/>
      <c r="OQ170" s="1"/>
      <c r="OR170" s="1"/>
      <c r="OS170" s="1"/>
      <c r="OT170" s="1"/>
      <c r="OU170" s="1"/>
      <c r="OV170" s="1"/>
      <c r="OW170" s="1"/>
      <c r="OX170" s="1"/>
      <c r="OY170" s="1"/>
      <c r="OZ170" s="1"/>
      <c r="PA170" s="1"/>
      <c r="PB170" s="1"/>
      <c r="PC170" s="1"/>
      <c r="PD170" s="1"/>
      <c r="PE170" s="1"/>
      <c r="PF170" s="1"/>
      <c r="PG170" s="1"/>
      <c r="PH170" s="1"/>
      <c r="PI170" s="1"/>
      <c r="PJ170" s="1"/>
      <c r="PK170" s="1"/>
      <c r="PL170" s="1"/>
      <c r="PM170" s="1"/>
      <c r="PN170" s="1"/>
      <c r="PO170" s="1"/>
      <c r="PP170" s="1"/>
      <c r="PQ170" s="1"/>
      <c r="PR170" s="1"/>
      <c r="PS170" s="1"/>
      <c r="PT170" s="1"/>
      <c r="PU170" s="1"/>
      <c r="PV170" s="1"/>
      <c r="PW170" s="1"/>
      <c r="PX170" s="1"/>
      <c r="PY170" s="1"/>
      <c r="PZ170" s="1"/>
      <c r="QA170" s="1"/>
      <c r="QB170" s="1"/>
      <c r="QC170" s="1"/>
      <c r="QD170" s="1"/>
      <c r="QE170" s="1"/>
      <c r="QF170" s="1"/>
      <c r="QG170" s="1"/>
      <c r="QH170" s="1"/>
      <c r="QI170" s="1"/>
      <c r="QJ170" s="1"/>
      <c r="QK170" s="1"/>
      <c r="QL170" s="1"/>
      <c r="QM170" s="1"/>
      <c r="QN170" s="1"/>
      <c r="QO170" s="1"/>
      <c r="QP170" s="1"/>
      <c r="QQ170" s="1"/>
      <c r="QR170" s="1"/>
      <c r="QS170" s="1"/>
      <c r="QT170" s="1"/>
      <c r="QU170" s="1"/>
      <c r="QV170" s="1"/>
      <c r="QW170" s="1"/>
      <c r="QX170" s="1"/>
      <c r="QY170" s="1"/>
      <c r="QZ170" s="1"/>
      <c r="RA170" s="1"/>
      <c r="RB170" s="1"/>
      <c r="RC170" s="1"/>
      <c r="RD170" s="1"/>
      <c r="RE170" s="1"/>
      <c r="RF170" s="1"/>
      <c r="RG170" s="1"/>
      <c r="RH170" s="1"/>
      <c r="RI170" s="1"/>
      <c r="RJ170" s="1"/>
      <c r="RK170" s="1"/>
      <c r="RL170" s="1"/>
      <c r="RM170" s="1"/>
      <c r="RN170" s="1"/>
      <c r="RO170" s="1"/>
      <c r="RP170" s="1"/>
      <c r="RQ170" s="1"/>
      <c r="RR170" s="1"/>
      <c r="RS170" s="1"/>
      <c r="RT170" s="1"/>
      <c r="RU170" s="1"/>
      <c r="RV170" s="1"/>
      <c r="RW170" s="1"/>
      <c r="RX170" s="1"/>
      <c r="RY170" s="1"/>
      <c r="RZ170" s="1"/>
      <c r="SA170" s="1"/>
      <c r="SB170" s="1"/>
      <c r="SC170" s="1"/>
      <c r="SD170" s="1"/>
      <c r="SE170" s="1"/>
      <c r="SF170" s="1"/>
      <c r="SG170" s="1"/>
      <c r="SH170" s="1"/>
      <c r="SI170" s="1"/>
      <c r="SJ170" s="1"/>
      <c r="SK170" s="1"/>
      <c r="SL170" s="1"/>
      <c r="SM170" s="1"/>
      <c r="SN170" s="1"/>
      <c r="SO170" s="1"/>
      <c r="SP170" s="1"/>
      <c r="SQ170" s="1"/>
      <c r="SR170" s="1"/>
      <c r="SS170" s="1"/>
      <c r="ST170" s="1"/>
      <c r="SU170" s="1"/>
      <c r="SV170" s="1"/>
      <c r="SW170" s="1"/>
      <c r="SX170" s="1"/>
      <c r="SY170" s="1"/>
      <c r="SZ170" s="1"/>
      <c r="TA170" s="1"/>
      <c r="TB170" s="1"/>
      <c r="TC170" s="1"/>
      <c r="TD170" s="1"/>
      <c r="TE170" s="1"/>
      <c r="TF170" s="1"/>
      <c r="TG170" s="1"/>
      <c r="TH170" s="1"/>
      <c r="TI170" s="1"/>
      <c r="TJ170" s="1"/>
      <c r="TK170" s="1"/>
      <c r="TL170" s="1"/>
      <c r="TM170" s="1"/>
      <c r="TN170" s="1"/>
      <c r="TO170" s="1"/>
      <c r="TP170" s="1"/>
      <c r="TQ170" s="1"/>
      <c r="TR170" s="1"/>
      <c r="TS170" s="1"/>
      <c r="TT170" s="1"/>
      <c r="TU170" s="1"/>
      <c r="TV170" s="1"/>
      <c r="TW170" s="1"/>
      <c r="TX170" s="1"/>
      <c r="TY170" s="1"/>
      <c r="TZ170" s="1"/>
      <c r="UA170" s="1"/>
      <c r="UB170" s="1"/>
      <c r="UC170" s="1"/>
      <c r="UD170" s="1"/>
      <c r="UE170" s="1"/>
      <c r="UF170" s="1"/>
      <c r="UG170" s="1"/>
      <c r="UH170" s="1"/>
      <c r="UI170" s="1"/>
      <c r="UJ170" s="1"/>
      <c r="UK170" s="1"/>
      <c r="UL170" s="1"/>
      <c r="UM170" s="1"/>
      <c r="UN170" s="1"/>
      <c r="UO170" s="1"/>
      <c r="UP170" s="1"/>
      <c r="UQ170" s="1"/>
      <c r="UR170" s="1"/>
      <c r="US170" s="1"/>
      <c r="UT170" s="1"/>
      <c r="UU170" s="1"/>
      <c r="UV170" s="1"/>
      <c r="UW170" s="1"/>
      <c r="UX170" s="1"/>
      <c r="UY170" s="1"/>
      <c r="UZ170" s="1"/>
      <c r="VA170" s="1"/>
      <c r="VB170" s="1"/>
      <c r="VC170" s="1"/>
      <c r="VD170" s="1"/>
      <c r="VE170" s="1"/>
      <c r="VF170" s="1"/>
      <c r="VG170" s="1"/>
      <c r="VH170" s="1"/>
      <c r="VI170" s="1"/>
      <c r="VJ170" s="1"/>
      <c r="VK170" s="1"/>
      <c r="VL170" s="1"/>
      <c r="VM170" s="1"/>
      <c r="VN170" s="1"/>
      <c r="VO170" s="1"/>
      <c r="VP170" s="1"/>
      <c r="VQ170" s="1"/>
      <c r="VR170" s="1"/>
      <c r="VS170" s="1"/>
      <c r="VT170" s="1"/>
      <c r="VU170" s="1"/>
      <c r="VV170" s="1"/>
      <c r="VW170" s="1"/>
      <c r="VX170" s="1"/>
      <c r="VY170" s="1"/>
      <c r="VZ170" s="1"/>
      <c r="WA170" s="1"/>
      <c r="WB170" s="1"/>
      <c r="WC170" s="1"/>
      <c r="WD170" s="1"/>
      <c r="WE170" s="1"/>
      <c r="WF170" s="1"/>
      <c r="WG170" s="1"/>
      <c r="WH170" s="1"/>
      <c r="WI170" s="1"/>
      <c r="WJ170" s="1"/>
      <c r="WK170" s="1"/>
      <c r="WL170" s="1"/>
      <c r="WM170" s="1"/>
      <c r="WN170" s="1"/>
      <c r="WO170" s="1"/>
      <c r="WP170" s="1"/>
      <c r="WQ170" s="1"/>
      <c r="WR170" s="1"/>
      <c r="WS170" s="1"/>
      <c r="WT170" s="1"/>
      <c r="WU170" s="1"/>
      <c r="WV170" s="1"/>
      <c r="WW170" s="1"/>
      <c r="WX170" s="1"/>
      <c r="WY170" s="1"/>
      <c r="WZ170" s="1"/>
      <c r="XA170" s="1"/>
      <c r="XB170" s="1"/>
      <c r="XC170" s="1"/>
      <c r="XD170" s="1"/>
      <c r="XE170" s="1"/>
      <c r="XF170" s="1"/>
      <c r="XG170" s="1"/>
      <c r="XH170" s="1"/>
      <c r="XI170" s="1"/>
      <c r="XJ170" s="1"/>
      <c r="XK170" s="1"/>
      <c r="XL170" s="1"/>
      <c r="XM170" s="1"/>
      <c r="XN170" s="1"/>
      <c r="XO170" s="1"/>
      <c r="XP170" s="1"/>
      <c r="XQ170" s="1"/>
      <c r="XR170" s="1"/>
      <c r="XS170" s="1"/>
      <c r="XT170" s="1"/>
      <c r="XU170" s="1"/>
      <c r="XV170" s="1"/>
      <c r="XW170" s="1"/>
      <c r="XX170" s="1"/>
      <c r="XY170" s="1"/>
      <c r="XZ170" s="1"/>
      <c r="YA170" s="1"/>
      <c r="YB170" s="1"/>
      <c r="YC170" s="1"/>
      <c r="YD170" s="1"/>
      <c r="YE170" s="1"/>
      <c r="YF170" s="1"/>
      <c r="YG170" s="1"/>
      <c r="YH170" s="1"/>
      <c r="YI170" s="1"/>
      <c r="YJ170" s="1"/>
      <c r="YK170" s="1"/>
      <c r="YL170" s="1"/>
      <c r="YM170" s="1"/>
      <c r="YN170" s="1"/>
      <c r="YO170" s="1"/>
      <c r="YP170" s="1"/>
      <c r="YQ170" s="1"/>
      <c r="YR170" s="1"/>
      <c r="YS170" s="1"/>
      <c r="YT170" s="1"/>
      <c r="YU170" s="1"/>
      <c r="YV170" s="1"/>
      <c r="YW170" s="1"/>
      <c r="YX170" s="1"/>
      <c r="YY170" s="1"/>
      <c r="YZ170" s="1"/>
      <c r="ZA170" s="1"/>
      <c r="ZB170" s="1"/>
      <c r="ZC170" s="1"/>
      <c r="ZD170" s="1"/>
      <c r="ZE170" s="1"/>
      <c r="ZF170" s="1"/>
      <c r="ZG170" s="1"/>
      <c r="ZH170" s="1"/>
      <c r="ZI170" s="1"/>
      <c r="ZJ170" s="1"/>
      <c r="ZK170" s="1"/>
      <c r="ZL170" s="1"/>
      <c r="ZM170" s="1"/>
      <c r="ZN170" s="1"/>
      <c r="ZO170" s="1"/>
      <c r="ZP170" s="1"/>
      <c r="ZQ170" s="1"/>
      <c r="ZR170" s="1"/>
      <c r="ZS170" s="1"/>
      <c r="ZT170" s="1"/>
      <c r="ZU170" s="1"/>
      <c r="ZV170" s="1"/>
      <c r="ZW170" s="1"/>
      <c r="ZX170" s="1"/>
      <c r="ZY170" s="1"/>
      <c r="ZZ170" s="1"/>
      <c r="AAA170" s="1"/>
      <c r="AAB170" s="1"/>
      <c r="AAC170" s="1"/>
      <c r="AAD170" s="1"/>
      <c r="AAE170" s="1"/>
      <c r="AAF170" s="1"/>
      <c r="AAG170" s="1"/>
      <c r="AAH170" s="1"/>
      <c r="AAI170" s="1"/>
      <c r="AAJ170" s="1"/>
      <c r="AAK170" s="1"/>
      <c r="AAL170" s="1"/>
      <c r="AAM170" s="1"/>
      <c r="AAN170" s="1"/>
      <c r="AAO170" s="1"/>
      <c r="AAP170" s="1"/>
      <c r="AAQ170" s="1"/>
      <c r="AAR170" s="1"/>
      <c r="AAS170" s="1"/>
      <c r="AAT170" s="1"/>
      <c r="AAU170" s="1"/>
      <c r="AAV170" s="1"/>
      <c r="AAW170" s="1"/>
      <c r="AAX170" s="1"/>
      <c r="AAY170" s="1"/>
      <c r="AAZ170" s="1"/>
      <c r="ABA170" s="1"/>
      <c r="ABB170" s="1"/>
      <c r="ABC170" s="1"/>
      <c r="ABD170" s="1"/>
      <c r="ABE170" s="1"/>
      <c r="ABF170" s="1"/>
      <c r="ABG170" s="1"/>
      <c r="ABH170" s="1"/>
      <c r="ABI170" s="1"/>
      <c r="ABJ170" s="1"/>
      <c r="ABK170" s="1"/>
      <c r="ABL170" s="1"/>
      <c r="ABM170" s="1"/>
      <c r="ABN170" s="1"/>
      <c r="ABO170" s="1"/>
      <c r="ABP170" s="1"/>
      <c r="ABQ170" s="1"/>
      <c r="ABR170" s="1"/>
      <c r="ABS170" s="1"/>
      <c r="ABT170" s="1"/>
      <c r="ABU170" s="1"/>
      <c r="ABV170" s="1"/>
      <c r="ABW170" s="1"/>
      <c r="ABX170" s="1"/>
      <c r="ABY170" s="1"/>
      <c r="ABZ170" s="1"/>
      <c r="ACA170" s="1"/>
      <c r="ACB170" s="1"/>
      <c r="ACC170" s="1"/>
      <c r="ACD170" s="1"/>
      <c r="ACE170" s="1"/>
      <c r="ACF170" s="1"/>
      <c r="ACG170" s="1"/>
      <c r="ACH170" s="1"/>
      <c r="ACI170" s="1"/>
      <c r="ACJ170" s="1"/>
      <c r="ACK170" s="1"/>
      <c r="ACL170" s="1"/>
      <c r="ACM170" s="1"/>
      <c r="ACN170" s="1"/>
      <c r="ACO170" s="1"/>
      <c r="ACP170" s="1"/>
      <c r="ACQ170" s="1"/>
      <c r="ACR170" s="1"/>
      <c r="ACS170" s="1"/>
      <c r="ACT170" s="1"/>
      <c r="ACU170" s="1"/>
      <c r="ACV170" s="1"/>
      <c r="ACW170" s="1"/>
      <c r="ACX170" s="1"/>
      <c r="ACY170" s="1"/>
      <c r="ACZ170" s="1"/>
      <c r="ADA170" s="1"/>
      <c r="ADB170" s="1"/>
      <c r="ADC170" s="1"/>
      <c r="ADD170" s="1"/>
      <c r="ADE170" s="1"/>
      <c r="ADF170" s="1"/>
      <c r="ADG170" s="1"/>
      <c r="ADH170" s="1"/>
      <c r="ADI170" s="1"/>
      <c r="ADJ170" s="1"/>
      <c r="ADK170" s="1"/>
      <c r="ADL170" s="1"/>
      <c r="ADM170" s="1"/>
      <c r="ADN170" s="1"/>
      <c r="ADO170" s="1"/>
      <c r="ADP170" s="1"/>
      <c r="ADQ170" s="1"/>
      <c r="ADR170" s="1"/>
      <c r="ADS170" s="1"/>
      <c r="ADT170" s="1"/>
      <c r="ADU170" s="1"/>
      <c r="ADV170" s="1"/>
      <c r="ADW170" s="1"/>
      <c r="ADX170" s="1"/>
      <c r="ADY170" s="1"/>
      <c r="ADZ170" s="1"/>
      <c r="AEA170" s="1"/>
      <c r="AEB170" s="1"/>
      <c r="AEC170" s="1"/>
      <c r="AED170" s="1"/>
      <c r="AEE170" s="1"/>
      <c r="AEF170" s="1"/>
      <c r="AEG170" s="1"/>
      <c r="AEH170" s="1"/>
      <c r="AEI170" s="1"/>
      <c r="AEJ170" s="1"/>
      <c r="AEK170" s="1"/>
      <c r="AEL170" s="1"/>
      <c r="AEM170" s="1"/>
      <c r="AEN170" s="1"/>
      <c r="AEO170" s="1"/>
      <c r="AEP170" s="1"/>
      <c r="AEQ170" s="1"/>
      <c r="AER170" s="1"/>
      <c r="AES170" s="1"/>
      <c r="AET170" s="1"/>
      <c r="AEU170" s="1"/>
      <c r="AEV170" s="1"/>
      <c r="AEW170" s="1"/>
      <c r="AEX170" s="1"/>
      <c r="AEY170" s="1"/>
      <c r="AEZ170" s="1"/>
      <c r="AFA170" s="1"/>
      <c r="AFB170" s="1"/>
      <c r="AFC170" s="1"/>
      <c r="AFD170" s="1"/>
      <c r="AFE170" s="1"/>
      <c r="AFF170" s="1"/>
      <c r="AFG170" s="1"/>
      <c r="AFH170" s="1"/>
      <c r="AFI170" s="1"/>
      <c r="AFJ170" s="1"/>
      <c r="AFK170" s="1"/>
      <c r="AFL170" s="1"/>
      <c r="AFM170" s="1"/>
      <c r="AFN170" s="1"/>
      <c r="AFO170" s="1"/>
      <c r="AFP170" s="1"/>
      <c r="AFQ170" s="1"/>
      <c r="AFR170" s="1"/>
      <c r="AFS170" s="1"/>
      <c r="AFT170" s="1"/>
      <c r="AFU170" s="1"/>
      <c r="AFV170" s="1"/>
      <c r="AFW170" s="1"/>
      <c r="AFX170" s="1"/>
      <c r="AFY170" s="1"/>
      <c r="AFZ170" s="1"/>
      <c r="AGA170" s="1"/>
      <c r="AGB170" s="1"/>
      <c r="AGC170" s="1"/>
      <c r="AGD170" s="1"/>
      <c r="AGE170" s="1"/>
      <c r="AGF170" s="1"/>
      <c r="AGG170" s="1"/>
      <c r="AGH170" s="1"/>
      <c r="AGI170" s="1"/>
      <c r="AGJ170" s="1"/>
      <c r="AGK170" s="1"/>
      <c r="AGL170" s="1"/>
      <c r="AGM170" s="1"/>
      <c r="AGN170" s="1"/>
      <c r="AGO170" s="1"/>
      <c r="AGP170" s="1"/>
      <c r="AGQ170" s="1"/>
      <c r="AGR170" s="1"/>
      <c r="AGS170" s="1"/>
      <c r="AGT170" s="1"/>
      <c r="AGU170" s="1"/>
      <c r="AGV170" s="1"/>
      <c r="AGW170" s="1"/>
      <c r="AGX170" s="1"/>
      <c r="AGY170" s="1"/>
      <c r="AGZ170" s="1"/>
      <c r="AHA170" s="1"/>
      <c r="AHB170" s="1"/>
      <c r="AHC170" s="1"/>
      <c r="AHD170" s="1"/>
      <c r="AHE170" s="1"/>
      <c r="AHF170" s="1"/>
      <c r="AHG170" s="1"/>
      <c r="AHH170" s="1"/>
      <c r="AHI170" s="1"/>
      <c r="AHJ170" s="1"/>
      <c r="AHK170" s="1"/>
      <c r="AHL170" s="1"/>
      <c r="AHM170" s="1"/>
      <c r="AHN170" s="1"/>
      <c r="AHO170" s="1"/>
      <c r="AHP170" s="1"/>
      <c r="AHQ170" s="1"/>
      <c r="AHR170" s="1"/>
      <c r="AHS170" s="1"/>
      <c r="AHT170" s="1"/>
      <c r="AHU170" s="1"/>
      <c r="AHV170" s="1"/>
      <c r="AHW170" s="1"/>
      <c r="AHX170" s="1"/>
      <c r="AHY170" s="1"/>
      <c r="AHZ170" s="1"/>
      <c r="AIA170" s="1"/>
      <c r="AIB170" s="1"/>
      <c r="AIC170" s="1"/>
      <c r="AID170" s="1"/>
      <c r="AIE170" s="1"/>
      <c r="AIF170" s="1"/>
      <c r="AIG170" s="1"/>
      <c r="AIH170" s="1"/>
      <c r="AII170" s="1"/>
      <c r="AIJ170" s="1"/>
      <c r="AIK170" s="1"/>
      <c r="AIL170" s="1"/>
      <c r="AIM170" s="1"/>
      <c r="AIN170" s="1"/>
      <c r="AIO170" s="1"/>
      <c r="AIP170" s="1"/>
      <c r="AIQ170" s="1"/>
      <c r="AIR170" s="1"/>
      <c r="AIS170" s="1"/>
      <c r="AIT170" s="1"/>
      <c r="AIU170" s="1"/>
      <c r="AIV170" s="1"/>
      <c r="AIW170" s="1"/>
      <c r="AIX170" s="1"/>
      <c r="AIY170" s="1"/>
      <c r="AIZ170" s="1"/>
      <c r="AJA170" s="1"/>
      <c r="AJB170" s="1"/>
      <c r="AJC170" s="1"/>
      <c r="AJD170" s="1"/>
      <c r="AJE170" s="1"/>
      <c r="AJF170" s="1"/>
      <c r="AJG170" s="1"/>
      <c r="AJH170" s="1"/>
      <c r="AJI170" s="1"/>
      <c r="AJJ170" s="1"/>
      <c r="AJK170" s="1"/>
      <c r="AJL170" s="1"/>
      <c r="AJM170" s="1"/>
      <c r="AJN170" s="1"/>
      <c r="AJO170" s="1"/>
      <c r="AJP170" s="1"/>
      <c r="AJQ170" s="1"/>
      <c r="AJR170" s="1"/>
      <c r="AJS170" s="1"/>
      <c r="AJT170" s="1"/>
      <c r="AJU170" s="1"/>
      <c r="AJV170" s="1"/>
      <c r="AJW170" s="1"/>
      <c r="AJX170" s="1"/>
      <c r="AJY170" s="1"/>
      <c r="AJZ170" s="1"/>
      <c r="AKA170" s="1"/>
      <c r="AKB170" s="1"/>
      <c r="AKC170" s="1"/>
      <c r="AKD170" s="1"/>
      <c r="AKE170" s="1"/>
      <c r="AKF170" s="1"/>
      <c r="AKG170" s="1"/>
      <c r="AKH170" s="1"/>
      <c r="AKI170" s="1"/>
      <c r="AKJ170" s="1"/>
      <c r="AKK170" s="1"/>
      <c r="AKL170" s="1"/>
      <c r="AKM170" s="1"/>
      <c r="AKN170" s="1"/>
      <c r="AKO170" s="1"/>
      <c r="AKP170" s="1"/>
      <c r="AKQ170" s="1"/>
      <c r="AKR170" s="1"/>
      <c r="AKS170" s="1"/>
      <c r="AKT170" s="1"/>
      <c r="AKU170" s="1"/>
      <c r="AKV170" s="1"/>
      <c r="AKW170" s="1"/>
      <c r="AKX170" s="1"/>
      <c r="AKY170" s="1"/>
      <c r="AKZ170" s="1"/>
      <c r="ALA170" s="1"/>
      <c r="ALB170" s="1"/>
      <c r="ALC170" s="1"/>
      <c r="ALD170" s="1"/>
      <c r="ALE170" s="1"/>
      <c r="ALF170" s="1"/>
      <c r="ALG170" s="1"/>
      <c r="ALH170" s="1"/>
      <c r="ALI170" s="1"/>
      <c r="ALJ170" s="1"/>
      <c r="ALK170" s="1"/>
      <c r="ALL170" s="1"/>
      <c r="ALM170" s="1"/>
      <c r="ALN170" s="1"/>
      <c r="ALO170" s="1"/>
      <c r="ALP170" s="1"/>
      <c r="ALQ170" s="1"/>
      <c r="ALR170" s="1"/>
      <c r="ALS170" s="1"/>
      <c r="ALT170" s="1"/>
      <c r="ALU170" s="1"/>
      <c r="ALV170" s="1"/>
      <c r="ALW170" s="1"/>
      <c r="ALX170" s="1"/>
      <c r="ALY170" s="1"/>
      <c r="ALZ170" s="1"/>
      <c r="AMA170" s="1"/>
      <c r="AMB170" s="1"/>
      <c r="AMC170" s="1"/>
      <c r="AMD170" s="1"/>
      <c r="AME170" s="1"/>
      <c r="AMF170" s="1"/>
      <c r="AMG170" s="1"/>
      <c r="AMH170" s="1"/>
      <c r="AMI170" s="1"/>
      <c r="AMJ170" s="1"/>
    </row>
    <row r="171" spans="1:1024">
      <c r="A171" s="1" t="s">
        <v>9881</v>
      </c>
      <c r="B171" s="1" t="s">
        <v>9882</v>
      </c>
      <c r="C171" s="1" t="s">
        <v>109</v>
      </c>
      <c r="D171" s="1" t="s">
        <v>247</v>
      </c>
      <c r="E171" s="1" t="s">
        <v>9883</v>
      </c>
      <c r="F171" s="1" t="s">
        <v>16</v>
      </c>
    </row>
    <row r="173" spans="1:1024">
      <c r="A173" s="1" t="s">
        <v>407</v>
      </c>
      <c r="B173" s="1" t="s">
        <v>408</v>
      </c>
      <c r="C173" s="1" t="s">
        <v>109</v>
      </c>
      <c r="D173" s="1" t="s">
        <v>247</v>
      </c>
      <c r="E173" s="1" t="s">
        <v>409</v>
      </c>
      <c r="F173" s="1" t="s">
        <v>16</v>
      </c>
    </row>
    <row r="174" spans="1:1024">
      <c r="A174" s="1" t="s">
        <v>410</v>
      </c>
      <c r="B174" s="1" t="s">
        <v>411</v>
      </c>
      <c r="C174" s="1" t="s">
        <v>109</v>
      </c>
      <c r="D174" s="1" t="s">
        <v>247</v>
      </c>
      <c r="E174" s="1" t="s">
        <v>412</v>
      </c>
      <c r="F174" s="1" t="s">
        <v>16</v>
      </c>
    </row>
    <row r="175" spans="1:1024">
      <c r="A175" s="1" t="s">
        <v>413</v>
      </c>
      <c r="B175" s="1" t="s">
        <v>414</v>
      </c>
      <c r="C175" s="1" t="s">
        <v>109</v>
      </c>
      <c r="D175" s="1" t="s">
        <v>247</v>
      </c>
      <c r="E175" s="1" t="s">
        <v>9887</v>
      </c>
      <c r="F175" s="1" t="s">
        <v>16</v>
      </c>
    </row>
    <row r="176" spans="1:1024">
      <c r="A176" s="1" t="s">
        <v>415</v>
      </c>
      <c r="B176" s="1" t="s">
        <v>416</v>
      </c>
      <c r="C176" s="1" t="s">
        <v>109</v>
      </c>
      <c r="D176" s="1" t="s">
        <v>247</v>
      </c>
      <c r="E176" s="1" t="s">
        <v>417</v>
      </c>
      <c r="F176" s="1" t="s">
        <v>16</v>
      </c>
    </row>
    <row r="177" spans="1:1024">
      <c r="A177" s="1" t="s">
        <v>418</v>
      </c>
      <c r="B177" s="1" t="s">
        <v>419</v>
      </c>
      <c r="C177" s="1" t="s">
        <v>109</v>
      </c>
      <c r="D177" s="1" t="s">
        <v>247</v>
      </c>
      <c r="E177" s="1" t="s">
        <v>420</v>
      </c>
      <c r="F177" s="1" t="s">
        <v>16</v>
      </c>
    </row>
    <row r="178" spans="1:1024">
      <c r="A178" s="1" t="s">
        <v>421</v>
      </c>
      <c r="B178" s="1" t="s">
        <v>422</v>
      </c>
      <c r="C178" s="1" t="s">
        <v>109</v>
      </c>
      <c r="D178" s="1" t="s">
        <v>247</v>
      </c>
      <c r="E178" s="1" t="s">
        <v>423</v>
      </c>
      <c r="F178" s="1" t="s">
        <v>16</v>
      </c>
    </row>
    <row r="179" spans="1:1024">
      <c r="A179" s="1" t="s">
        <v>424</v>
      </c>
      <c r="B179" s="1" t="s">
        <v>425</v>
      </c>
      <c r="C179" s="1" t="s">
        <v>109</v>
      </c>
      <c r="D179" s="1" t="s">
        <v>247</v>
      </c>
      <c r="E179" s="1" t="s">
        <v>426</v>
      </c>
      <c r="F179" s="1" t="s">
        <v>16</v>
      </c>
    </row>
    <row r="180" spans="1:1024">
      <c r="A180" s="1" t="s">
        <v>427</v>
      </c>
      <c r="B180" s="1" t="s">
        <v>428</v>
      </c>
      <c r="C180" s="1" t="s">
        <v>109</v>
      </c>
      <c r="D180" s="1" t="s">
        <v>247</v>
      </c>
      <c r="E180" s="1" t="s">
        <v>429</v>
      </c>
      <c r="F180" s="1" t="s">
        <v>16</v>
      </c>
    </row>
    <row r="181" spans="1:1024">
      <c r="A181" s="1" t="s">
        <v>430</v>
      </c>
      <c r="B181" s="1" t="s">
        <v>431</v>
      </c>
      <c r="C181" s="1" t="s">
        <v>109</v>
      </c>
      <c r="D181" s="1" t="s">
        <v>247</v>
      </c>
      <c r="E181" s="1" t="s">
        <v>432</v>
      </c>
      <c r="F181" s="1" t="s">
        <v>16</v>
      </c>
    </row>
    <row r="182" spans="1:1024">
      <c r="A182" s="1" t="s">
        <v>433</v>
      </c>
      <c r="B182" s="1" t="s">
        <v>434</v>
      </c>
      <c r="C182" s="1" t="s">
        <v>109</v>
      </c>
      <c r="D182" s="1" t="s">
        <v>247</v>
      </c>
      <c r="E182" s="1" t="s">
        <v>435</v>
      </c>
      <c r="F182" s="1" t="s">
        <v>16</v>
      </c>
    </row>
    <row r="183" spans="1:1024">
      <c r="A183" s="1" t="s">
        <v>436</v>
      </c>
      <c r="B183" s="1" t="s">
        <v>437</v>
      </c>
      <c r="C183" s="1" t="s">
        <v>109</v>
      </c>
      <c r="D183" s="1" t="s">
        <v>247</v>
      </c>
      <c r="E183" s="1" t="s">
        <v>438</v>
      </c>
      <c r="F183" s="1" t="s">
        <v>16</v>
      </c>
    </row>
    <row r="184" spans="1:1024" s="22" customFormat="1">
      <c r="A184" s="1" t="s">
        <v>439</v>
      </c>
      <c r="B184" s="1" t="s">
        <v>440</v>
      </c>
      <c r="C184" s="1" t="s">
        <v>109</v>
      </c>
      <c r="D184" s="1" t="s">
        <v>247</v>
      </c>
      <c r="E184" s="1" t="s">
        <v>441</v>
      </c>
      <c r="F184" s="1" t="s">
        <v>16</v>
      </c>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c r="JD184" s="1"/>
      <c r="JE184" s="1"/>
      <c r="JF184" s="1"/>
      <c r="JG184" s="1"/>
      <c r="JH184" s="1"/>
      <c r="JI184" s="1"/>
      <c r="JJ184" s="1"/>
      <c r="JK184" s="1"/>
      <c r="JL184" s="1"/>
      <c r="JM184" s="1"/>
      <c r="JN184" s="1"/>
      <c r="JO184" s="1"/>
      <c r="JP184" s="1"/>
      <c r="JQ184" s="1"/>
      <c r="JR184" s="1"/>
      <c r="JS184" s="1"/>
      <c r="JT184" s="1"/>
      <c r="JU184" s="1"/>
      <c r="JV184" s="1"/>
      <c r="JW184" s="1"/>
      <c r="JX184" s="1"/>
      <c r="JY184" s="1"/>
      <c r="JZ184" s="1"/>
      <c r="KA184" s="1"/>
      <c r="KB184" s="1"/>
      <c r="KC184" s="1"/>
      <c r="KD184" s="1"/>
      <c r="KE184" s="1"/>
      <c r="KF184" s="1"/>
      <c r="KG184" s="1"/>
      <c r="KH184" s="1"/>
      <c r="KI184" s="1"/>
      <c r="KJ184" s="1"/>
      <c r="KK184" s="1"/>
      <c r="KL184" s="1"/>
      <c r="KM184" s="1"/>
      <c r="KN184" s="1"/>
      <c r="KO184" s="1"/>
      <c r="KP184" s="1"/>
      <c r="KQ184" s="1"/>
      <c r="KR184" s="1"/>
      <c r="KS184" s="1"/>
      <c r="KT184" s="1"/>
      <c r="KU184" s="1"/>
      <c r="KV184" s="1"/>
      <c r="KW184" s="1"/>
      <c r="KX184" s="1"/>
      <c r="KY184" s="1"/>
      <c r="KZ184" s="1"/>
      <c r="LA184" s="1"/>
      <c r="LB184" s="1"/>
      <c r="LC184" s="1"/>
      <c r="LD184" s="1"/>
      <c r="LE184" s="1"/>
      <c r="LF184" s="1"/>
      <c r="LG184" s="1"/>
      <c r="LH184" s="1"/>
      <c r="LI184" s="1"/>
      <c r="LJ184" s="1"/>
      <c r="LK184" s="1"/>
      <c r="LL184" s="1"/>
      <c r="LM184" s="1"/>
      <c r="LN184" s="1"/>
      <c r="LO184" s="1"/>
      <c r="LP184" s="1"/>
      <c r="LQ184" s="1"/>
      <c r="LR184" s="1"/>
      <c r="LS184" s="1"/>
      <c r="LT184" s="1"/>
      <c r="LU184" s="1"/>
      <c r="LV184" s="1"/>
      <c r="LW184" s="1"/>
      <c r="LX184" s="1"/>
      <c r="LY184" s="1"/>
      <c r="LZ184" s="1"/>
      <c r="MA184" s="1"/>
      <c r="MB184" s="1"/>
      <c r="MC184" s="1"/>
      <c r="MD184" s="1"/>
      <c r="ME184" s="1"/>
      <c r="MF184" s="1"/>
      <c r="MG184" s="1"/>
      <c r="MH184" s="1"/>
      <c r="MI184" s="1"/>
      <c r="MJ184" s="1"/>
      <c r="MK184" s="1"/>
      <c r="ML184" s="1"/>
      <c r="MM184" s="1"/>
      <c r="MN184" s="1"/>
      <c r="MO184" s="1"/>
      <c r="MP184" s="1"/>
      <c r="MQ184" s="1"/>
      <c r="MR184" s="1"/>
      <c r="MS184" s="1"/>
      <c r="MT184" s="1"/>
      <c r="MU184" s="1"/>
      <c r="MV184" s="1"/>
      <c r="MW184" s="1"/>
      <c r="MX184" s="1"/>
      <c r="MY184" s="1"/>
      <c r="MZ184" s="1"/>
      <c r="NA184" s="1"/>
      <c r="NB184" s="1"/>
      <c r="NC184" s="1"/>
      <c r="ND184" s="1"/>
      <c r="NE184" s="1"/>
      <c r="NF184" s="1"/>
      <c r="NG184" s="1"/>
      <c r="NH184" s="1"/>
      <c r="NI184" s="1"/>
      <c r="NJ184" s="1"/>
      <c r="NK184" s="1"/>
      <c r="NL184" s="1"/>
      <c r="NM184" s="1"/>
      <c r="NN184" s="1"/>
      <c r="NO184" s="1"/>
      <c r="NP184" s="1"/>
      <c r="NQ184" s="1"/>
      <c r="NR184" s="1"/>
      <c r="NS184" s="1"/>
      <c r="NT184" s="1"/>
      <c r="NU184" s="1"/>
      <c r="NV184" s="1"/>
      <c r="NW184" s="1"/>
      <c r="NX184" s="1"/>
      <c r="NY184" s="1"/>
      <c r="NZ184" s="1"/>
      <c r="OA184" s="1"/>
      <c r="OB184" s="1"/>
      <c r="OC184" s="1"/>
      <c r="OD184" s="1"/>
      <c r="OE184" s="1"/>
      <c r="OF184" s="1"/>
      <c r="OG184" s="1"/>
      <c r="OH184" s="1"/>
      <c r="OI184" s="1"/>
      <c r="OJ184" s="1"/>
      <c r="OK184" s="1"/>
      <c r="OL184" s="1"/>
      <c r="OM184" s="1"/>
      <c r="ON184" s="1"/>
      <c r="OO184" s="1"/>
      <c r="OP184" s="1"/>
      <c r="OQ184" s="1"/>
      <c r="OR184" s="1"/>
      <c r="OS184" s="1"/>
      <c r="OT184" s="1"/>
      <c r="OU184" s="1"/>
      <c r="OV184" s="1"/>
      <c r="OW184" s="1"/>
      <c r="OX184" s="1"/>
      <c r="OY184" s="1"/>
      <c r="OZ184" s="1"/>
      <c r="PA184" s="1"/>
      <c r="PB184" s="1"/>
      <c r="PC184" s="1"/>
      <c r="PD184" s="1"/>
      <c r="PE184" s="1"/>
      <c r="PF184" s="1"/>
      <c r="PG184" s="1"/>
      <c r="PH184" s="1"/>
      <c r="PI184" s="1"/>
      <c r="PJ184" s="1"/>
      <c r="PK184" s="1"/>
      <c r="PL184" s="1"/>
      <c r="PM184" s="1"/>
      <c r="PN184" s="1"/>
      <c r="PO184" s="1"/>
      <c r="PP184" s="1"/>
      <c r="PQ184" s="1"/>
      <c r="PR184" s="1"/>
      <c r="PS184" s="1"/>
      <c r="PT184" s="1"/>
      <c r="PU184" s="1"/>
      <c r="PV184" s="1"/>
      <c r="PW184" s="1"/>
      <c r="PX184" s="1"/>
      <c r="PY184" s="1"/>
      <c r="PZ184" s="1"/>
      <c r="QA184" s="1"/>
      <c r="QB184" s="1"/>
      <c r="QC184" s="1"/>
      <c r="QD184" s="1"/>
      <c r="QE184" s="1"/>
      <c r="QF184" s="1"/>
      <c r="QG184" s="1"/>
      <c r="QH184" s="1"/>
      <c r="QI184" s="1"/>
      <c r="QJ184" s="1"/>
      <c r="QK184" s="1"/>
      <c r="QL184" s="1"/>
      <c r="QM184" s="1"/>
      <c r="QN184" s="1"/>
      <c r="QO184" s="1"/>
      <c r="QP184" s="1"/>
      <c r="QQ184" s="1"/>
      <c r="QR184" s="1"/>
      <c r="QS184" s="1"/>
      <c r="QT184" s="1"/>
      <c r="QU184" s="1"/>
      <c r="QV184" s="1"/>
      <c r="QW184" s="1"/>
      <c r="QX184" s="1"/>
      <c r="QY184" s="1"/>
      <c r="QZ184" s="1"/>
      <c r="RA184" s="1"/>
      <c r="RB184" s="1"/>
      <c r="RC184" s="1"/>
      <c r="RD184" s="1"/>
      <c r="RE184" s="1"/>
      <c r="RF184" s="1"/>
      <c r="RG184" s="1"/>
      <c r="RH184" s="1"/>
      <c r="RI184" s="1"/>
      <c r="RJ184" s="1"/>
      <c r="RK184" s="1"/>
      <c r="RL184" s="1"/>
      <c r="RM184" s="1"/>
      <c r="RN184" s="1"/>
      <c r="RO184" s="1"/>
      <c r="RP184" s="1"/>
      <c r="RQ184" s="1"/>
      <c r="RR184" s="1"/>
      <c r="RS184" s="1"/>
      <c r="RT184" s="1"/>
      <c r="RU184" s="1"/>
      <c r="RV184" s="1"/>
      <c r="RW184" s="1"/>
      <c r="RX184" s="1"/>
      <c r="RY184" s="1"/>
      <c r="RZ184" s="1"/>
      <c r="SA184" s="1"/>
      <c r="SB184" s="1"/>
      <c r="SC184" s="1"/>
      <c r="SD184" s="1"/>
      <c r="SE184" s="1"/>
      <c r="SF184" s="1"/>
      <c r="SG184" s="1"/>
      <c r="SH184" s="1"/>
      <c r="SI184" s="1"/>
      <c r="SJ184" s="1"/>
      <c r="SK184" s="1"/>
      <c r="SL184" s="1"/>
      <c r="SM184" s="1"/>
      <c r="SN184" s="1"/>
      <c r="SO184" s="1"/>
      <c r="SP184" s="1"/>
      <c r="SQ184" s="1"/>
      <c r="SR184" s="1"/>
      <c r="SS184" s="1"/>
      <c r="ST184" s="1"/>
      <c r="SU184" s="1"/>
      <c r="SV184" s="1"/>
      <c r="SW184" s="1"/>
      <c r="SX184" s="1"/>
      <c r="SY184" s="1"/>
      <c r="SZ184" s="1"/>
      <c r="TA184" s="1"/>
      <c r="TB184" s="1"/>
      <c r="TC184" s="1"/>
      <c r="TD184" s="1"/>
      <c r="TE184" s="1"/>
      <c r="TF184" s="1"/>
      <c r="TG184" s="1"/>
      <c r="TH184" s="1"/>
      <c r="TI184" s="1"/>
      <c r="TJ184" s="1"/>
      <c r="TK184" s="1"/>
      <c r="TL184" s="1"/>
      <c r="TM184" s="1"/>
      <c r="TN184" s="1"/>
      <c r="TO184" s="1"/>
      <c r="TP184" s="1"/>
      <c r="TQ184" s="1"/>
      <c r="TR184" s="1"/>
      <c r="TS184" s="1"/>
      <c r="TT184" s="1"/>
      <c r="TU184" s="1"/>
      <c r="TV184" s="1"/>
      <c r="TW184" s="1"/>
      <c r="TX184" s="1"/>
      <c r="TY184" s="1"/>
      <c r="TZ184" s="1"/>
      <c r="UA184" s="1"/>
      <c r="UB184" s="1"/>
      <c r="UC184" s="1"/>
      <c r="UD184" s="1"/>
      <c r="UE184" s="1"/>
      <c r="UF184" s="1"/>
      <c r="UG184" s="1"/>
      <c r="UH184" s="1"/>
      <c r="UI184" s="1"/>
      <c r="UJ184" s="1"/>
      <c r="UK184" s="1"/>
      <c r="UL184" s="1"/>
      <c r="UM184" s="1"/>
      <c r="UN184" s="1"/>
      <c r="UO184" s="1"/>
      <c r="UP184" s="1"/>
      <c r="UQ184" s="1"/>
      <c r="UR184" s="1"/>
      <c r="US184" s="1"/>
      <c r="UT184" s="1"/>
      <c r="UU184" s="1"/>
      <c r="UV184" s="1"/>
      <c r="UW184" s="1"/>
      <c r="UX184" s="1"/>
      <c r="UY184" s="1"/>
      <c r="UZ184" s="1"/>
      <c r="VA184" s="1"/>
      <c r="VB184" s="1"/>
      <c r="VC184" s="1"/>
      <c r="VD184" s="1"/>
      <c r="VE184" s="1"/>
      <c r="VF184" s="1"/>
      <c r="VG184" s="1"/>
      <c r="VH184" s="1"/>
      <c r="VI184" s="1"/>
      <c r="VJ184" s="1"/>
      <c r="VK184" s="1"/>
      <c r="VL184" s="1"/>
      <c r="VM184" s="1"/>
      <c r="VN184" s="1"/>
      <c r="VO184" s="1"/>
      <c r="VP184" s="1"/>
      <c r="VQ184" s="1"/>
      <c r="VR184" s="1"/>
      <c r="VS184" s="1"/>
      <c r="VT184" s="1"/>
      <c r="VU184" s="1"/>
      <c r="VV184" s="1"/>
      <c r="VW184" s="1"/>
      <c r="VX184" s="1"/>
      <c r="VY184" s="1"/>
      <c r="VZ184" s="1"/>
      <c r="WA184" s="1"/>
      <c r="WB184" s="1"/>
      <c r="WC184" s="1"/>
      <c r="WD184" s="1"/>
      <c r="WE184" s="1"/>
      <c r="WF184" s="1"/>
      <c r="WG184" s="1"/>
      <c r="WH184" s="1"/>
      <c r="WI184" s="1"/>
      <c r="WJ184" s="1"/>
      <c r="WK184" s="1"/>
      <c r="WL184" s="1"/>
      <c r="WM184" s="1"/>
      <c r="WN184" s="1"/>
      <c r="WO184" s="1"/>
      <c r="WP184" s="1"/>
      <c r="WQ184" s="1"/>
      <c r="WR184" s="1"/>
      <c r="WS184" s="1"/>
      <c r="WT184" s="1"/>
      <c r="WU184" s="1"/>
      <c r="WV184" s="1"/>
      <c r="WW184" s="1"/>
      <c r="WX184" s="1"/>
      <c r="WY184" s="1"/>
      <c r="WZ184" s="1"/>
      <c r="XA184" s="1"/>
      <c r="XB184" s="1"/>
      <c r="XC184" s="1"/>
      <c r="XD184" s="1"/>
      <c r="XE184" s="1"/>
      <c r="XF184" s="1"/>
      <c r="XG184" s="1"/>
      <c r="XH184" s="1"/>
      <c r="XI184" s="1"/>
      <c r="XJ184" s="1"/>
      <c r="XK184" s="1"/>
      <c r="XL184" s="1"/>
      <c r="XM184" s="1"/>
      <c r="XN184" s="1"/>
      <c r="XO184" s="1"/>
      <c r="XP184" s="1"/>
      <c r="XQ184" s="1"/>
      <c r="XR184" s="1"/>
      <c r="XS184" s="1"/>
      <c r="XT184" s="1"/>
      <c r="XU184" s="1"/>
      <c r="XV184" s="1"/>
      <c r="XW184" s="1"/>
      <c r="XX184" s="1"/>
      <c r="XY184" s="1"/>
      <c r="XZ184" s="1"/>
      <c r="YA184" s="1"/>
      <c r="YB184" s="1"/>
      <c r="YC184" s="1"/>
      <c r="YD184" s="1"/>
      <c r="YE184" s="1"/>
      <c r="YF184" s="1"/>
      <c r="YG184" s="1"/>
      <c r="YH184" s="1"/>
      <c r="YI184" s="1"/>
      <c r="YJ184" s="1"/>
      <c r="YK184" s="1"/>
      <c r="YL184" s="1"/>
      <c r="YM184" s="1"/>
      <c r="YN184" s="1"/>
      <c r="YO184" s="1"/>
      <c r="YP184" s="1"/>
      <c r="YQ184" s="1"/>
      <c r="YR184" s="1"/>
      <c r="YS184" s="1"/>
      <c r="YT184" s="1"/>
      <c r="YU184" s="1"/>
      <c r="YV184" s="1"/>
      <c r="YW184" s="1"/>
      <c r="YX184" s="1"/>
      <c r="YY184" s="1"/>
      <c r="YZ184" s="1"/>
      <c r="ZA184" s="1"/>
      <c r="ZB184" s="1"/>
      <c r="ZC184" s="1"/>
      <c r="ZD184" s="1"/>
      <c r="ZE184" s="1"/>
      <c r="ZF184" s="1"/>
      <c r="ZG184" s="1"/>
      <c r="ZH184" s="1"/>
      <c r="ZI184" s="1"/>
      <c r="ZJ184" s="1"/>
      <c r="ZK184" s="1"/>
      <c r="ZL184" s="1"/>
      <c r="ZM184" s="1"/>
      <c r="ZN184" s="1"/>
      <c r="ZO184" s="1"/>
      <c r="ZP184" s="1"/>
      <c r="ZQ184" s="1"/>
      <c r="ZR184" s="1"/>
      <c r="ZS184" s="1"/>
      <c r="ZT184" s="1"/>
      <c r="ZU184" s="1"/>
      <c r="ZV184" s="1"/>
      <c r="ZW184" s="1"/>
      <c r="ZX184" s="1"/>
      <c r="ZY184" s="1"/>
      <c r="ZZ184" s="1"/>
      <c r="AAA184" s="1"/>
      <c r="AAB184" s="1"/>
      <c r="AAC184" s="1"/>
      <c r="AAD184" s="1"/>
      <c r="AAE184" s="1"/>
      <c r="AAF184" s="1"/>
      <c r="AAG184" s="1"/>
      <c r="AAH184" s="1"/>
      <c r="AAI184" s="1"/>
      <c r="AAJ184" s="1"/>
      <c r="AAK184" s="1"/>
      <c r="AAL184" s="1"/>
      <c r="AAM184" s="1"/>
      <c r="AAN184" s="1"/>
      <c r="AAO184" s="1"/>
      <c r="AAP184" s="1"/>
      <c r="AAQ184" s="1"/>
      <c r="AAR184" s="1"/>
      <c r="AAS184" s="1"/>
      <c r="AAT184" s="1"/>
      <c r="AAU184" s="1"/>
      <c r="AAV184" s="1"/>
      <c r="AAW184" s="1"/>
      <c r="AAX184" s="1"/>
      <c r="AAY184" s="1"/>
      <c r="AAZ184" s="1"/>
      <c r="ABA184" s="1"/>
      <c r="ABB184" s="1"/>
      <c r="ABC184" s="1"/>
      <c r="ABD184" s="1"/>
      <c r="ABE184" s="1"/>
      <c r="ABF184" s="1"/>
      <c r="ABG184" s="1"/>
      <c r="ABH184" s="1"/>
      <c r="ABI184" s="1"/>
      <c r="ABJ184" s="1"/>
      <c r="ABK184" s="1"/>
      <c r="ABL184" s="1"/>
      <c r="ABM184" s="1"/>
      <c r="ABN184" s="1"/>
      <c r="ABO184" s="1"/>
      <c r="ABP184" s="1"/>
      <c r="ABQ184" s="1"/>
      <c r="ABR184" s="1"/>
      <c r="ABS184" s="1"/>
      <c r="ABT184" s="1"/>
      <c r="ABU184" s="1"/>
      <c r="ABV184" s="1"/>
      <c r="ABW184" s="1"/>
      <c r="ABX184" s="1"/>
      <c r="ABY184" s="1"/>
      <c r="ABZ184" s="1"/>
      <c r="ACA184" s="1"/>
      <c r="ACB184" s="1"/>
      <c r="ACC184" s="1"/>
      <c r="ACD184" s="1"/>
      <c r="ACE184" s="1"/>
      <c r="ACF184" s="1"/>
      <c r="ACG184" s="1"/>
      <c r="ACH184" s="1"/>
      <c r="ACI184" s="1"/>
      <c r="ACJ184" s="1"/>
      <c r="ACK184" s="1"/>
      <c r="ACL184" s="1"/>
      <c r="ACM184" s="1"/>
      <c r="ACN184" s="1"/>
      <c r="ACO184" s="1"/>
      <c r="ACP184" s="1"/>
      <c r="ACQ184" s="1"/>
      <c r="ACR184" s="1"/>
      <c r="ACS184" s="1"/>
      <c r="ACT184" s="1"/>
      <c r="ACU184" s="1"/>
      <c r="ACV184" s="1"/>
      <c r="ACW184" s="1"/>
      <c r="ACX184" s="1"/>
      <c r="ACY184" s="1"/>
      <c r="ACZ184" s="1"/>
      <c r="ADA184" s="1"/>
      <c r="ADB184" s="1"/>
      <c r="ADC184" s="1"/>
      <c r="ADD184" s="1"/>
      <c r="ADE184" s="1"/>
      <c r="ADF184" s="1"/>
      <c r="ADG184" s="1"/>
      <c r="ADH184" s="1"/>
      <c r="ADI184" s="1"/>
      <c r="ADJ184" s="1"/>
      <c r="ADK184" s="1"/>
      <c r="ADL184" s="1"/>
      <c r="ADM184" s="1"/>
      <c r="ADN184" s="1"/>
      <c r="ADO184" s="1"/>
      <c r="ADP184" s="1"/>
      <c r="ADQ184" s="1"/>
      <c r="ADR184" s="1"/>
      <c r="ADS184" s="1"/>
      <c r="ADT184" s="1"/>
      <c r="ADU184" s="1"/>
      <c r="ADV184" s="1"/>
      <c r="ADW184" s="1"/>
      <c r="ADX184" s="1"/>
      <c r="ADY184" s="1"/>
      <c r="ADZ184" s="1"/>
      <c r="AEA184" s="1"/>
      <c r="AEB184" s="1"/>
      <c r="AEC184" s="1"/>
      <c r="AED184" s="1"/>
      <c r="AEE184" s="1"/>
      <c r="AEF184" s="1"/>
      <c r="AEG184" s="1"/>
      <c r="AEH184" s="1"/>
      <c r="AEI184" s="1"/>
      <c r="AEJ184" s="1"/>
      <c r="AEK184" s="1"/>
      <c r="AEL184" s="1"/>
      <c r="AEM184" s="1"/>
      <c r="AEN184" s="1"/>
      <c r="AEO184" s="1"/>
      <c r="AEP184" s="1"/>
      <c r="AEQ184" s="1"/>
      <c r="AER184" s="1"/>
      <c r="AES184" s="1"/>
      <c r="AET184" s="1"/>
      <c r="AEU184" s="1"/>
      <c r="AEV184" s="1"/>
      <c r="AEW184" s="1"/>
      <c r="AEX184" s="1"/>
      <c r="AEY184" s="1"/>
      <c r="AEZ184" s="1"/>
      <c r="AFA184" s="1"/>
      <c r="AFB184" s="1"/>
      <c r="AFC184" s="1"/>
      <c r="AFD184" s="1"/>
      <c r="AFE184" s="1"/>
      <c r="AFF184" s="1"/>
      <c r="AFG184" s="1"/>
      <c r="AFH184" s="1"/>
      <c r="AFI184" s="1"/>
      <c r="AFJ184" s="1"/>
      <c r="AFK184" s="1"/>
      <c r="AFL184" s="1"/>
      <c r="AFM184" s="1"/>
      <c r="AFN184" s="1"/>
      <c r="AFO184" s="1"/>
      <c r="AFP184" s="1"/>
      <c r="AFQ184" s="1"/>
      <c r="AFR184" s="1"/>
      <c r="AFS184" s="1"/>
      <c r="AFT184" s="1"/>
      <c r="AFU184" s="1"/>
      <c r="AFV184" s="1"/>
      <c r="AFW184" s="1"/>
      <c r="AFX184" s="1"/>
      <c r="AFY184" s="1"/>
      <c r="AFZ184" s="1"/>
      <c r="AGA184" s="1"/>
      <c r="AGB184" s="1"/>
      <c r="AGC184" s="1"/>
      <c r="AGD184" s="1"/>
      <c r="AGE184" s="1"/>
      <c r="AGF184" s="1"/>
      <c r="AGG184" s="1"/>
      <c r="AGH184" s="1"/>
      <c r="AGI184" s="1"/>
      <c r="AGJ184" s="1"/>
      <c r="AGK184" s="1"/>
      <c r="AGL184" s="1"/>
      <c r="AGM184" s="1"/>
      <c r="AGN184" s="1"/>
      <c r="AGO184" s="1"/>
      <c r="AGP184" s="1"/>
      <c r="AGQ184" s="1"/>
      <c r="AGR184" s="1"/>
      <c r="AGS184" s="1"/>
      <c r="AGT184" s="1"/>
      <c r="AGU184" s="1"/>
      <c r="AGV184" s="1"/>
      <c r="AGW184" s="1"/>
      <c r="AGX184" s="1"/>
      <c r="AGY184" s="1"/>
      <c r="AGZ184" s="1"/>
      <c r="AHA184" s="1"/>
      <c r="AHB184" s="1"/>
      <c r="AHC184" s="1"/>
      <c r="AHD184" s="1"/>
      <c r="AHE184" s="1"/>
      <c r="AHF184" s="1"/>
      <c r="AHG184" s="1"/>
      <c r="AHH184" s="1"/>
      <c r="AHI184" s="1"/>
      <c r="AHJ184" s="1"/>
      <c r="AHK184" s="1"/>
      <c r="AHL184" s="1"/>
      <c r="AHM184" s="1"/>
      <c r="AHN184" s="1"/>
      <c r="AHO184" s="1"/>
      <c r="AHP184" s="1"/>
      <c r="AHQ184" s="1"/>
      <c r="AHR184" s="1"/>
      <c r="AHS184" s="1"/>
      <c r="AHT184" s="1"/>
      <c r="AHU184" s="1"/>
      <c r="AHV184" s="1"/>
      <c r="AHW184" s="1"/>
      <c r="AHX184" s="1"/>
      <c r="AHY184" s="1"/>
      <c r="AHZ184" s="1"/>
      <c r="AIA184" s="1"/>
      <c r="AIB184" s="1"/>
      <c r="AIC184" s="1"/>
      <c r="AID184" s="1"/>
      <c r="AIE184" s="1"/>
      <c r="AIF184" s="1"/>
      <c r="AIG184" s="1"/>
      <c r="AIH184" s="1"/>
      <c r="AII184" s="1"/>
      <c r="AIJ184" s="1"/>
      <c r="AIK184" s="1"/>
      <c r="AIL184" s="1"/>
      <c r="AIM184" s="1"/>
      <c r="AIN184" s="1"/>
      <c r="AIO184" s="1"/>
      <c r="AIP184" s="1"/>
      <c r="AIQ184" s="1"/>
      <c r="AIR184" s="1"/>
      <c r="AIS184" s="1"/>
      <c r="AIT184" s="1"/>
      <c r="AIU184" s="1"/>
      <c r="AIV184" s="1"/>
      <c r="AIW184" s="1"/>
      <c r="AIX184" s="1"/>
      <c r="AIY184" s="1"/>
      <c r="AIZ184" s="1"/>
      <c r="AJA184" s="1"/>
      <c r="AJB184" s="1"/>
      <c r="AJC184" s="1"/>
      <c r="AJD184" s="1"/>
      <c r="AJE184" s="1"/>
      <c r="AJF184" s="1"/>
      <c r="AJG184" s="1"/>
      <c r="AJH184" s="1"/>
      <c r="AJI184" s="1"/>
      <c r="AJJ184" s="1"/>
      <c r="AJK184" s="1"/>
      <c r="AJL184" s="1"/>
      <c r="AJM184" s="1"/>
      <c r="AJN184" s="1"/>
      <c r="AJO184" s="1"/>
      <c r="AJP184" s="1"/>
      <c r="AJQ184" s="1"/>
      <c r="AJR184" s="1"/>
      <c r="AJS184" s="1"/>
      <c r="AJT184" s="1"/>
      <c r="AJU184" s="1"/>
      <c r="AJV184" s="1"/>
      <c r="AJW184" s="1"/>
      <c r="AJX184" s="1"/>
      <c r="AJY184" s="1"/>
      <c r="AJZ184" s="1"/>
      <c r="AKA184" s="1"/>
      <c r="AKB184" s="1"/>
      <c r="AKC184" s="1"/>
      <c r="AKD184" s="1"/>
      <c r="AKE184" s="1"/>
      <c r="AKF184" s="1"/>
      <c r="AKG184" s="1"/>
      <c r="AKH184" s="1"/>
      <c r="AKI184" s="1"/>
      <c r="AKJ184" s="1"/>
      <c r="AKK184" s="1"/>
      <c r="AKL184" s="1"/>
      <c r="AKM184" s="1"/>
      <c r="AKN184" s="1"/>
      <c r="AKO184" s="1"/>
      <c r="AKP184" s="1"/>
      <c r="AKQ184" s="1"/>
      <c r="AKR184" s="1"/>
      <c r="AKS184" s="1"/>
      <c r="AKT184" s="1"/>
      <c r="AKU184" s="1"/>
      <c r="AKV184" s="1"/>
      <c r="AKW184" s="1"/>
      <c r="AKX184" s="1"/>
      <c r="AKY184" s="1"/>
      <c r="AKZ184" s="1"/>
      <c r="ALA184" s="1"/>
      <c r="ALB184" s="1"/>
      <c r="ALC184" s="1"/>
      <c r="ALD184" s="1"/>
      <c r="ALE184" s="1"/>
      <c r="ALF184" s="1"/>
      <c r="ALG184" s="1"/>
      <c r="ALH184" s="1"/>
      <c r="ALI184" s="1"/>
      <c r="ALJ184" s="1"/>
      <c r="ALK184" s="1"/>
      <c r="ALL184" s="1"/>
      <c r="ALM184" s="1"/>
      <c r="ALN184" s="1"/>
      <c r="ALO184" s="1"/>
      <c r="ALP184" s="1"/>
      <c r="ALQ184" s="1"/>
      <c r="ALR184" s="1"/>
      <c r="ALS184" s="1"/>
      <c r="ALT184" s="1"/>
      <c r="ALU184" s="1"/>
      <c r="ALV184" s="1"/>
      <c r="ALW184" s="1"/>
      <c r="ALX184" s="1"/>
      <c r="ALY184" s="1"/>
      <c r="ALZ184" s="1"/>
      <c r="AMA184" s="1"/>
      <c r="AMB184" s="1"/>
      <c r="AMC184" s="1"/>
      <c r="AMD184" s="1"/>
      <c r="AME184" s="1"/>
      <c r="AMF184" s="1"/>
      <c r="AMG184" s="1"/>
      <c r="AMH184" s="1"/>
      <c r="AMI184" s="1"/>
      <c r="AMJ184" s="1"/>
    </row>
    <row r="185" spans="1:1024">
      <c r="A185" s="1" t="s">
        <v>9884</v>
      </c>
      <c r="B185" s="1" t="s">
        <v>9885</v>
      </c>
      <c r="C185" s="1" t="s">
        <v>109</v>
      </c>
      <c r="D185" s="1" t="s">
        <v>247</v>
      </c>
      <c r="E185" s="1" t="s">
        <v>9886</v>
      </c>
      <c r="F185" s="1" t="s">
        <v>16</v>
      </c>
    </row>
    <row r="187" spans="1:1024">
      <c r="A187" s="2" t="s">
        <v>442</v>
      </c>
      <c r="B187" s="2"/>
      <c r="C187" s="2"/>
      <c r="D187" s="2"/>
      <c r="E187" s="2"/>
      <c r="F187" s="2"/>
      <c r="G187" s="2"/>
      <c r="H187" s="2"/>
      <c r="I187" s="2"/>
      <c r="J187" s="2"/>
      <c r="K187" s="2"/>
      <c r="L187" s="2"/>
      <c r="M187" s="2"/>
      <c r="N187" s="2"/>
      <c r="O187" s="2"/>
      <c r="P187" s="2"/>
    </row>
    <row r="188" spans="1:1024">
      <c r="A188" s="1" t="s">
        <v>443</v>
      </c>
      <c r="B188" s="1" t="s">
        <v>444</v>
      </c>
      <c r="C188" s="1" t="s">
        <v>53</v>
      </c>
      <c r="D188" s="1" t="s">
        <v>10</v>
      </c>
      <c r="E188" s="1" t="s">
        <v>445</v>
      </c>
      <c r="F188" s="1" t="s">
        <v>12</v>
      </c>
    </row>
    <row r="189" spans="1:1024">
      <c r="A189" s="1" t="s">
        <v>446</v>
      </c>
      <c r="B189" s="1" t="s">
        <v>447</v>
      </c>
      <c r="C189" s="1" t="s">
        <v>53</v>
      </c>
      <c r="D189" s="1" t="s">
        <v>10</v>
      </c>
      <c r="E189" s="1" t="s">
        <v>448</v>
      </c>
      <c r="F189" s="1" t="s">
        <v>12</v>
      </c>
    </row>
    <row r="190" spans="1:1024">
      <c r="A190" s="1" t="s">
        <v>449</v>
      </c>
      <c r="B190" s="1" t="s">
        <v>450</v>
      </c>
      <c r="C190" s="1" t="s">
        <v>53</v>
      </c>
      <c r="D190" s="1" t="s">
        <v>10</v>
      </c>
      <c r="E190" s="4" t="s">
        <v>451</v>
      </c>
      <c r="F190" s="1" t="s">
        <v>12</v>
      </c>
    </row>
    <row r="191" spans="1:1024">
      <c r="A191" s="1" t="s">
        <v>452</v>
      </c>
      <c r="B191" s="1" t="s">
        <v>453</v>
      </c>
      <c r="C191" s="1" t="s">
        <v>53</v>
      </c>
      <c r="D191" s="1" t="s">
        <v>10</v>
      </c>
      <c r="E191" s="4" t="s">
        <v>454</v>
      </c>
      <c r="F191" s="1" t="s">
        <v>12</v>
      </c>
    </row>
    <row r="192" spans="1:1024">
      <c r="A192" s="1" t="s">
        <v>455</v>
      </c>
      <c r="B192" s="1" t="s">
        <v>456</v>
      </c>
      <c r="C192" s="1" t="s">
        <v>53</v>
      </c>
      <c r="D192" s="1" t="s">
        <v>10</v>
      </c>
      <c r="E192" s="4" t="s">
        <v>457</v>
      </c>
      <c r="F192" s="1" t="s">
        <v>12</v>
      </c>
    </row>
    <row r="193" spans="1:27">
      <c r="A193" s="1" t="s">
        <v>458</v>
      </c>
      <c r="B193" s="1" t="s">
        <v>459</v>
      </c>
      <c r="C193" s="1" t="s">
        <v>53</v>
      </c>
      <c r="D193" s="1" t="s">
        <v>10</v>
      </c>
      <c r="E193" s="4" t="s">
        <v>460</v>
      </c>
      <c r="F193" s="1" t="s">
        <v>12</v>
      </c>
    </row>
    <row r="194" spans="1:27">
      <c r="A194" s="1" t="s">
        <v>461</v>
      </c>
      <c r="B194" s="1" t="s">
        <v>462</v>
      </c>
      <c r="C194" s="1" t="s">
        <v>53</v>
      </c>
      <c r="D194" s="1" t="s">
        <v>10</v>
      </c>
      <c r="E194" s="4" t="s">
        <v>463</v>
      </c>
      <c r="F194" s="1" t="s">
        <v>12</v>
      </c>
      <c r="H194" s="4" t="s">
        <v>464</v>
      </c>
    </row>
    <row r="195" spans="1:27" s="2" customFormat="1">
      <c r="A195" s="1" t="s">
        <v>465</v>
      </c>
      <c r="B195" s="1" t="s">
        <v>466</v>
      </c>
      <c r="C195" s="1" t="s">
        <v>53</v>
      </c>
      <c r="D195" s="1" t="s">
        <v>10</v>
      </c>
      <c r="E195" s="4" t="s">
        <v>467</v>
      </c>
      <c r="F195" s="1" t="s">
        <v>12</v>
      </c>
      <c r="G195" s="1"/>
      <c r="H195" s="1"/>
      <c r="I195" s="1"/>
      <c r="J195" s="1"/>
      <c r="K195" s="1"/>
      <c r="L195" s="1"/>
      <c r="M195" s="1"/>
      <c r="N195" s="1"/>
      <c r="O195" s="1"/>
      <c r="P195" s="1"/>
      <c r="Q195" s="1"/>
      <c r="R195" s="1"/>
      <c r="S195" s="1"/>
      <c r="T195" s="1"/>
      <c r="U195" s="1"/>
      <c r="V195" s="1"/>
      <c r="W195" s="1"/>
      <c r="X195" s="1"/>
      <c r="Y195" s="1"/>
      <c r="Z195" s="1"/>
      <c r="AA195" s="1"/>
    </row>
    <row r="196" spans="1:27">
      <c r="A196" s="1" t="s">
        <v>468</v>
      </c>
      <c r="B196" s="1" t="s">
        <v>469</v>
      </c>
      <c r="C196" s="1" t="s">
        <v>53</v>
      </c>
      <c r="D196" s="1" t="s">
        <v>10</v>
      </c>
      <c r="E196" s="4" t="s">
        <v>470</v>
      </c>
      <c r="F196" s="1" t="s">
        <v>12</v>
      </c>
    </row>
    <row r="198" spans="1:27">
      <c r="A198" s="2" t="s">
        <v>471</v>
      </c>
      <c r="B198" s="2"/>
      <c r="C198" s="2"/>
      <c r="D198" s="2"/>
      <c r="E198" s="2"/>
      <c r="F198" s="2"/>
      <c r="G198" s="2"/>
      <c r="H198" s="2"/>
      <c r="I198" s="2"/>
      <c r="J198" s="2"/>
      <c r="K198" s="2"/>
      <c r="L198" s="2"/>
      <c r="M198" s="2"/>
      <c r="N198" s="2"/>
      <c r="O198" s="2"/>
      <c r="P198" s="2"/>
    </row>
    <row r="199" spans="1:27">
      <c r="A199" s="1" t="s">
        <v>472</v>
      </c>
      <c r="B199" s="1" t="s">
        <v>473</v>
      </c>
      <c r="C199" s="1" t="s">
        <v>117</v>
      </c>
      <c r="D199" s="1" t="s">
        <v>10</v>
      </c>
      <c r="E199" s="1" t="s">
        <v>474</v>
      </c>
      <c r="F199" s="1" t="s">
        <v>12</v>
      </c>
    </row>
    <row r="200" spans="1:27">
      <c r="A200" s="1" t="s">
        <v>475</v>
      </c>
      <c r="B200" s="1" t="s">
        <v>476</v>
      </c>
      <c r="C200" s="1" t="s">
        <v>117</v>
      </c>
      <c r="D200" s="1" t="s">
        <v>10</v>
      </c>
      <c r="E200" s="1" t="s">
        <v>477</v>
      </c>
      <c r="F200" s="1" t="s">
        <v>12</v>
      </c>
    </row>
    <row r="201" spans="1:27">
      <c r="A201" s="1" t="s">
        <v>478</v>
      </c>
      <c r="B201" s="1" t="s">
        <v>9679</v>
      </c>
      <c r="C201" s="1" t="s">
        <v>117</v>
      </c>
      <c r="D201" s="1" t="s">
        <v>13</v>
      </c>
      <c r="E201" s="1" t="s">
        <v>480</v>
      </c>
      <c r="F201" s="1" t="s">
        <v>16</v>
      </c>
    </row>
    <row r="202" spans="1:27">
      <c r="A202" s="1" t="s">
        <v>481</v>
      </c>
      <c r="B202" s="1" t="s">
        <v>482</v>
      </c>
      <c r="C202" s="1" t="s">
        <v>117</v>
      </c>
      <c r="D202" s="1" t="s">
        <v>13</v>
      </c>
      <c r="E202" s="1" t="s">
        <v>483</v>
      </c>
      <c r="F202" s="1" t="s">
        <v>16</v>
      </c>
    </row>
    <row r="203" spans="1:27">
      <c r="A203" s="1" t="s">
        <v>9587</v>
      </c>
      <c r="B203" s="1" t="s">
        <v>9678</v>
      </c>
      <c r="C203" s="1" t="s">
        <v>117</v>
      </c>
      <c r="D203" s="1" t="s">
        <v>13</v>
      </c>
      <c r="E203" s="1" t="s">
        <v>9588</v>
      </c>
      <c r="F203" s="1" t="s">
        <v>16</v>
      </c>
    </row>
    <row r="204" spans="1:27">
      <c r="A204" s="1" t="s">
        <v>485</v>
      </c>
      <c r="B204" s="1" t="s">
        <v>9680</v>
      </c>
      <c r="C204" s="1" t="s">
        <v>117</v>
      </c>
      <c r="D204" s="1" t="s">
        <v>13</v>
      </c>
      <c r="E204" s="1" t="s">
        <v>487</v>
      </c>
      <c r="F204" s="1" t="s">
        <v>16</v>
      </c>
    </row>
    <row r="205" spans="1:27">
      <c r="A205" s="1" t="s">
        <v>488</v>
      </c>
      <c r="B205" s="1" t="s">
        <v>489</v>
      </c>
      <c r="C205" s="1" t="s">
        <v>117</v>
      </c>
      <c r="D205" s="1" t="s">
        <v>13</v>
      </c>
      <c r="E205" s="1" t="s">
        <v>490</v>
      </c>
      <c r="F205" s="1" t="s">
        <v>16</v>
      </c>
    </row>
    <row r="206" spans="1:27">
      <c r="A206" s="1" t="s">
        <v>9589</v>
      </c>
      <c r="B206" s="1" t="s">
        <v>9681</v>
      </c>
      <c r="C206" s="1" t="s">
        <v>117</v>
      </c>
      <c r="D206" s="1" t="s">
        <v>13</v>
      </c>
      <c r="E206" s="1" t="s">
        <v>9590</v>
      </c>
      <c r="F206" s="1" t="s">
        <v>16</v>
      </c>
    </row>
    <row r="207" spans="1:27">
      <c r="A207" s="1" t="s">
        <v>492</v>
      </c>
      <c r="B207" s="1" t="s">
        <v>9682</v>
      </c>
      <c r="C207" s="1" t="s">
        <v>117</v>
      </c>
      <c r="D207" s="1" t="s">
        <v>288</v>
      </c>
      <c r="E207" s="1" t="s">
        <v>494</v>
      </c>
      <c r="F207" s="1" t="s">
        <v>494</v>
      </c>
    </row>
    <row r="208" spans="1:27">
      <c r="A208" s="1" t="s">
        <v>495</v>
      </c>
      <c r="B208" s="1" t="s">
        <v>496</v>
      </c>
      <c r="C208" s="1" t="s">
        <v>117</v>
      </c>
      <c r="D208" s="1" t="s">
        <v>288</v>
      </c>
      <c r="E208" s="1" t="s">
        <v>497</v>
      </c>
      <c r="F208" s="1" t="s">
        <v>497</v>
      </c>
    </row>
    <row r="209" spans="1:6">
      <c r="A209" s="1" t="s">
        <v>9591</v>
      </c>
      <c r="B209" s="1" t="s">
        <v>9683</v>
      </c>
      <c r="C209" s="1" t="s">
        <v>117</v>
      </c>
      <c r="D209" s="1" t="s">
        <v>288</v>
      </c>
      <c r="E209" s="1" t="s">
        <v>9592</v>
      </c>
      <c r="F209" s="1" t="s">
        <v>9592</v>
      </c>
    </row>
    <row r="210" spans="1:6">
      <c r="A210" s="1" t="s">
        <v>499</v>
      </c>
      <c r="B210" s="1" t="s">
        <v>500</v>
      </c>
      <c r="C210" s="1" t="s">
        <v>117</v>
      </c>
      <c r="D210" s="1" t="s">
        <v>13</v>
      </c>
      <c r="E210" s="1" t="s">
        <v>501</v>
      </c>
      <c r="F210" s="1" t="s">
        <v>16</v>
      </c>
    </row>
    <row r="211" spans="1:6">
      <c r="A211" s="1" t="s">
        <v>502</v>
      </c>
      <c r="B211" s="1" t="s">
        <v>503</v>
      </c>
      <c r="C211" s="1" t="s">
        <v>117</v>
      </c>
      <c r="D211" s="1" t="s">
        <v>13</v>
      </c>
      <c r="E211" s="1" t="s">
        <v>504</v>
      </c>
      <c r="F211" s="1" t="s">
        <v>16</v>
      </c>
    </row>
    <row r="212" spans="1:6">
      <c r="A212" s="1" t="s">
        <v>505</v>
      </c>
      <c r="B212" s="1" t="s">
        <v>506</v>
      </c>
      <c r="C212" s="1" t="s">
        <v>117</v>
      </c>
      <c r="D212" s="1" t="s">
        <v>13</v>
      </c>
      <c r="E212" s="1" t="s">
        <v>507</v>
      </c>
      <c r="F212" s="1" t="s">
        <v>16</v>
      </c>
    </row>
    <row r="213" spans="1:6">
      <c r="A213" s="1" t="s">
        <v>508</v>
      </c>
      <c r="B213" s="1" t="s">
        <v>509</v>
      </c>
      <c r="C213" s="1" t="s">
        <v>117</v>
      </c>
      <c r="D213" s="1" t="s">
        <v>13</v>
      </c>
      <c r="E213" s="1" t="s">
        <v>510</v>
      </c>
      <c r="F213" s="1" t="s">
        <v>16</v>
      </c>
    </row>
    <row r="214" spans="1:6">
      <c r="A214" s="1" t="s">
        <v>511</v>
      </c>
      <c r="B214" s="1" t="s">
        <v>512</v>
      </c>
      <c r="C214" s="1" t="s">
        <v>117</v>
      </c>
      <c r="D214" s="1" t="s">
        <v>13</v>
      </c>
      <c r="E214" s="1" t="s">
        <v>513</v>
      </c>
      <c r="F214" s="1" t="s">
        <v>16</v>
      </c>
    </row>
    <row r="215" spans="1:6">
      <c r="A215" s="1" t="s">
        <v>514</v>
      </c>
      <c r="B215" s="1" t="s">
        <v>515</v>
      </c>
      <c r="C215" s="1" t="s">
        <v>117</v>
      </c>
      <c r="D215" s="1" t="s">
        <v>13</v>
      </c>
      <c r="E215" s="1" t="s">
        <v>516</v>
      </c>
      <c r="F215" s="1" t="s">
        <v>16</v>
      </c>
    </row>
    <row r="216" spans="1:6">
      <c r="A216" s="1" t="s">
        <v>517</v>
      </c>
      <c r="B216" s="1" t="s">
        <v>518</v>
      </c>
      <c r="C216" s="1" t="s">
        <v>117</v>
      </c>
      <c r="D216" s="1" t="s">
        <v>13</v>
      </c>
      <c r="E216" s="1" t="s">
        <v>519</v>
      </c>
      <c r="F216" s="1" t="s">
        <v>16</v>
      </c>
    </row>
    <row r="217" spans="1:6">
      <c r="A217" s="1" t="s">
        <v>520</v>
      </c>
      <c r="B217" s="1" t="s">
        <v>521</v>
      </c>
      <c r="C217" s="1" t="s">
        <v>117</v>
      </c>
      <c r="D217" s="1" t="s">
        <v>13</v>
      </c>
      <c r="E217" s="1" t="s">
        <v>522</v>
      </c>
      <c r="F217" s="1" t="s">
        <v>16</v>
      </c>
    </row>
    <row r="218" spans="1:6">
      <c r="A218" s="1" t="s">
        <v>523</v>
      </c>
      <c r="B218" s="1" t="s">
        <v>524</v>
      </c>
      <c r="C218" s="1" t="s">
        <v>117</v>
      </c>
      <c r="D218" s="1" t="s">
        <v>13</v>
      </c>
      <c r="E218" s="1" t="s">
        <v>525</v>
      </c>
      <c r="F218" s="1" t="s">
        <v>16</v>
      </c>
    </row>
    <row r="219" spans="1:6">
      <c r="A219" s="1" t="s">
        <v>9593</v>
      </c>
      <c r="B219" s="1" t="s">
        <v>9684</v>
      </c>
      <c r="C219" s="1" t="s">
        <v>117</v>
      </c>
      <c r="D219" s="1" t="s">
        <v>13</v>
      </c>
      <c r="E219" s="1" t="s">
        <v>9594</v>
      </c>
      <c r="F219" s="1" t="s">
        <v>16</v>
      </c>
    </row>
    <row r="220" spans="1:6">
      <c r="A220" s="1" t="s">
        <v>9563</v>
      </c>
      <c r="B220" s="1" t="s">
        <v>9685</v>
      </c>
      <c r="C220" s="1" t="s">
        <v>117</v>
      </c>
      <c r="D220" s="1" t="s">
        <v>13</v>
      </c>
      <c r="E220" s="1" t="s">
        <v>9595</v>
      </c>
      <c r="F220" s="1" t="s">
        <v>16</v>
      </c>
    </row>
    <row r="221" spans="1:6">
      <c r="A221" s="1" t="s">
        <v>527</v>
      </c>
      <c r="B221" s="1" t="s">
        <v>528</v>
      </c>
      <c r="C221" s="1" t="s">
        <v>117</v>
      </c>
      <c r="D221" s="1" t="s">
        <v>13</v>
      </c>
      <c r="E221" s="1" t="s">
        <v>529</v>
      </c>
      <c r="F221" s="1" t="s">
        <v>16</v>
      </c>
    </row>
    <row r="222" spans="1:6">
      <c r="A222" s="1" t="s">
        <v>530</v>
      </c>
      <c r="B222" s="1" t="s">
        <v>531</v>
      </c>
      <c r="C222" s="1" t="s">
        <v>117</v>
      </c>
      <c r="D222" s="1" t="s">
        <v>13</v>
      </c>
      <c r="E222" s="1" t="s">
        <v>532</v>
      </c>
      <c r="F222" s="1" t="s">
        <v>16</v>
      </c>
    </row>
    <row r="223" spans="1:6">
      <c r="A223" s="1" t="s">
        <v>533</v>
      </c>
      <c r="B223" s="1" t="s">
        <v>534</v>
      </c>
      <c r="C223" s="1" t="s">
        <v>117</v>
      </c>
      <c r="D223" s="1" t="s">
        <v>13</v>
      </c>
      <c r="E223" s="1" t="s">
        <v>535</v>
      </c>
      <c r="F223" s="1" t="s">
        <v>16</v>
      </c>
    </row>
    <row r="225" spans="1:11">
      <c r="A225" s="1" t="s">
        <v>536</v>
      </c>
      <c r="B225" s="1" t="s">
        <v>537</v>
      </c>
      <c r="C225" s="1" t="s">
        <v>117</v>
      </c>
      <c r="D225" s="1" t="s">
        <v>13</v>
      </c>
      <c r="E225" s="1" t="s">
        <v>9596</v>
      </c>
      <c r="F225" s="1" t="s">
        <v>16</v>
      </c>
    </row>
    <row r="226" spans="1:11">
      <c r="A226" s="1" t="s">
        <v>538</v>
      </c>
      <c r="B226" s="1" t="s">
        <v>539</v>
      </c>
      <c r="C226" s="1" t="s">
        <v>117</v>
      </c>
      <c r="D226" s="1" t="s">
        <v>247</v>
      </c>
      <c r="E226" s="1" t="s">
        <v>540</v>
      </c>
      <c r="F226" s="1" t="s">
        <v>540</v>
      </c>
    </row>
    <row r="227" spans="1:11">
      <c r="A227" s="2" t="s">
        <v>541</v>
      </c>
      <c r="B227" s="2"/>
      <c r="C227" s="2"/>
      <c r="D227" s="2"/>
      <c r="E227" s="2"/>
      <c r="F227" s="2"/>
      <c r="G227" s="2"/>
      <c r="H227" s="2"/>
      <c r="I227" s="2"/>
      <c r="J227" s="2"/>
      <c r="K227" s="2"/>
    </row>
    <row r="228" spans="1:11" ht="15" customHeight="1">
      <c r="A228" s="1" t="s">
        <v>542</v>
      </c>
      <c r="B228" s="1" t="s">
        <v>543</v>
      </c>
      <c r="C228" s="1" t="s">
        <v>117</v>
      </c>
      <c r="D228" s="1" t="s">
        <v>13</v>
      </c>
      <c r="E228" s="1" t="s">
        <v>544</v>
      </c>
      <c r="F228" s="1" t="s">
        <v>16</v>
      </c>
      <c r="G228" s="6" t="s">
        <v>545</v>
      </c>
      <c r="H228" s="7" t="s">
        <v>546</v>
      </c>
    </row>
    <row r="229" spans="1:11" ht="15" customHeight="1">
      <c r="A229" s="1" t="s">
        <v>547</v>
      </c>
      <c r="B229" s="1" t="s">
        <v>548</v>
      </c>
      <c r="C229" s="1" t="s">
        <v>117</v>
      </c>
      <c r="D229" s="1" t="s">
        <v>13</v>
      </c>
      <c r="E229" s="1" t="s">
        <v>549</v>
      </c>
      <c r="F229" s="1" t="s">
        <v>16</v>
      </c>
      <c r="G229" s="1" t="s">
        <v>550</v>
      </c>
      <c r="H229" s="7" t="s">
        <v>546</v>
      </c>
    </row>
    <row r="230" spans="1:11" ht="15" customHeight="1">
      <c r="A230" s="1" t="s">
        <v>551</v>
      </c>
      <c r="B230" s="1" t="s">
        <v>552</v>
      </c>
      <c r="C230" s="1" t="s">
        <v>117</v>
      </c>
      <c r="D230" s="1" t="s">
        <v>13</v>
      </c>
      <c r="E230" s="1" t="s">
        <v>553</v>
      </c>
      <c r="F230" s="1" t="s">
        <v>16</v>
      </c>
      <c r="G230" s="7" t="s">
        <v>554</v>
      </c>
    </row>
    <row r="231" spans="1:11" ht="15" customHeight="1">
      <c r="A231" s="1" t="s">
        <v>555</v>
      </c>
      <c r="B231" s="1" t="s">
        <v>556</v>
      </c>
      <c r="C231" s="1" t="s">
        <v>117</v>
      </c>
      <c r="D231" s="1" t="s">
        <v>13</v>
      </c>
      <c r="E231" s="1" t="s">
        <v>557</v>
      </c>
      <c r="F231" s="1" t="s">
        <v>16</v>
      </c>
      <c r="G231" s="7" t="s">
        <v>558</v>
      </c>
    </row>
    <row r="232" spans="1:11">
      <c r="A232" s="1" t="s">
        <v>559</v>
      </c>
      <c r="B232" s="1" t="s">
        <v>560</v>
      </c>
      <c r="C232" s="1" t="s">
        <v>117</v>
      </c>
      <c r="D232" s="1" t="s">
        <v>13</v>
      </c>
      <c r="E232" s="1" t="s">
        <v>561</v>
      </c>
      <c r="F232" s="1" t="s">
        <v>16</v>
      </c>
    </row>
    <row r="233" spans="1:11">
      <c r="A233" s="1" t="s">
        <v>562</v>
      </c>
      <c r="B233" s="1" t="s">
        <v>563</v>
      </c>
      <c r="C233" s="1" t="s">
        <v>117</v>
      </c>
      <c r="D233" s="1" t="s">
        <v>13</v>
      </c>
      <c r="E233" s="1" t="s">
        <v>564</v>
      </c>
      <c r="F233" s="1" t="s">
        <v>16</v>
      </c>
    </row>
    <row r="234" spans="1:11">
      <c r="A234" s="1" t="s">
        <v>565</v>
      </c>
      <c r="B234" s="1" t="s">
        <v>566</v>
      </c>
      <c r="C234" s="1" t="s">
        <v>117</v>
      </c>
      <c r="D234" s="1" t="s">
        <v>13</v>
      </c>
      <c r="E234" s="1" t="s">
        <v>567</v>
      </c>
      <c r="F234" s="1" t="s">
        <v>16</v>
      </c>
    </row>
    <row r="235" spans="1:11">
      <c r="A235" s="1" t="s">
        <v>568</v>
      </c>
      <c r="B235" s="1" t="s">
        <v>569</v>
      </c>
      <c r="C235" s="1" t="s">
        <v>117</v>
      </c>
      <c r="D235" s="1" t="s">
        <v>13</v>
      </c>
      <c r="E235" s="1" t="s">
        <v>570</v>
      </c>
      <c r="F235" s="1" t="s">
        <v>16</v>
      </c>
    </row>
    <row r="236" spans="1:11">
      <c r="A236" s="1" t="s">
        <v>571</v>
      </c>
      <c r="B236" s="1" t="s">
        <v>572</v>
      </c>
      <c r="C236" s="1" t="s">
        <v>117</v>
      </c>
      <c r="D236" s="1" t="s">
        <v>13</v>
      </c>
      <c r="E236" s="1" t="s">
        <v>573</v>
      </c>
      <c r="F236" s="1" t="s">
        <v>16</v>
      </c>
    </row>
    <row r="237" spans="1:11">
      <c r="A237" s="1" t="s">
        <v>574</v>
      </c>
      <c r="B237" s="1" t="s">
        <v>575</v>
      </c>
      <c r="C237" s="1" t="s">
        <v>117</v>
      </c>
      <c r="D237" s="1" t="s">
        <v>13</v>
      </c>
      <c r="E237" s="1" t="s">
        <v>576</v>
      </c>
      <c r="F237" s="1" t="s">
        <v>16</v>
      </c>
    </row>
    <row r="238" spans="1:11">
      <c r="A238" s="1" t="s">
        <v>577</v>
      </c>
      <c r="B238" s="1" t="s">
        <v>578</v>
      </c>
      <c r="C238" s="1" t="s">
        <v>117</v>
      </c>
      <c r="D238" s="1" t="s">
        <v>13</v>
      </c>
      <c r="E238" s="1" t="s">
        <v>579</v>
      </c>
      <c r="F238" s="1" t="s">
        <v>16</v>
      </c>
    </row>
    <row r="239" spans="1:11">
      <c r="A239" s="1" t="s">
        <v>580</v>
      </c>
      <c r="B239" s="1" t="s">
        <v>581</v>
      </c>
      <c r="C239" s="1" t="s">
        <v>117</v>
      </c>
      <c r="D239" s="1" t="s">
        <v>13</v>
      </c>
      <c r="E239" s="1" t="s">
        <v>582</v>
      </c>
      <c r="F239" s="1" t="s">
        <v>16</v>
      </c>
    </row>
    <row r="240" spans="1:11">
      <c r="A240" s="1" t="s">
        <v>583</v>
      </c>
      <c r="B240" s="1" t="s">
        <v>584</v>
      </c>
      <c r="C240" s="1" t="s">
        <v>117</v>
      </c>
      <c r="D240" s="1" t="s">
        <v>13</v>
      </c>
      <c r="E240" s="1" t="s">
        <v>585</v>
      </c>
      <c r="F240" s="1" t="s">
        <v>16</v>
      </c>
    </row>
    <row r="241" spans="1:16">
      <c r="A241" s="1" t="s">
        <v>586</v>
      </c>
      <c r="B241" s="1" t="s">
        <v>587</v>
      </c>
      <c r="C241" s="1" t="s">
        <v>117</v>
      </c>
      <c r="D241" s="1" t="s">
        <v>13</v>
      </c>
      <c r="E241" s="1" t="s">
        <v>588</v>
      </c>
      <c r="F241" s="1" t="s">
        <v>16</v>
      </c>
    </row>
    <row r="242" spans="1:16">
      <c r="A242" s="1" t="s">
        <v>589</v>
      </c>
      <c r="B242" s="1" t="s">
        <v>590</v>
      </c>
      <c r="C242" s="1" t="s">
        <v>117</v>
      </c>
      <c r="D242" s="1" t="s">
        <v>13</v>
      </c>
      <c r="E242" s="1" t="s">
        <v>591</v>
      </c>
      <c r="F242" s="1" t="s">
        <v>16</v>
      </c>
    </row>
    <row r="243" spans="1:16">
      <c r="A243" s="1" t="s">
        <v>592</v>
      </c>
      <c r="B243" s="1" t="s">
        <v>593</v>
      </c>
      <c r="C243" s="1" t="s">
        <v>117</v>
      </c>
      <c r="D243" s="1" t="s">
        <v>13</v>
      </c>
      <c r="E243" s="1" t="s">
        <v>594</v>
      </c>
      <c r="F243" s="1" t="s">
        <v>16</v>
      </c>
    </row>
    <row r="244" spans="1:16">
      <c r="A244" s="1" t="s">
        <v>595</v>
      </c>
      <c r="B244" s="1" t="s">
        <v>596</v>
      </c>
      <c r="C244" s="1" t="s">
        <v>117</v>
      </c>
      <c r="D244" s="1" t="s">
        <v>13</v>
      </c>
      <c r="E244" s="1" t="s">
        <v>597</v>
      </c>
      <c r="F244" s="1" t="s">
        <v>16</v>
      </c>
    </row>
    <row r="245" spans="1:16">
      <c r="A245" s="1" t="s">
        <v>598</v>
      </c>
      <c r="B245" s="1" t="s">
        <v>599</v>
      </c>
      <c r="C245" s="1" t="s">
        <v>117</v>
      </c>
      <c r="D245" s="1" t="s">
        <v>13</v>
      </c>
      <c r="E245" s="1" t="s">
        <v>600</v>
      </c>
      <c r="F245" s="1" t="s">
        <v>16</v>
      </c>
    </row>
    <row r="246" spans="1:16">
      <c r="A246" s="1" t="s">
        <v>601</v>
      </c>
      <c r="B246" s="1" t="s">
        <v>602</v>
      </c>
      <c r="C246" s="1" t="s">
        <v>117</v>
      </c>
      <c r="D246" s="1" t="s">
        <v>13</v>
      </c>
      <c r="E246" s="1" t="s">
        <v>603</v>
      </c>
      <c r="F246" s="1" t="s">
        <v>16</v>
      </c>
    </row>
    <row r="247" spans="1:16">
      <c r="A247" s="1" t="s">
        <v>604</v>
      </c>
      <c r="B247" s="1" t="s">
        <v>605</v>
      </c>
      <c r="C247" s="1" t="s">
        <v>117</v>
      </c>
      <c r="D247" s="1" t="s">
        <v>13</v>
      </c>
      <c r="E247" s="1" t="s">
        <v>606</v>
      </c>
      <c r="F247" s="1" t="s">
        <v>16</v>
      </c>
    </row>
    <row r="248" spans="1:16">
      <c r="A248" s="1" t="s">
        <v>607</v>
      </c>
      <c r="B248" s="1" t="s">
        <v>608</v>
      </c>
      <c r="C248" s="1" t="s">
        <v>117</v>
      </c>
      <c r="D248" s="1" t="s">
        <v>13</v>
      </c>
      <c r="E248" s="1" t="s">
        <v>609</v>
      </c>
      <c r="F248" s="1" t="s">
        <v>16</v>
      </c>
    </row>
    <row r="249" spans="1:16">
      <c r="A249" s="1" t="s">
        <v>610</v>
      </c>
      <c r="B249" s="1" t="s">
        <v>611</v>
      </c>
      <c r="C249" s="1" t="s">
        <v>117</v>
      </c>
      <c r="D249" s="1" t="s">
        <v>13</v>
      </c>
      <c r="E249" s="1" t="s">
        <v>612</v>
      </c>
      <c r="F249" s="1" t="s">
        <v>16</v>
      </c>
    </row>
    <row r="250" spans="1:16">
      <c r="A250" s="1" t="s">
        <v>613</v>
      </c>
      <c r="B250" s="1" t="s">
        <v>614</v>
      </c>
      <c r="C250" s="1" t="s">
        <v>117</v>
      </c>
      <c r="D250" s="1" t="s">
        <v>10</v>
      </c>
      <c r="E250" s="1" t="s">
        <v>615</v>
      </c>
      <c r="F250" s="1" t="s">
        <v>63</v>
      </c>
    </row>
    <row r="252" spans="1:16">
      <c r="A252" s="2" t="s">
        <v>616</v>
      </c>
      <c r="B252" s="2"/>
      <c r="C252" s="2"/>
      <c r="D252" s="2"/>
      <c r="E252" s="2"/>
      <c r="F252" s="2"/>
      <c r="G252" s="2"/>
      <c r="H252" s="2"/>
      <c r="I252" s="2"/>
      <c r="J252" s="2"/>
      <c r="K252" s="2"/>
      <c r="L252" s="2"/>
      <c r="M252" s="2"/>
      <c r="N252" s="2"/>
      <c r="O252" s="2"/>
      <c r="P252" s="2"/>
    </row>
    <row r="253" spans="1:16">
      <c r="A253" s="1" t="s">
        <v>617</v>
      </c>
      <c r="B253" s="1" t="s">
        <v>618</v>
      </c>
      <c r="C253" s="1" t="s">
        <v>117</v>
      </c>
      <c r="D253" s="1" t="s">
        <v>13</v>
      </c>
      <c r="E253" s="1" t="s">
        <v>619</v>
      </c>
      <c r="F253" s="1" t="s">
        <v>16</v>
      </c>
    </row>
    <row r="254" spans="1:16">
      <c r="A254" s="1" t="s">
        <v>620</v>
      </c>
      <c r="B254" s="1" t="s">
        <v>621</v>
      </c>
      <c r="C254" s="1" t="s">
        <v>117</v>
      </c>
      <c r="D254" s="1" t="s">
        <v>13</v>
      </c>
      <c r="E254" s="1" t="s">
        <v>622</v>
      </c>
      <c r="F254" s="1" t="s">
        <v>16</v>
      </c>
    </row>
    <row r="255" spans="1:16">
      <c r="A255" s="1" t="s">
        <v>623</v>
      </c>
      <c r="B255" s="1" t="s">
        <v>624</v>
      </c>
      <c r="C255" s="1" t="s">
        <v>117</v>
      </c>
      <c r="D255" s="1" t="s">
        <v>13</v>
      </c>
      <c r="E255" s="1" t="s">
        <v>8433</v>
      </c>
      <c r="F255" s="1" t="s">
        <v>16</v>
      </c>
    </row>
    <row r="256" spans="1:16">
      <c r="A256" s="1" t="s">
        <v>625</v>
      </c>
      <c r="B256" s="1" t="s">
        <v>626</v>
      </c>
      <c r="C256" s="1" t="s">
        <v>117</v>
      </c>
      <c r="D256" s="1" t="s">
        <v>13</v>
      </c>
      <c r="E256" s="1" t="s">
        <v>9851</v>
      </c>
      <c r="F256" s="1" t="s">
        <v>16</v>
      </c>
    </row>
    <row r="257" spans="1:6">
      <c r="A257" s="1" t="s">
        <v>627</v>
      </c>
      <c r="B257" s="1" t="s">
        <v>584</v>
      </c>
      <c r="C257" s="1" t="s">
        <v>117</v>
      </c>
      <c r="D257" s="1" t="s">
        <v>13</v>
      </c>
      <c r="E257" s="1" t="s">
        <v>628</v>
      </c>
      <c r="F257" s="1" t="s">
        <v>16</v>
      </c>
    </row>
    <row r="258" spans="1:6">
      <c r="A258" s="1" t="s">
        <v>629</v>
      </c>
      <c r="B258" s="1" t="s">
        <v>587</v>
      </c>
      <c r="C258" s="1" t="s">
        <v>117</v>
      </c>
      <c r="D258" s="1" t="s">
        <v>13</v>
      </c>
      <c r="E258" s="1" t="s">
        <v>630</v>
      </c>
      <c r="F258" s="1" t="s">
        <v>16</v>
      </c>
    </row>
    <row r="259" spans="1:6">
      <c r="A259" s="1" t="s">
        <v>631</v>
      </c>
      <c r="B259" s="1" t="s">
        <v>590</v>
      </c>
      <c r="C259" s="1" t="s">
        <v>117</v>
      </c>
      <c r="D259" s="1" t="s">
        <v>13</v>
      </c>
      <c r="E259" s="1" t="s">
        <v>632</v>
      </c>
      <c r="F259" s="1" t="s">
        <v>16</v>
      </c>
    </row>
    <row r="260" spans="1:6">
      <c r="A260" s="1" t="s">
        <v>633</v>
      </c>
      <c r="B260" s="1" t="s">
        <v>593</v>
      </c>
      <c r="C260" s="1" t="s">
        <v>117</v>
      </c>
      <c r="D260" s="1" t="s">
        <v>13</v>
      </c>
      <c r="E260" s="1" t="s">
        <v>634</v>
      </c>
      <c r="F260" s="1" t="s">
        <v>16</v>
      </c>
    </row>
    <row r="261" spans="1:6">
      <c r="A261" s="1" t="s">
        <v>635</v>
      </c>
      <c r="B261" s="1" t="s">
        <v>596</v>
      </c>
      <c r="C261" s="1" t="s">
        <v>117</v>
      </c>
      <c r="D261" s="1" t="s">
        <v>13</v>
      </c>
      <c r="E261" s="1" t="s">
        <v>636</v>
      </c>
      <c r="F261" s="1" t="s">
        <v>16</v>
      </c>
    </row>
    <row r="262" spans="1:6">
      <c r="A262" s="1" t="s">
        <v>637</v>
      </c>
      <c r="B262" s="1" t="s">
        <v>599</v>
      </c>
      <c r="C262" s="1" t="s">
        <v>117</v>
      </c>
      <c r="D262" s="1" t="s">
        <v>13</v>
      </c>
      <c r="E262" s="1" t="s">
        <v>638</v>
      </c>
      <c r="F262" s="1" t="s">
        <v>16</v>
      </c>
    </row>
    <row r="263" spans="1:6">
      <c r="A263" s="1" t="s">
        <v>639</v>
      </c>
      <c r="B263" s="1" t="s">
        <v>602</v>
      </c>
      <c r="C263" s="1" t="s">
        <v>117</v>
      </c>
      <c r="D263" s="1" t="s">
        <v>13</v>
      </c>
      <c r="E263" s="1" t="s">
        <v>640</v>
      </c>
      <c r="F263" s="1" t="s">
        <v>16</v>
      </c>
    </row>
    <row r="264" spans="1:6">
      <c r="A264" s="1" t="s">
        <v>641</v>
      </c>
      <c r="B264" s="1" t="s">
        <v>605</v>
      </c>
      <c r="C264" s="1" t="s">
        <v>117</v>
      </c>
      <c r="D264" s="1" t="s">
        <v>13</v>
      </c>
      <c r="E264" s="1" t="s">
        <v>642</v>
      </c>
      <c r="F264" s="1" t="s">
        <v>16</v>
      </c>
    </row>
    <row r="265" spans="1:6">
      <c r="A265" s="1" t="s">
        <v>643</v>
      </c>
      <c r="B265" s="1" t="s">
        <v>608</v>
      </c>
      <c r="C265" s="1" t="s">
        <v>117</v>
      </c>
      <c r="D265" s="1" t="s">
        <v>13</v>
      </c>
      <c r="E265" s="1" t="s">
        <v>644</v>
      </c>
      <c r="F265" s="1" t="s">
        <v>16</v>
      </c>
    </row>
    <row r="266" spans="1:6">
      <c r="A266" s="1" t="s">
        <v>645</v>
      </c>
      <c r="B266" s="1" t="s">
        <v>611</v>
      </c>
      <c r="C266" s="1" t="s">
        <v>117</v>
      </c>
      <c r="D266" s="1" t="s">
        <v>13</v>
      </c>
      <c r="E266" s="1" t="s">
        <v>646</v>
      </c>
      <c r="F266" s="1" t="s">
        <v>16</v>
      </c>
    </row>
    <row r="267" spans="1:6">
      <c r="A267" s="1" t="s">
        <v>647</v>
      </c>
      <c r="B267" s="1" t="s">
        <v>648</v>
      </c>
      <c r="C267" s="1" t="s">
        <v>117</v>
      </c>
      <c r="D267" s="1" t="s">
        <v>13</v>
      </c>
      <c r="E267" s="1" t="s">
        <v>649</v>
      </c>
      <c r="F267" s="1" t="s">
        <v>16</v>
      </c>
    </row>
    <row r="268" spans="1:6">
      <c r="A268" s="1" t="s">
        <v>650</v>
      </c>
      <c r="B268" s="1" t="s">
        <v>651</v>
      </c>
      <c r="C268" s="1" t="s">
        <v>117</v>
      </c>
      <c r="D268" s="1" t="s">
        <v>13</v>
      </c>
      <c r="E268" s="1" t="s">
        <v>652</v>
      </c>
      <c r="F268" s="1" t="s">
        <v>16</v>
      </c>
    </row>
    <row r="269" spans="1:6">
      <c r="A269" s="1" t="s">
        <v>653</v>
      </c>
      <c r="B269" s="1" t="s">
        <v>654</v>
      </c>
      <c r="C269" s="1" t="s">
        <v>117</v>
      </c>
      <c r="D269" s="1" t="s">
        <v>13</v>
      </c>
      <c r="E269" s="1" t="s">
        <v>655</v>
      </c>
      <c r="F269" s="1" t="s">
        <v>16</v>
      </c>
    </row>
    <row r="270" spans="1:6">
      <c r="A270" s="1" t="s">
        <v>656</v>
      </c>
      <c r="B270" s="1" t="s">
        <v>657</v>
      </c>
      <c r="C270" s="1" t="s">
        <v>117</v>
      </c>
      <c r="D270" s="1" t="s">
        <v>13</v>
      </c>
      <c r="E270" s="1" t="s">
        <v>658</v>
      </c>
      <c r="F270" s="1" t="s">
        <v>16</v>
      </c>
    </row>
    <row r="271" spans="1:6">
      <c r="A271" s="1" t="s">
        <v>659</v>
      </c>
      <c r="B271" s="1" t="s">
        <v>660</v>
      </c>
      <c r="C271" s="1" t="s">
        <v>117</v>
      </c>
      <c r="D271" s="1" t="s">
        <v>13</v>
      </c>
      <c r="E271" s="1" t="s">
        <v>661</v>
      </c>
      <c r="F271" s="1" t="s">
        <v>16</v>
      </c>
    </row>
    <row r="272" spans="1:6">
      <c r="A272" s="1" t="s">
        <v>662</v>
      </c>
      <c r="B272" s="1" t="s">
        <v>663</v>
      </c>
      <c r="C272" s="1" t="s">
        <v>117</v>
      </c>
      <c r="D272" s="1" t="s">
        <v>13</v>
      </c>
      <c r="E272" s="1" t="s">
        <v>664</v>
      </c>
      <c r="F272" s="1" t="s">
        <v>16</v>
      </c>
    </row>
    <row r="273" spans="1:6">
      <c r="A273" s="1" t="s">
        <v>665</v>
      </c>
      <c r="B273" s="1" t="s">
        <v>666</v>
      </c>
      <c r="C273" s="1" t="s">
        <v>117</v>
      </c>
      <c r="D273" s="1" t="s">
        <v>13</v>
      </c>
      <c r="E273" s="1" t="s">
        <v>667</v>
      </c>
      <c r="F273" s="1" t="s">
        <v>16</v>
      </c>
    </row>
    <row r="274" spans="1:6">
      <c r="A274" s="1" t="s">
        <v>668</v>
      </c>
      <c r="B274" s="1" t="s">
        <v>669</v>
      </c>
      <c r="C274" s="1" t="s">
        <v>117</v>
      </c>
      <c r="D274" s="1" t="s">
        <v>13</v>
      </c>
      <c r="E274" s="1" t="s">
        <v>670</v>
      </c>
      <c r="F274" s="1" t="s">
        <v>16</v>
      </c>
    </row>
    <row r="275" spans="1:6">
      <c r="A275" s="1" t="s">
        <v>671</v>
      </c>
      <c r="B275" s="1" t="s">
        <v>672</v>
      </c>
      <c r="C275" s="1" t="s">
        <v>117</v>
      </c>
      <c r="D275" s="1" t="s">
        <v>13</v>
      </c>
      <c r="E275" s="1" t="s">
        <v>673</v>
      </c>
      <c r="F275" s="1" t="s">
        <v>16</v>
      </c>
    </row>
    <row r="276" spans="1:6">
      <c r="A276" s="1" t="s">
        <v>674</v>
      </c>
      <c r="B276" s="1" t="s">
        <v>675</v>
      </c>
      <c r="C276" s="1" t="s">
        <v>117</v>
      </c>
      <c r="D276" s="1" t="s">
        <v>13</v>
      </c>
      <c r="E276" s="1" t="s">
        <v>676</v>
      </c>
      <c r="F276" s="1" t="s">
        <v>16</v>
      </c>
    </row>
    <row r="277" spans="1:6">
      <c r="A277" s="1" t="s">
        <v>677</v>
      </c>
      <c r="B277" s="1" t="s">
        <v>678</v>
      </c>
      <c r="C277" s="1" t="s">
        <v>117</v>
      </c>
      <c r="D277" s="1" t="s">
        <v>13</v>
      </c>
      <c r="E277" s="1" t="s">
        <v>679</v>
      </c>
      <c r="F277" s="1" t="s">
        <v>16</v>
      </c>
    </row>
    <row r="278" spans="1:6">
      <c r="A278" s="1" t="s">
        <v>680</v>
      </c>
      <c r="B278" s="1" t="s">
        <v>681</v>
      </c>
      <c r="C278" s="1" t="s">
        <v>117</v>
      </c>
      <c r="D278" s="1" t="s">
        <v>13</v>
      </c>
      <c r="E278" s="1" t="s">
        <v>682</v>
      </c>
      <c r="F278" s="1" t="s">
        <v>16</v>
      </c>
    </row>
    <row r="279" spans="1:6">
      <c r="A279" s="1" t="s">
        <v>683</v>
      </c>
      <c r="B279" s="1" t="s">
        <v>684</v>
      </c>
      <c r="C279" s="1" t="s">
        <v>117</v>
      </c>
      <c r="D279" s="1" t="s">
        <v>13</v>
      </c>
      <c r="E279" s="1" t="s">
        <v>685</v>
      </c>
      <c r="F279" s="1" t="s">
        <v>16</v>
      </c>
    </row>
    <row r="280" spans="1:6">
      <c r="A280" s="1" t="s">
        <v>686</v>
      </c>
      <c r="B280" s="1" t="s">
        <v>687</v>
      </c>
      <c r="C280" s="1" t="s">
        <v>117</v>
      </c>
      <c r="D280" s="1" t="s">
        <v>13</v>
      </c>
      <c r="E280" s="1" t="s">
        <v>688</v>
      </c>
      <c r="F280" s="1" t="s">
        <v>16</v>
      </c>
    </row>
    <row r="281" spans="1:6">
      <c r="A281" s="1" t="s">
        <v>689</v>
      </c>
      <c r="B281" s="1" t="s">
        <v>690</v>
      </c>
      <c r="C281" s="1" t="s">
        <v>117</v>
      </c>
      <c r="D281" s="1" t="s">
        <v>13</v>
      </c>
      <c r="E281" s="1" t="s">
        <v>691</v>
      </c>
      <c r="F281" s="1" t="s">
        <v>16</v>
      </c>
    </row>
    <row r="282" spans="1:6">
      <c r="A282" s="1" t="s">
        <v>692</v>
      </c>
      <c r="B282" s="1" t="s">
        <v>693</v>
      </c>
      <c r="C282" s="1" t="s">
        <v>117</v>
      </c>
      <c r="D282" s="1" t="s">
        <v>13</v>
      </c>
      <c r="E282" s="1" t="s">
        <v>694</v>
      </c>
      <c r="F282" s="1" t="s">
        <v>16</v>
      </c>
    </row>
    <row r="283" spans="1:6">
      <c r="A283" s="1" t="s">
        <v>695</v>
      </c>
      <c r="B283" s="1" t="s">
        <v>696</v>
      </c>
      <c r="C283" s="1" t="s">
        <v>117</v>
      </c>
      <c r="D283" s="1" t="s">
        <v>13</v>
      </c>
      <c r="E283" s="1" t="s">
        <v>697</v>
      </c>
      <c r="F283" s="1" t="s">
        <v>16</v>
      </c>
    </row>
    <row r="284" spans="1:6">
      <c r="A284" s="1" t="s">
        <v>698</v>
      </c>
      <c r="B284" s="1" t="s">
        <v>699</v>
      </c>
      <c r="C284" s="1" t="s">
        <v>117</v>
      </c>
      <c r="D284" s="1" t="s">
        <v>13</v>
      </c>
      <c r="E284" s="1" t="s">
        <v>700</v>
      </c>
      <c r="F284" s="1" t="s">
        <v>16</v>
      </c>
    </row>
    <row r="285" spans="1:6">
      <c r="A285" s="1" t="s">
        <v>701</v>
      </c>
      <c r="B285" s="1" t="s">
        <v>702</v>
      </c>
      <c r="C285" s="1" t="s">
        <v>117</v>
      </c>
      <c r="D285" s="1" t="s">
        <v>13</v>
      </c>
      <c r="E285" s="1" t="s">
        <v>703</v>
      </c>
      <c r="F285" s="1" t="s">
        <v>16</v>
      </c>
    </row>
    <row r="286" spans="1:6">
      <c r="A286" s="1" t="s">
        <v>704</v>
      </c>
      <c r="B286" s="1" t="s">
        <v>705</v>
      </c>
      <c r="C286" s="1" t="s">
        <v>117</v>
      </c>
      <c r="D286" s="1" t="s">
        <v>13</v>
      </c>
      <c r="E286" s="1" t="s">
        <v>706</v>
      </c>
      <c r="F286" s="1" t="s">
        <v>16</v>
      </c>
    </row>
    <row r="287" spans="1:6">
      <c r="A287" s="1" t="s">
        <v>707</v>
      </c>
      <c r="B287" s="1" t="s">
        <v>708</v>
      </c>
      <c r="C287" s="1" t="s">
        <v>117</v>
      </c>
      <c r="D287" s="1" t="s">
        <v>13</v>
      </c>
      <c r="E287" s="1" t="s">
        <v>709</v>
      </c>
      <c r="F287" s="1" t="s">
        <v>16</v>
      </c>
    </row>
    <row r="288" spans="1:6">
      <c r="A288" s="1" t="s">
        <v>710</v>
      </c>
      <c r="B288" s="1" t="s">
        <v>711</v>
      </c>
      <c r="C288" s="1" t="s">
        <v>117</v>
      </c>
      <c r="D288" s="1" t="s">
        <v>13</v>
      </c>
      <c r="E288" s="1" t="s">
        <v>712</v>
      </c>
      <c r="F288" s="1" t="s">
        <v>16</v>
      </c>
    </row>
    <row r="289" spans="1:30">
      <c r="A289" s="1" t="s">
        <v>713</v>
      </c>
      <c r="B289" s="1" t="s">
        <v>714</v>
      </c>
      <c r="C289" s="1" t="s">
        <v>117</v>
      </c>
      <c r="D289" s="1" t="s">
        <v>13</v>
      </c>
      <c r="E289" s="1" t="s">
        <v>715</v>
      </c>
      <c r="F289" s="1" t="s">
        <v>16</v>
      </c>
    </row>
    <row r="290" spans="1:30">
      <c r="A290" s="1" t="s">
        <v>716</v>
      </c>
      <c r="B290" s="1" t="s">
        <v>717</v>
      </c>
      <c r="C290" s="1" t="s">
        <v>117</v>
      </c>
      <c r="D290" s="1" t="s">
        <v>13</v>
      </c>
      <c r="E290" s="1" t="s">
        <v>718</v>
      </c>
      <c r="F290" s="1" t="s">
        <v>16</v>
      </c>
    </row>
    <row r="291" spans="1:30">
      <c r="A291" s="1" t="s">
        <v>719</v>
      </c>
      <c r="B291" s="1" t="s">
        <v>720</v>
      </c>
      <c r="C291" s="1" t="s">
        <v>117</v>
      </c>
      <c r="D291" s="1" t="s">
        <v>13</v>
      </c>
      <c r="E291" s="1" t="s">
        <v>721</v>
      </c>
      <c r="F291" s="1" t="s">
        <v>16</v>
      </c>
    </row>
    <row r="292" spans="1:30">
      <c r="A292" s="1" t="s">
        <v>722</v>
      </c>
      <c r="B292" s="1" t="s">
        <v>723</v>
      </c>
      <c r="C292" s="1" t="s">
        <v>117</v>
      </c>
      <c r="D292" s="1" t="s">
        <v>13</v>
      </c>
      <c r="E292" s="1" t="s">
        <v>724</v>
      </c>
      <c r="F292" s="1" t="s">
        <v>16</v>
      </c>
    </row>
    <row r="293" spans="1:30">
      <c r="A293" s="1" t="s">
        <v>725</v>
      </c>
      <c r="B293" s="1" t="s">
        <v>726</v>
      </c>
      <c r="C293" s="1" t="s">
        <v>117</v>
      </c>
      <c r="D293" s="1" t="s">
        <v>13</v>
      </c>
      <c r="E293" s="1" t="s">
        <v>727</v>
      </c>
      <c r="F293" s="1" t="s">
        <v>16</v>
      </c>
    </row>
    <row r="294" spans="1:30">
      <c r="A294" s="1" t="s">
        <v>728</v>
      </c>
      <c r="B294" s="1" t="s">
        <v>729</v>
      </c>
      <c r="C294" s="1" t="s">
        <v>117</v>
      </c>
      <c r="D294" s="1" t="s">
        <v>13</v>
      </c>
      <c r="E294" s="1" t="s">
        <v>730</v>
      </c>
      <c r="F294" s="1" t="s">
        <v>16</v>
      </c>
    </row>
    <row r="295" spans="1:30">
      <c r="A295" s="1" t="s">
        <v>731</v>
      </c>
      <c r="B295" s="1" t="s">
        <v>732</v>
      </c>
      <c r="C295" s="1" t="s">
        <v>117</v>
      </c>
      <c r="D295" s="1" t="s">
        <v>13</v>
      </c>
      <c r="E295" s="1" t="s">
        <v>733</v>
      </c>
      <c r="F295" s="1" t="s">
        <v>16</v>
      </c>
    </row>
    <row r="296" spans="1:30">
      <c r="A296" s="1" t="s">
        <v>734</v>
      </c>
      <c r="B296" s="1" t="s">
        <v>735</v>
      </c>
      <c r="C296" s="1" t="s">
        <v>117</v>
      </c>
      <c r="D296" s="1" t="s">
        <v>13</v>
      </c>
      <c r="E296" s="1" t="s">
        <v>736</v>
      </c>
      <c r="F296" s="1" t="s">
        <v>16</v>
      </c>
    </row>
    <row r="297" spans="1:30">
      <c r="A297" s="1" t="s">
        <v>737</v>
      </c>
      <c r="B297" s="1" t="s">
        <v>738</v>
      </c>
      <c r="C297" s="1" t="s">
        <v>117</v>
      </c>
      <c r="D297" s="1" t="s">
        <v>13</v>
      </c>
      <c r="E297" s="1" t="s">
        <v>739</v>
      </c>
      <c r="F297" s="1" t="s">
        <v>16</v>
      </c>
    </row>
    <row r="298" spans="1:30">
      <c r="A298" s="1" t="s">
        <v>740</v>
      </c>
      <c r="B298" s="1" t="s">
        <v>741</v>
      </c>
      <c r="C298" s="1" t="s">
        <v>117</v>
      </c>
      <c r="D298" s="1" t="s">
        <v>13</v>
      </c>
      <c r="E298" s="1" t="s">
        <v>742</v>
      </c>
      <c r="F298" s="1" t="s">
        <v>16</v>
      </c>
    </row>
    <row r="299" spans="1:30">
      <c r="A299" s="1" t="s">
        <v>743</v>
      </c>
      <c r="B299" s="1" t="s">
        <v>744</v>
      </c>
      <c r="C299" s="1" t="s">
        <v>117</v>
      </c>
      <c r="D299" s="1" t="s">
        <v>13</v>
      </c>
      <c r="E299" s="1" t="s">
        <v>745</v>
      </c>
      <c r="F299" s="1" t="s">
        <v>16</v>
      </c>
    </row>
    <row r="300" spans="1:30">
      <c r="A300" s="1" t="s">
        <v>746</v>
      </c>
      <c r="B300" s="1" t="s">
        <v>747</v>
      </c>
      <c r="C300" s="1" t="s">
        <v>117</v>
      </c>
      <c r="D300" s="1" t="s">
        <v>13</v>
      </c>
      <c r="E300" s="1" t="s">
        <v>748</v>
      </c>
      <c r="F300" s="1" t="s">
        <v>16</v>
      </c>
    </row>
    <row r="301" spans="1:30" s="2" customFormat="1">
      <c r="A301" s="1" t="s">
        <v>749</v>
      </c>
      <c r="B301" s="1" t="s">
        <v>750</v>
      </c>
      <c r="C301" s="1" t="s">
        <v>117</v>
      </c>
      <c r="D301" s="1" t="s">
        <v>13</v>
      </c>
      <c r="E301" s="1" t="s">
        <v>751</v>
      </c>
      <c r="F301" s="1" t="s">
        <v>16</v>
      </c>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spans="1:30">
      <c r="A302" s="1" t="s">
        <v>752</v>
      </c>
      <c r="B302" s="1" t="s">
        <v>753</v>
      </c>
      <c r="C302" s="1" t="s">
        <v>117</v>
      </c>
      <c r="D302" s="1" t="s">
        <v>13</v>
      </c>
      <c r="E302" s="1" t="s">
        <v>754</v>
      </c>
      <c r="F302" s="1" t="s">
        <v>16</v>
      </c>
    </row>
    <row r="303" spans="1:30">
      <c r="A303" s="1" t="s">
        <v>755</v>
      </c>
      <c r="B303" s="1" t="s">
        <v>756</v>
      </c>
      <c r="C303" s="1" t="s">
        <v>117</v>
      </c>
      <c r="D303" s="1" t="s">
        <v>13</v>
      </c>
      <c r="E303" s="1" t="s">
        <v>757</v>
      </c>
      <c r="F303" s="1" t="s">
        <v>16</v>
      </c>
    </row>
    <row r="304" spans="1:30">
      <c r="A304" s="1" t="s">
        <v>758</v>
      </c>
      <c r="B304" s="1" t="s">
        <v>759</v>
      </c>
      <c r="C304" s="1" t="s">
        <v>117</v>
      </c>
      <c r="D304" s="1" t="s">
        <v>13</v>
      </c>
      <c r="E304" s="1" t="s">
        <v>760</v>
      </c>
      <c r="F304" s="1" t="s">
        <v>16</v>
      </c>
    </row>
    <row r="305" spans="1:6">
      <c r="A305" s="1" t="s">
        <v>761</v>
      </c>
      <c r="B305" s="1" t="s">
        <v>762</v>
      </c>
      <c r="C305" s="1" t="s">
        <v>117</v>
      </c>
      <c r="D305" s="1" t="s">
        <v>13</v>
      </c>
      <c r="E305" s="1" t="s">
        <v>763</v>
      </c>
      <c r="F305" s="1" t="s">
        <v>16</v>
      </c>
    </row>
    <row r="306" spans="1:6">
      <c r="A306" s="1" t="s">
        <v>764</v>
      </c>
      <c r="B306" s="1" t="s">
        <v>765</v>
      </c>
      <c r="C306" s="1" t="s">
        <v>117</v>
      </c>
      <c r="D306" s="1" t="s">
        <v>13</v>
      </c>
      <c r="E306" s="1" t="s">
        <v>766</v>
      </c>
      <c r="F306" s="1" t="s">
        <v>16</v>
      </c>
    </row>
    <row r="307" spans="1:6">
      <c r="A307" s="1" t="s">
        <v>767</v>
      </c>
      <c r="B307" s="1" t="s">
        <v>768</v>
      </c>
      <c r="C307" s="1" t="s">
        <v>117</v>
      </c>
      <c r="D307" s="1" t="s">
        <v>10</v>
      </c>
      <c r="E307" s="1" t="s">
        <v>769</v>
      </c>
      <c r="F307" s="1" t="s">
        <v>63</v>
      </c>
    </row>
    <row r="308" spans="1:6">
      <c r="A308" s="1" t="s">
        <v>770</v>
      </c>
      <c r="B308" s="1" t="s">
        <v>771</v>
      </c>
      <c r="C308" s="1" t="s">
        <v>117</v>
      </c>
      <c r="D308" s="1" t="s">
        <v>13</v>
      </c>
      <c r="E308" s="1" t="s">
        <v>772</v>
      </c>
      <c r="F308" s="1" t="s">
        <v>16</v>
      </c>
    </row>
    <row r="309" spans="1:6">
      <c r="A309" s="1" t="s">
        <v>773</v>
      </c>
      <c r="B309" s="1" t="s">
        <v>774</v>
      </c>
      <c r="C309" s="1" t="s">
        <v>117</v>
      </c>
      <c r="D309" s="1" t="s">
        <v>13</v>
      </c>
      <c r="E309" s="1" t="s">
        <v>775</v>
      </c>
      <c r="F309" s="1" t="s">
        <v>16</v>
      </c>
    </row>
    <row r="311" spans="1:6" s="2" customFormat="1">
      <c r="A311" s="2" t="s">
        <v>776</v>
      </c>
    </row>
    <row r="312" spans="1:6">
      <c r="A312" s="1" t="s">
        <v>777</v>
      </c>
      <c r="B312" s="1" t="s">
        <v>778</v>
      </c>
      <c r="C312" s="1" t="s">
        <v>117</v>
      </c>
      <c r="D312" s="1" t="s">
        <v>13</v>
      </c>
      <c r="E312" s="1" t="s">
        <v>779</v>
      </c>
      <c r="F312" s="1" t="s">
        <v>16</v>
      </c>
    </row>
    <row r="313" spans="1:6">
      <c r="A313" s="1" t="s">
        <v>780</v>
      </c>
      <c r="B313" s="1" t="s">
        <v>781</v>
      </c>
      <c r="C313" s="1" t="s">
        <v>117</v>
      </c>
      <c r="D313" s="1" t="s">
        <v>13</v>
      </c>
      <c r="E313" s="1" t="s">
        <v>782</v>
      </c>
      <c r="F313" s="1" t="s">
        <v>16</v>
      </c>
    </row>
    <row r="314" spans="1:6">
      <c r="A314" s="1" t="s">
        <v>783</v>
      </c>
      <c r="B314" s="1" t="s">
        <v>784</v>
      </c>
      <c r="C314" s="1" t="s">
        <v>117</v>
      </c>
      <c r="D314" s="1" t="s">
        <v>13</v>
      </c>
      <c r="E314" s="1" t="s">
        <v>785</v>
      </c>
      <c r="F314" s="1" t="s">
        <v>16</v>
      </c>
    </row>
    <row r="315" spans="1:6">
      <c r="A315" s="1" t="s">
        <v>786</v>
      </c>
      <c r="B315" s="1" t="s">
        <v>787</v>
      </c>
      <c r="C315" s="1" t="s">
        <v>117</v>
      </c>
      <c r="D315" s="1" t="s">
        <v>13</v>
      </c>
      <c r="E315" s="1" t="s">
        <v>788</v>
      </c>
      <c r="F315" s="1" t="s">
        <v>16</v>
      </c>
    </row>
    <row r="316" spans="1:6">
      <c r="A316" s="1" t="s">
        <v>789</v>
      </c>
      <c r="B316" s="1" t="s">
        <v>790</v>
      </c>
      <c r="C316" s="1" t="s">
        <v>117</v>
      </c>
      <c r="D316" s="1" t="s">
        <v>13</v>
      </c>
      <c r="E316" s="1" t="s">
        <v>791</v>
      </c>
      <c r="F316" s="1" t="s">
        <v>16</v>
      </c>
    </row>
    <row r="317" spans="1:6">
      <c r="A317" s="1" t="s">
        <v>792</v>
      </c>
      <c r="B317" s="1" t="s">
        <v>793</v>
      </c>
      <c r="C317" s="1" t="s">
        <v>117</v>
      </c>
      <c r="D317" s="1" t="s">
        <v>13</v>
      </c>
      <c r="E317" s="1" t="s">
        <v>794</v>
      </c>
      <c r="F317" s="1" t="s">
        <v>16</v>
      </c>
    </row>
    <row r="318" spans="1:6">
      <c r="A318" s="1" t="s">
        <v>795</v>
      </c>
      <c r="B318" s="1" t="s">
        <v>796</v>
      </c>
      <c r="C318" s="1" t="s">
        <v>117</v>
      </c>
      <c r="D318" s="1" t="s">
        <v>13</v>
      </c>
      <c r="E318" s="1" t="s">
        <v>797</v>
      </c>
      <c r="F318" s="1" t="s">
        <v>16</v>
      </c>
    </row>
    <row r="319" spans="1:6">
      <c r="A319" s="1" t="s">
        <v>798</v>
      </c>
      <c r="B319" s="1" t="s">
        <v>799</v>
      </c>
      <c r="C319" s="1" t="s">
        <v>117</v>
      </c>
      <c r="D319" s="1" t="s">
        <v>13</v>
      </c>
      <c r="E319" s="1" t="s">
        <v>800</v>
      </c>
      <c r="F319" s="1" t="s">
        <v>16</v>
      </c>
    </row>
    <row r="320" spans="1:6">
      <c r="A320" s="1" t="s">
        <v>801</v>
      </c>
      <c r="B320" s="1" t="s">
        <v>802</v>
      </c>
      <c r="C320" s="1" t="s">
        <v>117</v>
      </c>
      <c r="D320" s="1" t="s">
        <v>13</v>
      </c>
      <c r="E320" s="1" t="s">
        <v>803</v>
      </c>
      <c r="F320" s="1" t="s">
        <v>16</v>
      </c>
    </row>
    <row r="321" spans="1:6">
      <c r="A321" s="1" t="s">
        <v>804</v>
      </c>
      <c r="B321" s="1" t="s">
        <v>805</v>
      </c>
      <c r="C321" s="1" t="s">
        <v>117</v>
      </c>
      <c r="D321" s="1" t="s">
        <v>13</v>
      </c>
      <c r="E321" s="1" t="s">
        <v>806</v>
      </c>
      <c r="F321" s="1" t="s">
        <v>16</v>
      </c>
    </row>
    <row r="322" spans="1:6">
      <c r="A322" s="1" t="s">
        <v>807</v>
      </c>
      <c r="B322" s="1" t="s">
        <v>808</v>
      </c>
      <c r="C322" s="1" t="s">
        <v>117</v>
      </c>
      <c r="D322" s="1" t="s">
        <v>13</v>
      </c>
      <c r="E322" s="1" t="s">
        <v>809</v>
      </c>
      <c r="F322" s="1" t="s">
        <v>16</v>
      </c>
    </row>
    <row r="323" spans="1:6">
      <c r="A323" s="1" t="s">
        <v>810</v>
      </c>
      <c r="B323" s="1" t="s">
        <v>811</v>
      </c>
      <c r="C323" s="1" t="s">
        <v>117</v>
      </c>
      <c r="D323" s="1" t="s">
        <v>13</v>
      </c>
      <c r="E323" s="1" t="s">
        <v>812</v>
      </c>
      <c r="F323" s="1" t="s">
        <v>16</v>
      </c>
    </row>
    <row r="324" spans="1:6">
      <c r="A324" s="1" t="s">
        <v>813</v>
      </c>
      <c r="B324" s="1" t="s">
        <v>814</v>
      </c>
      <c r="C324" s="1" t="s">
        <v>117</v>
      </c>
      <c r="D324" s="1" t="s">
        <v>13</v>
      </c>
      <c r="E324" s="1" t="s">
        <v>815</v>
      </c>
      <c r="F324" s="1" t="s">
        <v>16</v>
      </c>
    </row>
    <row r="325" spans="1:6">
      <c r="A325" s="1" t="s">
        <v>816</v>
      </c>
      <c r="B325" s="1" t="s">
        <v>817</v>
      </c>
      <c r="C325" s="1" t="s">
        <v>117</v>
      </c>
      <c r="D325" s="1" t="s">
        <v>13</v>
      </c>
      <c r="E325" s="1" t="s">
        <v>2436</v>
      </c>
      <c r="F325" s="1" t="s">
        <v>16</v>
      </c>
    </row>
    <row r="326" spans="1:6">
      <c r="A326" s="1" t="s">
        <v>818</v>
      </c>
      <c r="B326" s="1" t="s">
        <v>819</v>
      </c>
      <c r="C326" s="1" t="s">
        <v>117</v>
      </c>
      <c r="D326" s="1" t="s">
        <v>13</v>
      </c>
      <c r="E326" s="1" t="s">
        <v>9695</v>
      </c>
      <c r="F326" s="1" t="s">
        <v>16</v>
      </c>
    </row>
    <row r="328" spans="1:6" s="2" customFormat="1">
      <c r="A328" s="2" t="s">
        <v>820</v>
      </c>
    </row>
    <row r="329" spans="1:6">
      <c r="A329" s="1" t="s">
        <v>821</v>
      </c>
      <c r="B329" s="1" t="s">
        <v>822</v>
      </c>
      <c r="C329" s="1" t="s">
        <v>99</v>
      </c>
      <c r="D329" s="1" t="s">
        <v>13</v>
      </c>
      <c r="E329" s="1" t="s">
        <v>823</v>
      </c>
      <c r="F329" s="1" t="s">
        <v>16</v>
      </c>
    </row>
    <row r="330" spans="1:6">
      <c r="A330" s="1" t="s">
        <v>824</v>
      </c>
      <c r="B330" s="1" t="s">
        <v>825</v>
      </c>
      <c r="C330" s="1" t="s">
        <v>99</v>
      </c>
      <c r="D330" s="1" t="s">
        <v>13</v>
      </c>
      <c r="E330" s="1" t="s">
        <v>826</v>
      </c>
      <c r="F330" s="1" t="s">
        <v>16</v>
      </c>
    </row>
    <row r="331" spans="1:6">
      <c r="A331" s="1" t="s">
        <v>827</v>
      </c>
      <c r="B331" s="1" t="s">
        <v>828</v>
      </c>
      <c r="C331" s="1" t="s">
        <v>99</v>
      </c>
      <c r="D331" s="1" t="s">
        <v>13</v>
      </c>
      <c r="E331" s="1" t="s">
        <v>829</v>
      </c>
      <c r="F331" s="1" t="s">
        <v>16</v>
      </c>
    </row>
    <row r="332" spans="1:6">
      <c r="A332" s="1" t="s">
        <v>830</v>
      </c>
      <c r="B332" s="1" t="s">
        <v>831</v>
      </c>
      <c r="C332" s="1" t="s">
        <v>99</v>
      </c>
      <c r="D332" s="1" t="s">
        <v>13</v>
      </c>
      <c r="E332" s="1" t="s">
        <v>832</v>
      </c>
      <c r="F332" s="1" t="s">
        <v>16</v>
      </c>
    </row>
    <row r="333" spans="1:6">
      <c r="A333" s="1" t="s">
        <v>833</v>
      </c>
      <c r="B333" s="1" t="s">
        <v>834</v>
      </c>
      <c r="C333" s="1" t="s">
        <v>99</v>
      </c>
      <c r="D333" s="1" t="s">
        <v>13</v>
      </c>
      <c r="E333" s="1" t="s">
        <v>835</v>
      </c>
      <c r="F333" s="1" t="s">
        <v>16</v>
      </c>
    </row>
    <row r="335" spans="1:6">
      <c r="A335" s="1" t="s">
        <v>836</v>
      </c>
      <c r="B335" s="1" t="s">
        <v>837</v>
      </c>
      <c r="C335" s="1" t="s">
        <v>99</v>
      </c>
      <c r="D335" s="1" t="s">
        <v>13</v>
      </c>
      <c r="E335" s="1" t="s">
        <v>838</v>
      </c>
      <c r="F335" s="1" t="s">
        <v>16</v>
      </c>
    </row>
    <row r="336" spans="1:6">
      <c r="A336" s="1" t="s">
        <v>839</v>
      </c>
      <c r="B336" s="1" t="s">
        <v>840</v>
      </c>
      <c r="C336" s="1" t="s">
        <v>99</v>
      </c>
      <c r="D336" s="1" t="s">
        <v>13</v>
      </c>
      <c r="E336" s="1" t="s">
        <v>841</v>
      </c>
      <c r="F336" s="1" t="s">
        <v>16</v>
      </c>
    </row>
    <row r="337" spans="1:6">
      <c r="A337" s="1" t="s">
        <v>842</v>
      </c>
      <c r="B337" s="1" t="s">
        <v>843</v>
      </c>
      <c r="C337" s="1" t="s">
        <v>99</v>
      </c>
      <c r="D337" s="1" t="s">
        <v>13</v>
      </c>
      <c r="E337" s="1" t="s">
        <v>844</v>
      </c>
      <c r="F337" s="1" t="s">
        <v>16</v>
      </c>
    </row>
    <row r="338" spans="1:6">
      <c r="A338" s="1" t="s">
        <v>845</v>
      </c>
      <c r="B338" s="1" t="s">
        <v>846</v>
      </c>
      <c r="C338" s="1" t="s">
        <v>99</v>
      </c>
      <c r="D338" s="1" t="s">
        <v>13</v>
      </c>
      <c r="E338" s="1" t="s">
        <v>847</v>
      </c>
      <c r="F338" s="1" t="s">
        <v>16</v>
      </c>
    </row>
    <row r="340" spans="1:6">
      <c r="A340" s="1" t="s">
        <v>848</v>
      </c>
      <c r="B340" s="1" t="s">
        <v>849</v>
      </c>
      <c r="C340" s="1" t="s">
        <v>99</v>
      </c>
      <c r="D340" s="1" t="s">
        <v>13</v>
      </c>
      <c r="E340" s="1" t="s">
        <v>850</v>
      </c>
      <c r="F340" s="1" t="s">
        <v>16</v>
      </c>
    </row>
    <row r="341" spans="1:6">
      <c r="A341" s="1" t="s">
        <v>851</v>
      </c>
      <c r="B341" s="1" t="s">
        <v>852</v>
      </c>
      <c r="C341" s="1" t="s">
        <v>99</v>
      </c>
      <c r="D341" s="1" t="s">
        <v>13</v>
      </c>
      <c r="E341" s="1" t="s">
        <v>853</v>
      </c>
      <c r="F341" s="1" t="s">
        <v>16</v>
      </c>
    </row>
    <row r="342" spans="1:6">
      <c r="A342" s="1" t="s">
        <v>854</v>
      </c>
      <c r="B342" s="1" t="s">
        <v>855</v>
      </c>
      <c r="C342" s="1" t="s">
        <v>99</v>
      </c>
      <c r="D342" s="1" t="s">
        <v>13</v>
      </c>
      <c r="E342" s="1" t="s">
        <v>856</v>
      </c>
      <c r="F342" s="1" t="s">
        <v>16</v>
      </c>
    </row>
    <row r="343" spans="1:6">
      <c r="A343" s="1" t="s">
        <v>857</v>
      </c>
      <c r="B343" s="1" t="s">
        <v>858</v>
      </c>
      <c r="C343" s="1" t="s">
        <v>99</v>
      </c>
      <c r="D343" s="1" t="s">
        <v>13</v>
      </c>
      <c r="E343" s="1" t="s">
        <v>859</v>
      </c>
      <c r="F343" s="1" t="s">
        <v>16</v>
      </c>
    </row>
    <row r="345" spans="1:6" s="2" customFormat="1">
      <c r="A345" s="2" t="s">
        <v>860</v>
      </c>
    </row>
    <row r="346" spans="1:6">
      <c r="A346" s="1" t="s">
        <v>861</v>
      </c>
      <c r="B346" s="1" t="s">
        <v>862</v>
      </c>
      <c r="C346" s="1" t="s">
        <v>99</v>
      </c>
      <c r="D346" s="1" t="s">
        <v>13</v>
      </c>
      <c r="E346" s="1" t="s">
        <v>863</v>
      </c>
      <c r="F346" s="1" t="s">
        <v>16</v>
      </c>
    </row>
    <row r="347" spans="1:6">
      <c r="A347" s="1" t="s">
        <v>864</v>
      </c>
      <c r="B347" s="1" t="s">
        <v>865</v>
      </c>
      <c r="C347" s="1" t="s">
        <v>99</v>
      </c>
      <c r="D347" s="1" t="s">
        <v>13</v>
      </c>
      <c r="E347" s="1" t="s">
        <v>866</v>
      </c>
      <c r="F347" s="1" t="s">
        <v>16</v>
      </c>
    </row>
    <row r="348" spans="1:6">
      <c r="A348" s="1" t="s">
        <v>867</v>
      </c>
      <c r="B348" s="1" t="s">
        <v>868</v>
      </c>
      <c r="C348" s="1" t="s">
        <v>99</v>
      </c>
      <c r="D348" s="1" t="s">
        <v>13</v>
      </c>
      <c r="E348" s="1" t="s">
        <v>869</v>
      </c>
      <c r="F348" s="1" t="s">
        <v>16</v>
      </c>
    </row>
    <row r="349" spans="1:6">
      <c r="A349" s="1" t="s">
        <v>870</v>
      </c>
      <c r="B349" s="1" t="s">
        <v>871</v>
      </c>
      <c r="C349" s="1" t="s">
        <v>99</v>
      </c>
      <c r="D349" s="1" t="s">
        <v>13</v>
      </c>
      <c r="E349" s="1" t="s">
        <v>872</v>
      </c>
      <c r="F349" s="1" t="s">
        <v>16</v>
      </c>
    </row>
    <row r="350" spans="1:6">
      <c r="A350" s="1" t="s">
        <v>873</v>
      </c>
      <c r="B350" s="1" t="s">
        <v>874</v>
      </c>
      <c r="C350" s="1" t="s">
        <v>99</v>
      </c>
      <c r="D350" s="1" t="s">
        <v>13</v>
      </c>
      <c r="E350" s="1" t="s">
        <v>875</v>
      </c>
      <c r="F350" s="1" t="s">
        <v>16</v>
      </c>
    </row>
    <row r="352" spans="1:6">
      <c r="A352" s="1" t="s">
        <v>876</v>
      </c>
      <c r="B352" s="1" t="s">
        <v>877</v>
      </c>
      <c r="C352" s="1" t="s">
        <v>99</v>
      </c>
      <c r="D352" s="1" t="s">
        <v>13</v>
      </c>
      <c r="E352" s="1" t="s">
        <v>878</v>
      </c>
      <c r="F352" s="1" t="s">
        <v>16</v>
      </c>
    </row>
    <row r="353" spans="1:6">
      <c r="A353" s="1" t="s">
        <v>879</v>
      </c>
      <c r="B353" s="1" t="s">
        <v>880</v>
      </c>
      <c r="C353" s="1" t="s">
        <v>99</v>
      </c>
      <c r="D353" s="1" t="s">
        <v>13</v>
      </c>
      <c r="E353" s="1" t="s">
        <v>881</v>
      </c>
      <c r="F353" s="1" t="s">
        <v>16</v>
      </c>
    </row>
    <row r="354" spans="1:6">
      <c r="A354" s="1" t="s">
        <v>882</v>
      </c>
      <c r="B354" s="1" t="s">
        <v>883</v>
      </c>
      <c r="C354" s="1" t="s">
        <v>99</v>
      </c>
      <c r="D354" s="1" t="s">
        <v>13</v>
      </c>
      <c r="E354" s="1" t="s">
        <v>884</v>
      </c>
      <c r="F354" s="1" t="s">
        <v>16</v>
      </c>
    </row>
    <row r="355" spans="1:6">
      <c r="A355" s="1" t="s">
        <v>885</v>
      </c>
      <c r="B355" s="1" t="s">
        <v>886</v>
      </c>
      <c r="C355" s="1" t="s">
        <v>99</v>
      </c>
      <c r="D355" s="1" t="s">
        <v>13</v>
      </c>
      <c r="E355" s="1" t="s">
        <v>887</v>
      </c>
      <c r="F355" s="1" t="s">
        <v>16</v>
      </c>
    </row>
    <row r="357" spans="1:6">
      <c r="A357" s="1" t="s">
        <v>888</v>
      </c>
      <c r="B357" s="1" t="s">
        <v>889</v>
      </c>
      <c r="C357" s="1" t="s">
        <v>99</v>
      </c>
      <c r="D357" s="1" t="s">
        <v>13</v>
      </c>
      <c r="E357" s="1" t="s">
        <v>890</v>
      </c>
      <c r="F357" s="1" t="s">
        <v>16</v>
      </c>
    </row>
    <row r="358" spans="1:6">
      <c r="A358" s="1" t="s">
        <v>891</v>
      </c>
      <c r="B358" s="1" t="s">
        <v>892</v>
      </c>
      <c r="C358" s="1" t="s">
        <v>99</v>
      </c>
      <c r="D358" s="1" t="s">
        <v>13</v>
      </c>
      <c r="E358" s="1" t="s">
        <v>893</v>
      </c>
      <c r="F358" s="1" t="s">
        <v>16</v>
      </c>
    </row>
    <row r="359" spans="1:6">
      <c r="A359" s="1" t="s">
        <v>894</v>
      </c>
      <c r="B359" s="1" t="s">
        <v>895</v>
      </c>
      <c r="C359" s="1" t="s">
        <v>99</v>
      </c>
      <c r="D359" s="1" t="s">
        <v>13</v>
      </c>
      <c r="E359" s="1" t="s">
        <v>896</v>
      </c>
      <c r="F359" s="1" t="s">
        <v>16</v>
      </c>
    </row>
    <row r="360" spans="1:6">
      <c r="A360" s="1" t="s">
        <v>897</v>
      </c>
      <c r="B360" s="1" t="s">
        <v>898</v>
      </c>
      <c r="C360" s="1" t="s">
        <v>99</v>
      </c>
      <c r="D360" s="1" t="s">
        <v>13</v>
      </c>
      <c r="E360" s="1" t="s">
        <v>899</v>
      </c>
      <c r="F360" s="1" t="s">
        <v>16</v>
      </c>
    </row>
    <row r="362" spans="1:6" s="2" customFormat="1">
      <c r="A362" s="2" t="s">
        <v>900</v>
      </c>
    </row>
    <row r="363" spans="1:6">
      <c r="A363" s="1" t="s">
        <v>901</v>
      </c>
      <c r="B363" s="1" t="s">
        <v>902</v>
      </c>
      <c r="C363" s="1" t="s">
        <v>99</v>
      </c>
      <c r="D363" s="1" t="s">
        <v>13</v>
      </c>
      <c r="E363" s="1" t="s">
        <v>903</v>
      </c>
      <c r="F363" s="1" t="s">
        <v>16</v>
      </c>
    </row>
    <row r="364" spans="1:6">
      <c r="A364" s="1" t="s">
        <v>904</v>
      </c>
      <c r="B364" s="1" t="s">
        <v>905</v>
      </c>
      <c r="C364" s="1" t="s">
        <v>99</v>
      </c>
      <c r="D364" s="1" t="s">
        <v>13</v>
      </c>
      <c r="E364" s="1" t="s">
        <v>906</v>
      </c>
      <c r="F364" s="1" t="s">
        <v>16</v>
      </c>
    </row>
    <row r="365" spans="1:6">
      <c r="A365" s="1" t="s">
        <v>907</v>
      </c>
      <c r="B365" s="1" t="s">
        <v>908</v>
      </c>
      <c r="C365" s="1" t="s">
        <v>99</v>
      </c>
      <c r="D365" s="1" t="s">
        <v>13</v>
      </c>
      <c r="E365" s="1" t="s">
        <v>909</v>
      </c>
      <c r="F365" s="1" t="s">
        <v>16</v>
      </c>
    </row>
    <row r="366" spans="1:6">
      <c r="A366" s="1" t="s">
        <v>910</v>
      </c>
      <c r="B366" s="1" t="s">
        <v>911</v>
      </c>
      <c r="C366" s="1" t="s">
        <v>99</v>
      </c>
      <c r="D366" s="1" t="s">
        <v>13</v>
      </c>
      <c r="E366" s="1" t="s">
        <v>912</v>
      </c>
      <c r="F366" s="1" t="s">
        <v>16</v>
      </c>
    </row>
    <row r="367" spans="1:6">
      <c r="A367" s="1" t="s">
        <v>913</v>
      </c>
      <c r="B367" s="1" t="s">
        <v>914</v>
      </c>
      <c r="C367" s="1" t="s">
        <v>99</v>
      </c>
      <c r="D367" s="1" t="s">
        <v>13</v>
      </c>
      <c r="E367" s="1" t="s">
        <v>915</v>
      </c>
      <c r="F367" s="1" t="s">
        <v>16</v>
      </c>
    </row>
    <row r="369" spans="1:6">
      <c r="A369" s="1" t="s">
        <v>916</v>
      </c>
      <c r="B369" s="1" t="s">
        <v>917</v>
      </c>
      <c r="C369" s="1" t="s">
        <v>99</v>
      </c>
      <c r="D369" s="1" t="s">
        <v>13</v>
      </c>
      <c r="E369" s="1" t="s">
        <v>918</v>
      </c>
      <c r="F369" s="1" t="s">
        <v>16</v>
      </c>
    </row>
    <row r="370" spans="1:6">
      <c r="A370" s="1" t="s">
        <v>919</v>
      </c>
      <c r="B370" s="1" t="s">
        <v>920</v>
      </c>
      <c r="C370" s="1" t="s">
        <v>99</v>
      </c>
      <c r="D370" s="1" t="s">
        <v>13</v>
      </c>
      <c r="E370" s="1" t="s">
        <v>921</v>
      </c>
      <c r="F370" s="1" t="s">
        <v>16</v>
      </c>
    </row>
    <row r="371" spans="1:6">
      <c r="A371" s="1" t="s">
        <v>922</v>
      </c>
      <c r="B371" s="1" t="s">
        <v>923</v>
      </c>
      <c r="C371" s="1" t="s">
        <v>99</v>
      </c>
      <c r="D371" s="1" t="s">
        <v>13</v>
      </c>
      <c r="E371" s="1" t="s">
        <v>924</v>
      </c>
      <c r="F371" s="1" t="s">
        <v>16</v>
      </c>
    </row>
    <row r="372" spans="1:6">
      <c r="A372" s="1" t="s">
        <v>925</v>
      </c>
      <c r="B372" s="1" t="s">
        <v>926</v>
      </c>
      <c r="C372" s="1" t="s">
        <v>99</v>
      </c>
      <c r="D372" s="1" t="s">
        <v>13</v>
      </c>
      <c r="E372" s="1" t="s">
        <v>927</v>
      </c>
      <c r="F372" s="1" t="s">
        <v>16</v>
      </c>
    </row>
    <row r="374" spans="1:6">
      <c r="A374" s="1" t="s">
        <v>928</v>
      </c>
      <c r="B374" s="1" t="s">
        <v>929</v>
      </c>
      <c r="C374" s="1" t="s">
        <v>99</v>
      </c>
      <c r="D374" s="1" t="s">
        <v>13</v>
      </c>
      <c r="E374" s="1" t="s">
        <v>930</v>
      </c>
      <c r="F374" s="1" t="s">
        <v>16</v>
      </c>
    </row>
    <row r="375" spans="1:6">
      <c r="A375" s="1" t="s">
        <v>931</v>
      </c>
      <c r="B375" s="1" t="s">
        <v>932</v>
      </c>
      <c r="C375" s="1" t="s">
        <v>99</v>
      </c>
      <c r="D375" s="1" t="s">
        <v>13</v>
      </c>
      <c r="E375" s="1" t="s">
        <v>933</v>
      </c>
      <c r="F375" s="1" t="s">
        <v>16</v>
      </c>
    </row>
    <row r="376" spans="1:6">
      <c r="A376" s="1" t="s">
        <v>934</v>
      </c>
      <c r="B376" s="1" t="s">
        <v>935</v>
      </c>
      <c r="C376" s="1" t="s">
        <v>99</v>
      </c>
      <c r="D376" s="1" t="s">
        <v>13</v>
      </c>
      <c r="E376" s="1" t="s">
        <v>936</v>
      </c>
      <c r="F376" s="1" t="s">
        <v>16</v>
      </c>
    </row>
    <row r="377" spans="1:6">
      <c r="A377" s="1" t="s">
        <v>937</v>
      </c>
      <c r="B377" s="1" t="s">
        <v>938</v>
      </c>
      <c r="C377" s="1" t="s">
        <v>99</v>
      </c>
      <c r="D377" s="1" t="s">
        <v>13</v>
      </c>
      <c r="E377" s="1" t="s">
        <v>939</v>
      </c>
      <c r="F377" s="1" t="s">
        <v>16</v>
      </c>
    </row>
    <row r="379" spans="1:6" s="2" customFormat="1">
      <c r="A379" s="2" t="s">
        <v>940</v>
      </c>
    </row>
    <row r="380" spans="1:6">
      <c r="A380" s="1" t="s">
        <v>941</v>
      </c>
      <c r="B380" s="1" t="s">
        <v>942</v>
      </c>
      <c r="C380" s="1" t="s">
        <v>99</v>
      </c>
      <c r="D380" s="1" t="s">
        <v>13</v>
      </c>
      <c r="E380" s="1" t="s">
        <v>943</v>
      </c>
      <c r="F380" s="1" t="s">
        <v>16</v>
      </c>
    </row>
    <row r="381" spans="1:6">
      <c r="A381" s="1" t="s">
        <v>944</v>
      </c>
      <c r="B381" s="1" t="s">
        <v>945</v>
      </c>
      <c r="C381" s="1" t="s">
        <v>99</v>
      </c>
      <c r="D381" s="1" t="s">
        <v>13</v>
      </c>
      <c r="E381" s="1" t="s">
        <v>946</v>
      </c>
      <c r="F381" s="1" t="s">
        <v>16</v>
      </c>
    </row>
    <row r="382" spans="1:6">
      <c r="A382" s="1" t="s">
        <v>947</v>
      </c>
      <c r="B382" s="1" t="s">
        <v>948</v>
      </c>
      <c r="C382" s="1" t="s">
        <v>99</v>
      </c>
      <c r="D382" s="1" t="s">
        <v>13</v>
      </c>
      <c r="E382" s="1" t="s">
        <v>949</v>
      </c>
      <c r="F382" s="1" t="s">
        <v>16</v>
      </c>
    </row>
    <row r="383" spans="1:6">
      <c r="A383" s="1" t="s">
        <v>950</v>
      </c>
      <c r="B383" s="1" t="s">
        <v>951</v>
      </c>
      <c r="C383" s="1" t="s">
        <v>99</v>
      </c>
      <c r="D383" s="1" t="s">
        <v>13</v>
      </c>
      <c r="E383" s="1" t="s">
        <v>952</v>
      </c>
      <c r="F383" s="1" t="s">
        <v>16</v>
      </c>
    </row>
    <row r="384" spans="1:6">
      <c r="A384" s="1" t="s">
        <v>953</v>
      </c>
      <c r="B384" s="1" t="s">
        <v>954</v>
      </c>
      <c r="C384" s="1" t="s">
        <v>99</v>
      </c>
      <c r="D384" s="1" t="s">
        <v>13</v>
      </c>
      <c r="E384" s="1" t="s">
        <v>955</v>
      </c>
      <c r="F384" s="1" t="s">
        <v>16</v>
      </c>
    </row>
    <row r="386" spans="1:1024">
      <c r="A386" s="1" t="s">
        <v>956</v>
      </c>
      <c r="B386" s="1" t="s">
        <v>957</v>
      </c>
      <c r="C386" s="1" t="s">
        <v>99</v>
      </c>
      <c r="D386" s="1" t="s">
        <v>13</v>
      </c>
      <c r="E386" s="1" t="s">
        <v>958</v>
      </c>
      <c r="F386" s="1" t="s">
        <v>16</v>
      </c>
    </row>
    <row r="387" spans="1:1024">
      <c r="A387" s="1" t="s">
        <v>959</v>
      </c>
      <c r="B387" s="1" t="s">
        <v>960</v>
      </c>
      <c r="C387" s="1" t="s">
        <v>99</v>
      </c>
      <c r="D387" s="1" t="s">
        <v>13</v>
      </c>
      <c r="E387" s="1" t="s">
        <v>961</v>
      </c>
      <c r="F387" s="1" t="s">
        <v>16</v>
      </c>
    </row>
    <row r="388" spans="1:1024">
      <c r="A388" s="1" t="s">
        <v>962</v>
      </c>
      <c r="B388" s="1" t="s">
        <v>963</v>
      </c>
      <c r="C388" s="1" t="s">
        <v>99</v>
      </c>
      <c r="D388" s="1" t="s">
        <v>13</v>
      </c>
      <c r="E388" s="1" t="s">
        <v>964</v>
      </c>
      <c r="F388" s="1" t="s">
        <v>16</v>
      </c>
    </row>
    <row r="389" spans="1:1024">
      <c r="A389" s="1" t="s">
        <v>965</v>
      </c>
      <c r="B389" s="1" t="s">
        <v>966</v>
      </c>
      <c r="C389" s="1" t="s">
        <v>99</v>
      </c>
      <c r="D389" s="1" t="s">
        <v>13</v>
      </c>
      <c r="E389" s="1" t="s">
        <v>967</v>
      </c>
      <c r="F389" s="1" t="s">
        <v>16</v>
      </c>
    </row>
    <row r="391" spans="1:1024">
      <c r="A391" s="1" t="s">
        <v>968</v>
      </c>
      <c r="B391" s="1" t="s">
        <v>969</v>
      </c>
      <c r="C391" s="1" t="s">
        <v>99</v>
      </c>
      <c r="D391" s="1" t="s">
        <v>13</v>
      </c>
      <c r="E391" s="1" t="s">
        <v>970</v>
      </c>
      <c r="F391" s="1" t="s">
        <v>16</v>
      </c>
    </row>
    <row r="392" spans="1:1024">
      <c r="A392" s="1" t="s">
        <v>971</v>
      </c>
      <c r="B392" s="1" t="s">
        <v>972</v>
      </c>
      <c r="C392" s="1" t="s">
        <v>99</v>
      </c>
      <c r="D392" s="1" t="s">
        <v>13</v>
      </c>
      <c r="E392" s="1" t="s">
        <v>973</v>
      </c>
      <c r="F392" s="1" t="s">
        <v>16</v>
      </c>
    </row>
    <row r="393" spans="1:1024">
      <c r="A393" s="1" t="s">
        <v>974</v>
      </c>
      <c r="B393" s="1" t="s">
        <v>975</v>
      </c>
      <c r="C393" s="1" t="s">
        <v>99</v>
      </c>
      <c r="D393" s="1" t="s">
        <v>13</v>
      </c>
      <c r="E393" s="1" t="s">
        <v>976</v>
      </c>
      <c r="F393" s="1" t="s">
        <v>16</v>
      </c>
    </row>
    <row r="394" spans="1:1024">
      <c r="A394" s="1" t="s">
        <v>977</v>
      </c>
      <c r="B394" s="1" t="s">
        <v>978</v>
      </c>
      <c r="C394" s="1" t="s">
        <v>99</v>
      </c>
      <c r="D394" s="1" t="s">
        <v>13</v>
      </c>
      <c r="E394" s="1" t="s">
        <v>979</v>
      </c>
      <c r="F394" s="1" t="s">
        <v>16</v>
      </c>
    </row>
    <row r="396" spans="1:1024" s="2" customFormat="1">
      <c r="A396" s="2" t="s">
        <v>980</v>
      </c>
    </row>
    <row r="397" spans="1:1024" s="22" customFormat="1">
      <c r="A397" s="1" t="s">
        <v>981</v>
      </c>
      <c r="B397" s="1" t="s">
        <v>982</v>
      </c>
      <c r="C397" s="1" t="s">
        <v>99</v>
      </c>
      <c r="D397" s="1" t="s">
        <v>13</v>
      </c>
      <c r="E397" s="1" t="s">
        <v>983</v>
      </c>
      <c r="F397" s="1" t="s">
        <v>16</v>
      </c>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c r="KB397" s="1"/>
      <c r="KC397" s="1"/>
      <c r="KD397" s="1"/>
      <c r="KE397" s="1"/>
      <c r="KF397" s="1"/>
      <c r="KG397" s="1"/>
      <c r="KH397" s="1"/>
      <c r="KI397" s="1"/>
      <c r="KJ397" s="1"/>
      <c r="KK397" s="1"/>
      <c r="KL397" s="1"/>
      <c r="KM397" s="1"/>
      <c r="KN397" s="1"/>
      <c r="KO397" s="1"/>
      <c r="KP397" s="1"/>
      <c r="KQ397" s="1"/>
      <c r="KR397" s="1"/>
      <c r="KS397" s="1"/>
      <c r="KT397" s="1"/>
      <c r="KU397" s="1"/>
      <c r="KV397" s="1"/>
      <c r="KW397" s="1"/>
      <c r="KX397" s="1"/>
      <c r="KY397" s="1"/>
      <c r="KZ397" s="1"/>
      <c r="LA397" s="1"/>
      <c r="LB397" s="1"/>
      <c r="LC397" s="1"/>
      <c r="LD397" s="1"/>
      <c r="LE397" s="1"/>
      <c r="LF397" s="1"/>
      <c r="LG397" s="1"/>
      <c r="LH397" s="1"/>
      <c r="LI397" s="1"/>
      <c r="LJ397" s="1"/>
      <c r="LK397" s="1"/>
      <c r="LL397" s="1"/>
      <c r="LM397" s="1"/>
      <c r="LN397" s="1"/>
      <c r="LO397" s="1"/>
      <c r="LP397" s="1"/>
      <c r="LQ397" s="1"/>
      <c r="LR397" s="1"/>
      <c r="LS397" s="1"/>
      <c r="LT397" s="1"/>
      <c r="LU397" s="1"/>
      <c r="LV397" s="1"/>
      <c r="LW397" s="1"/>
      <c r="LX397" s="1"/>
      <c r="LY397" s="1"/>
      <c r="LZ397" s="1"/>
      <c r="MA397" s="1"/>
      <c r="MB397" s="1"/>
      <c r="MC397" s="1"/>
      <c r="MD397" s="1"/>
      <c r="ME397" s="1"/>
      <c r="MF397" s="1"/>
      <c r="MG397" s="1"/>
      <c r="MH397" s="1"/>
      <c r="MI397" s="1"/>
      <c r="MJ397" s="1"/>
      <c r="MK397" s="1"/>
      <c r="ML397" s="1"/>
      <c r="MM397" s="1"/>
      <c r="MN397" s="1"/>
      <c r="MO397" s="1"/>
      <c r="MP397" s="1"/>
      <c r="MQ397" s="1"/>
      <c r="MR397" s="1"/>
      <c r="MS397" s="1"/>
      <c r="MT397" s="1"/>
      <c r="MU397" s="1"/>
      <c r="MV397" s="1"/>
      <c r="MW397" s="1"/>
      <c r="MX397" s="1"/>
      <c r="MY397" s="1"/>
      <c r="MZ397" s="1"/>
      <c r="NA397" s="1"/>
      <c r="NB397" s="1"/>
      <c r="NC397" s="1"/>
      <c r="ND397" s="1"/>
      <c r="NE397" s="1"/>
      <c r="NF397" s="1"/>
      <c r="NG397" s="1"/>
      <c r="NH397" s="1"/>
      <c r="NI397" s="1"/>
      <c r="NJ397" s="1"/>
      <c r="NK397" s="1"/>
      <c r="NL397" s="1"/>
      <c r="NM397" s="1"/>
      <c r="NN397" s="1"/>
      <c r="NO397" s="1"/>
      <c r="NP397" s="1"/>
      <c r="NQ397" s="1"/>
      <c r="NR397" s="1"/>
      <c r="NS397" s="1"/>
      <c r="NT397" s="1"/>
      <c r="NU397" s="1"/>
      <c r="NV397" s="1"/>
      <c r="NW397" s="1"/>
      <c r="NX397" s="1"/>
      <c r="NY397" s="1"/>
      <c r="NZ397" s="1"/>
      <c r="OA397" s="1"/>
      <c r="OB397" s="1"/>
      <c r="OC397" s="1"/>
      <c r="OD397" s="1"/>
      <c r="OE397" s="1"/>
      <c r="OF397" s="1"/>
      <c r="OG397" s="1"/>
      <c r="OH397" s="1"/>
      <c r="OI397" s="1"/>
      <c r="OJ397" s="1"/>
      <c r="OK397" s="1"/>
      <c r="OL397" s="1"/>
      <c r="OM397" s="1"/>
      <c r="ON397" s="1"/>
      <c r="OO397" s="1"/>
      <c r="OP397" s="1"/>
      <c r="OQ397" s="1"/>
      <c r="OR397" s="1"/>
      <c r="OS397" s="1"/>
      <c r="OT397" s="1"/>
      <c r="OU397" s="1"/>
      <c r="OV397" s="1"/>
      <c r="OW397" s="1"/>
      <c r="OX397" s="1"/>
      <c r="OY397" s="1"/>
      <c r="OZ397" s="1"/>
      <c r="PA397" s="1"/>
      <c r="PB397" s="1"/>
      <c r="PC397" s="1"/>
      <c r="PD397" s="1"/>
      <c r="PE397" s="1"/>
      <c r="PF397" s="1"/>
      <c r="PG397" s="1"/>
      <c r="PH397" s="1"/>
      <c r="PI397" s="1"/>
      <c r="PJ397" s="1"/>
      <c r="PK397" s="1"/>
      <c r="PL397" s="1"/>
      <c r="PM397" s="1"/>
      <c r="PN397" s="1"/>
      <c r="PO397" s="1"/>
      <c r="PP397" s="1"/>
      <c r="PQ397" s="1"/>
      <c r="PR397" s="1"/>
      <c r="PS397" s="1"/>
      <c r="PT397" s="1"/>
      <c r="PU397" s="1"/>
      <c r="PV397" s="1"/>
      <c r="PW397" s="1"/>
      <c r="PX397" s="1"/>
      <c r="PY397" s="1"/>
      <c r="PZ397" s="1"/>
      <c r="QA397" s="1"/>
      <c r="QB397" s="1"/>
      <c r="QC397" s="1"/>
      <c r="QD397" s="1"/>
      <c r="QE397" s="1"/>
      <c r="QF397" s="1"/>
      <c r="QG397" s="1"/>
      <c r="QH397" s="1"/>
      <c r="QI397" s="1"/>
      <c r="QJ397" s="1"/>
      <c r="QK397" s="1"/>
      <c r="QL397" s="1"/>
      <c r="QM397" s="1"/>
      <c r="QN397" s="1"/>
      <c r="QO397" s="1"/>
      <c r="QP397" s="1"/>
      <c r="QQ397" s="1"/>
      <c r="QR397" s="1"/>
      <c r="QS397" s="1"/>
      <c r="QT397" s="1"/>
      <c r="QU397" s="1"/>
      <c r="QV397" s="1"/>
      <c r="QW397" s="1"/>
      <c r="QX397" s="1"/>
      <c r="QY397" s="1"/>
      <c r="QZ397" s="1"/>
      <c r="RA397" s="1"/>
      <c r="RB397" s="1"/>
      <c r="RC397" s="1"/>
      <c r="RD397" s="1"/>
      <c r="RE397" s="1"/>
      <c r="RF397" s="1"/>
      <c r="RG397" s="1"/>
      <c r="RH397" s="1"/>
      <c r="RI397" s="1"/>
      <c r="RJ397" s="1"/>
      <c r="RK397" s="1"/>
      <c r="RL397" s="1"/>
      <c r="RM397" s="1"/>
      <c r="RN397" s="1"/>
      <c r="RO397" s="1"/>
      <c r="RP397" s="1"/>
      <c r="RQ397" s="1"/>
      <c r="RR397" s="1"/>
      <c r="RS397" s="1"/>
      <c r="RT397" s="1"/>
      <c r="RU397" s="1"/>
      <c r="RV397" s="1"/>
      <c r="RW397" s="1"/>
      <c r="RX397" s="1"/>
      <c r="RY397" s="1"/>
      <c r="RZ397" s="1"/>
      <c r="SA397" s="1"/>
      <c r="SB397" s="1"/>
      <c r="SC397" s="1"/>
      <c r="SD397" s="1"/>
      <c r="SE397" s="1"/>
      <c r="SF397" s="1"/>
      <c r="SG397" s="1"/>
      <c r="SH397" s="1"/>
      <c r="SI397" s="1"/>
      <c r="SJ397" s="1"/>
      <c r="SK397" s="1"/>
      <c r="SL397" s="1"/>
      <c r="SM397" s="1"/>
      <c r="SN397" s="1"/>
      <c r="SO397" s="1"/>
      <c r="SP397" s="1"/>
      <c r="SQ397" s="1"/>
      <c r="SR397" s="1"/>
      <c r="SS397" s="1"/>
      <c r="ST397" s="1"/>
      <c r="SU397" s="1"/>
      <c r="SV397" s="1"/>
      <c r="SW397" s="1"/>
      <c r="SX397" s="1"/>
      <c r="SY397" s="1"/>
      <c r="SZ397" s="1"/>
      <c r="TA397" s="1"/>
      <c r="TB397" s="1"/>
      <c r="TC397" s="1"/>
      <c r="TD397" s="1"/>
      <c r="TE397" s="1"/>
      <c r="TF397" s="1"/>
      <c r="TG397" s="1"/>
      <c r="TH397" s="1"/>
      <c r="TI397" s="1"/>
      <c r="TJ397" s="1"/>
      <c r="TK397" s="1"/>
      <c r="TL397" s="1"/>
      <c r="TM397" s="1"/>
      <c r="TN397" s="1"/>
      <c r="TO397" s="1"/>
      <c r="TP397" s="1"/>
      <c r="TQ397" s="1"/>
      <c r="TR397" s="1"/>
      <c r="TS397" s="1"/>
      <c r="TT397" s="1"/>
      <c r="TU397" s="1"/>
      <c r="TV397" s="1"/>
      <c r="TW397" s="1"/>
      <c r="TX397" s="1"/>
      <c r="TY397" s="1"/>
      <c r="TZ397" s="1"/>
      <c r="UA397" s="1"/>
      <c r="UB397" s="1"/>
      <c r="UC397" s="1"/>
      <c r="UD397" s="1"/>
      <c r="UE397" s="1"/>
      <c r="UF397" s="1"/>
      <c r="UG397" s="1"/>
      <c r="UH397" s="1"/>
      <c r="UI397" s="1"/>
      <c r="UJ397" s="1"/>
      <c r="UK397" s="1"/>
      <c r="UL397" s="1"/>
      <c r="UM397" s="1"/>
      <c r="UN397" s="1"/>
      <c r="UO397" s="1"/>
      <c r="UP397" s="1"/>
      <c r="UQ397" s="1"/>
      <c r="UR397" s="1"/>
      <c r="US397" s="1"/>
      <c r="UT397" s="1"/>
      <c r="UU397" s="1"/>
      <c r="UV397" s="1"/>
      <c r="UW397" s="1"/>
      <c r="UX397" s="1"/>
      <c r="UY397" s="1"/>
      <c r="UZ397" s="1"/>
      <c r="VA397" s="1"/>
      <c r="VB397" s="1"/>
      <c r="VC397" s="1"/>
      <c r="VD397" s="1"/>
      <c r="VE397" s="1"/>
      <c r="VF397" s="1"/>
      <c r="VG397" s="1"/>
      <c r="VH397" s="1"/>
      <c r="VI397" s="1"/>
      <c r="VJ397" s="1"/>
      <c r="VK397" s="1"/>
      <c r="VL397" s="1"/>
      <c r="VM397" s="1"/>
      <c r="VN397" s="1"/>
      <c r="VO397" s="1"/>
      <c r="VP397" s="1"/>
      <c r="VQ397" s="1"/>
      <c r="VR397" s="1"/>
      <c r="VS397" s="1"/>
      <c r="VT397" s="1"/>
      <c r="VU397" s="1"/>
      <c r="VV397" s="1"/>
      <c r="VW397" s="1"/>
      <c r="VX397" s="1"/>
      <c r="VY397" s="1"/>
      <c r="VZ397" s="1"/>
      <c r="WA397" s="1"/>
      <c r="WB397" s="1"/>
      <c r="WC397" s="1"/>
      <c r="WD397" s="1"/>
      <c r="WE397" s="1"/>
      <c r="WF397" s="1"/>
      <c r="WG397" s="1"/>
      <c r="WH397" s="1"/>
      <c r="WI397" s="1"/>
      <c r="WJ397" s="1"/>
      <c r="WK397" s="1"/>
      <c r="WL397" s="1"/>
      <c r="WM397" s="1"/>
      <c r="WN397" s="1"/>
      <c r="WO397" s="1"/>
      <c r="WP397" s="1"/>
      <c r="WQ397" s="1"/>
      <c r="WR397" s="1"/>
      <c r="WS397" s="1"/>
      <c r="WT397" s="1"/>
      <c r="WU397" s="1"/>
      <c r="WV397" s="1"/>
      <c r="WW397" s="1"/>
      <c r="WX397" s="1"/>
      <c r="WY397" s="1"/>
      <c r="WZ397" s="1"/>
      <c r="XA397" s="1"/>
      <c r="XB397" s="1"/>
      <c r="XC397" s="1"/>
      <c r="XD397" s="1"/>
      <c r="XE397" s="1"/>
      <c r="XF397" s="1"/>
      <c r="XG397" s="1"/>
      <c r="XH397" s="1"/>
      <c r="XI397" s="1"/>
      <c r="XJ397" s="1"/>
      <c r="XK397" s="1"/>
      <c r="XL397" s="1"/>
      <c r="XM397" s="1"/>
      <c r="XN397" s="1"/>
      <c r="XO397" s="1"/>
      <c r="XP397" s="1"/>
      <c r="XQ397" s="1"/>
      <c r="XR397" s="1"/>
      <c r="XS397" s="1"/>
      <c r="XT397" s="1"/>
      <c r="XU397" s="1"/>
      <c r="XV397" s="1"/>
      <c r="XW397" s="1"/>
      <c r="XX397" s="1"/>
      <c r="XY397" s="1"/>
      <c r="XZ397" s="1"/>
      <c r="YA397" s="1"/>
      <c r="YB397" s="1"/>
      <c r="YC397" s="1"/>
      <c r="YD397" s="1"/>
      <c r="YE397" s="1"/>
      <c r="YF397" s="1"/>
      <c r="YG397" s="1"/>
      <c r="YH397" s="1"/>
      <c r="YI397" s="1"/>
      <c r="YJ397" s="1"/>
      <c r="YK397" s="1"/>
      <c r="YL397" s="1"/>
      <c r="YM397" s="1"/>
      <c r="YN397" s="1"/>
      <c r="YO397" s="1"/>
      <c r="YP397" s="1"/>
      <c r="YQ397" s="1"/>
      <c r="YR397" s="1"/>
      <c r="YS397" s="1"/>
      <c r="YT397" s="1"/>
      <c r="YU397" s="1"/>
      <c r="YV397" s="1"/>
      <c r="YW397" s="1"/>
      <c r="YX397" s="1"/>
      <c r="YY397" s="1"/>
      <c r="YZ397" s="1"/>
      <c r="ZA397" s="1"/>
      <c r="ZB397" s="1"/>
      <c r="ZC397" s="1"/>
      <c r="ZD397" s="1"/>
      <c r="ZE397" s="1"/>
      <c r="ZF397" s="1"/>
      <c r="ZG397" s="1"/>
      <c r="ZH397" s="1"/>
      <c r="ZI397" s="1"/>
      <c r="ZJ397" s="1"/>
      <c r="ZK397" s="1"/>
      <c r="ZL397" s="1"/>
      <c r="ZM397" s="1"/>
      <c r="ZN397" s="1"/>
      <c r="ZO397" s="1"/>
      <c r="ZP397" s="1"/>
      <c r="ZQ397" s="1"/>
      <c r="ZR397" s="1"/>
      <c r="ZS397" s="1"/>
      <c r="ZT397" s="1"/>
      <c r="ZU397" s="1"/>
      <c r="ZV397" s="1"/>
      <c r="ZW397" s="1"/>
      <c r="ZX397" s="1"/>
      <c r="ZY397" s="1"/>
      <c r="ZZ397" s="1"/>
      <c r="AAA397" s="1"/>
      <c r="AAB397" s="1"/>
      <c r="AAC397" s="1"/>
      <c r="AAD397" s="1"/>
      <c r="AAE397" s="1"/>
      <c r="AAF397" s="1"/>
      <c r="AAG397" s="1"/>
      <c r="AAH397" s="1"/>
      <c r="AAI397" s="1"/>
      <c r="AAJ397" s="1"/>
      <c r="AAK397" s="1"/>
      <c r="AAL397" s="1"/>
      <c r="AAM397" s="1"/>
      <c r="AAN397" s="1"/>
      <c r="AAO397" s="1"/>
      <c r="AAP397" s="1"/>
      <c r="AAQ397" s="1"/>
      <c r="AAR397" s="1"/>
      <c r="AAS397" s="1"/>
      <c r="AAT397" s="1"/>
      <c r="AAU397" s="1"/>
      <c r="AAV397" s="1"/>
      <c r="AAW397" s="1"/>
      <c r="AAX397" s="1"/>
      <c r="AAY397" s="1"/>
      <c r="AAZ397" s="1"/>
      <c r="ABA397" s="1"/>
      <c r="ABB397" s="1"/>
      <c r="ABC397" s="1"/>
      <c r="ABD397" s="1"/>
      <c r="ABE397" s="1"/>
      <c r="ABF397" s="1"/>
      <c r="ABG397" s="1"/>
      <c r="ABH397" s="1"/>
      <c r="ABI397" s="1"/>
      <c r="ABJ397" s="1"/>
      <c r="ABK397" s="1"/>
      <c r="ABL397" s="1"/>
      <c r="ABM397" s="1"/>
      <c r="ABN397" s="1"/>
      <c r="ABO397" s="1"/>
      <c r="ABP397" s="1"/>
      <c r="ABQ397" s="1"/>
      <c r="ABR397" s="1"/>
      <c r="ABS397" s="1"/>
      <c r="ABT397" s="1"/>
      <c r="ABU397" s="1"/>
      <c r="ABV397" s="1"/>
      <c r="ABW397" s="1"/>
      <c r="ABX397" s="1"/>
      <c r="ABY397" s="1"/>
      <c r="ABZ397" s="1"/>
      <c r="ACA397" s="1"/>
      <c r="ACB397" s="1"/>
      <c r="ACC397" s="1"/>
      <c r="ACD397" s="1"/>
      <c r="ACE397" s="1"/>
      <c r="ACF397" s="1"/>
      <c r="ACG397" s="1"/>
      <c r="ACH397" s="1"/>
      <c r="ACI397" s="1"/>
      <c r="ACJ397" s="1"/>
      <c r="ACK397" s="1"/>
      <c r="ACL397" s="1"/>
      <c r="ACM397" s="1"/>
      <c r="ACN397" s="1"/>
      <c r="ACO397" s="1"/>
      <c r="ACP397" s="1"/>
      <c r="ACQ397" s="1"/>
      <c r="ACR397" s="1"/>
      <c r="ACS397" s="1"/>
      <c r="ACT397" s="1"/>
      <c r="ACU397" s="1"/>
      <c r="ACV397" s="1"/>
      <c r="ACW397" s="1"/>
      <c r="ACX397" s="1"/>
      <c r="ACY397" s="1"/>
      <c r="ACZ397" s="1"/>
      <c r="ADA397" s="1"/>
      <c r="ADB397" s="1"/>
      <c r="ADC397" s="1"/>
      <c r="ADD397" s="1"/>
      <c r="ADE397" s="1"/>
      <c r="ADF397" s="1"/>
      <c r="ADG397" s="1"/>
      <c r="ADH397" s="1"/>
      <c r="ADI397" s="1"/>
      <c r="ADJ397" s="1"/>
      <c r="ADK397" s="1"/>
      <c r="ADL397" s="1"/>
      <c r="ADM397" s="1"/>
      <c r="ADN397" s="1"/>
      <c r="ADO397" s="1"/>
      <c r="ADP397" s="1"/>
      <c r="ADQ397" s="1"/>
      <c r="ADR397" s="1"/>
      <c r="ADS397" s="1"/>
      <c r="ADT397" s="1"/>
      <c r="ADU397" s="1"/>
      <c r="ADV397" s="1"/>
      <c r="ADW397" s="1"/>
      <c r="ADX397" s="1"/>
      <c r="ADY397" s="1"/>
      <c r="ADZ397" s="1"/>
      <c r="AEA397" s="1"/>
      <c r="AEB397" s="1"/>
      <c r="AEC397" s="1"/>
      <c r="AED397" s="1"/>
      <c r="AEE397" s="1"/>
      <c r="AEF397" s="1"/>
      <c r="AEG397" s="1"/>
      <c r="AEH397" s="1"/>
      <c r="AEI397" s="1"/>
      <c r="AEJ397" s="1"/>
      <c r="AEK397" s="1"/>
      <c r="AEL397" s="1"/>
      <c r="AEM397" s="1"/>
      <c r="AEN397" s="1"/>
      <c r="AEO397" s="1"/>
      <c r="AEP397" s="1"/>
      <c r="AEQ397" s="1"/>
      <c r="AER397" s="1"/>
      <c r="AES397" s="1"/>
      <c r="AET397" s="1"/>
      <c r="AEU397" s="1"/>
      <c r="AEV397" s="1"/>
      <c r="AEW397" s="1"/>
      <c r="AEX397" s="1"/>
      <c r="AEY397" s="1"/>
      <c r="AEZ397" s="1"/>
      <c r="AFA397" s="1"/>
      <c r="AFB397" s="1"/>
      <c r="AFC397" s="1"/>
      <c r="AFD397" s="1"/>
      <c r="AFE397" s="1"/>
      <c r="AFF397" s="1"/>
      <c r="AFG397" s="1"/>
      <c r="AFH397" s="1"/>
      <c r="AFI397" s="1"/>
      <c r="AFJ397" s="1"/>
      <c r="AFK397" s="1"/>
      <c r="AFL397" s="1"/>
      <c r="AFM397" s="1"/>
      <c r="AFN397" s="1"/>
      <c r="AFO397" s="1"/>
      <c r="AFP397" s="1"/>
      <c r="AFQ397" s="1"/>
      <c r="AFR397" s="1"/>
      <c r="AFS397" s="1"/>
      <c r="AFT397" s="1"/>
      <c r="AFU397" s="1"/>
      <c r="AFV397" s="1"/>
      <c r="AFW397" s="1"/>
      <c r="AFX397" s="1"/>
      <c r="AFY397" s="1"/>
      <c r="AFZ397" s="1"/>
      <c r="AGA397" s="1"/>
      <c r="AGB397" s="1"/>
      <c r="AGC397" s="1"/>
      <c r="AGD397" s="1"/>
      <c r="AGE397" s="1"/>
      <c r="AGF397" s="1"/>
      <c r="AGG397" s="1"/>
      <c r="AGH397" s="1"/>
      <c r="AGI397" s="1"/>
      <c r="AGJ397" s="1"/>
      <c r="AGK397" s="1"/>
      <c r="AGL397" s="1"/>
      <c r="AGM397" s="1"/>
      <c r="AGN397" s="1"/>
      <c r="AGO397" s="1"/>
      <c r="AGP397" s="1"/>
      <c r="AGQ397" s="1"/>
      <c r="AGR397" s="1"/>
      <c r="AGS397" s="1"/>
      <c r="AGT397" s="1"/>
      <c r="AGU397" s="1"/>
      <c r="AGV397" s="1"/>
      <c r="AGW397" s="1"/>
      <c r="AGX397" s="1"/>
      <c r="AGY397" s="1"/>
      <c r="AGZ397" s="1"/>
      <c r="AHA397" s="1"/>
      <c r="AHB397" s="1"/>
      <c r="AHC397" s="1"/>
      <c r="AHD397" s="1"/>
      <c r="AHE397" s="1"/>
      <c r="AHF397" s="1"/>
      <c r="AHG397" s="1"/>
      <c r="AHH397" s="1"/>
      <c r="AHI397" s="1"/>
      <c r="AHJ397" s="1"/>
      <c r="AHK397" s="1"/>
      <c r="AHL397" s="1"/>
      <c r="AHM397" s="1"/>
      <c r="AHN397" s="1"/>
      <c r="AHO397" s="1"/>
      <c r="AHP397" s="1"/>
      <c r="AHQ397" s="1"/>
      <c r="AHR397" s="1"/>
      <c r="AHS397" s="1"/>
      <c r="AHT397" s="1"/>
      <c r="AHU397" s="1"/>
      <c r="AHV397" s="1"/>
      <c r="AHW397" s="1"/>
      <c r="AHX397" s="1"/>
      <c r="AHY397" s="1"/>
      <c r="AHZ397" s="1"/>
      <c r="AIA397" s="1"/>
      <c r="AIB397" s="1"/>
      <c r="AIC397" s="1"/>
      <c r="AID397" s="1"/>
      <c r="AIE397" s="1"/>
      <c r="AIF397" s="1"/>
      <c r="AIG397" s="1"/>
      <c r="AIH397" s="1"/>
      <c r="AII397" s="1"/>
      <c r="AIJ397" s="1"/>
      <c r="AIK397" s="1"/>
      <c r="AIL397" s="1"/>
      <c r="AIM397" s="1"/>
      <c r="AIN397" s="1"/>
      <c r="AIO397" s="1"/>
      <c r="AIP397" s="1"/>
      <c r="AIQ397" s="1"/>
      <c r="AIR397" s="1"/>
      <c r="AIS397" s="1"/>
      <c r="AIT397" s="1"/>
      <c r="AIU397" s="1"/>
      <c r="AIV397" s="1"/>
      <c r="AIW397" s="1"/>
      <c r="AIX397" s="1"/>
      <c r="AIY397" s="1"/>
      <c r="AIZ397" s="1"/>
      <c r="AJA397" s="1"/>
      <c r="AJB397" s="1"/>
      <c r="AJC397" s="1"/>
      <c r="AJD397" s="1"/>
      <c r="AJE397" s="1"/>
      <c r="AJF397" s="1"/>
      <c r="AJG397" s="1"/>
      <c r="AJH397" s="1"/>
      <c r="AJI397" s="1"/>
      <c r="AJJ397" s="1"/>
      <c r="AJK397" s="1"/>
      <c r="AJL397" s="1"/>
      <c r="AJM397" s="1"/>
      <c r="AJN397" s="1"/>
      <c r="AJO397" s="1"/>
      <c r="AJP397" s="1"/>
      <c r="AJQ397" s="1"/>
      <c r="AJR397" s="1"/>
      <c r="AJS397" s="1"/>
      <c r="AJT397" s="1"/>
      <c r="AJU397" s="1"/>
      <c r="AJV397" s="1"/>
      <c r="AJW397" s="1"/>
      <c r="AJX397" s="1"/>
      <c r="AJY397" s="1"/>
      <c r="AJZ397" s="1"/>
      <c r="AKA397" s="1"/>
      <c r="AKB397" s="1"/>
      <c r="AKC397" s="1"/>
      <c r="AKD397" s="1"/>
      <c r="AKE397" s="1"/>
      <c r="AKF397" s="1"/>
      <c r="AKG397" s="1"/>
      <c r="AKH397" s="1"/>
      <c r="AKI397" s="1"/>
      <c r="AKJ397" s="1"/>
      <c r="AKK397" s="1"/>
      <c r="AKL397" s="1"/>
      <c r="AKM397" s="1"/>
      <c r="AKN397" s="1"/>
      <c r="AKO397" s="1"/>
      <c r="AKP397" s="1"/>
      <c r="AKQ397" s="1"/>
      <c r="AKR397" s="1"/>
      <c r="AKS397" s="1"/>
      <c r="AKT397" s="1"/>
      <c r="AKU397" s="1"/>
      <c r="AKV397" s="1"/>
      <c r="AKW397" s="1"/>
      <c r="AKX397" s="1"/>
      <c r="AKY397" s="1"/>
      <c r="AKZ397" s="1"/>
      <c r="ALA397" s="1"/>
      <c r="ALB397" s="1"/>
      <c r="ALC397" s="1"/>
      <c r="ALD397" s="1"/>
      <c r="ALE397" s="1"/>
      <c r="ALF397" s="1"/>
      <c r="ALG397" s="1"/>
      <c r="ALH397" s="1"/>
      <c r="ALI397" s="1"/>
      <c r="ALJ397" s="1"/>
      <c r="ALK397" s="1"/>
      <c r="ALL397" s="1"/>
      <c r="ALM397" s="1"/>
      <c r="ALN397" s="1"/>
      <c r="ALO397" s="1"/>
      <c r="ALP397" s="1"/>
      <c r="ALQ397" s="1"/>
      <c r="ALR397" s="1"/>
      <c r="ALS397" s="1"/>
      <c r="ALT397" s="1"/>
      <c r="ALU397" s="1"/>
      <c r="ALV397" s="1"/>
      <c r="ALW397" s="1"/>
      <c r="ALX397" s="1"/>
      <c r="ALY397" s="1"/>
      <c r="ALZ397" s="1"/>
      <c r="AMA397" s="1"/>
      <c r="AMB397" s="1"/>
      <c r="AMC397" s="1"/>
      <c r="AMD397" s="1"/>
      <c r="AME397" s="1"/>
      <c r="AMF397" s="1"/>
      <c r="AMG397" s="1"/>
      <c r="AMH397" s="1"/>
      <c r="AMI397" s="1"/>
      <c r="AMJ397" s="1"/>
    </row>
    <row r="398" spans="1:1024" s="22" customFormat="1">
      <c r="A398" s="1" t="s">
        <v>984</v>
      </c>
      <c r="B398" s="1" t="s">
        <v>985</v>
      </c>
      <c r="C398" s="1" t="s">
        <v>99</v>
      </c>
      <c r="D398" s="1" t="s">
        <v>13</v>
      </c>
      <c r="E398" s="1" t="s">
        <v>986</v>
      </c>
      <c r="F398" s="1" t="s">
        <v>16</v>
      </c>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c r="KB398" s="1"/>
      <c r="KC398" s="1"/>
      <c r="KD398" s="1"/>
      <c r="KE398" s="1"/>
      <c r="KF398" s="1"/>
      <c r="KG398" s="1"/>
      <c r="KH398" s="1"/>
      <c r="KI398" s="1"/>
      <c r="KJ398" s="1"/>
      <c r="KK398" s="1"/>
      <c r="KL398" s="1"/>
      <c r="KM398" s="1"/>
      <c r="KN398" s="1"/>
      <c r="KO398" s="1"/>
      <c r="KP398" s="1"/>
      <c r="KQ398" s="1"/>
      <c r="KR398" s="1"/>
      <c r="KS398" s="1"/>
      <c r="KT398" s="1"/>
      <c r="KU398" s="1"/>
      <c r="KV398" s="1"/>
      <c r="KW398" s="1"/>
      <c r="KX398" s="1"/>
      <c r="KY398" s="1"/>
      <c r="KZ398" s="1"/>
      <c r="LA398" s="1"/>
      <c r="LB398" s="1"/>
      <c r="LC398" s="1"/>
      <c r="LD398" s="1"/>
      <c r="LE398" s="1"/>
      <c r="LF398" s="1"/>
      <c r="LG398" s="1"/>
      <c r="LH398" s="1"/>
      <c r="LI398" s="1"/>
      <c r="LJ398" s="1"/>
      <c r="LK398" s="1"/>
      <c r="LL398" s="1"/>
      <c r="LM398" s="1"/>
      <c r="LN398" s="1"/>
      <c r="LO398" s="1"/>
      <c r="LP398" s="1"/>
      <c r="LQ398" s="1"/>
      <c r="LR398" s="1"/>
      <c r="LS398" s="1"/>
      <c r="LT398" s="1"/>
      <c r="LU398" s="1"/>
      <c r="LV398" s="1"/>
      <c r="LW398" s="1"/>
      <c r="LX398" s="1"/>
      <c r="LY398" s="1"/>
      <c r="LZ398" s="1"/>
      <c r="MA398" s="1"/>
      <c r="MB398" s="1"/>
      <c r="MC398" s="1"/>
      <c r="MD398" s="1"/>
      <c r="ME398" s="1"/>
      <c r="MF398" s="1"/>
      <c r="MG398" s="1"/>
      <c r="MH398" s="1"/>
      <c r="MI398" s="1"/>
      <c r="MJ398" s="1"/>
      <c r="MK398" s="1"/>
      <c r="ML398" s="1"/>
      <c r="MM398" s="1"/>
      <c r="MN398" s="1"/>
      <c r="MO398" s="1"/>
      <c r="MP398" s="1"/>
      <c r="MQ398" s="1"/>
      <c r="MR398" s="1"/>
      <c r="MS398" s="1"/>
      <c r="MT398" s="1"/>
      <c r="MU398" s="1"/>
      <c r="MV398" s="1"/>
      <c r="MW398" s="1"/>
      <c r="MX398" s="1"/>
      <c r="MY398" s="1"/>
      <c r="MZ398" s="1"/>
      <c r="NA398" s="1"/>
      <c r="NB398" s="1"/>
      <c r="NC398" s="1"/>
      <c r="ND398" s="1"/>
      <c r="NE398" s="1"/>
      <c r="NF398" s="1"/>
      <c r="NG398" s="1"/>
      <c r="NH398" s="1"/>
      <c r="NI398" s="1"/>
      <c r="NJ398" s="1"/>
      <c r="NK398" s="1"/>
      <c r="NL398" s="1"/>
      <c r="NM398" s="1"/>
      <c r="NN398" s="1"/>
      <c r="NO398" s="1"/>
      <c r="NP398" s="1"/>
      <c r="NQ398" s="1"/>
      <c r="NR398" s="1"/>
      <c r="NS398" s="1"/>
      <c r="NT398" s="1"/>
      <c r="NU398" s="1"/>
      <c r="NV398" s="1"/>
      <c r="NW398" s="1"/>
      <c r="NX398" s="1"/>
      <c r="NY398" s="1"/>
      <c r="NZ398" s="1"/>
      <c r="OA398" s="1"/>
      <c r="OB398" s="1"/>
      <c r="OC398" s="1"/>
      <c r="OD398" s="1"/>
      <c r="OE398" s="1"/>
      <c r="OF398" s="1"/>
      <c r="OG398" s="1"/>
      <c r="OH398" s="1"/>
      <c r="OI398" s="1"/>
      <c r="OJ398" s="1"/>
      <c r="OK398" s="1"/>
      <c r="OL398" s="1"/>
      <c r="OM398" s="1"/>
      <c r="ON398" s="1"/>
      <c r="OO398" s="1"/>
      <c r="OP398" s="1"/>
      <c r="OQ398" s="1"/>
      <c r="OR398" s="1"/>
      <c r="OS398" s="1"/>
      <c r="OT398" s="1"/>
      <c r="OU398" s="1"/>
      <c r="OV398" s="1"/>
      <c r="OW398" s="1"/>
      <c r="OX398" s="1"/>
      <c r="OY398" s="1"/>
      <c r="OZ398" s="1"/>
      <c r="PA398" s="1"/>
      <c r="PB398" s="1"/>
      <c r="PC398" s="1"/>
      <c r="PD398" s="1"/>
      <c r="PE398" s="1"/>
      <c r="PF398" s="1"/>
      <c r="PG398" s="1"/>
      <c r="PH398" s="1"/>
      <c r="PI398" s="1"/>
      <c r="PJ398" s="1"/>
      <c r="PK398" s="1"/>
      <c r="PL398" s="1"/>
      <c r="PM398" s="1"/>
      <c r="PN398" s="1"/>
      <c r="PO398" s="1"/>
      <c r="PP398" s="1"/>
      <c r="PQ398" s="1"/>
      <c r="PR398" s="1"/>
      <c r="PS398" s="1"/>
      <c r="PT398" s="1"/>
      <c r="PU398" s="1"/>
      <c r="PV398" s="1"/>
      <c r="PW398" s="1"/>
      <c r="PX398" s="1"/>
      <c r="PY398" s="1"/>
      <c r="PZ398" s="1"/>
      <c r="QA398" s="1"/>
      <c r="QB398" s="1"/>
      <c r="QC398" s="1"/>
      <c r="QD398" s="1"/>
      <c r="QE398" s="1"/>
      <c r="QF398" s="1"/>
      <c r="QG398" s="1"/>
      <c r="QH398" s="1"/>
      <c r="QI398" s="1"/>
      <c r="QJ398" s="1"/>
      <c r="QK398" s="1"/>
      <c r="QL398" s="1"/>
      <c r="QM398" s="1"/>
      <c r="QN398" s="1"/>
      <c r="QO398" s="1"/>
      <c r="QP398" s="1"/>
      <c r="QQ398" s="1"/>
      <c r="QR398" s="1"/>
      <c r="QS398" s="1"/>
      <c r="QT398" s="1"/>
      <c r="QU398" s="1"/>
      <c r="QV398" s="1"/>
      <c r="QW398" s="1"/>
      <c r="QX398" s="1"/>
      <c r="QY398" s="1"/>
      <c r="QZ398" s="1"/>
      <c r="RA398" s="1"/>
      <c r="RB398" s="1"/>
      <c r="RC398" s="1"/>
      <c r="RD398" s="1"/>
      <c r="RE398" s="1"/>
      <c r="RF398" s="1"/>
      <c r="RG398" s="1"/>
      <c r="RH398" s="1"/>
      <c r="RI398" s="1"/>
      <c r="RJ398" s="1"/>
      <c r="RK398" s="1"/>
      <c r="RL398" s="1"/>
      <c r="RM398" s="1"/>
      <c r="RN398" s="1"/>
      <c r="RO398" s="1"/>
      <c r="RP398" s="1"/>
      <c r="RQ398" s="1"/>
      <c r="RR398" s="1"/>
      <c r="RS398" s="1"/>
      <c r="RT398" s="1"/>
      <c r="RU398" s="1"/>
      <c r="RV398" s="1"/>
      <c r="RW398" s="1"/>
      <c r="RX398" s="1"/>
      <c r="RY398" s="1"/>
      <c r="RZ398" s="1"/>
      <c r="SA398" s="1"/>
      <c r="SB398" s="1"/>
      <c r="SC398" s="1"/>
      <c r="SD398" s="1"/>
      <c r="SE398" s="1"/>
      <c r="SF398" s="1"/>
      <c r="SG398" s="1"/>
      <c r="SH398" s="1"/>
      <c r="SI398" s="1"/>
      <c r="SJ398" s="1"/>
      <c r="SK398" s="1"/>
      <c r="SL398" s="1"/>
      <c r="SM398" s="1"/>
      <c r="SN398" s="1"/>
      <c r="SO398" s="1"/>
      <c r="SP398" s="1"/>
      <c r="SQ398" s="1"/>
      <c r="SR398" s="1"/>
      <c r="SS398" s="1"/>
      <c r="ST398" s="1"/>
      <c r="SU398" s="1"/>
      <c r="SV398" s="1"/>
      <c r="SW398" s="1"/>
      <c r="SX398" s="1"/>
      <c r="SY398" s="1"/>
      <c r="SZ398" s="1"/>
      <c r="TA398" s="1"/>
      <c r="TB398" s="1"/>
      <c r="TC398" s="1"/>
      <c r="TD398" s="1"/>
      <c r="TE398" s="1"/>
      <c r="TF398" s="1"/>
      <c r="TG398" s="1"/>
      <c r="TH398" s="1"/>
      <c r="TI398" s="1"/>
      <c r="TJ398" s="1"/>
      <c r="TK398" s="1"/>
      <c r="TL398" s="1"/>
      <c r="TM398" s="1"/>
      <c r="TN398" s="1"/>
      <c r="TO398" s="1"/>
      <c r="TP398" s="1"/>
      <c r="TQ398" s="1"/>
      <c r="TR398" s="1"/>
      <c r="TS398" s="1"/>
      <c r="TT398" s="1"/>
      <c r="TU398" s="1"/>
      <c r="TV398" s="1"/>
      <c r="TW398" s="1"/>
      <c r="TX398" s="1"/>
      <c r="TY398" s="1"/>
      <c r="TZ398" s="1"/>
      <c r="UA398" s="1"/>
      <c r="UB398" s="1"/>
      <c r="UC398" s="1"/>
      <c r="UD398" s="1"/>
      <c r="UE398" s="1"/>
      <c r="UF398" s="1"/>
      <c r="UG398" s="1"/>
      <c r="UH398" s="1"/>
      <c r="UI398" s="1"/>
      <c r="UJ398" s="1"/>
      <c r="UK398" s="1"/>
      <c r="UL398" s="1"/>
      <c r="UM398" s="1"/>
      <c r="UN398" s="1"/>
      <c r="UO398" s="1"/>
      <c r="UP398" s="1"/>
      <c r="UQ398" s="1"/>
      <c r="UR398" s="1"/>
      <c r="US398" s="1"/>
      <c r="UT398" s="1"/>
      <c r="UU398" s="1"/>
      <c r="UV398" s="1"/>
      <c r="UW398" s="1"/>
      <c r="UX398" s="1"/>
      <c r="UY398" s="1"/>
      <c r="UZ398" s="1"/>
      <c r="VA398" s="1"/>
      <c r="VB398" s="1"/>
      <c r="VC398" s="1"/>
      <c r="VD398" s="1"/>
      <c r="VE398" s="1"/>
      <c r="VF398" s="1"/>
      <c r="VG398" s="1"/>
      <c r="VH398" s="1"/>
      <c r="VI398" s="1"/>
      <c r="VJ398" s="1"/>
      <c r="VK398" s="1"/>
      <c r="VL398" s="1"/>
      <c r="VM398" s="1"/>
      <c r="VN398" s="1"/>
      <c r="VO398" s="1"/>
      <c r="VP398" s="1"/>
      <c r="VQ398" s="1"/>
      <c r="VR398" s="1"/>
      <c r="VS398" s="1"/>
      <c r="VT398" s="1"/>
      <c r="VU398" s="1"/>
      <c r="VV398" s="1"/>
      <c r="VW398" s="1"/>
      <c r="VX398" s="1"/>
      <c r="VY398" s="1"/>
      <c r="VZ398" s="1"/>
      <c r="WA398" s="1"/>
      <c r="WB398" s="1"/>
      <c r="WC398" s="1"/>
      <c r="WD398" s="1"/>
      <c r="WE398" s="1"/>
      <c r="WF398" s="1"/>
      <c r="WG398" s="1"/>
      <c r="WH398" s="1"/>
      <c r="WI398" s="1"/>
      <c r="WJ398" s="1"/>
      <c r="WK398" s="1"/>
      <c r="WL398" s="1"/>
      <c r="WM398" s="1"/>
      <c r="WN398" s="1"/>
      <c r="WO398" s="1"/>
      <c r="WP398" s="1"/>
      <c r="WQ398" s="1"/>
      <c r="WR398" s="1"/>
      <c r="WS398" s="1"/>
      <c r="WT398" s="1"/>
      <c r="WU398" s="1"/>
      <c r="WV398" s="1"/>
      <c r="WW398" s="1"/>
      <c r="WX398" s="1"/>
      <c r="WY398" s="1"/>
      <c r="WZ398" s="1"/>
      <c r="XA398" s="1"/>
      <c r="XB398" s="1"/>
      <c r="XC398" s="1"/>
      <c r="XD398" s="1"/>
      <c r="XE398" s="1"/>
      <c r="XF398" s="1"/>
      <c r="XG398" s="1"/>
      <c r="XH398" s="1"/>
      <c r="XI398" s="1"/>
      <c r="XJ398" s="1"/>
      <c r="XK398" s="1"/>
      <c r="XL398" s="1"/>
      <c r="XM398" s="1"/>
      <c r="XN398" s="1"/>
      <c r="XO398" s="1"/>
      <c r="XP398" s="1"/>
      <c r="XQ398" s="1"/>
      <c r="XR398" s="1"/>
      <c r="XS398" s="1"/>
      <c r="XT398" s="1"/>
      <c r="XU398" s="1"/>
      <c r="XV398" s="1"/>
      <c r="XW398" s="1"/>
      <c r="XX398" s="1"/>
      <c r="XY398" s="1"/>
      <c r="XZ398" s="1"/>
      <c r="YA398" s="1"/>
      <c r="YB398" s="1"/>
      <c r="YC398" s="1"/>
      <c r="YD398" s="1"/>
      <c r="YE398" s="1"/>
      <c r="YF398" s="1"/>
      <c r="YG398" s="1"/>
      <c r="YH398" s="1"/>
      <c r="YI398" s="1"/>
      <c r="YJ398" s="1"/>
      <c r="YK398" s="1"/>
      <c r="YL398" s="1"/>
      <c r="YM398" s="1"/>
      <c r="YN398" s="1"/>
      <c r="YO398" s="1"/>
      <c r="YP398" s="1"/>
      <c r="YQ398" s="1"/>
      <c r="YR398" s="1"/>
      <c r="YS398" s="1"/>
      <c r="YT398" s="1"/>
      <c r="YU398" s="1"/>
      <c r="YV398" s="1"/>
      <c r="YW398" s="1"/>
      <c r="YX398" s="1"/>
      <c r="YY398" s="1"/>
      <c r="YZ398" s="1"/>
      <c r="ZA398" s="1"/>
      <c r="ZB398" s="1"/>
      <c r="ZC398" s="1"/>
      <c r="ZD398" s="1"/>
      <c r="ZE398" s="1"/>
      <c r="ZF398" s="1"/>
      <c r="ZG398" s="1"/>
      <c r="ZH398" s="1"/>
      <c r="ZI398" s="1"/>
      <c r="ZJ398" s="1"/>
      <c r="ZK398" s="1"/>
      <c r="ZL398" s="1"/>
      <c r="ZM398" s="1"/>
      <c r="ZN398" s="1"/>
      <c r="ZO398" s="1"/>
      <c r="ZP398" s="1"/>
      <c r="ZQ398" s="1"/>
      <c r="ZR398" s="1"/>
      <c r="ZS398" s="1"/>
      <c r="ZT398" s="1"/>
      <c r="ZU398" s="1"/>
      <c r="ZV398" s="1"/>
      <c r="ZW398" s="1"/>
      <c r="ZX398" s="1"/>
      <c r="ZY398" s="1"/>
      <c r="ZZ398" s="1"/>
      <c r="AAA398" s="1"/>
      <c r="AAB398" s="1"/>
      <c r="AAC398" s="1"/>
      <c r="AAD398" s="1"/>
      <c r="AAE398" s="1"/>
      <c r="AAF398" s="1"/>
      <c r="AAG398" s="1"/>
      <c r="AAH398" s="1"/>
      <c r="AAI398" s="1"/>
      <c r="AAJ398" s="1"/>
      <c r="AAK398" s="1"/>
      <c r="AAL398" s="1"/>
      <c r="AAM398" s="1"/>
      <c r="AAN398" s="1"/>
      <c r="AAO398" s="1"/>
      <c r="AAP398" s="1"/>
      <c r="AAQ398" s="1"/>
      <c r="AAR398" s="1"/>
      <c r="AAS398" s="1"/>
      <c r="AAT398" s="1"/>
      <c r="AAU398" s="1"/>
      <c r="AAV398" s="1"/>
      <c r="AAW398" s="1"/>
      <c r="AAX398" s="1"/>
      <c r="AAY398" s="1"/>
      <c r="AAZ398" s="1"/>
      <c r="ABA398" s="1"/>
      <c r="ABB398" s="1"/>
      <c r="ABC398" s="1"/>
      <c r="ABD398" s="1"/>
      <c r="ABE398" s="1"/>
      <c r="ABF398" s="1"/>
      <c r="ABG398" s="1"/>
      <c r="ABH398" s="1"/>
      <c r="ABI398" s="1"/>
      <c r="ABJ398" s="1"/>
      <c r="ABK398" s="1"/>
      <c r="ABL398" s="1"/>
      <c r="ABM398" s="1"/>
      <c r="ABN398" s="1"/>
      <c r="ABO398" s="1"/>
      <c r="ABP398" s="1"/>
      <c r="ABQ398" s="1"/>
      <c r="ABR398" s="1"/>
      <c r="ABS398" s="1"/>
      <c r="ABT398" s="1"/>
      <c r="ABU398" s="1"/>
      <c r="ABV398" s="1"/>
      <c r="ABW398" s="1"/>
      <c r="ABX398" s="1"/>
      <c r="ABY398" s="1"/>
      <c r="ABZ398" s="1"/>
      <c r="ACA398" s="1"/>
      <c r="ACB398" s="1"/>
      <c r="ACC398" s="1"/>
      <c r="ACD398" s="1"/>
      <c r="ACE398" s="1"/>
      <c r="ACF398" s="1"/>
      <c r="ACG398" s="1"/>
      <c r="ACH398" s="1"/>
      <c r="ACI398" s="1"/>
      <c r="ACJ398" s="1"/>
      <c r="ACK398" s="1"/>
      <c r="ACL398" s="1"/>
      <c r="ACM398" s="1"/>
      <c r="ACN398" s="1"/>
      <c r="ACO398" s="1"/>
      <c r="ACP398" s="1"/>
      <c r="ACQ398" s="1"/>
      <c r="ACR398" s="1"/>
      <c r="ACS398" s="1"/>
      <c r="ACT398" s="1"/>
      <c r="ACU398" s="1"/>
      <c r="ACV398" s="1"/>
      <c r="ACW398" s="1"/>
      <c r="ACX398" s="1"/>
      <c r="ACY398" s="1"/>
      <c r="ACZ398" s="1"/>
      <c r="ADA398" s="1"/>
      <c r="ADB398" s="1"/>
      <c r="ADC398" s="1"/>
      <c r="ADD398" s="1"/>
      <c r="ADE398" s="1"/>
      <c r="ADF398" s="1"/>
      <c r="ADG398" s="1"/>
      <c r="ADH398" s="1"/>
      <c r="ADI398" s="1"/>
      <c r="ADJ398" s="1"/>
      <c r="ADK398" s="1"/>
      <c r="ADL398" s="1"/>
      <c r="ADM398" s="1"/>
      <c r="ADN398" s="1"/>
      <c r="ADO398" s="1"/>
      <c r="ADP398" s="1"/>
      <c r="ADQ398" s="1"/>
      <c r="ADR398" s="1"/>
      <c r="ADS398" s="1"/>
      <c r="ADT398" s="1"/>
      <c r="ADU398" s="1"/>
      <c r="ADV398" s="1"/>
      <c r="ADW398" s="1"/>
      <c r="ADX398" s="1"/>
      <c r="ADY398" s="1"/>
      <c r="ADZ398" s="1"/>
      <c r="AEA398" s="1"/>
      <c r="AEB398" s="1"/>
      <c r="AEC398" s="1"/>
      <c r="AED398" s="1"/>
      <c r="AEE398" s="1"/>
      <c r="AEF398" s="1"/>
      <c r="AEG398" s="1"/>
      <c r="AEH398" s="1"/>
      <c r="AEI398" s="1"/>
      <c r="AEJ398" s="1"/>
      <c r="AEK398" s="1"/>
      <c r="AEL398" s="1"/>
      <c r="AEM398" s="1"/>
      <c r="AEN398" s="1"/>
      <c r="AEO398" s="1"/>
      <c r="AEP398" s="1"/>
      <c r="AEQ398" s="1"/>
      <c r="AER398" s="1"/>
      <c r="AES398" s="1"/>
      <c r="AET398" s="1"/>
      <c r="AEU398" s="1"/>
      <c r="AEV398" s="1"/>
      <c r="AEW398" s="1"/>
      <c r="AEX398" s="1"/>
      <c r="AEY398" s="1"/>
      <c r="AEZ398" s="1"/>
      <c r="AFA398" s="1"/>
      <c r="AFB398" s="1"/>
      <c r="AFC398" s="1"/>
      <c r="AFD398" s="1"/>
      <c r="AFE398" s="1"/>
      <c r="AFF398" s="1"/>
      <c r="AFG398" s="1"/>
      <c r="AFH398" s="1"/>
      <c r="AFI398" s="1"/>
      <c r="AFJ398" s="1"/>
      <c r="AFK398" s="1"/>
      <c r="AFL398" s="1"/>
      <c r="AFM398" s="1"/>
      <c r="AFN398" s="1"/>
      <c r="AFO398" s="1"/>
      <c r="AFP398" s="1"/>
      <c r="AFQ398" s="1"/>
      <c r="AFR398" s="1"/>
      <c r="AFS398" s="1"/>
      <c r="AFT398" s="1"/>
      <c r="AFU398" s="1"/>
      <c r="AFV398" s="1"/>
      <c r="AFW398" s="1"/>
      <c r="AFX398" s="1"/>
      <c r="AFY398" s="1"/>
      <c r="AFZ398" s="1"/>
      <c r="AGA398" s="1"/>
      <c r="AGB398" s="1"/>
      <c r="AGC398" s="1"/>
      <c r="AGD398" s="1"/>
      <c r="AGE398" s="1"/>
      <c r="AGF398" s="1"/>
      <c r="AGG398" s="1"/>
      <c r="AGH398" s="1"/>
      <c r="AGI398" s="1"/>
      <c r="AGJ398" s="1"/>
      <c r="AGK398" s="1"/>
      <c r="AGL398" s="1"/>
      <c r="AGM398" s="1"/>
      <c r="AGN398" s="1"/>
      <c r="AGO398" s="1"/>
      <c r="AGP398" s="1"/>
      <c r="AGQ398" s="1"/>
      <c r="AGR398" s="1"/>
      <c r="AGS398" s="1"/>
      <c r="AGT398" s="1"/>
      <c r="AGU398" s="1"/>
      <c r="AGV398" s="1"/>
      <c r="AGW398" s="1"/>
      <c r="AGX398" s="1"/>
      <c r="AGY398" s="1"/>
      <c r="AGZ398" s="1"/>
      <c r="AHA398" s="1"/>
      <c r="AHB398" s="1"/>
      <c r="AHC398" s="1"/>
      <c r="AHD398" s="1"/>
      <c r="AHE398" s="1"/>
      <c r="AHF398" s="1"/>
      <c r="AHG398" s="1"/>
      <c r="AHH398" s="1"/>
      <c r="AHI398" s="1"/>
      <c r="AHJ398" s="1"/>
      <c r="AHK398" s="1"/>
      <c r="AHL398" s="1"/>
      <c r="AHM398" s="1"/>
      <c r="AHN398" s="1"/>
      <c r="AHO398" s="1"/>
      <c r="AHP398" s="1"/>
      <c r="AHQ398" s="1"/>
      <c r="AHR398" s="1"/>
      <c r="AHS398" s="1"/>
      <c r="AHT398" s="1"/>
      <c r="AHU398" s="1"/>
      <c r="AHV398" s="1"/>
      <c r="AHW398" s="1"/>
      <c r="AHX398" s="1"/>
      <c r="AHY398" s="1"/>
      <c r="AHZ398" s="1"/>
      <c r="AIA398" s="1"/>
      <c r="AIB398" s="1"/>
      <c r="AIC398" s="1"/>
      <c r="AID398" s="1"/>
      <c r="AIE398" s="1"/>
      <c r="AIF398" s="1"/>
      <c r="AIG398" s="1"/>
      <c r="AIH398" s="1"/>
      <c r="AII398" s="1"/>
      <c r="AIJ398" s="1"/>
      <c r="AIK398" s="1"/>
      <c r="AIL398" s="1"/>
      <c r="AIM398" s="1"/>
      <c r="AIN398" s="1"/>
      <c r="AIO398" s="1"/>
      <c r="AIP398" s="1"/>
      <c r="AIQ398" s="1"/>
      <c r="AIR398" s="1"/>
      <c r="AIS398" s="1"/>
      <c r="AIT398" s="1"/>
      <c r="AIU398" s="1"/>
      <c r="AIV398" s="1"/>
      <c r="AIW398" s="1"/>
      <c r="AIX398" s="1"/>
      <c r="AIY398" s="1"/>
      <c r="AIZ398" s="1"/>
      <c r="AJA398" s="1"/>
      <c r="AJB398" s="1"/>
      <c r="AJC398" s="1"/>
      <c r="AJD398" s="1"/>
      <c r="AJE398" s="1"/>
      <c r="AJF398" s="1"/>
      <c r="AJG398" s="1"/>
      <c r="AJH398" s="1"/>
      <c r="AJI398" s="1"/>
      <c r="AJJ398" s="1"/>
      <c r="AJK398" s="1"/>
      <c r="AJL398" s="1"/>
      <c r="AJM398" s="1"/>
      <c r="AJN398" s="1"/>
      <c r="AJO398" s="1"/>
      <c r="AJP398" s="1"/>
      <c r="AJQ398" s="1"/>
      <c r="AJR398" s="1"/>
      <c r="AJS398" s="1"/>
      <c r="AJT398" s="1"/>
      <c r="AJU398" s="1"/>
      <c r="AJV398" s="1"/>
      <c r="AJW398" s="1"/>
      <c r="AJX398" s="1"/>
      <c r="AJY398" s="1"/>
      <c r="AJZ398" s="1"/>
      <c r="AKA398" s="1"/>
      <c r="AKB398" s="1"/>
      <c r="AKC398" s="1"/>
      <c r="AKD398" s="1"/>
      <c r="AKE398" s="1"/>
      <c r="AKF398" s="1"/>
      <c r="AKG398" s="1"/>
      <c r="AKH398" s="1"/>
      <c r="AKI398" s="1"/>
      <c r="AKJ398" s="1"/>
      <c r="AKK398" s="1"/>
      <c r="AKL398" s="1"/>
      <c r="AKM398" s="1"/>
      <c r="AKN398" s="1"/>
      <c r="AKO398" s="1"/>
      <c r="AKP398" s="1"/>
      <c r="AKQ398" s="1"/>
      <c r="AKR398" s="1"/>
      <c r="AKS398" s="1"/>
      <c r="AKT398" s="1"/>
      <c r="AKU398" s="1"/>
      <c r="AKV398" s="1"/>
      <c r="AKW398" s="1"/>
      <c r="AKX398" s="1"/>
      <c r="AKY398" s="1"/>
      <c r="AKZ398" s="1"/>
      <c r="ALA398" s="1"/>
      <c r="ALB398" s="1"/>
      <c r="ALC398" s="1"/>
      <c r="ALD398" s="1"/>
      <c r="ALE398" s="1"/>
      <c r="ALF398" s="1"/>
      <c r="ALG398" s="1"/>
      <c r="ALH398" s="1"/>
      <c r="ALI398" s="1"/>
      <c r="ALJ398" s="1"/>
      <c r="ALK398" s="1"/>
      <c r="ALL398" s="1"/>
      <c r="ALM398" s="1"/>
      <c r="ALN398" s="1"/>
      <c r="ALO398" s="1"/>
      <c r="ALP398" s="1"/>
      <c r="ALQ398" s="1"/>
      <c r="ALR398" s="1"/>
      <c r="ALS398" s="1"/>
      <c r="ALT398" s="1"/>
      <c r="ALU398" s="1"/>
      <c r="ALV398" s="1"/>
      <c r="ALW398" s="1"/>
      <c r="ALX398" s="1"/>
      <c r="ALY398" s="1"/>
      <c r="ALZ398" s="1"/>
      <c r="AMA398" s="1"/>
      <c r="AMB398" s="1"/>
      <c r="AMC398" s="1"/>
      <c r="AMD398" s="1"/>
      <c r="AME398" s="1"/>
      <c r="AMF398" s="1"/>
      <c r="AMG398" s="1"/>
      <c r="AMH398" s="1"/>
      <c r="AMI398" s="1"/>
      <c r="AMJ398" s="1"/>
    </row>
    <row r="399" spans="1:1024" s="22" customFormat="1">
      <c r="A399" s="1" t="s">
        <v>987</v>
      </c>
      <c r="B399" s="1" t="s">
        <v>988</v>
      </c>
      <c r="C399" s="1" t="s">
        <v>99</v>
      </c>
      <c r="D399" s="1" t="s">
        <v>13</v>
      </c>
      <c r="E399" s="1" t="s">
        <v>989</v>
      </c>
      <c r="F399" s="1" t="s">
        <v>16</v>
      </c>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c r="KB399" s="1"/>
      <c r="KC399" s="1"/>
      <c r="KD399" s="1"/>
      <c r="KE399" s="1"/>
      <c r="KF399" s="1"/>
      <c r="KG399" s="1"/>
      <c r="KH399" s="1"/>
      <c r="KI399" s="1"/>
      <c r="KJ399" s="1"/>
      <c r="KK399" s="1"/>
      <c r="KL399" s="1"/>
      <c r="KM399" s="1"/>
      <c r="KN399" s="1"/>
      <c r="KO399" s="1"/>
      <c r="KP399" s="1"/>
      <c r="KQ399" s="1"/>
      <c r="KR399" s="1"/>
      <c r="KS399" s="1"/>
      <c r="KT399" s="1"/>
      <c r="KU399" s="1"/>
      <c r="KV399" s="1"/>
      <c r="KW399" s="1"/>
      <c r="KX399" s="1"/>
      <c r="KY399" s="1"/>
      <c r="KZ399" s="1"/>
      <c r="LA399" s="1"/>
      <c r="LB399" s="1"/>
      <c r="LC399" s="1"/>
      <c r="LD399" s="1"/>
      <c r="LE399" s="1"/>
      <c r="LF399" s="1"/>
      <c r="LG399" s="1"/>
      <c r="LH399" s="1"/>
      <c r="LI399" s="1"/>
      <c r="LJ399" s="1"/>
      <c r="LK399" s="1"/>
      <c r="LL399" s="1"/>
      <c r="LM399" s="1"/>
      <c r="LN399" s="1"/>
      <c r="LO399" s="1"/>
      <c r="LP399" s="1"/>
      <c r="LQ399" s="1"/>
      <c r="LR399" s="1"/>
      <c r="LS399" s="1"/>
      <c r="LT399" s="1"/>
      <c r="LU399" s="1"/>
      <c r="LV399" s="1"/>
      <c r="LW399" s="1"/>
      <c r="LX399" s="1"/>
      <c r="LY399" s="1"/>
      <c r="LZ399" s="1"/>
      <c r="MA399" s="1"/>
      <c r="MB399" s="1"/>
      <c r="MC399" s="1"/>
      <c r="MD399" s="1"/>
      <c r="ME399" s="1"/>
      <c r="MF399" s="1"/>
      <c r="MG399" s="1"/>
      <c r="MH399" s="1"/>
      <c r="MI399" s="1"/>
      <c r="MJ399" s="1"/>
      <c r="MK399" s="1"/>
      <c r="ML399" s="1"/>
      <c r="MM399" s="1"/>
      <c r="MN399" s="1"/>
      <c r="MO399" s="1"/>
      <c r="MP399" s="1"/>
      <c r="MQ399" s="1"/>
      <c r="MR399" s="1"/>
      <c r="MS399" s="1"/>
      <c r="MT399" s="1"/>
      <c r="MU399" s="1"/>
      <c r="MV399" s="1"/>
      <c r="MW399" s="1"/>
      <c r="MX399" s="1"/>
      <c r="MY399" s="1"/>
      <c r="MZ399" s="1"/>
      <c r="NA399" s="1"/>
      <c r="NB399" s="1"/>
      <c r="NC399" s="1"/>
      <c r="ND399" s="1"/>
      <c r="NE399" s="1"/>
      <c r="NF399" s="1"/>
      <c r="NG399" s="1"/>
      <c r="NH399" s="1"/>
      <c r="NI399" s="1"/>
      <c r="NJ399" s="1"/>
      <c r="NK399" s="1"/>
      <c r="NL399" s="1"/>
      <c r="NM399" s="1"/>
      <c r="NN399" s="1"/>
      <c r="NO399" s="1"/>
      <c r="NP399" s="1"/>
      <c r="NQ399" s="1"/>
      <c r="NR399" s="1"/>
      <c r="NS399" s="1"/>
      <c r="NT399" s="1"/>
      <c r="NU399" s="1"/>
      <c r="NV399" s="1"/>
      <c r="NW399" s="1"/>
      <c r="NX399" s="1"/>
      <c r="NY399" s="1"/>
      <c r="NZ399" s="1"/>
      <c r="OA399" s="1"/>
      <c r="OB399" s="1"/>
      <c r="OC399" s="1"/>
      <c r="OD399" s="1"/>
      <c r="OE399" s="1"/>
      <c r="OF399" s="1"/>
      <c r="OG399" s="1"/>
      <c r="OH399" s="1"/>
      <c r="OI399" s="1"/>
      <c r="OJ399" s="1"/>
      <c r="OK399" s="1"/>
      <c r="OL399" s="1"/>
      <c r="OM399" s="1"/>
      <c r="ON399" s="1"/>
      <c r="OO399" s="1"/>
      <c r="OP399" s="1"/>
      <c r="OQ399" s="1"/>
      <c r="OR399" s="1"/>
      <c r="OS399" s="1"/>
      <c r="OT399" s="1"/>
      <c r="OU399" s="1"/>
      <c r="OV399" s="1"/>
      <c r="OW399" s="1"/>
      <c r="OX399" s="1"/>
      <c r="OY399" s="1"/>
      <c r="OZ399" s="1"/>
      <c r="PA399" s="1"/>
      <c r="PB399" s="1"/>
      <c r="PC399" s="1"/>
      <c r="PD399" s="1"/>
      <c r="PE399" s="1"/>
      <c r="PF399" s="1"/>
      <c r="PG399" s="1"/>
      <c r="PH399" s="1"/>
      <c r="PI399" s="1"/>
      <c r="PJ399" s="1"/>
      <c r="PK399" s="1"/>
      <c r="PL399" s="1"/>
      <c r="PM399" s="1"/>
      <c r="PN399" s="1"/>
      <c r="PO399" s="1"/>
      <c r="PP399" s="1"/>
      <c r="PQ399" s="1"/>
      <c r="PR399" s="1"/>
      <c r="PS399" s="1"/>
      <c r="PT399" s="1"/>
      <c r="PU399" s="1"/>
      <c r="PV399" s="1"/>
      <c r="PW399" s="1"/>
      <c r="PX399" s="1"/>
      <c r="PY399" s="1"/>
      <c r="PZ399" s="1"/>
      <c r="QA399" s="1"/>
      <c r="QB399" s="1"/>
      <c r="QC399" s="1"/>
      <c r="QD399" s="1"/>
      <c r="QE399" s="1"/>
      <c r="QF399" s="1"/>
      <c r="QG399" s="1"/>
      <c r="QH399" s="1"/>
      <c r="QI399" s="1"/>
      <c r="QJ399" s="1"/>
      <c r="QK399" s="1"/>
      <c r="QL399" s="1"/>
      <c r="QM399" s="1"/>
      <c r="QN399" s="1"/>
      <c r="QO399" s="1"/>
      <c r="QP399" s="1"/>
      <c r="QQ399" s="1"/>
      <c r="QR399" s="1"/>
      <c r="QS399" s="1"/>
      <c r="QT399" s="1"/>
      <c r="QU399" s="1"/>
      <c r="QV399" s="1"/>
      <c r="QW399" s="1"/>
      <c r="QX399" s="1"/>
      <c r="QY399" s="1"/>
      <c r="QZ399" s="1"/>
      <c r="RA399" s="1"/>
      <c r="RB399" s="1"/>
      <c r="RC399" s="1"/>
      <c r="RD399" s="1"/>
      <c r="RE399" s="1"/>
      <c r="RF399" s="1"/>
      <c r="RG399" s="1"/>
      <c r="RH399" s="1"/>
      <c r="RI399" s="1"/>
      <c r="RJ399" s="1"/>
      <c r="RK399" s="1"/>
      <c r="RL399" s="1"/>
      <c r="RM399" s="1"/>
      <c r="RN399" s="1"/>
      <c r="RO399" s="1"/>
      <c r="RP399" s="1"/>
      <c r="RQ399" s="1"/>
      <c r="RR399" s="1"/>
      <c r="RS399" s="1"/>
      <c r="RT399" s="1"/>
      <c r="RU399" s="1"/>
      <c r="RV399" s="1"/>
      <c r="RW399" s="1"/>
      <c r="RX399" s="1"/>
      <c r="RY399" s="1"/>
      <c r="RZ399" s="1"/>
      <c r="SA399" s="1"/>
      <c r="SB399" s="1"/>
      <c r="SC399" s="1"/>
      <c r="SD399" s="1"/>
      <c r="SE399" s="1"/>
      <c r="SF399" s="1"/>
      <c r="SG399" s="1"/>
      <c r="SH399" s="1"/>
      <c r="SI399" s="1"/>
      <c r="SJ399" s="1"/>
      <c r="SK399" s="1"/>
      <c r="SL399" s="1"/>
      <c r="SM399" s="1"/>
      <c r="SN399" s="1"/>
      <c r="SO399" s="1"/>
      <c r="SP399" s="1"/>
      <c r="SQ399" s="1"/>
      <c r="SR399" s="1"/>
      <c r="SS399" s="1"/>
      <c r="ST399" s="1"/>
      <c r="SU399" s="1"/>
      <c r="SV399" s="1"/>
      <c r="SW399" s="1"/>
      <c r="SX399" s="1"/>
      <c r="SY399" s="1"/>
      <c r="SZ399" s="1"/>
      <c r="TA399" s="1"/>
      <c r="TB399" s="1"/>
      <c r="TC399" s="1"/>
      <c r="TD399" s="1"/>
      <c r="TE399" s="1"/>
      <c r="TF399" s="1"/>
      <c r="TG399" s="1"/>
      <c r="TH399" s="1"/>
      <c r="TI399" s="1"/>
      <c r="TJ399" s="1"/>
      <c r="TK399" s="1"/>
      <c r="TL399" s="1"/>
      <c r="TM399" s="1"/>
      <c r="TN399" s="1"/>
      <c r="TO399" s="1"/>
      <c r="TP399" s="1"/>
      <c r="TQ399" s="1"/>
      <c r="TR399" s="1"/>
      <c r="TS399" s="1"/>
      <c r="TT399" s="1"/>
      <c r="TU399" s="1"/>
      <c r="TV399" s="1"/>
      <c r="TW399" s="1"/>
      <c r="TX399" s="1"/>
      <c r="TY399" s="1"/>
      <c r="TZ399" s="1"/>
      <c r="UA399" s="1"/>
      <c r="UB399" s="1"/>
      <c r="UC399" s="1"/>
      <c r="UD399" s="1"/>
      <c r="UE399" s="1"/>
      <c r="UF399" s="1"/>
      <c r="UG399" s="1"/>
      <c r="UH399" s="1"/>
      <c r="UI399" s="1"/>
      <c r="UJ399" s="1"/>
      <c r="UK399" s="1"/>
      <c r="UL399" s="1"/>
      <c r="UM399" s="1"/>
      <c r="UN399" s="1"/>
      <c r="UO399" s="1"/>
      <c r="UP399" s="1"/>
      <c r="UQ399" s="1"/>
      <c r="UR399" s="1"/>
      <c r="US399" s="1"/>
      <c r="UT399" s="1"/>
      <c r="UU399" s="1"/>
      <c r="UV399" s="1"/>
      <c r="UW399" s="1"/>
      <c r="UX399" s="1"/>
      <c r="UY399" s="1"/>
      <c r="UZ399" s="1"/>
      <c r="VA399" s="1"/>
      <c r="VB399" s="1"/>
      <c r="VC399" s="1"/>
      <c r="VD399" s="1"/>
      <c r="VE399" s="1"/>
      <c r="VF399" s="1"/>
      <c r="VG399" s="1"/>
      <c r="VH399" s="1"/>
      <c r="VI399" s="1"/>
      <c r="VJ399" s="1"/>
      <c r="VK399" s="1"/>
      <c r="VL399" s="1"/>
      <c r="VM399" s="1"/>
      <c r="VN399" s="1"/>
      <c r="VO399" s="1"/>
      <c r="VP399" s="1"/>
      <c r="VQ399" s="1"/>
      <c r="VR399" s="1"/>
      <c r="VS399" s="1"/>
      <c r="VT399" s="1"/>
      <c r="VU399" s="1"/>
      <c r="VV399" s="1"/>
      <c r="VW399" s="1"/>
      <c r="VX399" s="1"/>
      <c r="VY399" s="1"/>
      <c r="VZ399" s="1"/>
      <c r="WA399" s="1"/>
      <c r="WB399" s="1"/>
      <c r="WC399" s="1"/>
      <c r="WD399" s="1"/>
      <c r="WE399" s="1"/>
      <c r="WF399" s="1"/>
      <c r="WG399" s="1"/>
      <c r="WH399" s="1"/>
      <c r="WI399" s="1"/>
      <c r="WJ399" s="1"/>
      <c r="WK399" s="1"/>
      <c r="WL399" s="1"/>
      <c r="WM399" s="1"/>
      <c r="WN399" s="1"/>
      <c r="WO399" s="1"/>
      <c r="WP399" s="1"/>
      <c r="WQ399" s="1"/>
      <c r="WR399" s="1"/>
      <c r="WS399" s="1"/>
      <c r="WT399" s="1"/>
      <c r="WU399" s="1"/>
      <c r="WV399" s="1"/>
      <c r="WW399" s="1"/>
      <c r="WX399" s="1"/>
      <c r="WY399" s="1"/>
      <c r="WZ399" s="1"/>
      <c r="XA399" s="1"/>
      <c r="XB399" s="1"/>
      <c r="XC399" s="1"/>
      <c r="XD399" s="1"/>
      <c r="XE399" s="1"/>
      <c r="XF399" s="1"/>
      <c r="XG399" s="1"/>
      <c r="XH399" s="1"/>
      <c r="XI399" s="1"/>
      <c r="XJ399" s="1"/>
      <c r="XK399" s="1"/>
      <c r="XL399" s="1"/>
      <c r="XM399" s="1"/>
      <c r="XN399" s="1"/>
      <c r="XO399" s="1"/>
      <c r="XP399" s="1"/>
      <c r="XQ399" s="1"/>
      <c r="XR399" s="1"/>
      <c r="XS399" s="1"/>
      <c r="XT399" s="1"/>
      <c r="XU399" s="1"/>
      <c r="XV399" s="1"/>
      <c r="XW399" s="1"/>
      <c r="XX399" s="1"/>
      <c r="XY399" s="1"/>
      <c r="XZ399" s="1"/>
      <c r="YA399" s="1"/>
      <c r="YB399" s="1"/>
      <c r="YC399" s="1"/>
      <c r="YD399" s="1"/>
      <c r="YE399" s="1"/>
      <c r="YF399" s="1"/>
      <c r="YG399" s="1"/>
      <c r="YH399" s="1"/>
      <c r="YI399" s="1"/>
      <c r="YJ399" s="1"/>
      <c r="YK399" s="1"/>
      <c r="YL399" s="1"/>
      <c r="YM399" s="1"/>
      <c r="YN399" s="1"/>
      <c r="YO399" s="1"/>
      <c r="YP399" s="1"/>
      <c r="YQ399" s="1"/>
      <c r="YR399" s="1"/>
      <c r="YS399" s="1"/>
      <c r="YT399" s="1"/>
      <c r="YU399" s="1"/>
      <c r="YV399" s="1"/>
      <c r="YW399" s="1"/>
      <c r="YX399" s="1"/>
      <c r="YY399" s="1"/>
      <c r="YZ399" s="1"/>
      <c r="ZA399" s="1"/>
      <c r="ZB399" s="1"/>
      <c r="ZC399" s="1"/>
      <c r="ZD399" s="1"/>
      <c r="ZE399" s="1"/>
      <c r="ZF399" s="1"/>
      <c r="ZG399" s="1"/>
      <c r="ZH399" s="1"/>
      <c r="ZI399" s="1"/>
      <c r="ZJ399" s="1"/>
      <c r="ZK399" s="1"/>
      <c r="ZL399" s="1"/>
      <c r="ZM399" s="1"/>
      <c r="ZN399" s="1"/>
      <c r="ZO399" s="1"/>
      <c r="ZP399" s="1"/>
      <c r="ZQ399" s="1"/>
      <c r="ZR399" s="1"/>
      <c r="ZS399" s="1"/>
      <c r="ZT399" s="1"/>
      <c r="ZU399" s="1"/>
      <c r="ZV399" s="1"/>
      <c r="ZW399" s="1"/>
      <c r="ZX399" s="1"/>
      <c r="ZY399" s="1"/>
      <c r="ZZ399" s="1"/>
      <c r="AAA399" s="1"/>
      <c r="AAB399" s="1"/>
      <c r="AAC399" s="1"/>
      <c r="AAD399" s="1"/>
      <c r="AAE399" s="1"/>
      <c r="AAF399" s="1"/>
      <c r="AAG399" s="1"/>
      <c r="AAH399" s="1"/>
      <c r="AAI399" s="1"/>
      <c r="AAJ399" s="1"/>
      <c r="AAK399" s="1"/>
      <c r="AAL399" s="1"/>
      <c r="AAM399" s="1"/>
      <c r="AAN399" s="1"/>
      <c r="AAO399" s="1"/>
      <c r="AAP399" s="1"/>
      <c r="AAQ399" s="1"/>
      <c r="AAR399" s="1"/>
      <c r="AAS399" s="1"/>
      <c r="AAT399" s="1"/>
      <c r="AAU399" s="1"/>
      <c r="AAV399" s="1"/>
      <c r="AAW399" s="1"/>
      <c r="AAX399" s="1"/>
      <c r="AAY399" s="1"/>
      <c r="AAZ399" s="1"/>
      <c r="ABA399" s="1"/>
      <c r="ABB399" s="1"/>
      <c r="ABC399" s="1"/>
      <c r="ABD399" s="1"/>
      <c r="ABE399" s="1"/>
      <c r="ABF399" s="1"/>
      <c r="ABG399" s="1"/>
      <c r="ABH399" s="1"/>
      <c r="ABI399" s="1"/>
      <c r="ABJ399" s="1"/>
      <c r="ABK399" s="1"/>
      <c r="ABL399" s="1"/>
      <c r="ABM399" s="1"/>
      <c r="ABN399" s="1"/>
      <c r="ABO399" s="1"/>
      <c r="ABP399" s="1"/>
      <c r="ABQ399" s="1"/>
      <c r="ABR399" s="1"/>
      <c r="ABS399" s="1"/>
      <c r="ABT399" s="1"/>
      <c r="ABU399" s="1"/>
      <c r="ABV399" s="1"/>
      <c r="ABW399" s="1"/>
      <c r="ABX399" s="1"/>
      <c r="ABY399" s="1"/>
      <c r="ABZ399" s="1"/>
      <c r="ACA399" s="1"/>
      <c r="ACB399" s="1"/>
      <c r="ACC399" s="1"/>
      <c r="ACD399" s="1"/>
      <c r="ACE399" s="1"/>
      <c r="ACF399" s="1"/>
      <c r="ACG399" s="1"/>
      <c r="ACH399" s="1"/>
      <c r="ACI399" s="1"/>
      <c r="ACJ399" s="1"/>
      <c r="ACK399" s="1"/>
      <c r="ACL399" s="1"/>
      <c r="ACM399" s="1"/>
      <c r="ACN399" s="1"/>
      <c r="ACO399" s="1"/>
      <c r="ACP399" s="1"/>
      <c r="ACQ399" s="1"/>
      <c r="ACR399" s="1"/>
      <c r="ACS399" s="1"/>
      <c r="ACT399" s="1"/>
      <c r="ACU399" s="1"/>
      <c r="ACV399" s="1"/>
      <c r="ACW399" s="1"/>
      <c r="ACX399" s="1"/>
      <c r="ACY399" s="1"/>
      <c r="ACZ399" s="1"/>
      <c r="ADA399" s="1"/>
      <c r="ADB399" s="1"/>
      <c r="ADC399" s="1"/>
      <c r="ADD399" s="1"/>
      <c r="ADE399" s="1"/>
      <c r="ADF399" s="1"/>
      <c r="ADG399" s="1"/>
      <c r="ADH399" s="1"/>
      <c r="ADI399" s="1"/>
      <c r="ADJ399" s="1"/>
      <c r="ADK399" s="1"/>
      <c r="ADL399" s="1"/>
      <c r="ADM399" s="1"/>
      <c r="ADN399" s="1"/>
      <c r="ADO399" s="1"/>
      <c r="ADP399" s="1"/>
      <c r="ADQ399" s="1"/>
      <c r="ADR399" s="1"/>
      <c r="ADS399" s="1"/>
      <c r="ADT399" s="1"/>
      <c r="ADU399" s="1"/>
      <c r="ADV399" s="1"/>
      <c r="ADW399" s="1"/>
      <c r="ADX399" s="1"/>
      <c r="ADY399" s="1"/>
      <c r="ADZ399" s="1"/>
      <c r="AEA399" s="1"/>
      <c r="AEB399" s="1"/>
      <c r="AEC399" s="1"/>
      <c r="AED399" s="1"/>
      <c r="AEE399" s="1"/>
      <c r="AEF399" s="1"/>
      <c r="AEG399" s="1"/>
      <c r="AEH399" s="1"/>
      <c r="AEI399" s="1"/>
      <c r="AEJ399" s="1"/>
      <c r="AEK399" s="1"/>
      <c r="AEL399" s="1"/>
      <c r="AEM399" s="1"/>
      <c r="AEN399" s="1"/>
      <c r="AEO399" s="1"/>
      <c r="AEP399" s="1"/>
      <c r="AEQ399" s="1"/>
      <c r="AER399" s="1"/>
      <c r="AES399" s="1"/>
      <c r="AET399" s="1"/>
      <c r="AEU399" s="1"/>
      <c r="AEV399" s="1"/>
      <c r="AEW399" s="1"/>
      <c r="AEX399" s="1"/>
      <c r="AEY399" s="1"/>
      <c r="AEZ399" s="1"/>
      <c r="AFA399" s="1"/>
      <c r="AFB399" s="1"/>
      <c r="AFC399" s="1"/>
      <c r="AFD399" s="1"/>
      <c r="AFE399" s="1"/>
      <c r="AFF399" s="1"/>
      <c r="AFG399" s="1"/>
      <c r="AFH399" s="1"/>
      <c r="AFI399" s="1"/>
      <c r="AFJ399" s="1"/>
      <c r="AFK399" s="1"/>
      <c r="AFL399" s="1"/>
      <c r="AFM399" s="1"/>
      <c r="AFN399" s="1"/>
      <c r="AFO399" s="1"/>
      <c r="AFP399" s="1"/>
      <c r="AFQ399" s="1"/>
      <c r="AFR399" s="1"/>
      <c r="AFS399" s="1"/>
      <c r="AFT399" s="1"/>
      <c r="AFU399" s="1"/>
      <c r="AFV399" s="1"/>
      <c r="AFW399" s="1"/>
      <c r="AFX399" s="1"/>
      <c r="AFY399" s="1"/>
      <c r="AFZ399" s="1"/>
      <c r="AGA399" s="1"/>
      <c r="AGB399" s="1"/>
      <c r="AGC399" s="1"/>
      <c r="AGD399" s="1"/>
      <c r="AGE399" s="1"/>
      <c r="AGF399" s="1"/>
      <c r="AGG399" s="1"/>
      <c r="AGH399" s="1"/>
      <c r="AGI399" s="1"/>
      <c r="AGJ399" s="1"/>
      <c r="AGK399" s="1"/>
      <c r="AGL399" s="1"/>
      <c r="AGM399" s="1"/>
      <c r="AGN399" s="1"/>
      <c r="AGO399" s="1"/>
      <c r="AGP399" s="1"/>
      <c r="AGQ399" s="1"/>
      <c r="AGR399" s="1"/>
      <c r="AGS399" s="1"/>
      <c r="AGT399" s="1"/>
      <c r="AGU399" s="1"/>
      <c r="AGV399" s="1"/>
      <c r="AGW399" s="1"/>
      <c r="AGX399" s="1"/>
      <c r="AGY399" s="1"/>
      <c r="AGZ399" s="1"/>
      <c r="AHA399" s="1"/>
      <c r="AHB399" s="1"/>
      <c r="AHC399" s="1"/>
      <c r="AHD399" s="1"/>
      <c r="AHE399" s="1"/>
      <c r="AHF399" s="1"/>
      <c r="AHG399" s="1"/>
      <c r="AHH399" s="1"/>
      <c r="AHI399" s="1"/>
      <c r="AHJ399" s="1"/>
      <c r="AHK399" s="1"/>
      <c r="AHL399" s="1"/>
      <c r="AHM399" s="1"/>
      <c r="AHN399" s="1"/>
      <c r="AHO399" s="1"/>
      <c r="AHP399" s="1"/>
      <c r="AHQ399" s="1"/>
      <c r="AHR399" s="1"/>
      <c r="AHS399" s="1"/>
      <c r="AHT399" s="1"/>
      <c r="AHU399" s="1"/>
      <c r="AHV399" s="1"/>
      <c r="AHW399" s="1"/>
      <c r="AHX399" s="1"/>
      <c r="AHY399" s="1"/>
      <c r="AHZ399" s="1"/>
      <c r="AIA399" s="1"/>
      <c r="AIB399" s="1"/>
      <c r="AIC399" s="1"/>
      <c r="AID399" s="1"/>
      <c r="AIE399" s="1"/>
      <c r="AIF399" s="1"/>
      <c r="AIG399" s="1"/>
      <c r="AIH399" s="1"/>
      <c r="AII399" s="1"/>
      <c r="AIJ399" s="1"/>
      <c r="AIK399" s="1"/>
      <c r="AIL399" s="1"/>
      <c r="AIM399" s="1"/>
      <c r="AIN399" s="1"/>
      <c r="AIO399" s="1"/>
      <c r="AIP399" s="1"/>
      <c r="AIQ399" s="1"/>
      <c r="AIR399" s="1"/>
      <c r="AIS399" s="1"/>
      <c r="AIT399" s="1"/>
      <c r="AIU399" s="1"/>
      <c r="AIV399" s="1"/>
      <c r="AIW399" s="1"/>
      <c r="AIX399" s="1"/>
      <c r="AIY399" s="1"/>
      <c r="AIZ399" s="1"/>
      <c r="AJA399" s="1"/>
      <c r="AJB399" s="1"/>
      <c r="AJC399" s="1"/>
      <c r="AJD399" s="1"/>
      <c r="AJE399" s="1"/>
      <c r="AJF399" s="1"/>
      <c r="AJG399" s="1"/>
      <c r="AJH399" s="1"/>
      <c r="AJI399" s="1"/>
      <c r="AJJ399" s="1"/>
      <c r="AJK399" s="1"/>
      <c r="AJL399" s="1"/>
      <c r="AJM399" s="1"/>
      <c r="AJN399" s="1"/>
      <c r="AJO399" s="1"/>
      <c r="AJP399" s="1"/>
      <c r="AJQ399" s="1"/>
      <c r="AJR399" s="1"/>
      <c r="AJS399" s="1"/>
      <c r="AJT399" s="1"/>
      <c r="AJU399" s="1"/>
      <c r="AJV399" s="1"/>
      <c r="AJW399" s="1"/>
      <c r="AJX399" s="1"/>
      <c r="AJY399" s="1"/>
      <c r="AJZ399" s="1"/>
      <c r="AKA399" s="1"/>
      <c r="AKB399" s="1"/>
      <c r="AKC399" s="1"/>
      <c r="AKD399" s="1"/>
      <c r="AKE399" s="1"/>
      <c r="AKF399" s="1"/>
      <c r="AKG399" s="1"/>
      <c r="AKH399" s="1"/>
      <c r="AKI399" s="1"/>
      <c r="AKJ399" s="1"/>
      <c r="AKK399" s="1"/>
      <c r="AKL399" s="1"/>
      <c r="AKM399" s="1"/>
      <c r="AKN399" s="1"/>
      <c r="AKO399" s="1"/>
      <c r="AKP399" s="1"/>
      <c r="AKQ399" s="1"/>
      <c r="AKR399" s="1"/>
      <c r="AKS399" s="1"/>
      <c r="AKT399" s="1"/>
      <c r="AKU399" s="1"/>
      <c r="AKV399" s="1"/>
      <c r="AKW399" s="1"/>
      <c r="AKX399" s="1"/>
      <c r="AKY399" s="1"/>
      <c r="AKZ399" s="1"/>
      <c r="ALA399" s="1"/>
      <c r="ALB399" s="1"/>
      <c r="ALC399" s="1"/>
      <c r="ALD399" s="1"/>
      <c r="ALE399" s="1"/>
      <c r="ALF399" s="1"/>
      <c r="ALG399" s="1"/>
      <c r="ALH399" s="1"/>
      <c r="ALI399" s="1"/>
      <c r="ALJ399" s="1"/>
      <c r="ALK399" s="1"/>
      <c r="ALL399" s="1"/>
      <c r="ALM399" s="1"/>
      <c r="ALN399" s="1"/>
      <c r="ALO399" s="1"/>
      <c r="ALP399" s="1"/>
      <c r="ALQ399" s="1"/>
      <c r="ALR399" s="1"/>
      <c r="ALS399" s="1"/>
      <c r="ALT399" s="1"/>
      <c r="ALU399" s="1"/>
      <c r="ALV399" s="1"/>
      <c r="ALW399" s="1"/>
      <c r="ALX399" s="1"/>
      <c r="ALY399" s="1"/>
      <c r="ALZ399" s="1"/>
      <c r="AMA399" s="1"/>
      <c r="AMB399" s="1"/>
      <c r="AMC399" s="1"/>
      <c r="AMD399" s="1"/>
      <c r="AME399" s="1"/>
      <c r="AMF399" s="1"/>
      <c r="AMG399" s="1"/>
      <c r="AMH399" s="1"/>
      <c r="AMI399" s="1"/>
      <c r="AMJ399" s="1"/>
    </row>
    <row r="400" spans="1:1024" s="22" customFormat="1">
      <c r="A400" s="1" t="s">
        <v>990</v>
      </c>
      <c r="B400" s="1" t="s">
        <v>991</v>
      </c>
      <c r="C400" s="1" t="s">
        <v>99</v>
      </c>
      <c r="D400" s="1" t="s">
        <v>13</v>
      </c>
      <c r="E400" s="1" t="s">
        <v>992</v>
      </c>
      <c r="F400" s="1" t="s">
        <v>16</v>
      </c>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c r="KB400" s="1"/>
      <c r="KC400" s="1"/>
      <c r="KD400" s="1"/>
      <c r="KE400" s="1"/>
      <c r="KF400" s="1"/>
      <c r="KG400" s="1"/>
      <c r="KH400" s="1"/>
      <c r="KI400" s="1"/>
      <c r="KJ400" s="1"/>
      <c r="KK400" s="1"/>
      <c r="KL400" s="1"/>
      <c r="KM400" s="1"/>
      <c r="KN400" s="1"/>
      <c r="KO400" s="1"/>
      <c r="KP400" s="1"/>
      <c r="KQ400" s="1"/>
      <c r="KR400" s="1"/>
      <c r="KS400" s="1"/>
      <c r="KT400" s="1"/>
      <c r="KU400" s="1"/>
      <c r="KV400" s="1"/>
      <c r="KW400" s="1"/>
      <c r="KX400" s="1"/>
      <c r="KY400" s="1"/>
      <c r="KZ400" s="1"/>
      <c r="LA400" s="1"/>
      <c r="LB400" s="1"/>
      <c r="LC400" s="1"/>
      <c r="LD400" s="1"/>
      <c r="LE400" s="1"/>
      <c r="LF400" s="1"/>
      <c r="LG400" s="1"/>
      <c r="LH400" s="1"/>
      <c r="LI400" s="1"/>
      <c r="LJ400" s="1"/>
      <c r="LK400" s="1"/>
      <c r="LL400" s="1"/>
      <c r="LM400" s="1"/>
      <c r="LN400" s="1"/>
      <c r="LO400" s="1"/>
      <c r="LP400" s="1"/>
      <c r="LQ400" s="1"/>
      <c r="LR400" s="1"/>
      <c r="LS400" s="1"/>
      <c r="LT400" s="1"/>
      <c r="LU400" s="1"/>
      <c r="LV400" s="1"/>
      <c r="LW400" s="1"/>
      <c r="LX400" s="1"/>
      <c r="LY400" s="1"/>
      <c r="LZ400" s="1"/>
      <c r="MA400" s="1"/>
      <c r="MB400" s="1"/>
      <c r="MC400" s="1"/>
      <c r="MD400" s="1"/>
      <c r="ME400" s="1"/>
      <c r="MF400" s="1"/>
      <c r="MG400" s="1"/>
      <c r="MH400" s="1"/>
      <c r="MI400" s="1"/>
      <c r="MJ400" s="1"/>
      <c r="MK400" s="1"/>
      <c r="ML400" s="1"/>
      <c r="MM400" s="1"/>
      <c r="MN400" s="1"/>
      <c r="MO400" s="1"/>
      <c r="MP400" s="1"/>
      <c r="MQ400" s="1"/>
      <c r="MR400" s="1"/>
      <c r="MS400" s="1"/>
      <c r="MT400" s="1"/>
      <c r="MU400" s="1"/>
      <c r="MV400" s="1"/>
      <c r="MW400" s="1"/>
      <c r="MX400" s="1"/>
      <c r="MY400" s="1"/>
      <c r="MZ400" s="1"/>
      <c r="NA400" s="1"/>
      <c r="NB400" s="1"/>
      <c r="NC400" s="1"/>
      <c r="ND400" s="1"/>
      <c r="NE400" s="1"/>
      <c r="NF400" s="1"/>
      <c r="NG400" s="1"/>
      <c r="NH400" s="1"/>
      <c r="NI400" s="1"/>
      <c r="NJ400" s="1"/>
      <c r="NK400" s="1"/>
      <c r="NL400" s="1"/>
      <c r="NM400" s="1"/>
      <c r="NN400" s="1"/>
      <c r="NO400" s="1"/>
      <c r="NP400" s="1"/>
      <c r="NQ400" s="1"/>
      <c r="NR400" s="1"/>
      <c r="NS400" s="1"/>
      <c r="NT400" s="1"/>
      <c r="NU400" s="1"/>
      <c r="NV400" s="1"/>
      <c r="NW400" s="1"/>
      <c r="NX400" s="1"/>
      <c r="NY400" s="1"/>
      <c r="NZ400" s="1"/>
      <c r="OA400" s="1"/>
      <c r="OB400" s="1"/>
      <c r="OC400" s="1"/>
      <c r="OD400" s="1"/>
      <c r="OE400" s="1"/>
      <c r="OF400" s="1"/>
      <c r="OG400" s="1"/>
      <c r="OH400" s="1"/>
      <c r="OI400" s="1"/>
      <c r="OJ400" s="1"/>
      <c r="OK400" s="1"/>
      <c r="OL400" s="1"/>
      <c r="OM400" s="1"/>
      <c r="ON400" s="1"/>
      <c r="OO400" s="1"/>
      <c r="OP400" s="1"/>
      <c r="OQ400" s="1"/>
      <c r="OR400" s="1"/>
      <c r="OS400" s="1"/>
      <c r="OT400" s="1"/>
      <c r="OU400" s="1"/>
      <c r="OV400" s="1"/>
      <c r="OW400" s="1"/>
      <c r="OX400" s="1"/>
      <c r="OY400" s="1"/>
      <c r="OZ400" s="1"/>
      <c r="PA400" s="1"/>
      <c r="PB400" s="1"/>
      <c r="PC400" s="1"/>
      <c r="PD400" s="1"/>
      <c r="PE400" s="1"/>
      <c r="PF400" s="1"/>
      <c r="PG400" s="1"/>
      <c r="PH400" s="1"/>
      <c r="PI400" s="1"/>
      <c r="PJ400" s="1"/>
      <c r="PK400" s="1"/>
      <c r="PL400" s="1"/>
      <c r="PM400" s="1"/>
      <c r="PN400" s="1"/>
      <c r="PO400" s="1"/>
      <c r="PP400" s="1"/>
      <c r="PQ400" s="1"/>
      <c r="PR400" s="1"/>
      <c r="PS400" s="1"/>
      <c r="PT400" s="1"/>
      <c r="PU400" s="1"/>
      <c r="PV400" s="1"/>
      <c r="PW400" s="1"/>
      <c r="PX400" s="1"/>
      <c r="PY400" s="1"/>
      <c r="PZ400" s="1"/>
      <c r="QA400" s="1"/>
      <c r="QB400" s="1"/>
      <c r="QC400" s="1"/>
      <c r="QD400" s="1"/>
      <c r="QE400" s="1"/>
      <c r="QF400" s="1"/>
      <c r="QG400" s="1"/>
      <c r="QH400" s="1"/>
      <c r="QI400" s="1"/>
      <c r="QJ400" s="1"/>
      <c r="QK400" s="1"/>
      <c r="QL400" s="1"/>
      <c r="QM400" s="1"/>
      <c r="QN400" s="1"/>
      <c r="QO400" s="1"/>
      <c r="QP400" s="1"/>
      <c r="QQ400" s="1"/>
      <c r="QR400" s="1"/>
      <c r="QS400" s="1"/>
      <c r="QT400" s="1"/>
      <c r="QU400" s="1"/>
      <c r="QV400" s="1"/>
      <c r="QW400" s="1"/>
      <c r="QX400" s="1"/>
      <c r="QY400" s="1"/>
      <c r="QZ400" s="1"/>
      <c r="RA400" s="1"/>
      <c r="RB400" s="1"/>
      <c r="RC400" s="1"/>
      <c r="RD400" s="1"/>
      <c r="RE400" s="1"/>
      <c r="RF400" s="1"/>
      <c r="RG400" s="1"/>
      <c r="RH400" s="1"/>
      <c r="RI400" s="1"/>
      <c r="RJ400" s="1"/>
      <c r="RK400" s="1"/>
      <c r="RL400" s="1"/>
      <c r="RM400" s="1"/>
      <c r="RN400" s="1"/>
      <c r="RO400" s="1"/>
      <c r="RP400" s="1"/>
      <c r="RQ400" s="1"/>
      <c r="RR400" s="1"/>
      <c r="RS400" s="1"/>
      <c r="RT400" s="1"/>
      <c r="RU400" s="1"/>
      <c r="RV400" s="1"/>
      <c r="RW400" s="1"/>
      <c r="RX400" s="1"/>
      <c r="RY400" s="1"/>
      <c r="RZ400" s="1"/>
      <c r="SA400" s="1"/>
      <c r="SB400" s="1"/>
      <c r="SC400" s="1"/>
      <c r="SD400" s="1"/>
      <c r="SE400" s="1"/>
      <c r="SF400" s="1"/>
      <c r="SG400" s="1"/>
      <c r="SH400" s="1"/>
      <c r="SI400" s="1"/>
      <c r="SJ400" s="1"/>
      <c r="SK400" s="1"/>
      <c r="SL400" s="1"/>
      <c r="SM400" s="1"/>
      <c r="SN400" s="1"/>
      <c r="SO400" s="1"/>
      <c r="SP400" s="1"/>
      <c r="SQ400" s="1"/>
      <c r="SR400" s="1"/>
      <c r="SS400" s="1"/>
      <c r="ST400" s="1"/>
      <c r="SU400" s="1"/>
      <c r="SV400" s="1"/>
      <c r="SW400" s="1"/>
      <c r="SX400" s="1"/>
      <c r="SY400" s="1"/>
      <c r="SZ400" s="1"/>
      <c r="TA400" s="1"/>
      <c r="TB400" s="1"/>
      <c r="TC400" s="1"/>
      <c r="TD400" s="1"/>
      <c r="TE400" s="1"/>
      <c r="TF400" s="1"/>
      <c r="TG400" s="1"/>
      <c r="TH400" s="1"/>
      <c r="TI400" s="1"/>
      <c r="TJ400" s="1"/>
      <c r="TK400" s="1"/>
      <c r="TL400" s="1"/>
      <c r="TM400" s="1"/>
      <c r="TN400" s="1"/>
      <c r="TO400" s="1"/>
      <c r="TP400" s="1"/>
      <c r="TQ400" s="1"/>
      <c r="TR400" s="1"/>
      <c r="TS400" s="1"/>
      <c r="TT400" s="1"/>
      <c r="TU400" s="1"/>
      <c r="TV400" s="1"/>
      <c r="TW400" s="1"/>
      <c r="TX400" s="1"/>
      <c r="TY400" s="1"/>
      <c r="TZ400" s="1"/>
      <c r="UA400" s="1"/>
      <c r="UB400" s="1"/>
      <c r="UC400" s="1"/>
      <c r="UD400" s="1"/>
      <c r="UE400" s="1"/>
      <c r="UF400" s="1"/>
      <c r="UG400" s="1"/>
      <c r="UH400" s="1"/>
      <c r="UI400" s="1"/>
      <c r="UJ400" s="1"/>
      <c r="UK400" s="1"/>
      <c r="UL400" s="1"/>
      <c r="UM400" s="1"/>
      <c r="UN400" s="1"/>
      <c r="UO400" s="1"/>
      <c r="UP400" s="1"/>
      <c r="UQ400" s="1"/>
      <c r="UR400" s="1"/>
      <c r="US400" s="1"/>
      <c r="UT400" s="1"/>
      <c r="UU400" s="1"/>
      <c r="UV400" s="1"/>
      <c r="UW400" s="1"/>
      <c r="UX400" s="1"/>
      <c r="UY400" s="1"/>
      <c r="UZ400" s="1"/>
      <c r="VA400" s="1"/>
      <c r="VB400" s="1"/>
      <c r="VC400" s="1"/>
      <c r="VD400" s="1"/>
      <c r="VE400" s="1"/>
      <c r="VF400" s="1"/>
      <c r="VG400" s="1"/>
      <c r="VH400" s="1"/>
      <c r="VI400" s="1"/>
      <c r="VJ400" s="1"/>
      <c r="VK400" s="1"/>
      <c r="VL400" s="1"/>
      <c r="VM400" s="1"/>
      <c r="VN400" s="1"/>
      <c r="VO400" s="1"/>
      <c r="VP400" s="1"/>
      <c r="VQ400" s="1"/>
      <c r="VR400" s="1"/>
      <c r="VS400" s="1"/>
      <c r="VT400" s="1"/>
      <c r="VU400" s="1"/>
      <c r="VV400" s="1"/>
      <c r="VW400" s="1"/>
      <c r="VX400" s="1"/>
      <c r="VY400" s="1"/>
      <c r="VZ400" s="1"/>
      <c r="WA400" s="1"/>
      <c r="WB400" s="1"/>
      <c r="WC400" s="1"/>
      <c r="WD400" s="1"/>
      <c r="WE400" s="1"/>
      <c r="WF400" s="1"/>
      <c r="WG400" s="1"/>
      <c r="WH400" s="1"/>
      <c r="WI400" s="1"/>
      <c r="WJ400" s="1"/>
      <c r="WK400" s="1"/>
      <c r="WL400" s="1"/>
      <c r="WM400" s="1"/>
      <c r="WN400" s="1"/>
      <c r="WO400" s="1"/>
      <c r="WP400" s="1"/>
      <c r="WQ400" s="1"/>
      <c r="WR400" s="1"/>
      <c r="WS400" s="1"/>
      <c r="WT400" s="1"/>
      <c r="WU400" s="1"/>
      <c r="WV400" s="1"/>
      <c r="WW400" s="1"/>
      <c r="WX400" s="1"/>
      <c r="WY400" s="1"/>
      <c r="WZ400" s="1"/>
      <c r="XA400" s="1"/>
      <c r="XB400" s="1"/>
      <c r="XC400" s="1"/>
      <c r="XD400" s="1"/>
      <c r="XE400" s="1"/>
      <c r="XF400" s="1"/>
      <c r="XG400" s="1"/>
      <c r="XH400" s="1"/>
      <c r="XI400" s="1"/>
      <c r="XJ400" s="1"/>
      <c r="XK400" s="1"/>
      <c r="XL400" s="1"/>
      <c r="XM400" s="1"/>
      <c r="XN400" s="1"/>
      <c r="XO400" s="1"/>
      <c r="XP400" s="1"/>
      <c r="XQ400" s="1"/>
      <c r="XR400" s="1"/>
      <c r="XS400" s="1"/>
      <c r="XT400" s="1"/>
      <c r="XU400" s="1"/>
      <c r="XV400" s="1"/>
      <c r="XW400" s="1"/>
      <c r="XX400" s="1"/>
      <c r="XY400" s="1"/>
      <c r="XZ400" s="1"/>
      <c r="YA400" s="1"/>
      <c r="YB400" s="1"/>
      <c r="YC400" s="1"/>
      <c r="YD400" s="1"/>
      <c r="YE400" s="1"/>
      <c r="YF400" s="1"/>
      <c r="YG400" s="1"/>
      <c r="YH400" s="1"/>
      <c r="YI400" s="1"/>
      <c r="YJ400" s="1"/>
      <c r="YK400" s="1"/>
      <c r="YL400" s="1"/>
      <c r="YM400" s="1"/>
      <c r="YN400" s="1"/>
      <c r="YO400" s="1"/>
      <c r="YP400" s="1"/>
      <c r="YQ400" s="1"/>
      <c r="YR400" s="1"/>
      <c r="YS400" s="1"/>
      <c r="YT400" s="1"/>
      <c r="YU400" s="1"/>
      <c r="YV400" s="1"/>
      <c r="YW400" s="1"/>
      <c r="YX400" s="1"/>
      <c r="YY400" s="1"/>
      <c r="YZ400" s="1"/>
      <c r="ZA400" s="1"/>
      <c r="ZB400" s="1"/>
      <c r="ZC400" s="1"/>
      <c r="ZD400" s="1"/>
      <c r="ZE400" s="1"/>
      <c r="ZF400" s="1"/>
      <c r="ZG400" s="1"/>
      <c r="ZH400" s="1"/>
      <c r="ZI400" s="1"/>
      <c r="ZJ400" s="1"/>
      <c r="ZK400" s="1"/>
      <c r="ZL400" s="1"/>
      <c r="ZM400" s="1"/>
      <c r="ZN400" s="1"/>
      <c r="ZO400" s="1"/>
      <c r="ZP400" s="1"/>
      <c r="ZQ400" s="1"/>
      <c r="ZR400" s="1"/>
      <c r="ZS400" s="1"/>
      <c r="ZT400" s="1"/>
      <c r="ZU400" s="1"/>
      <c r="ZV400" s="1"/>
      <c r="ZW400" s="1"/>
      <c r="ZX400" s="1"/>
      <c r="ZY400" s="1"/>
      <c r="ZZ400" s="1"/>
      <c r="AAA400" s="1"/>
      <c r="AAB400" s="1"/>
      <c r="AAC400" s="1"/>
      <c r="AAD400" s="1"/>
      <c r="AAE400" s="1"/>
      <c r="AAF400" s="1"/>
      <c r="AAG400" s="1"/>
      <c r="AAH400" s="1"/>
      <c r="AAI400" s="1"/>
      <c r="AAJ400" s="1"/>
      <c r="AAK400" s="1"/>
      <c r="AAL400" s="1"/>
      <c r="AAM400" s="1"/>
      <c r="AAN400" s="1"/>
      <c r="AAO400" s="1"/>
      <c r="AAP400" s="1"/>
      <c r="AAQ400" s="1"/>
      <c r="AAR400" s="1"/>
      <c r="AAS400" s="1"/>
      <c r="AAT400" s="1"/>
      <c r="AAU400" s="1"/>
      <c r="AAV400" s="1"/>
      <c r="AAW400" s="1"/>
      <c r="AAX400" s="1"/>
      <c r="AAY400" s="1"/>
      <c r="AAZ400" s="1"/>
      <c r="ABA400" s="1"/>
      <c r="ABB400" s="1"/>
      <c r="ABC400" s="1"/>
      <c r="ABD400" s="1"/>
      <c r="ABE400" s="1"/>
      <c r="ABF400" s="1"/>
      <c r="ABG400" s="1"/>
      <c r="ABH400" s="1"/>
      <c r="ABI400" s="1"/>
      <c r="ABJ400" s="1"/>
      <c r="ABK400" s="1"/>
      <c r="ABL400" s="1"/>
      <c r="ABM400" s="1"/>
      <c r="ABN400" s="1"/>
      <c r="ABO400" s="1"/>
      <c r="ABP400" s="1"/>
      <c r="ABQ400" s="1"/>
      <c r="ABR400" s="1"/>
      <c r="ABS400" s="1"/>
      <c r="ABT400" s="1"/>
      <c r="ABU400" s="1"/>
      <c r="ABV400" s="1"/>
      <c r="ABW400" s="1"/>
      <c r="ABX400" s="1"/>
      <c r="ABY400" s="1"/>
      <c r="ABZ400" s="1"/>
      <c r="ACA400" s="1"/>
      <c r="ACB400" s="1"/>
      <c r="ACC400" s="1"/>
      <c r="ACD400" s="1"/>
      <c r="ACE400" s="1"/>
      <c r="ACF400" s="1"/>
      <c r="ACG400" s="1"/>
      <c r="ACH400" s="1"/>
      <c r="ACI400" s="1"/>
      <c r="ACJ400" s="1"/>
      <c r="ACK400" s="1"/>
      <c r="ACL400" s="1"/>
      <c r="ACM400" s="1"/>
      <c r="ACN400" s="1"/>
      <c r="ACO400" s="1"/>
      <c r="ACP400" s="1"/>
      <c r="ACQ400" s="1"/>
      <c r="ACR400" s="1"/>
      <c r="ACS400" s="1"/>
      <c r="ACT400" s="1"/>
      <c r="ACU400" s="1"/>
      <c r="ACV400" s="1"/>
      <c r="ACW400" s="1"/>
      <c r="ACX400" s="1"/>
      <c r="ACY400" s="1"/>
      <c r="ACZ400" s="1"/>
      <c r="ADA400" s="1"/>
      <c r="ADB400" s="1"/>
      <c r="ADC400" s="1"/>
      <c r="ADD400" s="1"/>
      <c r="ADE400" s="1"/>
      <c r="ADF400" s="1"/>
      <c r="ADG400" s="1"/>
      <c r="ADH400" s="1"/>
      <c r="ADI400" s="1"/>
      <c r="ADJ400" s="1"/>
      <c r="ADK400" s="1"/>
      <c r="ADL400" s="1"/>
      <c r="ADM400" s="1"/>
      <c r="ADN400" s="1"/>
      <c r="ADO400" s="1"/>
      <c r="ADP400" s="1"/>
      <c r="ADQ400" s="1"/>
      <c r="ADR400" s="1"/>
      <c r="ADS400" s="1"/>
      <c r="ADT400" s="1"/>
      <c r="ADU400" s="1"/>
      <c r="ADV400" s="1"/>
      <c r="ADW400" s="1"/>
      <c r="ADX400" s="1"/>
      <c r="ADY400" s="1"/>
      <c r="ADZ400" s="1"/>
      <c r="AEA400" s="1"/>
      <c r="AEB400" s="1"/>
      <c r="AEC400" s="1"/>
      <c r="AED400" s="1"/>
      <c r="AEE400" s="1"/>
      <c r="AEF400" s="1"/>
      <c r="AEG400" s="1"/>
      <c r="AEH400" s="1"/>
      <c r="AEI400" s="1"/>
      <c r="AEJ400" s="1"/>
      <c r="AEK400" s="1"/>
      <c r="AEL400" s="1"/>
      <c r="AEM400" s="1"/>
      <c r="AEN400" s="1"/>
      <c r="AEO400" s="1"/>
      <c r="AEP400" s="1"/>
      <c r="AEQ400" s="1"/>
      <c r="AER400" s="1"/>
      <c r="AES400" s="1"/>
      <c r="AET400" s="1"/>
      <c r="AEU400" s="1"/>
      <c r="AEV400" s="1"/>
      <c r="AEW400" s="1"/>
      <c r="AEX400" s="1"/>
      <c r="AEY400" s="1"/>
      <c r="AEZ400" s="1"/>
      <c r="AFA400" s="1"/>
      <c r="AFB400" s="1"/>
      <c r="AFC400" s="1"/>
      <c r="AFD400" s="1"/>
      <c r="AFE400" s="1"/>
      <c r="AFF400" s="1"/>
      <c r="AFG400" s="1"/>
      <c r="AFH400" s="1"/>
      <c r="AFI400" s="1"/>
      <c r="AFJ400" s="1"/>
      <c r="AFK400" s="1"/>
      <c r="AFL400" s="1"/>
      <c r="AFM400" s="1"/>
      <c r="AFN400" s="1"/>
      <c r="AFO400" s="1"/>
      <c r="AFP400" s="1"/>
      <c r="AFQ400" s="1"/>
      <c r="AFR400" s="1"/>
      <c r="AFS400" s="1"/>
      <c r="AFT400" s="1"/>
      <c r="AFU400" s="1"/>
      <c r="AFV400" s="1"/>
      <c r="AFW400" s="1"/>
      <c r="AFX400" s="1"/>
      <c r="AFY400" s="1"/>
      <c r="AFZ400" s="1"/>
      <c r="AGA400" s="1"/>
      <c r="AGB400" s="1"/>
      <c r="AGC400" s="1"/>
      <c r="AGD400" s="1"/>
      <c r="AGE400" s="1"/>
      <c r="AGF400" s="1"/>
      <c r="AGG400" s="1"/>
      <c r="AGH400" s="1"/>
      <c r="AGI400" s="1"/>
      <c r="AGJ400" s="1"/>
      <c r="AGK400" s="1"/>
      <c r="AGL400" s="1"/>
      <c r="AGM400" s="1"/>
      <c r="AGN400" s="1"/>
      <c r="AGO400" s="1"/>
      <c r="AGP400" s="1"/>
      <c r="AGQ400" s="1"/>
      <c r="AGR400" s="1"/>
      <c r="AGS400" s="1"/>
      <c r="AGT400" s="1"/>
      <c r="AGU400" s="1"/>
      <c r="AGV400" s="1"/>
      <c r="AGW400" s="1"/>
      <c r="AGX400" s="1"/>
      <c r="AGY400" s="1"/>
      <c r="AGZ400" s="1"/>
      <c r="AHA400" s="1"/>
      <c r="AHB400" s="1"/>
      <c r="AHC400" s="1"/>
      <c r="AHD400" s="1"/>
      <c r="AHE400" s="1"/>
      <c r="AHF400" s="1"/>
      <c r="AHG400" s="1"/>
      <c r="AHH400" s="1"/>
      <c r="AHI400" s="1"/>
      <c r="AHJ400" s="1"/>
      <c r="AHK400" s="1"/>
      <c r="AHL400" s="1"/>
      <c r="AHM400" s="1"/>
      <c r="AHN400" s="1"/>
      <c r="AHO400" s="1"/>
      <c r="AHP400" s="1"/>
      <c r="AHQ400" s="1"/>
      <c r="AHR400" s="1"/>
      <c r="AHS400" s="1"/>
      <c r="AHT400" s="1"/>
      <c r="AHU400" s="1"/>
      <c r="AHV400" s="1"/>
      <c r="AHW400" s="1"/>
      <c r="AHX400" s="1"/>
      <c r="AHY400" s="1"/>
      <c r="AHZ400" s="1"/>
      <c r="AIA400" s="1"/>
      <c r="AIB400" s="1"/>
      <c r="AIC400" s="1"/>
      <c r="AID400" s="1"/>
      <c r="AIE400" s="1"/>
      <c r="AIF400" s="1"/>
      <c r="AIG400" s="1"/>
      <c r="AIH400" s="1"/>
      <c r="AII400" s="1"/>
      <c r="AIJ400" s="1"/>
      <c r="AIK400" s="1"/>
      <c r="AIL400" s="1"/>
      <c r="AIM400" s="1"/>
      <c r="AIN400" s="1"/>
      <c r="AIO400" s="1"/>
      <c r="AIP400" s="1"/>
      <c r="AIQ400" s="1"/>
      <c r="AIR400" s="1"/>
      <c r="AIS400" s="1"/>
      <c r="AIT400" s="1"/>
      <c r="AIU400" s="1"/>
      <c r="AIV400" s="1"/>
      <c r="AIW400" s="1"/>
      <c r="AIX400" s="1"/>
      <c r="AIY400" s="1"/>
      <c r="AIZ400" s="1"/>
      <c r="AJA400" s="1"/>
      <c r="AJB400" s="1"/>
      <c r="AJC400" s="1"/>
      <c r="AJD400" s="1"/>
      <c r="AJE400" s="1"/>
      <c r="AJF400" s="1"/>
      <c r="AJG400" s="1"/>
      <c r="AJH400" s="1"/>
      <c r="AJI400" s="1"/>
      <c r="AJJ400" s="1"/>
      <c r="AJK400" s="1"/>
      <c r="AJL400" s="1"/>
      <c r="AJM400" s="1"/>
      <c r="AJN400" s="1"/>
      <c r="AJO400" s="1"/>
      <c r="AJP400" s="1"/>
      <c r="AJQ400" s="1"/>
      <c r="AJR400" s="1"/>
      <c r="AJS400" s="1"/>
      <c r="AJT400" s="1"/>
      <c r="AJU400" s="1"/>
      <c r="AJV400" s="1"/>
      <c r="AJW400" s="1"/>
      <c r="AJX400" s="1"/>
      <c r="AJY400" s="1"/>
      <c r="AJZ400" s="1"/>
      <c r="AKA400" s="1"/>
      <c r="AKB400" s="1"/>
      <c r="AKC400" s="1"/>
      <c r="AKD400" s="1"/>
      <c r="AKE400" s="1"/>
      <c r="AKF400" s="1"/>
      <c r="AKG400" s="1"/>
      <c r="AKH400" s="1"/>
      <c r="AKI400" s="1"/>
      <c r="AKJ400" s="1"/>
      <c r="AKK400" s="1"/>
      <c r="AKL400" s="1"/>
      <c r="AKM400" s="1"/>
      <c r="AKN400" s="1"/>
      <c r="AKO400" s="1"/>
      <c r="AKP400" s="1"/>
      <c r="AKQ400" s="1"/>
      <c r="AKR400" s="1"/>
      <c r="AKS400" s="1"/>
      <c r="AKT400" s="1"/>
      <c r="AKU400" s="1"/>
      <c r="AKV400" s="1"/>
      <c r="AKW400" s="1"/>
      <c r="AKX400" s="1"/>
      <c r="AKY400" s="1"/>
      <c r="AKZ400" s="1"/>
      <c r="ALA400" s="1"/>
      <c r="ALB400" s="1"/>
      <c r="ALC400" s="1"/>
      <c r="ALD400" s="1"/>
      <c r="ALE400" s="1"/>
      <c r="ALF400" s="1"/>
      <c r="ALG400" s="1"/>
      <c r="ALH400" s="1"/>
      <c r="ALI400" s="1"/>
      <c r="ALJ400" s="1"/>
      <c r="ALK400" s="1"/>
      <c r="ALL400" s="1"/>
      <c r="ALM400" s="1"/>
      <c r="ALN400" s="1"/>
      <c r="ALO400" s="1"/>
      <c r="ALP400" s="1"/>
      <c r="ALQ400" s="1"/>
      <c r="ALR400" s="1"/>
      <c r="ALS400" s="1"/>
      <c r="ALT400" s="1"/>
      <c r="ALU400" s="1"/>
      <c r="ALV400" s="1"/>
      <c r="ALW400" s="1"/>
      <c r="ALX400" s="1"/>
      <c r="ALY400" s="1"/>
      <c r="ALZ400" s="1"/>
      <c r="AMA400" s="1"/>
      <c r="AMB400" s="1"/>
      <c r="AMC400" s="1"/>
      <c r="AMD400" s="1"/>
      <c r="AME400" s="1"/>
      <c r="AMF400" s="1"/>
      <c r="AMG400" s="1"/>
      <c r="AMH400" s="1"/>
      <c r="AMI400" s="1"/>
      <c r="AMJ400" s="1"/>
    </row>
    <row r="401" spans="1:1024" s="22" customFormat="1">
      <c r="A401" s="1" t="s">
        <v>993</v>
      </c>
      <c r="B401" s="1" t="s">
        <v>994</v>
      </c>
      <c r="C401" s="1" t="s">
        <v>99</v>
      </c>
      <c r="D401" s="1" t="s">
        <v>13</v>
      </c>
      <c r="E401" s="1" t="s">
        <v>995</v>
      </c>
      <c r="F401" s="1" t="s">
        <v>16</v>
      </c>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c r="KB401" s="1"/>
      <c r="KC401" s="1"/>
      <c r="KD401" s="1"/>
      <c r="KE401" s="1"/>
      <c r="KF401" s="1"/>
      <c r="KG401" s="1"/>
      <c r="KH401" s="1"/>
      <c r="KI401" s="1"/>
      <c r="KJ401" s="1"/>
      <c r="KK401" s="1"/>
      <c r="KL401" s="1"/>
      <c r="KM401" s="1"/>
      <c r="KN401" s="1"/>
      <c r="KO401" s="1"/>
      <c r="KP401" s="1"/>
      <c r="KQ401" s="1"/>
      <c r="KR401" s="1"/>
      <c r="KS401" s="1"/>
      <c r="KT401" s="1"/>
      <c r="KU401" s="1"/>
      <c r="KV401" s="1"/>
      <c r="KW401" s="1"/>
      <c r="KX401" s="1"/>
      <c r="KY401" s="1"/>
      <c r="KZ401" s="1"/>
      <c r="LA401" s="1"/>
      <c r="LB401" s="1"/>
      <c r="LC401" s="1"/>
      <c r="LD401" s="1"/>
      <c r="LE401" s="1"/>
      <c r="LF401" s="1"/>
      <c r="LG401" s="1"/>
      <c r="LH401" s="1"/>
      <c r="LI401" s="1"/>
      <c r="LJ401" s="1"/>
      <c r="LK401" s="1"/>
      <c r="LL401" s="1"/>
      <c r="LM401" s="1"/>
      <c r="LN401" s="1"/>
      <c r="LO401" s="1"/>
      <c r="LP401" s="1"/>
      <c r="LQ401" s="1"/>
      <c r="LR401" s="1"/>
      <c r="LS401" s="1"/>
      <c r="LT401" s="1"/>
      <c r="LU401" s="1"/>
      <c r="LV401" s="1"/>
      <c r="LW401" s="1"/>
      <c r="LX401" s="1"/>
      <c r="LY401" s="1"/>
      <c r="LZ401" s="1"/>
      <c r="MA401" s="1"/>
      <c r="MB401" s="1"/>
      <c r="MC401" s="1"/>
      <c r="MD401" s="1"/>
      <c r="ME401" s="1"/>
      <c r="MF401" s="1"/>
      <c r="MG401" s="1"/>
      <c r="MH401" s="1"/>
      <c r="MI401" s="1"/>
      <c r="MJ401" s="1"/>
      <c r="MK401" s="1"/>
      <c r="ML401" s="1"/>
      <c r="MM401" s="1"/>
      <c r="MN401" s="1"/>
      <c r="MO401" s="1"/>
      <c r="MP401" s="1"/>
      <c r="MQ401" s="1"/>
      <c r="MR401" s="1"/>
      <c r="MS401" s="1"/>
      <c r="MT401" s="1"/>
      <c r="MU401" s="1"/>
      <c r="MV401" s="1"/>
      <c r="MW401" s="1"/>
      <c r="MX401" s="1"/>
      <c r="MY401" s="1"/>
      <c r="MZ401" s="1"/>
      <c r="NA401" s="1"/>
      <c r="NB401" s="1"/>
      <c r="NC401" s="1"/>
      <c r="ND401" s="1"/>
      <c r="NE401" s="1"/>
      <c r="NF401" s="1"/>
      <c r="NG401" s="1"/>
      <c r="NH401" s="1"/>
      <c r="NI401" s="1"/>
      <c r="NJ401" s="1"/>
      <c r="NK401" s="1"/>
      <c r="NL401" s="1"/>
      <c r="NM401" s="1"/>
      <c r="NN401" s="1"/>
      <c r="NO401" s="1"/>
      <c r="NP401" s="1"/>
      <c r="NQ401" s="1"/>
      <c r="NR401" s="1"/>
      <c r="NS401" s="1"/>
      <c r="NT401" s="1"/>
      <c r="NU401" s="1"/>
      <c r="NV401" s="1"/>
      <c r="NW401" s="1"/>
      <c r="NX401" s="1"/>
      <c r="NY401" s="1"/>
      <c r="NZ401" s="1"/>
      <c r="OA401" s="1"/>
      <c r="OB401" s="1"/>
      <c r="OC401" s="1"/>
      <c r="OD401" s="1"/>
      <c r="OE401" s="1"/>
      <c r="OF401" s="1"/>
      <c r="OG401" s="1"/>
      <c r="OH401" s="1"/>
      <c r="OI401" s="1"/>
      <c r="OJ401" s="1"/>
      <c r="OK401" s="1"/>
      <c r="OL401" s="1"/>
      <c r="OM401" s="1"/>
      <c r="ON401" s="1"/>
      <c r="OO401" s="1"/>
      <c r="OP401" s="1"/>
      <c r="OQ401" s="1"/>
      <c r="OR401" s="1"/>
      <c r="OS401" s="1"/>
      <c r="OT401" s="1"/>
      <c r="OU401" s="1"/>
      <c r="OV401" s="1"/>
      <c r="OW401" s="1"/>
      <c r="OX401" s="1"/>
      <c r="OY401" s="1"/>
      <c r="OZ401" s="1"/>
      <c r="PA401" s="1"/>
      <c r="PB401" s="1"/>
      <c r="PC401" s="1"/>
      <c r="PD401" s="1"/>
      <c r="PE401" s="1"/>
      <c r="PF401" s="1"/>
      <c r="PG401" s="1"/>
      <c r="PH401" s="1"/>
      <c r="PI401" s="1"/>
      <c r="PJ401" s="1"/>
      <c r="PK401" s="1"/>
      <c r="PL401" s="1"/>
      <c r="PM401" s="1"/>
      <c r="PN401" s="1"/>
      <c r="PO401" s="1"/>
      <c r="PP401" s="1"/>
      <c r="PQ401" s="1"/>
      <c r="PR401" s="1"/>
      <c r="PS401" s="1"/>
      <c r="PT401" s="1"/>
      <c r="PU401" s="1"/>
      <c r="PV401" s="1"/>
      <c r="PW401" s="1"/>
      <c r="PX401" s="1"/>
      <c r="PY401" s="1"/>
      <c r="PZ401" s="1"/>
      <c r="QA401" s="1"/>
      <c r="QB401" s="1"/>
      <c r="QC401" s="1"/>
      <c r="QD401" s="1"/>
      <c r="QE401" s="1"/>
      <c r="QF401" s="1"/>
      <c r="QG401" s="1"/>
      <c r="QH401" s="1"/>
      <c r="QI401" s="1"/>
      <c r="QJ401" s="1"/>
      <c r="QK401" s="1"/>
      <c r="QL401" s="1"/>
      <c r="QM401" s="1"/>
      <c r="QN401" s="1"/>
      <c r="QO401" s="1"/>
      <c r="QP401" s="1"/>
      <c r="QQ401" s="1"/>
      <c r="QR401" s="1"/>
      <c r="QS401" s="1"/>
      <c r="QT401" s="1"/>
      <c r="QU401" s="1"/>
      <c r="QV401" s="1"/>
      <c r="QW401" s="1"/>
      <c r="QX401" s="1"/>
      <c r="QY401" s="1"/>
      <c r="QZ401" s="1"/>
      <c r="RA401" s="1"/>
      <c r="RB401" s="1"/>
      <c r="RC401" s="1"/>
      <c r="RD401" s="1"/>
      <c r="RE401" s="1"/>
      <c r="RF401" s="1"/>
      <c r="RG401" s="1"/>
      <c r="RH401" s="1"/>
      <c r="RI401" s="1"/>
      <c r="RJ401" s="1"/>
      <c r="RK401" s="1"/>
      <c r="RL401" s="1"/>
      <c r="RM401" s="1"/>
      <c r="RN401" s="1"/>
      <c r="RO401" s="1"/>
      <c r="RP401" s="1"/>
      <c r="RQ401" s="1"/>
      <c r="RR401" s="1"/>
      <c r="RS401" s="1"/>
      <c r="RT401" s="1"/>
      <c r="RU401" s="1"/>
      <c r="RV401" s="1"/>
      <c r="RW401" s="1"/>
      <c r="RX401" s="1"/>
      <c r="RY401" s="1"/>
      <c r="RZ401" s="1"/>
      <c r="SA401" s="1"/>
      <c r="SB401" s="1"/>
      <c r="SC401" s="1"/>
      <c r="SD401" s="1"/>
      <c r="SE401" s="1"/>
      <c r="SF401" s="1"/>
      <c r="SG401" s="1"/>
      <c r="SH401" s="1"/>
      <c r="SI401" s="1"/>
      <c r="SJ401" s="1"/>
      <c r="SK401" s="1"/>
      <c r="SL401" s="1"/>
      <c r="SM401" s="1"/>
      <c r="SN401" s="1"/>
      <c r="SO401" s="1"/>
      <c r="SP401" s="1"/>
      <c r="SQ401" s="1"/>
      <c r="SR401" s="1"/>
      <c r="SS401" s="1"/>
      <c r="ST401" s="1"/>
      <c r="SU401" s="1"/>
      <c r="SV401" s="1"/>
      <c r="SW401" s="1"/>
      <c r="SX401" s="1"/>
      <c r="SY401" s="1"/>
      <c r="SZ401" s="1"/>
      <c r="TA401" s="1"/>
      <c r="TB401" s="1"/>
      <c r="TC401" s="1"/>
      <c r="TD401" s="1"/>
      <c r="TE401" s="1"/>
      <c r="TF401" s="1"/>
      <c r="TG401" s="1"/>
      <c r="TH401" s="1"/>
      <c r="TI401" s="1"/>
      <c r="TJ401" s="1"/>
      <c r="TK401" s="1"/>
      <c r="TL401" s="1"/>
      <c r="TM401" s="1"/>
      <c r="TN401" s="1"/>
      <c r="TO401" s="1"/>
      <c r="TP401" s="1"/>
      <c r="TQ401" s="1"/>
      <c r="TR401" s="1"/>
      <c r="TS401" s="1"/>
      <c r="TT401" s="1"/>
      <c r="TU401" s="1"/>
      <c r="TV401" s="1"/>
      <c r="TW401" s="1"/>
      <c r="TX401" s="1"/>
      <c r="TY401" s="1"/>
      <c r="TZ401" s="1"/>
      <c r="UA401" s="1"/>
      <c r="UB401" s="1"/>
      <c r="UC401" s="1"/>
      <c r="UD401" s="1"/>
      <c r="UE401" s="1"/>
      <c r="UF401" s="1"/>
      <c r="UG401" s="1"/>
      <c r="UH401" s="1"/>
      <c r="UI401" s="1"/>
      <c r="UJ401" s="1"/>
      <c r="UK401" s="1"/>
      <c r="UL401" s="1"/>
      <c r="UM401" s="1"/>
      <c r="UN401" s="1"/>
      <c r="UO401" s="1"/>
      <c r="UP401" s="1"/>
      <c r="UQ401" s="1"/>
      <c r="UR401" s="1"/>
      <c r="US401" s="1"/>
      <c r="UT401" s="1"/>
      <c r="UU401" s="1"/>
      <c r="UV401" s="1"/>
      <c r="UW401" s="1"/>
      <c r="UX401" s="1"/>
      <c r="UY401" s="1"/>
      <c r="UZ401" s="1"/>
      <c r="VA401" s="1"/>
      <c r="VB401" s="1"/>
      <c r="VC401" s="1"/>
      <c r="VD401" s="1"/>
      <c r="VE401" s="1"/>
      <c r="VF401" s="1"/>
      <c r="VG401" s="1"/>
      <c r="VH401" s="1"/>
      <c r="VI401" s="1"/>
      <c r="VJ401" s="1"/>
      <c r="VK401" s="1"/>
      <c r="VL401" s="1"/>
      <c r="VM401" s="1"/>
      <c r="VN401" s="1"/>
      <c r="VO401" s="1"/>
      <c r="VP401" s="1"/>
      <c r="VQ401" s="1"/>
      <c r="VR401" s="1"/>
      <c r="VS401" s="1"/>
      <c r="VT401" s="1"/>
      <c r="VU401" s="1"/>
      <c r="VV401" s="1"/>
      <c r="VW401" s="1"/>
      <c r="VX401" s="1"/>
      <c r="VY401" s="1"/>
      <c r="VZ401" s="1"/>
      <c r="WA401" s="1"/>
      <c r="WB401" s="1"/>
      <c r="WC401" s="1"/>
      <c r="WD401" s="1"/>
      <c r="WE401" s="1"/>
      <c r="WF401" s="1"/>
      <c r="WG401" s="1"/>
      <c r="WH401" s="1"/>
      <c r="WI401" s="1"/>
      <c r="WJ401" s="1"/>
      <c r="WK401" s="1"/>
      <c r="WL401" s="1"/>
      <c r="WM401" s="1"/>
      <c r="WN401" s="1"/>
      <c r="WO401" s="1"/>
      <c r="WP401" s="1"/>
      <c r="WQ401" s="1"/>
      <c r="WR401" s="1"/>
      <c r="WS401" s="1"/>
      <c r="WT401" s="1"/>
      <c r="WU401" s="1"/>
      <c r="WV401" s="1"/>
      <c r="WW401" s="1"/>
      <c r="WX401" s="1"/>
      <c r="WY401" s="1"/>
      <c r="WZ401" s="1"/>
      <c r="XA401" s="1"/>
      <c r="XB401" s="1"/>
      <c r="XC401" s="1"/>
      <c r="XD401" s="1"/>
      <c r="XE401" s="1"/>
      <c r="XF401" s="1"/>
      <c r="XG401" s="1"/>
      <c r="XH401" s="1"/>
      <c r="XI401" s="1"/>
      <c r="XJ401" s="1"/>
      <c r="XK401" s="1"/>
      <c r="XL401" s="1"/>
      <c r="XM401" s="1"/>
      <c r="XN401" s="1"/>
      <c r="XO401" s="1"/>
      <c r="XP401" s="1"/>
      <c r="XQ401" s="1"/>
      <c r="XR401" s="1"/>
      <c r="XS401" s="1"/>
      <c r="XT401" s="1"/>
      <c r="XU401" s="1"/>
      <c r="XV401" s="1"/>
      <c r="XW401" s="1"/>
      <c r="XX401" s="1"/>
      <c r="XY401" s="1"/>
      <c r="XZ401" s="1"/>
      <c r="YA401" s="1"/>
      <c r="YB401" s="1"/>
      <c r="YC401" s="1"/>
      <c r="YD401" s="1"/>
      <c r="YE401" s="1"/>
      <c r="YF401" s="1"/>
      <c r="YG401" s="1"/>
      <c r="YH401" s="1"/>
      <c r="YI401" s="1"/>
      <c r="YJ401" s="1"/>
      <c r="YK401" s="1"/>
      <c r="YL401" s="1"/>
      <c r="YM401" s="1"/>
      <c r="YN401" s="1"/>
      <c r="YO401" s="1"/>
      <c r="YP401" s="1"/>
      <c r="YQ401" s="1"/>
      <c r="YR401" s="1"/>
      <c r="YS401" s="1"/>
      <c r="YT401" s="1"/>
      <c r="YU401" s="1"/>
      <c r="YV401" s="1"/>
      <c r="YW401" s="1"/>
      <c r="YX401" s="1"/>
      <c r="YY401" s="1"/>
      <c r="YZ401" s="1"/>
      <c r="ZA401" s="1"/>
      <c r="ZB401" s="1"/>
      <c r="ZC401" s="1"/>
      <c r="ZD401" s="1"/>
      <c r="ZE401" s="1"/>
      <c r="ZF401" s="1"/>
      <c r="ZG401" s="1"/>
      <c r="ZH401" s="1"/>
      <c r="ZI401" s="1"/>
      <c r="ZJ401" s="1"/>
      <c r="ZK401" s="1"/>
      <c r="ZL401" s="1"/>
      <c r="ZM401" s="1"/>
      <c r="ZN401" s="1"/>
      <c r="ZO401" s="1"/>
      <c r="ZP401" s="1"/>
      <c r="ZQ401" s="1"/>
      <c r="ZR401" s="1"/>
      <c r="ZS401" s="1"/>
      <c r="ZT401" s="1"/>
      <c r="ZU401" s="1"/>
      <c r="ZV401" s="1"/>
      <c r="ZW401" s="1"/>
      <c r="ZX401" s="1"/>
      <c r="ZY401" s="1"/>
      <c r="ZZ401" s="1"/>
      <c r="AAA401" s="1"/>
      <c r="AAB401" s="1"/>
      <c r="AAC401" s="1"/>
      <c r="AAD401" s="1"/>
      <c r="AAE401" s="1"/>
      <c r="AAF401" s="1"/>
      <c r="AAG401" s="1"/>
      <c r="AAH401" s="1"/>
      <c r="AAI401" s="1"/>
      <c r="AAJ401" s="1"/>
      <c r="AAK401" s="1"/>
      <c r="AAL401" s="1"/>
      <c r="AAM401" s="1"/>
      <c r="AAN401" s="1"/>
      <c r="AAO401" s="1"/>
      <c r="AAP401" s="1"/>
      <c r="AAQ401" s="1"/>
      <c r="AAR401" s="1"/>
      <c r="AAS401" s="1"/>
      <c r="AAT401" s="1"/>
      <c r="AAU401" s="1"/>
      <c r="AAV401" s="1"/>
      <c r="AAW401" s="1"/>
      <c r="AAX401" s="1"/>
      <c r="AAY401" s="1"/>
      <c r="AAZ401" s="1"/>
      <c r="ABA401" s="1"/>
      <c r="ABB401" s="1"/>
      <c r="ABC401" s="1"/>
      <c r="ABD401" s="1"/>
      <c r="ABE401" s="1"/>
      <c r="ABF401" s="1"/>
      <c r="ABG401" s="1"/>
      <c r="ABH401" s="1"/>
      <c r="ABI401" s="1"/>
      <c r="ABJ401" s="1"/>
      <c r="ABK401" s="1"/>
      <c r="ABL401" s="1"/>
      <c r="ABM401" s="1"/>
      <c r="ABN401" s="1"/>
      <c r="ABO401" s="1"/>
      <c r="ABP401" s="1"/>
      <c r="ABQ401" s="1"/>
      <c r="ABR401" s="1"/>
      <c r="ABS401" s="1"/>
      <c r="ABT401" s="1"/>
      <c r="ABU401" s="1"/>
      <c r="ABV401" s="1"/>
      <c r="ABW401" s="1"/>
      <c r="ABX401" s="1"/>
      <c r="ABY401" s="1"/>
      <c r="ABZ401" s="1"/>
      <c r="ACA401" s="1"/>
      <c r="ACB401" s="1"/>
      <c r="ACC401" s="1"/>
      <c r="ACD401" s="1"/>
      <c r="ACE401" s="1"/>
      <c r="ACF401" s="1"/>
      <c r="ACG401" s="1"/>
      <c r="ACH401" s="1"/>
      <c r="ACI401" s="1"/>
      <c r="ACJ401" s="1"/>
      <c r="ACK401" s="1"/>
      <c r="ACL401" s="1"/>
      <c r="ACM401" s="1"/>
      <c r="ACN401" s="1"/>
      <c r="ACO401" s="1"/>
      <c r="ACP401" s="1"/>
      <c r="ACQ401" s="1"/>
      <c r="ACR401" s="1"/>
      <c r="ACS401" s="1"/>
      <c r="ACT401" s="1"/>
      <c r="ACU401" s="1"/>
      <c r="ACV401" s="1"/>
      <c r="ACW401" s="1"/>
      <c r="ACX401" s="1"/>
      <c r="ACY401" s="1"/>
      <c r="ACZ401" s="1"/>
      <c r="ADA401" s="1"/>
      <c r="ADB401" s="1"/>
      <c r="ADC401" s="1"/>
      <c r="ADD401" s="1"/>
      <c r="ADE401" s="1"/>
      <c r="ADF401" s="1"/>
      <c r="ADG401" s="1"/>
      <c r="ADH401" s="1"/>
      <c r="ADI401" s="1"/>
      <c r="ADJ401" s="1"/>
      <c r="ADK401" s="1"/>
      <c r="ADL401" s="1"/>
      <c r="ADM401" s="1"/>
      <c r="ADN401" s="1"/>
      <c r="ADO401" s="1"/>
      <c r="ADP401" s="1"/>
      <c r="ADQ401" s="1"/>
      <c r="ADR401" s="1"/>
      <c r="ADS401" s="1"/>
      <c r="ADT401" s="1"/>
      <c r="ADU401" s="1"/>
      <c r="ADV401" s="1"/>
      <c r="ADW401" s="1"/>
      <c r="ADX401" s="1"/>
      <c r="ADY401" s="1"/>
      <c r="ADZ401" s="1"/>
      <c r="AEA401" s="1"/>
      <c r="AEB401" s="1"/>
      <c r="AEC401" s="1"/>
      <c r="AED401" s="1"/>
      <c r="AEE401" s="1"/>
      <c r="AEF401" s="1"/>
      <c r="AEG401" s="1"/>
      <c r="AEH401" s="1"/>
      <c r="AEI401" s="1"/>
      <c r="AEJ401" s="1"/>
      <c r="AEK401" s="1"/>
      <c r="AEL401" s="1"/>
      <c r="AEM401" s="1"/>
      <c r="AEN401" s="1"/>
      <c r="AEO401" s="1"/>
      <c r="AEP401" s="1"/>
      <c r="AEQ401" s="1"/>
      <c r="AER401" s="1"/>
      <c r="AES401" s="1"/>
      <c r="AET401" s="1"/>
      <c r="AEU401" s="1"/>
      <c r="AEV401" s="1"/>
      <c r="AEW401" s="1"/>
      <c r="AEX401" s="1"/>
      <c r="AEY401" s="1"/>
      <c r="AEZ401" s="1"/>
      <c r="AFA401" s="1"/>
      <c r="AFB401" s="1"/>
      <c r="AFC401" s="1"/>
      <c r="AFD401" s="1"/>
      <c r="AFE401" s="1"/>
      <c r="AFF401" s="1"/>
      <c r="AFG401" s="1"/>
      <c r="AFH401" s="1"/>
      <c r="AFI401" s="1"/>
      <c r="AFJ401" s="1"/>
      <c r="AFK401" s="1"/>
      <c r="AFL401" s="1"/>
      <c r="AFM401" s="1"/>
      <c r="AFN401" s="1"/>
      <c r="AFO401" s="1"/>
      <c r="AFP401" s="1"/>
      <c r="AFQ401" s="1"/>
      <c r="AFR401" s="1"/>
      <c r="AFS401" s="1"/>
      <c r="AFT401" s="1"/>
      <c r="AFU401" s="1"/>
      <c r="AFV401" s="1"/>
      <c r="AFW401" s="1"/>
      <c r="AFX401" s="1"/>
      <c r="AFY401" s="1"/>
      <c r="AFZ401" s="1"/>
      <c r="AGA401" s="1"/>
      <c r="AGB401" s="1"/>
      <c r="AGC401" s="1"/>
      <c r="AGD401" s="1"/>
      <c r="AGE401" s="1"/>
      <c r="AGF401" s="1"/>
      <c r="AGG401" s="1"/>
      <c r="AGH401" s="1"/>
      <c r="AGI401" s="1"/>
      <c r="AGJ401" s="1"/>
      <c r="AGK401" s="1"/>
      <c r="AGL401" s="1"/>
      <c r="AGM401" s="1"/>
      <c r="AGN401" s="1"/>
      <c r="AGO401" s="1"/>
      <c r="AGP401" s="1"/>
      <c r="AGQ401" s="1"/>
      <c r="AGR401" s="1"/>
      <c r="AGS401" s="1"/>
      <c r="AGT401" s="1"/>
      <c r="AGU401" s="1"/>
      <c r="AGV401" s="1"/>
      <c r="AGW401" s="1"/>
      <c r="AGX401" s="1"/>
      <c r="AGY401" s="1"/>
      <c r="AGZ401" s="1"/>
      <c r="AHA401" s="1"/>
      <c r="AHB401" s="1"/>
      <c r="AHC401" s="1"/>
      <c r="AHD401" s="1"/>
      <c r="AHE401" s="1"/>
      <c r="AHF401" s="1"/>
      <c r="AHG401" s="1"/>
      <c r="AHH401" s="1"/>
      <c r="AHI401" s="1"/>
      <c r="AHJ401" s="1"/>
      <c r="AHK401" s="1"/>
      <c r="AHL401" s="1"/>
      <c r="AHM401" s="1"/>
      <c r="AHN401" s="1"/>
      <c r="AHO401" s="1"/>
      <c r="AHP401" s="1"/>
      <c r="AHQ401" s="1"/>
      <c r="AHR401" s="1"/>
      <c r="AHS401" s="1"/>
      <c r="AHT401" s="1"/>
      <c r="AHU401" s="1"/>
      <c r="AHV401" s="1"/>
      <c r="AHW401" s="1"/>
      <c r="AHX401" s="1"/>
      <c r="AHY401" s="1"/>
      <c r="AHZ401" s="1"/>
      <c r="AIA401" s="1"/>
      <c r="AIB401" s="1"/>
      <c r="AIC401" s="1"/>
      <c r="AID401" s="1"/>
      <c r="AIE401" s="1"/>
      <c r="AIF401" s="1"/>
      <c r="AIG401" s="1"/>
      <c r="AIH401" s="1"/>
      <c r="AII401" s="1"/>
      <c r="AIJ401" s="1"/>
      <c r="AIK401" s="1"/>
      <c r="AIL401" s="1"/>
      <c r="AIM401" s="1"/>
      <c r="AIN401" s="1"/>
      <c r="AIO401" s="1"/>
      <c r="AIP401" s="1"/>
      <c r="AIQ401" s="1"/>
      <c r="AIR401" s="1"/>
      <c r="AIS401" s="1"/>
      <c r="AIT401" s="1"/>
      <c r="AIU401" s="1"/>
      <c r="AIV401" s="1"/>
      <c r="AIW401" s="1"/>
      <c r="AIX401" s="1"/>
      <c r="AIY401" s="1"/>
      <c r="AIZ401" s="1"/>
      <c r="AJA401" s="1"/>
      <c r="AJB401" s="1"/>
      <c r="AJC401" s="1"/>
      <c r="AJD401" s="1"/>
      <c r="AJE401" s="1"/>
      <c r="AJF401" s="1"/>
      <c r="AJG401" s="1"/>
      <c r="AJH401" s="1"/>
      <c r="AJI401" s="1"/>
      <c r="AJJ401" s="1"/>
      <c r="AJK401" s="1"/>
      <c r="AJL401" s="1"/>
      <c r="AJM401" s="1"/>
      <c r="AJN401" s="1"/>
      <c r="AJO401" s="1"/>
      <c r="AJP401" s="1"/>
      <c r="AJQ401" s="1"/>
      <c r="AJR401" s="1"/>
      <c r="AJS401" s="1"/>
      <c r="AJT401" s="1"/>
      <c r="AJU401" s="1"/>
      <c r="AJV401" s="1"/>
      <c r="AJW401" s="1"/>
      <c r="AJX401" s="1"/>
      <c r="AJY401" s="1"/>
      <c r="AJZ401" s="1"/>
      <c r="AKA401" s="1"/>
      <c r="AKB401" s="1"/>
      <c r="AKC401" s="1"/>
      <c r="AKD401" s="1"/>
      <c r="AKE401" s="1"/>
      <c r="AKF401" s="1"/>
      <c r="AKG401" s="1"/>
      <c r="AKH401" s="1"/>
      <c r="AKI401" s="1"/>
      <c r="AKJ401" s="1"/>
      <c r="AKK401" s="1"/>
      <c r="AKL401" s="1"/>
      <c r="AKM401" s="1"/>
      <c r="AKN401" s="1"/>
      <c r="AKO401" s="1"/>
      <c r="AKP401" s="1"/>
      <c r="AKQ401" s="1"/>
      <c r="AKR401" s="1"/>
      <c r="AKS401" s="1"/>
      <c r="AKT401" s="1"/>
      <c r="AKU401" s="1"/>
      <c r="AKV401" s="1"/>
      <c r="AKW401" s="1"/>
      <c r="AKX401" s="1"/>
      <c r="AKY401" s="1"/>
      <c r="AKZ401" s="1"/>
      <c r="ALA401" s="1"/>
      <c r="ALB401" s="1"/>
      <c r="ALC401" s="1"/>
      <c r="ALD401" s="1"/>
      <c r="ALE401" s="1"/>
      <c r="ALF401" s="1"/>
      <c r="ALG401" s="1"/>
      <c r="ALH401" s="1"/>
      <c r="ALI401" s="1"/>
      <c r="ALJ401" s="1"/>
      <c r="ALK401" s="1"/>
      <c r="ALL401" s="1"/>
      <c r="ALM401" s="1"/>
      <c r="ALN401" s="1"/>
      <c r="ALO401" s="1"/>
      <c r="ALP401" s="1"/>
      <c r="ALQ401" s="1"/>
      <c r="ALR401" s="1"/>
      <c r="ALS401" s="1"/>
      <c r="ALT401" s="1"/>
      <c r="ALU401" s="1"/>
      <c r="ALV401" s="1"/>
      <c r="ALW401" s="1"/>
      <c r="ALX401" s="1"/>
      <c r="ALY401" s="1"/>
      <c r="ALZ401" s="1"/>
      <c r="AMA401" s="1"/>
      <c r="AMB401" s="1"/>
      <c r="AMC401" s="1"/>
      <c r="AMD401" s="1"/>
      <c r="AME401" s="1"/>
      <c r="AMF401" s="1"/>
      <c r="AMG401" s="1"/>
      <c r="AMH401" s="1"/>
      <c r="AMI401" s="1"/>
      <c r="AMJ401" s="1"/>
    </row>
    <row r="402" spans="1:1024" s="22" customForma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c r="KB402" s="1"/>
      <c r="KC402" s="1"/>
      <c r="KD402" s="1"/>
      <c r="KE402" s="1"/>
      <c r="KF402" s="1"/>
      <c r="KG402" s="1"/>
      <c r="KH402" s="1"/>
      <c r="KI402" s="1"/>
      <c r="KJ402" s="1"/>
      <c r="KK402" s="1"/>
      <c r="KL402" s="1"/>
      <c r="KM402" s="1"/>
      <c r="KN402" s="1"/>
      <c r="KO402" s="1"/>
      <c r="KP402" s="1"/>
      <c r="KQ402" s="1"/>
      <c r="KR402" s="1"/>
      <c r="KS402" s="1"/>
      <c r="KT402" s="1"/>
      <c r="KU402" s="1"/>
      <c r="KV402" s="1"/>
      <c r="KW402" s="1"/>
      <c r="KX402" s="1"/>
      <c r="KY402" s="1"/>
      <c r="KZ402" s="1"/>
      <c r="LA402" s="1"/>
      <c r="LB402" s="1"/>
      <c r="LC402" s="1"/>
      <c r="LD402" s="1"/>
      <c r="LE402" s="1"/>
      <c r="LF402" s="1"/>
      <c r="LG402" s="1"/>
      <c r="LH402" s="1"/>
      <c r="LI402" s="1"/>
      <c r="LJ402" s="1"/>
      <c r="LK402" s="1"/>
      <c r="LL402" s="1"/>
      <c r="LM402" s="1"/>
      <c r="LN402" s="1"/>
      <c r="LO402" s="1"/>
      <c r="LP402" s="1"/>
      <c r="LQ402" s="1"/>
      <c r="LR402" s="1"/>
      <c r="LS402" s="1"/>
      <c r="LT402" s="1"/>
      <c r="LU402" s="1"/>
      <c r="LV402" s="1"/>
      <c r="LW402" s="1"/>
      <c r="LX402" s="1"/>
      <c r="LY402" s="1"/>
      <c r="LZ402" s="1"/>
      <c r="MA402" s="1"/>
      <c r="MB402" s="1"/>
      <c r="MC402" s="1"/>
      <c r="MD402" s="1"/>
      <c r="ME402" s="1"/>
      <c r="MF402" s="1"/>
      <c r="MG402" s="1"/>
      <c r="MH402" s="1"/>
      <c r="MI402" s="1"/>
      <c r="MJ402" s="1"/>
      <c r="MK402" s="1"/>
      <c r="ML402" s="1"/>
      <c r="MM402" s="1"/>
      <c r="MN402" s="1"/>
      <c r="MO402" s="1"/>
      <c r="MP402" s="1"/>
      <c r="MQ402" s="1"/>
      <c r="MR402" s="1"/>
      <c r="MS402" s="1"/>
      <c r="MT402" s="1"/>
      <c r="MU402" s="1"/>
      <c r="MV402" s="1"/>
      <c r="MW402" s="1"/>
      <c r="MX402" s="1"/>
      <c r="MY402" s="1"/>
      <c r="MZ402" s="1"/>
      <c r="NA402" s="1"/>
      <c r="NB402" s="1"/>
      <c r="NC402" s="1"/>
      <c r="ND402" s="1"/>
      <c r="NE402" s="1"/>
      <c r="NF402" s="1"/>
      <c r="NG402" s="1"/>
      <c r="NH402" s="1"/>
      <c r="NI402" s="1"/>
      <c r="NJ402" s="1"/>
      <c r="NK402" s="1"/>
      <c r="NL402" s="1"/>
      <c r="NM402" s="1"/>
      <c r="NN402" s="1"/>
      <c r="NO402" s="1"/>
      <c r="NP402" s="1"/>
      <c r="NQ402" s="1"/>
      <c r="NR402" s="1"/>
      <c r="NS402" s="1"/>
      <c r="NT402" s="1"/>
      <c r="NU402" s="1"/>
      <c r="NV402" s="1"/>
      <c r="NW402" s="1"/>
      <c r="NX402" s="1"/>
      <c r="NY402" s="1"/>
      <c r="NZ402" s="1"/>
      <c r="OA402" s="1"/>
      <c r="OB402" s="1"/>
      <c r="OC402" s="1"/>
      <c r="OD402" s="1"/>
      <c r="OE402" s="1"/>
      <c r="OF402" s="1"/>
      <c r="OG402" s="1"/>
      <c r="OH402" s="1"/>
      <c r="OI402" s="1"/>
      <c r="OJ402" s="1"/>
      <c r="OK402" s="1"/>
      <c r="OL402" s="1"/>
      <c r="OM402" s="1"/>
      <c r="ON402" s="1"/>
      <c r="OO402" s="1"/>
      <c r="OP402" s="1"/>
      <c r="OQ402" s="1"/>
      <c r="OR402" s="1"/>
      <c r="OS402" s="1"/>
      <c r="OT402" s="1"/>
      <c r="OU402" s="1"/>
      <c r="OV402" s="1"/>
      <c r="OW402" s="1"/>
      <c r="OX402" s="1"/>
      <c r="OY402" s="1"/>
      <c r="OZ402" s="1"/>
      <c r="PA402" s="1"/>
      <c r="PB402" s="1"/>
      <c r="PC402" s="1"/>
      <c r="PD402" s="1"/>
      <c r="PE402" s="1"/>
      <c r="PF402" s="1"/>
      <c r="PG402" s="1"/>
      <c r="PH402" s="1"/>
      <c r="PI402" s="1"/>
      <c r="PJ402" s="1"/>
      <c r="PK402" s="1"/>
      <c r="PL402" s="1"/>
      <c r="PM402" s="1"/>
      <c r="PN402" s="1"/>
      <c r="PO402" s="1"/>
      <c r="PP402" s="1"/>
      <c r="PQ402" s="1"/>
      <c r="PR402" s="1"/>
      <c r="PS402" s="1"/>
      <c r="PT402" s="1"/>
      <c r="PU402" s="1"/>
      <c r="PV402" s="1"/>
      <c r="PW402" s="1"/>
      <c r="PX402" s="1"/>
      <c r="PY402" s="1"/>
      <c r="PZ402" s="1"/>
      <c r="QA402" s="1"/>
      <c r="QB402" s="1"/>
      <c r="QC402" s="1"/>
      <c r="QD402" s="1"/>
      <c r="QE402" s="1"/>
      <c r="QF402" s="1"/>
      <c r="QG402" s="1"/>
      <c r="QH402" s="1"/>
      <c r="QI402" s="1"/>
      <c r="QJ402" s="1"/>
      <c r="QK402" s="1"/>
      <c r="QL402" s="1"/>
      <c r="QM402" s="1"/>
      <c r="QN402" s="1"/>
      <c r="QO402" s="1"/>
      <c r="QP402" s="1"/>
      <c r="QQ402" s="1"/>
      <c r="QR402" s="1"/>
      <c r="QS402" s="1"/>
      <c r="QT402" s="1"/>
      <c r="QU402" s="1"/>
      <c r="QV402" s="1"/>
      <c r="QW402" s="1"/>
      <c r="QX402" s="1"/>
      <c r="QY402" s="1"/>
      <c r="QZ402" s="1"/>
      <c r="RA402" s="1"/>
      <c r="RB402" s="1"/>
      <c r="RC402" s="1"/>
      <c r="RD402" s="1"/>
      <c r="RE402" s="1"/>
      <c r="RF402" s="1"/>
      <c r="RG402" s="1"/>
      <c r="RH402" s="1"/>
      <c r="RI402" s="1"/>
      <c r="RJ402" s="1"/>
      <c r="RK402" s="1"/>
      <c r="RL402" s="1"/>
      <c r="RM402" s="1"/>
      <c r="RN402" s="1"/>
      <c r="RO402" s="1"/>
      <c r="RP402" s="1"/>
      <c r="RQ402" s="1"/>
      <c r="RR402" s="1"/>
      <c r="RS402" s="1"/>
      <c r="RT402" s="1"/>
      <c r="RU402" s="1"/>
      <c r="RV402" s="1"/>
      <c r="RW402" s="1"/>
      <c r="RX402" s="1"/>
      <c r="RY402" s="1"/>
      <c r="RZ402" s="1"/>
      <c r="SA402" s="1"/>
      <c r="SB402" s="1"/>
      <c r="SC402" s="1"/>
      <c r="SD402" s="1"/>
      <c r="SE402" s="1"/>
      <c r="SF402" s="1"/>
      <c r="SG402" s="1"/>
      <c r="SH402" s="1"/>
      <c r="SI402" s="1"/>
      <c r="SJ402" s="1"/>
      <c r="SK402" s="1"/>
      <c r="SL402" s="1"/>
      <c r="SM402" s="1"/>
      <c r="SN402" s="1"/>
      <c r="SO402" s="1"/>
      <c r="SP402" s="1"/>
      <c r="SQ402" s="1"/>
      <c r="SR402" s="1"/>
      <c r="SS402" s="1"/>
      <c r="ST402" s="1"/>
      <c r="SU402" s="1"/>
      <c r="SV402" s="1"/>
      <c r="SW402" s="1"/>
      <c r="SX402" s="1"/>
      <c r="SY402" s="1"/>
      <c r="SZ402" s="1"/>
      <c r="TA402" s="1"/>
      <c r="TB402" s="1"/>
      <c r="TC402" s="1"/>
      <c r="TD402" s="1"/>
      <c r="TE402" s="1"/>
      <c r="TF402" s="1"/>
      <c r="TG402" s="1"/>
      <c r="TH402" s="1"/>
      <c r="TI402" s="1"/>
      <c r="TJ402" s="1"/>
      <c r="TK402" s="1"/>
      <c r="TL402" s="1"/>
      <c r="TM402" s="1"/>
      <c r="TN402" s="1"/>
      <c r="TO402" s="1"/>
      <c r="TP402" s="1"/>
      <c r="TQ402" s="1"/>
      <c r="TR402" s="1"/>
      <c r="TS402" s="1"/>
      <c r="TT402" s="1"/>
      <c r="TU402" s="1"/>
      <c r="TV402" s="1"/>
      <c r="TW402" s="1"/>
      <c r="TX402" s="1"/>
      <c r="TY402" s="1"/>
      <c r="TZ402" s="1"/>
      <c r="UA402" s="1"/>
      <c r="UB402" s="1"/>
      <c r="UC402" s="1"/>
      <c r="UD402" s="1"/>
      <c r="UE402" s="1"/>
      <c r="UF402" s="1"/>
      <c r="UG402" s="1"/>
      <c r="UH402" s="1"/>
      <c r="UI402" s="1"/>
      <c r="UJ402" s="1"/>
      <c r="UK402" s="1"/>
      <c r="UL402" s="1"/>
      <c r="UM402" s="1"/>
      <c r="UN402" s="1"/>
      <c r="UO402" s="1"/>
      <c r="UP402" s="1"/>
      <c r="UQ402" s="1"/>
      <c r="UR402" s="1"/>
      <c r="US402" s="1"/>
      <c r="UT402" s="1"/>
      <c r="UU402" s="1"/>
      <c r="UV402" s="1"/>
      <c r="UW402" s="1"/>
      <c r="UX402" s="1"/>
      <c r="UY402" s="1"/>
      <c r="UZ402" s="1"/>
      <c r="VA402" s="1"/>
      <c r="VB402" s="1"/>
      <c r="VC402" s="1"/>
      <c r="VD402" s="1"/>
      <c r="VE402" s="1"/>
      <c r="VF402" s="1"/>
      <c r="VG402" s="1"/>
      <c r="VH402" s="1"/>
      <c r="VI402" s="1"/>
      <c r="VJ402" s="1"/>
      <c r="VK402" s="1"/>
      <c r="VL402" s="1"/>
      <c r="VM402" s="1"/>
      <c r="VN402" s="1"/>
      <c r="VO402" s="1"/>
      <c r="VP402" s="1"/>
      <c r="VQ402" s="1"/>
      <c r="VR402" s="1"/>
      <c r="VS402" s="1"/>
      <c r="VT402" s="1"/>
      <c r="VU402" s="1"/>
      <c r="VV402" s="1"/>
      <c r="VW402" s="1"/>
      <c r="VX402" s="1"/>
      <c r="VY402" s="1"/>
      <c r="VZ402" s="1"/>
      <c r="WA402" s="1"/>
      <c r="WB402" s="1"/>
      <c r="WC402" s="1"/>
      <c r="WD402" s="1"/>
      <c r="WE402" s="1"/>
      <c r="WF402" s="1"/>
      <c r="WG402" s="1"/>
      <c r="WH402" s="1"/>
      <c r="WI402" s="1"/>
      <c r="WJ402" s="1"/>
      <c r="WK402" s="1"/>
      <c r="WL402" s="1"/>
      <c r="WM402" s="1"/>
      <c r="WN402" s="1"/>
      <c r="WO402" s="1"/>
      <c r="WP402" s="1"/>
      <c r="WQ402" s="1"/>
      <c r="WR402" s="1"/>
      <c r="WS402" s="1"/>
      <c r="WT402" s="1"/>
      <c r="WU402" s="1"/>
      <c r="WV402" s="1"/>
      <c r="WW402" s="1"/>
      <c r="WX402" s="1"/>
      <c r="WY402" s="1"/>
      <c r="WZ402" s="1"/>
      <c r="XA402" s="1"/>
      <c r="XB402" s="1"/>
      <c r="XC402" s="1"/>
      <c r="XD402" s="1"/>
      <c r="XE402" s="1"/>
      <c r="XF402" s="1"/>
      <c r="XG402" s="1"/>
      <c r="XH402" s="1"/>
      <c r="XI402" s="1"/>
      <c r="XJ402" s="1"/>
      <c r="XK402" s="1"/>
      <c r="XL402" s="1"/>
      <c r="XM402" s="1"/>
      <c r="XN402" s="1"/>
      <c r="XO402" s="1"/>
      <c r="XP402" s="1"/>
      <c r="XQ402" s="1"/>
      <c r="XR402" s="1"/>
      <c r="XS402" s="1"/>
      <c r="XT402" s="1"/>
      <c r="XU402" s="1"/>
      <c r="XV402" s="1"/>
      <c r="XW402" s="1"/>
      <c r="XX402" s="1"/>
      <c r="XY402" s="1"/>
      <c r="XZ402" s="1"/>
      <c r="YA402" s="1"/>
      <c r="YB402" s="1"/>
      <c r="YC402" s="1"/>
      <c r="YD402" s="1"/>
      <c r="YE402" s="1"/>
      <c r="YF402" s="1"/>
      <c r="YG402" s="1"/>
      <c r="YH402" s="1"/>
      <c r="YI402" s="1"/>
      <c r="YJ402" s="1"/>
      <c r="YK402" s="1"/>
      <c r="YL402" s="1"/>
      <c r="YM402" s="1"/>
      <c r="YN402" s="1"/>
      <c r="YO402" s="1"/>
      <c r="YP402" s="1"/>
      <c r="YQ402" s="1"/>
      <c r="YR402" s="1"/>
      <c r="YS402" s="1"/>
      <c r="YT402" s="1"/>
      <c r="YU402" s="1"/>
      <c r="YV402" s="1"/>
      <c r="YW402" s="1"/>
      <c r="YX402" s="1"/>
      <c r="YY402" s="1"/>
      <c r="YZ402" s="1"/>
      <c r="ZA402" s="1"/>
      <c r="ZB402" s="1"/>
      <c r="ZC402" s="1"/>
      <c r="ZD402" s="1"/>
      <c r="ZE402" s="1"/>
      <c r="ZF402" s="1"/>
      <c r="ZG402" s="1"/>
      <c r="ZH402" s="1"/>
      <c r="ZI402" s="1"/>
      <c r="ZJ402" s="1"/>
      <c r="ZK402" s="1"/>
      <c r="ZL402" s="1"/>
      <c r="ZM402" s="1"/>
      <c r="ZN402" s="1"/>
      <c r="ZO402" s="1"/>
      <c r="ZP402" s="1"/>
      <c r="ZQ402" s="1"/>
      <c r="ZR402" s="1"/>
      <c r="ZS402" s="1"/>
      <c r="ZT402" s="1"/>
      <c r="ZU402" s="1"/>
      <c r="ZV402" s="1"/>
      <c r="ZW402" s="1"/>
      <c r="ZX402" s="1"/>
      <c r="ZY402" s="1"/>
      <c r="ZZ402" s="1"/>
      <c r="AAA402" s="1"/>
      <c r="AAB402" s="1"/>
      <c r="AAC402" s="1"/>
      <c r="AAD402" s="1"/>
      <c r="AAE402" s="1"/>
      <c r="AAF402" s="1"/>
      <c r="AAG402" s="1"/>
      <c r="AAH402" s="1"/>
      <c r="AAI402" s="1"/>
      <c r="AAJ402" s="1"/>
      <c r="AAK402" s="1"/>
      <c r="AAL402" s="1"/>
      <c r="AAM402" s="1"/>
      <c r="AAN402" s="1"/>
      <c r="AAO402" s="1"/>
      <c r="AAP402" s="1"/>
      <c r="AAQ402" s="1"/>
      <c r="AAR402" s="1"/>
      <c r="AAS402" s="1"/>
      <c r="AAT402" s="1"/>
      <c r="AAU402" s="1"/>
      <c r="AAV402" s="1"/>
      <c r="AAW402" s="1"/>
      <c r="AAX402" s="1"/>
      <c r="AAY402" s="1"/>
      <c r="AAZ402" s="1"/>
      <c r="ABA402" s="1"/>
      <c r="ABB402" s="1"/>
      <c r="ABC402" s="1"/>
      <c r="ABD402" s="1"/>
      <c r="ABE402" s="1"/>
      <c r="ABF402" s="1"/>
      <c r="ABG402" s="1"/>
      <c r="ABH402" s="1"/>
      <c r="ABI402" s="1"/>
      <c r="ABJ402" s="1"/>
      <c r="ABK402" s="1"/>
      <c r="ABL402" s="1"/>
      <c r="ABM402" s="1"/>
      <c r="ABN402" s="1"/>
      <c r="ABO402" s="1"/>
      <c r="ABP402" s="1"/>
      <c r="ABQ402" s="1"/>
      <c r="ABR402" s="1"/>
      <c r="ABS402" s="1"/>
      <c r="ABT402" s="1"/>
      <c r="ABU402" s="1"/>
      <c r="ABV402" s="1"/>
      <c r="ABW402" s="1"/>
      <c r="ABX402" s="1"/>
      <c r="ABY402" s="1"/>
      <c r="ABZ402" s="1"/>
      <c r="ACA402" s="1"/>
      <c r="ACB402" s="1"/>
      <c r="ACC402" s="1"/>
      <c r="ACD402" s="1"/>
      <c r="ACE402" s="1"/>
      <c r="ACF402" s="1"/>
      <c r="ACG402" s="1"/>
      <c r="ACH402" s="1"/>
      <c r="ACI402" s="1"/>
      <c r="ACJ402" s="1"/>
      <c r="ACK402" s="1"/>
      <c r="ACL402" s="1"/>
      <c r="ACM402" s="1"/>
      <c r="ACN402" s="1"/>
      <c r="ACO402" s="1"/>
      <c r="ACP402" s="1"/>
      <c r="ACQ402" s="1"/>
      <c r="ACR402" s="1"/>
      <c r="ACS402" s="1"/>
      <c r="ACT402" s="1"/>
      <c r="ACU402" s="1"/>
      <c r="ACV402" s="1"/>
      <c r="ACW402" s="1"/>
      <c r="ACX402" s="1"/>
      <c r="ACY402" s="1"/>
      <c r="ACZ402" s="1"/>
      <c r="ADA402" s="1"/>
      <c r="ADB402" s="1"/>
      <c r="ADC402" s="1"/>
      <c r="ADD402" s="1"/>
      <c r="ADE402" s="1"/>
      <c r="ADF402" s="1"/>
      <c r="ADG402" s="1"/>
      <c r="ADH402" s="1"/>
      <c r="ADI402" s="1"/>
      <c r="ADJ402" s="1"/>
      <c r="ADK402" s="1"/>
      <c r="ADL402" s="1"/>
      <c r="ADM402" s="1"/>
      <c r="ADN402" s="1"/>
      <c r="ADO402" s="1"/>
      <c r="ADP402" s="1"/>
      <c r="ADQ402" s="1"/>
      <c r="ADR402" s="1"/>
      <c r="ADS402" s="1"/>
      <c r="ADT402" s="1"/>
      <c r="ADU402" s="1"/>
      <c r="ADV402" s="1"/>
      <c r="ADW402" s="1"/>
      <c r="ADX402" s="1"/>
      <c r="ADY402" s="1"/>
      <c r="ADZ402" s="1"/>
      <c r="AEA402" s="1"/>
      <c r="AEB402" s="1"/>
      <c r="AEC402" s="1"/>
      <c r="AED402" s="1"/>
      <c r="AEE402" s="1"/>
      <c r="AEF402" s="1"/>
      <c r="AEG402" s="1"/>
      <c r="AEH402" s="1"/>
      <c r="AEI402" s="1"/>
      <c r="AEJ402" s="1"/>
      <c r="AEK402" s="1"/>
      <c r="AEL402" s="1"/>
      <c r="AEM402" s="1"/>
      <c r="AEN402" s="1"/>
      <c r="AEO402" s="1"/>
      <c r="AEP402" s="1"/>
      <c r="AEQ402" s="1"/>
      <c r="AER402" s="1"/>
      <c r="AES402" s="1"/>
      <c r="AET402" s="1"/>
      <c r="AEU402" s="1"/>
      <c r="AEV402" s="1"/>
      <c r="AEW402" s="1"/>
      <c r="AEX402" s="1"/>
      <c r="AEY402" s="1"/>
      <c r="AEZ402" s="1"/>
      <c r="AFA402" s="1"/>
      <c r="AFB402" s="1"/>
      <c r="AFC402" s="1"/>
      <c r="AFD402" s="1"/>
      <c r="AFE402" s="1"/>
      <c r="AFF402" s="1"/>
      <c r="AFG402" s="1"/>
      <c r="AFH402" s="1"/>
      <c r="AFI402" s="1"/>
      <c r="AFJ402" s="1"/>
      <c r="AFK402" s="1"/>
      <c r="AFL402" s="1"/>
      <c r="AFM402" s="1"/>
      <c r="AFN402" s="1"/>
      <c r="AFO402" s="1"/>
      <c r="AFP402" s="1"/>
      <c r="AFQ402" s="1"/>
      <c r="AFR402" s="1"/>
      <c r="AFS402" s="1"/>
      <c r="AFT402" s="1"/>
      <c r="AFU402" s="1"/>
      <c r="AFV402" s="1"/>
      <c r="AFW402" s="1"/>
      <c r="AFX402" s="1"/>
      <c r="AFY402" s="1"/>
      <c r="AFZ402" s="1"/>
      <c r="AGA402" s="1"/>
      <c r="AGB402" s="1"/>
      <c r="AGC402" s="1"/>
      <c r="AGD402" s="1"/>
      <c r="AGE402" s="1"/>
      <c r="AGF402" s="1"/>
      <c r="AGG402" s="1"/>
      <c r="AGH402" s="1"/>
      <c r="AGI402" s="1"/>
      <c r="AGJ402" s="1"/>
      <c r="AGK402" s="1"/>
      <c r="AGL402" s="1"/>
      <c r="AGM402" s="1"/>
      <c r="AGN402" s="1"/>
      <c r="AGO402" s="1"/>
      <c r="AGP402" s="1"/>
      <c r="AGQ402" s="1"/>
      <c r="AGR402" s="1"/>
      <c r="AGS402" s="1"/>
      <c r="AGT402" s="1"/>
      <c r="AGU402" s="1"/>
      <c r="AGV402" s="1"/>
      <c r="AGW402" s="1"/>
      <c r="AGX402" s="1"/>
      <c r="AGY402" s="1"/>
      <c r="AGZ402" s="1"/>
      <c r="AHA402" s="1"/>
      <c r="AHB402" s="1"/>
      <c r="AHC402" s="1"/>
      <c r="AHD402" s="1"/>
      <c r="AHE402" s="1"/>
      <c r="AHF402" s="1"/>
      <c r="AHG402" s="1"/>
      <c r="AHH402" s="1"/>
      <c r="AHI402" s="1"/>
      <c r="AHJ402" s="1"/>
      <c r="AHK402" s="1"/>
      <c r="AHL402" s="1"/>
      <c r="AHM402" s="1"/>
      <c r="AHN402" s="1"/>
      <c r="AHO402" s="1"/>
      <c r="AHP402" s="1"/>
      <c r="AHQ402" s="1"/>
      <c r="AHR402" s="1"/>
      <c r="AHS402" s="1"/>
      <c r="AHT402" s="1"/>
      <c r="AHU402" s="1"/>
      <c r="AHV402" s="1"/>
      <c r="AHW402" s="1"/>
      <c r="AHX402" s="1"/>
      <c r="AHY402" s="1"/>
      <c r="AHZ402" s="1"/>
      <c r="AIA402" s="1"/>
      <c r="AIB402" s="1"/>
      <c r="AIC402" s="1"/>
      <c r="AID402" s="1"/>
      <c r="AIE402" s="1"/>
      <c r="AIF402" s="1"/>
      <c r="AIG402" s="1"/>
      <c r="AIH402" s="1"/>
      <c r="AII402" s="1"/>
      <c r="AIJ402" s="1"/>
      <c r="AIK402" s="1"/>
      <c r="AIL402" s="1"/>
      <c r="AIM402" s="1"/>
      <c r="AIN402" s="1"/>
      <c r="AIO402" s="1"/>
      <c r="AIP402" s="1"/>
      <c r="AIQ402" s="1"/>
      <c r="AIR402" s="1"/>
      <c r="AIS402" s="1"/>
      <c r="AIT402" s="1"/>
      <c r="AIU402" s="1"/>
      <c r="AIV402" s="1"/>
      <c r="AIW402" s="1"/>
      <c r="AIX402" s="1"/>
      <c r="AIY402" s="1"/>
      <c r="AIZ402" s="1"/>
      <c r="AJA402" s="1"/>
      <c r="AJB402" s="1"/>
      <c r="AJC402" s="1"/>
      <c r="AJD402" s="1"/>
      <c r="AJE402" s="1"/>
      <c r="AJF402" s="1"/>
      <c r="AJG402" s="1"/>
      <c r="AJH402" s="1"/>
      <c r="AJI402" s="1"/>
      <c r="AJJ402" s="1"/>
      <c r="AJK402" s="1"/>
      <c r="AJL402" s="1"/>
      <c r="AJM402" s="1"/>
      <c r="AJN402" s="1"/>
      <c r="AJO402" s="1"/>
      <c r="AJP402" s="1"/>
      <c r="AJQ402" s="1"/>
      <c r="AJR402" s="1"/>
      <c r="AJS402" s="1"/>
      <c r="AJT402" s="1"/>
      <c r="AJU402" s="1"/>
      <c r="AJV402" s="1"/>
      <c r="AJW402" s="1"/>
      <c r="AJX402" s="1"/>
      <c r="AJY402" s="1"/>
      <c r="AJZ402" s="1"/>
      <c r="AKA402" s="1"/>
      <c r="AKB402" s="1"/>
      <c r="AKC402" s="1"/>
      <c r="AKD402" s="1"/>
      <c r="AKE402" s="1"/>
      <c r="AKF402" s="1"/>
      <c r="AKG402" s="1"/>
      <c r="AKH402" s="1"/>
      <c r="AKI402" s="1"/>
      <c r="AKJ402" s="1"/>
      <c r="AKK402" s="1"/>
      <c r="AKL402" s="1"/>
      <c r="AKM402" s="1"/>
      <c r="AKN402" s="1"/>
      <c r="AKO402" s="1"/>
      <c r="AKP402" s="1"/>
      <c r="AKQ402" s="1"/>
      <c r="AKR402" s="1"/>
      <c r="AKS402" s="1"/>
      <c r="AKT402" s="1"/>
      <c r="AKU402" s="1"/>
      <c r="AKV402" s="1"/>
      <c r="AKW402" s="1"/>
      <c r="AKX402" s="1"/>
      <c r="AKY402" s="1"/>
      <c r="AKZ402" s="1"/>
      <c r="ALA402" s="1"/>
      <c r="ALB402" s="1"/>
      <c r="ALC402" s="1"/>
      <c r="ALD402" s="1"/>
      <c r="ALE402" s="1"/>
      <c r="ALF402" s="1"/>
      <c r="ALG402" s="1"/>
      <c r="ALH402" s="1"/>
      <c r="ALI402" s="1"/>
      <c r="ALJ402" s="1"/>
      <c r="ALK402" s="1"/>
      <c r="ALL402" s="1"/>
      <c r="ALM402" s="1"/>
      <c r="ALN402" s="1"/>
      <c r="ALO402" s="1"/>
      <c r="ALP402" s="1"/>
      <c r="ALQ402" s="1"/>
      <c r="ALR402" s="1"/>
      <c r="ALS402" s="1"/>
      <c r="ALT402" s="1"/>
      <c r="ALU402" s="1"/>
      <c r="ALV402" s="1"/>
      <c r="ALW402" s="1"/>
      <c r="ALX402" s="1"/>
      <c r="ALY402" s="1"/>
      <c r="ALZ402" s="1"/>
      <c r="AMA402" s="1"/>
      <c r="AMB402" s="1"/>
      <c r="AMC402" s="1"/>
      <c r="AMD402" s="1"/>
      <c r="AME402" s="1"/>
      <c r="AMF402" s="1"/>
      <c r="AMG402" s="1"/>
      <c r="AMH402" s="1"/>
      <c r="AMI402" s="1"/>
      <c r="AMJ402" s="1"/>
    </row>
    <row r="403" spans="1:1024" s="22" customFormat="1">
      <c r="A403" s="1" t="s">
        <v>996</v>
      </c>
      <c r="B403" s="1" t="s">
        <v>997</v>
      </c>
      <c r="C403" s="1" t="s">
        <v>99</v>
      </c>
      <c r="D403" s="1" t="s">
        <v>13</v>
      </c>
      <c r="E403" s="1" t="s">
        <v>998</v>
      </c>
      <c r="F403" s="1" t="s">
        <v>16</v>
      </c>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c r="KB403" s="1"/>
      <c r="KC403" s="1"/>
      <c r="KD403" s="1"/>
      <c r="KE403" s="1"/>
      <c r="KF403" s="1"/>
      <c r="KG403" s="1"/>
      <c r="KH403" s="1"/>
      <c r="KI403" s="1"/>
      <c r="KJ403" s="1"/>
      <c r="KK403" s="1"/>
      <c r="KL403" s="1"/>
      <c r="KM403" s="1"/>
      <c r="KN403" s="1"/>
      <c r="KO403" s="1"/>
      <c r="KP403" s="1"/>
      <c r="KQ403" s="1"/>
      <c r="KR403" s="1"/>
      <c r="KS403" s="1"/>
      <c r="KT403" s="1"/>
      <c r="KU403" s="1"/>
      <c r="KV403" s="1"/>
      <c r="KW403" s="1"/>
      <c r="KX403" s="1"/>
      <c r="KY403" s="1"/>
      <c r="KZ403" s="1"/>
      <c r="LA403" s="1"/>
      <c r="LB403" s="1"/>
      <c r="LC403" s="1"/>
      <c r="LD403" s="1"/>
      <c r="LE403" s="1"/>
      <c r="LF403" s="1"/>
      <c r="LG403" s="1"/>
      <c r="LH403" s="1"/>
      <c r="LI403" s="1"/>
      <c r="LJ403" s="1"/>
      <c r="LK403" s="1"/>
      <c r="LL403" s="1"/>
      <c r="LM403" s="1"/>
      <c r="LN403" s="1"/>
      <c r="LO403" s="1"/>
      <c r="LP403" s="1"/>
      <c r="LQ403" s="1"/>
      <c r="LR403" s="1"/>
      <c r="LS403" s="1"/>
      <c r="LT403" s="1"/>
      <c r="LU403" s="1"/>
      <c r="LV403" s="1"/>
      <c r="LW403" s="1"/>
      <c r="LX403" s="1"/>
      <c r="LY403" s="1"/>
      <c r="LZ403" s="1"/>
      <c r="MA403" s="1"/>
      <c r="MB403" s="1"/>
      <c r="MC403" s="1"/>
      <c r="MD403" s="1"/>
      <c r="ME403" s="1"/>
      <c r="MF403" s="1"/>
      <c r="MG403" s="1"/>
      <c r="MH403" s="1"/>
      <c r="MI403" s="1"/>
      <c r="MJ403" s="1"/>
      <c r="MK403" s="1"/>
      <c r="ML403" s="1"/>
      <c r="MM403" s="1"/>
      <c r="MN403" s="1"/>
      <c r="MO403" s="1"/>
      <c r="MP403" s="1"/>
      <c r="MQ403" s="1"/>
      <c r="MR403" s="1"/>
      <c r="MS403" s="1"/>
      <c r="MT403" s="1"/>
      <c r="MU403" s="1"/>
      <c r="MV403" s="1"/>
      <c r="MW403" s="1"/>
      <c r="MX403" s="1"/>
      <c r="MY403" s="1"/>
      <c r="MZ403" s="1"/>
      <c r="NA403" s="1"/>
      <c r="NB403" s="1"/>
      <c r="NC403" s="1"/>
      <c r="ND403" s="1"/>
      <c r="NE403" s="1"/>
      <c r="NF403" s="1"/>
      <c r="NG403" s="1"/>
      <c r="NH403" s="1"/>
      <c r="NI403" s="1"/>
      <c r="NJ403" s="1"/>
      <c r="NK403" s="1"/>
      <c r="NL403" s="1"/>
      <c r="NM403" s="1"/>
      <c r="NN403" s="1"/>
      <c r="NO403" s="1"/>
      <c r="NP403" s="1"/>
      <c r="NQ403" s="1"/>
      <c r="NR403" s="1"/>
      <c r="NS403" s="1"/>
      <c r="NT403" s="1"/>
      <c r="NU403" s="1"/>
      <c r="NV403" s="1"/>
      <c r="NW403" s="1"/>
      <c r="NX403" s="1"/>
      <c r="NY403" s="1"/>
      <c r="NZ403" s="1"/>
      <c r="OA403" s="1"/>
      <c r="OB403" s="1"/>
      <c r="OC403" s="1"/>
      <c r="OD403" s="1"/>
      <c r="OE403" s="1"/>
      <c r="OF403" s="1"/>
      <c r="OG403" s="1"/>
      <c r="OH403" s="1"/>
      <c r="OI403" s="1"/>
      <c r="OJ403" s="1"/>
      <c r="OK403" s="1"/>
      <c r="OL403" s="1"/>
      <c r="OM403" s="1"/>
      <c r="ON403" s="1"/>
      <c r="OO403" s="1"/>
      <c r="OP403" s="1"/>
      <c r="OQ403" s="1"/>
      <c r="OR403" s="1"/>
      <c r="OS403" s="1"/>
      <c r="OT403" s="1"/>
      <c r="OU403" s="1"/>
      <c r="OV403" s="1"/>
      <c r="OW403" s="1"/>
      <c r="OX403" s="1"/>
      <c r="OY403" s="1"/>
      <c r="OZ403" s="1"/>
      <c r="PA403" s="1"/>
      <c r="PB403" s="1"/>
      <c r="PC403" s="1"/>
      <c r="PD403" s="1"/>
      <c r="PE403" s="1"/>
      <c r="PF403" s="1"/>
      <c r="PG403" s="1"/>
      <c r="PH403" s="1"/>
      <c r="PI403" s="1"/>
      <c r="PJ403" s="1"/>
      <c r="PK403" s="1"/>
      <c r="PL403" s="1"/>
      <c r="PM403" s="1"/>
      <c r="PN403" s="1"/>
      <c r="PO403" s="1"/>
      <c r="PP403" s="1"/>
      <c r="PQ403" s="1"/>
      <c r="PR403" s="1"/>
      <c r="PS403" s="1"/>
      <c r="PT403" s="1"/>
      <c r="PU403" s="1"/>
      <c r="PV403" s="1"/>
      <c r="PW403" s="1"/>
      <c r="PX403" s="1"/>
      <c r="PY403" s="1"/>
      <c r="PZ403" s="1"/>
      <c r="QA403" s="1"/>
      <c r="QB403" s="1"/>
      <c r="QC403" s="1"/>
      <c r="QD403" s="1"/>
      <c r="QE403" s="1"/>
      <c r="QF403" s="1"/>
      <c r="QG403" s="1"/>
      <c r="QH403" s="1"/>
      <c r="QI403" s="1"/>
      <c r="QJ403" s="1"/>
      <c r="QK403" s="1"/>
      <c r="QL403" s="1"/>
      <c r="QM403" s="1"/>
      <c r="QN403" s="1"/>
      <c r="QO403" s="1"/>
      <c r="QP403" s="1"/>
      <c r="QQ403" s="1"/>
      <c r="QR403" s="1"/>
      <c r="QS403" s="1"/>
      <c r="QT403" s="1"/>
      <c r="QU403" s="1"/>
      <c r="QV403" s="1"/>
      <c r="QW403" s="1"/>
      <c r="QX403" s="1"/>
      <c r="QY403" s="1"/>
      <c r="QZ403" s="1"/>
      <c r="RA403" s="1"/>
      <c r="RB403" s="1"/>
      <c r="RC403" s="1"/>
      <c r="RD403" s="1"/>
      <c r="RE403" s="1"/>
      <c r="RF403" s="1"/>
      <c r="RG403" s="1"/>
      <c r="RH403" s="1"/>
      <c r="RI403" s="1"/>
      <c r="RJ403" s="1"/>
      <c r="RK403" s="1"/>
      <c r="RL403" s="1"/>
      <c r="RM403" s="1"/>
      <c r="RN403" s="1"/>
      <c r="RO403" s="1"/>
      <c r="RP403" s="1"/>
      <c r="RQ403" s="1"/>
      <c r="RR403" s="1"/>
      <c r="RS403" s="1"/>
      <c r="RT403" s="1"/>
      <c r="RU403" s="1"/>
      <c r="RV403" s="1"/>
      <c r="RW403" s="1"/>
      <c r="RX403" s="1"/>
      <c r="RY403" s="1"/>
      <c r="RZ403" s="1"/>
      <c r="SA403" s="1"/>
      <c r="SB403" s="1"/>
      <c r="SC403" s="1"/>
      <c r="SD403" s="1"/>
      <c r="SE403" s="1"/>
      <c r="SF403" s="1"/>
      <c r="SG403" s="1"/>
      <c r="SH403" s="1"/>
      <c r="SI403" s="1"/>
      <c r="SJ403" s="1"/>
      <c r="SK403" s="1"/>
      <c r="SL403" s="1"/>
      <c r="SM403" s="1"/>
      <c r="SN403" s="1"/>
      <c r="SO403" s="1"/>
      <c r="SP403" s="1"/>
      <c r="SQ403" s="1"/>
      <c r="SR403" s="1"/>
      <c r="SS403" s="1"/>
      <c r="ST403" s="1"/>
      <c r="SU403" s="1"/>
      <c r="SV403" s="1"/>
      <c r="SW403" s="1"/>
      <c r="SX403" s="1"/>
      <c r="SY403" s="1"/>
      <c r="SZ403" s="1"/>
      <c r="TA403" s="1"/>
      <c r="TB403" s="1"/>
      <c r="TC403" s="1"/>
      <c r="TD403" s="1"/>
      <c r="TE403" s="1"/>
      <c r="TF403" s="1"/>
      <c r="TG403" s="1"/>
      <c r="TH403" s="1"/>
      <c r="TI403" s="1"/>
      <c r="TJ403" s="1"/>
      <c r="TK403" s="1"/>
      <c r="TL403" s="1"/>
      <c r="TM403" s="1"/>
      <c r="TN403" s="1"/>
      <c r="TO403" s="1"/>
      <c r="TP403" s="1"/>
      <c r="TQ403" s="1"/>
      <c r="TR403" s="1"/>
      <c r="TS403" s="1"/>
      <c r="TT403" s="1"/>
      <c r="TU403" s="1"/>
      <c r="TV403" s="1"/>
      <c r="TW403" s="1"/>
      <c r="TX403" s="1"/>
      <c r="TY403" s="1"/>
      <c r="TZ403" s="1"/>
      <c r="UA403" s="1"/>
      <c r="UB403" s="1"/>
      <c r="UC403" s="1"/>
      <c r="UD403" s="1"/>
      <c r="UE403" s="1"/>
      <c r="UF403" s="1"/>
      <c r="UG403" s="1"/>
      <c r="UH403" s="1"/>
      <c r="UI403" s="1"/>
      <c r="UJ403" s="1"/>
      <c r="UK403" s="1"/>
      <c r="UL403" s="1"/>
      <c r="UM403" s="1"/>
      <c r="UN403" s="1"/>
      <c r="UO403" s="1"/>
      <c r="UP403" s="1"/>
      <c r="UQ403" s="1"/>
      <c r="UR403" s="1"/>
      <c r="US403" s="1"/>
      <c r="UT403" s="1"/>
      <c r="UU403" s="1"/>
      <c r="UV403" s="1"/>
      <c r="UW403" s="1"/>
      <c r="UX403" s="1"/>
      <c r="UY403" s="1"/>
      <c r="UZ403" s="1"/>
      <c r="VA403" s="1"/>
      <c r="VB403" s="1"/>
      <c r="VC403" s="1"/>
      <c r="VD403" s="1"/>
      <c r="VE403" s="1"/>
      <c r="VF403" s="1"/>
      <c r="VG403" s="1"/>
      <c r="VH403" s="1"/>
      <c r="VI403" s="1"/>
      <c r="VJ403" s="1"/>
      <c r="VK403" s="1"/>
      <c r="VL403" s="1"/>
      <c r="VM403" s="1"/>
      <c r="VN403" s="1"/>
      <c r="VO403" s="1"/>
      <c r="VP403" s="1"/>
      <c r="VQ403" s="1"/>
      <c r="VR403" s="1"/>
      <c r="VS403" s="1"/>
      <c r="VT403" s="1"/>
      <c r="VU403" s="1"/>
      <c r="VV403" s="1"/>
      <c r="VW403" s="1"/>
      <c r="VX403" s="1"/>
      <c r="VY403" s="1"/>
      <c r="VZ403" s="1"/>
      <c r="WA403" s="1"/>
      <c r="WB403" s="1"/>
      <c r="WC403" s="1"/>
      <c r="WD403" s="1"/>
      <c r="WE403" s="1"/>
      <c r="WF403" s="1"/>
      <c r="WG403" s="1"/>
      <c r="WH403" s="1"/>
      <c r="WI403" s="1"/>
      <c r="WJ403" s="1"/>
      <c r="WK403" s="1"/>
      <c r="WL403" s="1"/>
      <c r="WM403" s="1"/>
      <c r="WN403" s="1"/>
      <c r="WO403" s="1"/>
      <c r="WP403" s="1"/>
      <c r="WQ403" s="1"/>
      <c r="WR403" s="1"/>
      <c r="WS403" s="1"/>
      <c r="WT403" s="1"/>
      <c r="WU403" s="1"/>
      <c r="WV403" s="1"/>
      <c r="WW403" s="1"/>
      <c r="WX403" s="1"/>
      <c r="WY403" s="1"/>
      <c r="WZ403" s="1"/>
      <c r="XA403" s="1"/>
      <c r="XB403" s="1"/>
      <c r="XC403" s="1"/>
      <c r="XD403" s="1"/>
      <c r="XE403" s="1"/>
      <c r="XF403" s="1"/>
      <c r="XG403" s="1"/>
      <c r="XH403" s="1"/>
      <c r="XI403" s="1"/>
      <c r="XJ403" s="1"/>
      <c r="XK403" s="1"/>
      <c r="XL403" s="1"/>
      <c r="XM403" s="1"/>
      <c r="XN403" s="1"/>
      <c r="XO403" s="1"/>
      <c r="XP403" s="1"/>
      <c r="XQ403" s="1"/>
      <c r="XR403" s="1"/>
      <c r="XS403" s="1"/>
      <c r="XT403" s="1"/>
      <c r="XU403" s="1"/>
      <c r="XV403" s="1"/>
      <c r="XW403" s="1"/>
      <c r="XX403" s="1"/>
      <c r="XY403" s="1"/>
      <c r="XZ403" s="1"/>
      <c r="YA403" s="1"/>
      <c r="YB403" s="1"/>
      <c r="YC403" s="1"/>
      <c r="YD403" s="1"/>
      <c r="YE403" s="1"/>
      <c r="YF403" s="1"/>
      <c r="YG403" s="1"/>
      <c r="YH403" s="1"/>
      <c r="YI403" s="1"/>
      <c r="YJ403" s="1"/>
      <c r="YK403" s="1"/>
      <c r="YL403" s="1"/>
      <c r="YM403" s="1"/>
      <c r="YN403" s="1"/>
      <c r="YO403" s="1"/>
      <c r="YP403" s="1"/>
      <c r="YQ403" s="1"/>
      <c r="YR403" s="1"/>
      <c r="YS403" s="1"/>
      <c r="YT403" s="1"/>
      <c r="YU403" s="1"/>
      <c r="YV403" s="1"/>
      <c r="YW403" s="1"/>
      <c r="YX403" s="1"/>
      <c r="YY403" s="1"/>
      <c r="YZ403" s="1"/>
      <c r="ZA403" s="1"/>
      <c r="ZB403" s="1"/>
      <c r="ZC403" s="1"/>
      <c r="ZD403" s="1"/>
      <c r="ZE403" s="1"/>
      <c r="ZF403" s="1"/>
      <c r="ZG403" s="1"/>
      <c r="ZH403" s="1"/>
      <c r="ZI403" s="1"/>
      <c r="ZJ403" s="1"/>
      <c r="ZK403" s="1"/>
      <c r="ZL403" s="1"/>
      <c r="ZM403" s="1"/>
      <c r="ZN403" s="1"/>
      <c r="ZO403" s="1"/>
      <c r="ZP403" s="1"/>
      <c r="ZQ403" s="1"/>
      <c r="ZR403" s="1"/>
      <c r="ZS403" s="1"/>
      <c r="ZT403" s="1"/>
      <c r="ZU403" s="1"/>
      <c r="ZV403" s="1"/>
      <c r="ZW403" s="1"/>
      <c r="ZX403" s="1"/>
      <c r="ZY403" s="1"/>
      <c r="ZZ403" s="1"/>
      <c r="AAA403" s="1"/>
      <c r="AAB403" s="1"/>
      <c r="AAC403" s="1"/>
      <c r="AAD403" s="1"/>
      <c r="AAE403" s="1"/>
      <c r="AAF403" s="1"/>
      <c r="AAG403" s="1"/>
      <c r="AAH403" s="1"/>
      <c r="AAI403" s="1"/>
      <c r="AAJ403" s="1"/>
      <c r="AAK403" s="1"/>
      <c r="AAL403" s="1"/>
      <c r="AAM403" s="1"/>
      <c r="AAN403" s="1"/>
      <c r="AAO403" s="1"/>
      <c r="AAP403" s="1"/>
      <c r="AAQ403" s="1"/>
      <c r="AAR403" s="1"/>
      <c r="AAS403" s="1"/>
      <c r="AAT403" s="1"/>
      <c r="AAU403" s="1"/>
      <c r="AAV403" s="1"/>
      <c r="AAW403" s="1"/>
      <c r="AAX403" s="1"/>
      <c r="AAY403" s="1"/>
      <c r="AAZ403" s="1"/>
      <c r="ABA403" s="1"/>
      <c r="ABB403" s="1"/>
      <c r="ABC403" s="1"/>
      <c r="ABD403" s="1"/>
      <c r="ABE403" s="1"/>
      <c r="ABF403" s="1"/>
      <c r="ABG403" s="1"/>
      <c r="ABH403" s="1"/>
      <c r="ABI403" s="1"/>
      <c r="ABJ403" s="1"/>
      <c r="ABK403" s="1"/>
      <c r="ABL403" s="1"/>
      <c r="ABM403" s="1"/>
      <c r="ABN403" s="1"/>
      <c r="ABO403" s="1"/>
      <c r="ABP403" s="1"/>
      <c r="ABQ403" s="1"/>
      <c r="ABR403" s="1"/>
      <c r="ABS403" s="1"/>
      <c r="ABT403" s="1"/>
      <c r="ABU403" s="1"/>
      <c r="ABV403" s="1"/>
      <c r="ABW403" s="1"/>
      <c r="ABX403" s="1"/>
      <c r="ABY403" s="1"/>
      <c r="ABZ403" s="1"/>
      <c r="ACA403" s="1"/>
      <c r="ACB403" s="1"/>
      <c r="ACC403" s="1"/>
      <c r="ACD403" s="1"/>
      <c r="ACE403" s="1"/>
      <c r="ACF403" s="1"/>
      <c r="ACG403" s="1"/>
      <c r="ACH403" s="1"/>
      <c r="ACI403" s="1"/>
      <c r="ACJ403" s="1"/>
      <c r="ACK403" s="1"/>
      <c r="ACL403" s="1"/>
      <c r="ACM403" s="1"/>
      <c r="ACN403" s="1"/>
      <c r="ACO403" s="1"/>
      <c r="ACP403" s="1"/>
      <c r="ACQ403" s="1"/>
      <c r="ACR403" s="1"/>
      <c r="ACS403" s="1"/>
      <c r="ACT403" s="1"/>
      <c r="ACU403" s="1"/>
      <c r="ACV403" s="1"/>
      <c r="ACW403" s="1"/>
      <c r="ACX403" s="1"/>
      <c r="ACY403" s="1"/>
      <c r="ACZ403" s="1"/>
      <c r="ADA403" s="1"/>
      <c r="ADB403" s="1"/>
      <c r="ADC403" s="1"/>
      <c r="ADD403" s="1"/>
      <c r="ADE403" s="1"/>
      <c r="ADF403" s="1"/>
      <c r="ADG403" s="1"/>
      <c r="ADH403" s="1"/>
      <c r="ADI403" s="1"/>
      <c r="ADJ403" s="1"/>
      <c r="ADK403" s="1"/>
      <c r="ADL403" s="1"/>
      <c r="ADM403" s="1"/>
      <c r="ADN403" s="1"/>
      <c r="ADO403" s="1"/>
      <c r="ADP403" s="1"/>
      <c r="ADQ403" s="1"/>
      <c r="ADR403" s="1"/>
      <c r="ADS403" s="1"/>
      <c r="ADT403" s="1"/>
      <c r="ADU403" s="1"/>
      <c r="ADV403" s="1"/>
      <c r="ADW403" s="1"/>
      <c r="ADX403" s="1"/>
      <c r="ADY403" s="1"/>
      <c r="ADZ403" s="1"/>
      <c r="AEA403" s="1"/>
      <c r="AEB403" s="1"/>
      <c r="AEC403" s="1"/>
      <c r="AED403" s="1"/>
      <c r="AEE403" s="1"/>
      <c r="AEF403" s="1"/>
      <c r="AEG403" s="1"/>
      <c r="AEH403" s="1"/>
      <c r="AEI403" s="1"/>
      <c r="AEJ403" s="1"/>
      <c r="AEK403" s="1"/>
      <c r="AEL403" s="1"/>
      <c r="AEM403" s="1"/>
      <c r="AEN403" s="1"/>
      <c r="AEO403" s="1"/>
      <c r="AEP403" s="1"/>
      <c r="AEQ403" s="1"/>
      <c r="AER403" s="1"/>
      <c r="AES403" s="1"/>
      <c r="AET403" s="1"/>
      <c r="AEU403" s="1"/>
      <c r="AEV403" s="1"/>
      <c r="AEW403" s="1"/>
      <c r="AEX403" s="1"/>
      <c r="AEY403" s="1"/>
      <c r="AEZ403" s="1"/>
      <c r="AFA403" s="1"/>
      <c r="AFB403" s="1"/>
      <c r="AFC403" s="1"/>
      <c r="AFD403" s="1"/>
      <c r="AFE403" s="1"/>
      <c r="AFF403" s="1"/>
      <c r="AFG403" s="1"/>
      <c r="AFH403" s="1"/>
      <c r="AFI403" s="1"/>
      <c r="AFJ403" s="1"/>
      <c r="AFK403" s="1"/>
      <c r="AFL403" s="1"/>
      <c r="AFM403" s="1"/>
      <c r="AFN403" s="1"/>
      <c r="AFO403" s="1"/>
      <c r="AFP403" s="1"/>
      <c r="AFQ403" s="1"/>
      <c r="AFR403" s="1"/>
      <c r="AFS403" s="1"/>
      <c r="AFT403" s="1"/>
      <c r="AFU403" s="1"/>
      <c r="AFV403" s="1"/>
      <c r="AFW403" s="1"/>
      <c r="AFX403" s="1"/>
      <c r="AFY403" s="1"/>
      <c r="AFZ403" s="1"/>
      <c r="AGA403" s="1"/>
      <c r="AGB403" s="1"/>
      <c r="AGC403" s="1"/>
      <c r="AGD403" s="1"/>
      <c r="AGE403" s="1"/>
      <c r="AGF403" s="1"/>
      <c r="AGG403" s="1"/>
      <c r="AGH403" s="1"/>
      <c r="AGI403" s="1"/>
      <c r="AGJ403" s="1"/>
      <c r="AGK403" s="1"/>
      <c r="AGL403" s="1"/>
      <c r="AGM403" s="1"/>
      <c r="AGN403" s="1"/>
      <c r="AGO403" s="1"/>
      <c r="AGP403" s="1"/>
      <c r="AGQ403" s="1"/>
      <c r="AGR403" s="1"/>
      <c r="AGS403" s="1"/>
      <c r="AGT403" s="1"/>
      <c r="AGU403" s="1"/>
      <c r="AGV403" s="1"/>
      <c r="AGW403" s="1"/>
      <c r="AGX403" s="1"/>
      <c r="AGY403" s="1"/>
      <c r="AGZ403" s="1"/>
      <c r="AHA403" s="1"/>
      <c r="AHB403" s="1"/>
      <c r="AHC403" s="1"/>
      <c r="AHD403" s="1"/>
      <c r="AHE403" s="1"/>
      <c r="AHF403" s="1"/>
      <c r="AHG403" s="1"/>
      <c r="AHH403" s="1"/>
      <c r="AHI403" s="1"/>
      <c r="AHJ403" s="1"/>
      <c r="AHK403" s="1"/>
      <c r="AHL403" s="1"/>
      <c r="AHM403" s="1"/>
      <c r="AHN403" s="1"/>
      <c r="AHO403" s="1"/>
      <c r="AHP403" s="1"/>
      <c r="AHQ403" s="1"/>
      <c r="AHR403" s="1"/>
      <c r="AHS403" s="1"/>
      <c r="AHT403" s="1"/>
      <c r="AHU403" s="1"/>
      <c r="AHV403" s="1"/>
      <c r="AHW403" s="1"/>
      <c r="AHX403" s="1"/>
      <c r="AHY403" s="1"/>
      <c r="AHZ403" s="1"/>
      <c r="AIA403" s="1"/>
      <c r="AIB403" s="1"/>
      <c r="AIC403" s="1"/>
      <c r="AID403" s="1"/>
      <c r="AIE403" s="1"/>
      <c r="AIF403" s="1"/>
      <c r="AIG403" s="1"/>
      <c r="AIH403" s="1"/>
      <c r="AII403" s="1"/>
      <c r="AIJ403" s="1"/>
      <c r="AIK403" s="1"/>
      <c r="AIL403" s="1"/>
      <c r="AIM403" s="1"/>
      <c r="AIN403" s="1"/>
      <c r="AIO403" s="1"/>
      <c r="AIP403" s="1"/>
      <c r="AIQ403" s="1"/>
      <c r="AIR403" s="1"/>
      <c r="AIS403" s="1"/>
      <c r="AIT403" s="1"/>
      <c r="AIU403" s="1"/>
      <c r="AIV403" s="1"/>
      <c r="AIW403" s="1"/>
      <c r="AIX403" s="1"/>
      <c r="AIY403" s="1"/>
      <c r="AIZ403" s="1"/>
      <c r="AJA403" s="1"/>
      <c r="AJB403" s="1"/>
      <c r="AJC403" s="1"/>
      <c r="AJD403" s="1"/>
      <c r="AJE403" s="1"/>
      <c r="AJF403" s="1"/>
      <c r="AJG403" s="1"/>
      <c r="AJH403" s="1"/>
      <c r="AJI403" s="1"/>
      <c r="AJJ403" s="1"/>
      <c r="AJK403" s="1"/>
      <c r="AJL403" s="1"/>
      <c r="AJM403" s="1"/>
      <c r="AJN403" s="1"/>
      <c r="AJO403" s="1"/>
      <c r="AJP403" s="1"/>
      <c r="AJQ403" s="1"/>
      <c r="AJR403" s="1"/>
      <c r="AJS403" s="1"/>
      <c r="AJT403" s="1"/>
      <c r="AJU403" s="1"/>
      <c r="AJV403" s="1"/>
      <c r="AJW403" s="1"/>
      <c r="AJX403" s="1"/>
      <c r="AJY403" s="1"/>
      <c r="AJZ403" s="1"/>
      <c r="AKA403" s="1"/>
      <c r="AKB403" s="1"/>
      <c r="AKC403" s="1"/>
      <c r="AKD403" s="1"/>
      <c r="AKE403" s="1"/>
      <c r="AKF403" s="1"/>
      <c r="AKG403" s="1"/>
      <c r="AKH403" s="1"/>
      <c r="AKI403" s="1"/>
      <c r="AKJ403" s="1"/>
      <c r="AKK403" s="1"/>
      <c r="AKL403" s="1"/>
      <c r="AKM403" s="1"/>
      <c r="AKN403" s="1"/>
      <c r="AKO403" s="1"/>
      <c r="AKP403" s="1"/>
      <c r="AKQ403" s="1"/>
      <c r="AKR403" s="1"/>
      <c r="AKS403" s="1"/>
      <c r="AKT403" s="1"/>
      <c r="AKU403" s="1"/>
      <c r="AKV403" s="1"/>
      <c r="AKW403" s="1"/>
      <c r="AKX403" s="1"/>
      <c r="AKY403" s="1"/>
      <c r="AKZ403" s="1"/>
      <c r="ALA403" s="1"/>
      <c r="ALB403" s="1"/>
      <c r="ALC403" s="1"/>
      <c r="ALD403" s="1"/>
      <c r="ALE403" s="1"/>
      <c r="ALF403" s="1"/>
      <c r="ALG403" s="1"/>
      <c r="ALH403" s="1"/>
      <c r="ALI403" s="1"/>
      <c r="ALJ403" s="1"/>
      <c r="ALK403" s="1"/>
      <c r="ALL403" s="1"/>
      <c r="ALM403" s="1"/>
      <c r="ALN403" s="1"/>
      <c r="ALO403" s="1"/>
      <c r="ALP403" s="1"/>
      <c r="ALQ403" s="1"/>
      <c r="ALR403" s="1"/>
      <c r="ALS403" s="1"/>
      <c r="ALT403" s="1"/>
      <c r="ALU403" s="1"/>
      <c r="ALV403" s="1"/>
      <c r="ALW403" s="1"/>
      <c r="ALX403" s="1"/>
      <c r="ALY403" s="1"/>
      <c r="ALZ403" s="1"/>
      <c r="AMA403" s="1"/>
      <c r="AMB403" s="1"/>
      <c r="AMC403" s="1"/>
      <c r="AMD403" s="1"/>
      <c r="AME403" s="1"/>
      <c r="AMF403" s="1"/>
      <c r="AMG403" s="1"/>
      <c r="AMH403" s="1"/>
      <c r="AMI403" s="1"/>
      <c r="AMJ403" s="1"/>
    </row>
    <row r="404" spans="1:1024" s="22" customFormat="1">
      <c r="A404" s="1" t="s">
        <v>999</v>
      </c>
      <c r="B404" s="1" t="s">
        <v>1000</v>
      </c>
      <c r="C404" s="1" t="s">
        <v>99</v>
      </c>
      <c r="D404" s="1" t="s">
        <v>13</v>
      </c>
      <c r="E404" s="1" t="s">
        <v>1001</v>
      </c>
      <c r="F404" s="1" t="s">
        <v>16</v>
      </c>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c r="KB404" s="1"/>
      <c r="KC404" s="1"/>
      <c r="KD404" s="1"/>
      <c r="KE404" s="1"/>
      <c r="KF404" s="1"/>
      <c r="KG404" s="1"/>
      <c r="KH404" s="1"/>
      <c r="KI404" s="1"/>
      <c r="KJ404" s="1"/>
      <c r="KK404" s="1"/>
      <c r="KL404" s="1"/>
      <c r="KM404" s="1"/>
      <c r="KN404" s="1"/>
      <c r="KO404" s="1"/>
      <c r="KP404" s="1"/>
      <c r="KQ404" s="1"/>
      <c r="KR404" s="1"/>
      <c r="KS404" s="1"/>
      <c r="KT404" s="1"/>
      <c r="KU404" s="1"/>
      <c r="KV404" s="1"/>
      <c r="KW404" s="1"/>
      <c r="KX404" s="1"/>
      <c r="KY404" s="1"/>
      <c r="KZ404" s="1"/>
      <c r="LA404" s="1"/>
      <c r="LB404" s="1"/>
      <c r="LC404" s="1"/>
      <c r="LD404" s="1"/>
      <c r="LE404" s="1"/>
      <c r="LF404" s="1"/>
      <c r="LG404" s="1"/>
      <c r="LH404" s="1"/>
      <c r="LI404" s="1"/>
      <c r="LJ404" s="1"/>
      <c r="LK404" s="1"/>
      <c r="LL404" s="1"/>
      <c r="LM404" s="1"/>
      <c r="LN404" s="1"/>
      <c r="LO404" s="1"/>
      <c r="LP404" s="1"/>
      <c r="LQ404" s="1"/>
      <c r="LR404" s="1"/>
      <c r="LS404" s="1"/>
      <c r="LT404" s="1"/>
      <c r="LU404" s="1"/>
      <c r="LV404" s="1"/>
      <c r="LW404" s="1"/>
      <c r="LX404" s="1"/>
      <c r="LY404" s="1"/>
      <c r="LZ404" s="1"/>
      <c r="MA404" s="1"/>
      <c r="MB404" s="1"/>
      <c r="MC404" s="1"/>
      <c r="MD404" s="1"/>
      <c r="ME404" s="1"/>
      <c r="MF404" s="1"/>
      <c r="MG404" s="1"/>
      <c r="MH404" s="1"/>
      <c r="MI404" s="1"/>
      <c r="MJ404" s="1"/>
      <c r="MK404" s="1"/>
      <c r="ML404" s="1"/>
      <c r="MM404" s="1"/>
      <c r="MN404" s="1"/>
      <c r="MO404" s="1"/>
      <c r="MP404" s="1"/>
      <c r="MQ404" s="1"/>
      <c r="MR404" s="1"/>
      <c r="MS404" s="1"/>
      <c r="MT404" s="1"/>
      <c r="MU404" s="1"/>
      <c r="MV404" s="1"/>
      <c r="MW404" s="1"/>
      <c r="MX404" s="1"/>
      <c r="MY404" s="1"/>
      <c r="MZ404" s="1"/>
      <c r="NA404" s="1"/>
      <c r="NB404" s="1"/>
      <c r="NC404" s="1"/>
      <c r="ND404" s="1"/>
      <c r="NE404" s="1"/>
      <c r="NF404" s="1"/>
      <c r="NG404" s="1"/>
      <c r="NH404" s="1"/>
      <c r="NI404" s="1"/>
      <c r="NJ404" s="1"/>
      <c r="NK404" s="1"/>
      <c r="NL404" s="1"/>
      <c r="NM404" s="1"/>
      <c r="NN404" s="1"/>
      <c r="NO404" s="1"/>
      <c r="NP404" s="1"/>
      <c r="NQ404" s="1"/>
      <c r="NR404" s="1"/>
      <c r="NS404" s="1"/>
      <c r="NT404" s="1"/>
      <c r="NU404" s="1"/>
      <c r="NV404" s="1"/>
      <c r="NW404" s="1"/>
      <c r="NX404" s="1"/>
      <c r="NY404" s="1"/>
      <c r="NZ404" s="1"/>
      <c r="OA404" s="1"/>
      <c r="OB404" s="1"/>
      <c r="OC404" s="1"/>
      <c r="OD404" s="1"/>
      <c r="OE404" s="1"/>
      <c r="OF404" s="1"/>
      <c r="OG404" s="1"/>
      <c r="OH404" s="1"/>
      <c r="OI404" s="1"/>
      <c r="OJ404" s="1"/>
      <c r="OK404" s="1"/>
      <c r="OL404" s="1"/>
      <c r="OM404" s="1"/>
      <c r="ON404" s="1"/>
      <c r="OO404" s="1"/>
      <c r="OP404" s="1"/>
      <c r="OQ404" s="1"/>
      <c r="OR404" s="1"/>
      <c r="OS404" s="1"/>
      <c r="OT404" s="1"/>
      <c r="OU404" s="1"/>
      <c r="OV404" s="1"/>
      <c r="OW404" s="1"/>
      <c r="OX404" s="1"/>
      <c r="OY404" s="1"/>
      <c r="OZ404" s="1"/>
      <c r="PA404" s="1"/>
      <c r="PB404" s="1"/>
      <c r="PC404" s="1"/>
      <c r="PD404" s="1"/>
      <c r="PE404" s="1"/>
      <c r="PF404" s="1"/>
      <c r="PG404" s="1"/>
      <c r="PH404" s="1"/>
      <c r="PI404" s="1"/>
      <c r="PJ404" s="1"/>
      <c r="PK404" s="1"/>
      <c r="PL404" s="1"/>
      <c r="PM404" s="1"/>
      <c r="PN404" s="1"/>
      <c r="PO404" s="1"/>
      <c r="PP404" s="1"/>
      <c r="PQ404" s="1"/>
      <c r="PR404" s="1"/>
      <c r="PS404" s="1"/>
      <c r="PT404" s="1"/>
      <c r="PU404" s="1"/>
      <c r="PV404" s="1"/>
      <c r="PW404" s="1"/>
      <c r="PX404" s="1"/>
      <c r="PY404" s="1"/>
      <c r="PZ404" s="1"/>
      <c r="QA404" s="1"/>
      <c r="QB404" s="1"/>
      <c r="QC404" s="1"/>
      <c r="QD404" s="1"/>
      <c r="QE404" s="1"/>
      <c r="QF404" s="1"/>
      <c r="QG404" s="1"/>
      <c r="QH404" s="1"/>
      <c r="QI404" s="1"/>
      <c r="QJ404" s="1"/>
      <c r="QK404" s="1"/>
      <c r="QL404" s="1"/>
      <c r="QM404" s="1"/>
      <c r="QN404" s="1"/>
      <c r="QO404" s="1"/>
      <c r="QP404" s="1"/>
      <c r="QQ404" s="1"/>
      <c r="QR404" s="1"/>
      <c r="QS404" s="1"/>
      <c r="QT404" s="1"/>
      <c r="QU404" s="1"/>
      <c r="QV404" s="1"/>
      <c r="QW404" s="1"/>
      <c r="QX404" s="1"/>
      <c r="QY404" s="1"/>
      <c r="QZ404" s="1"/>
      <c r="RA404" s="1"/>
      <c r="RB404" s="1"/>
      <c r="RC404" s="1"/>
      <c r="RD404" s="1"/>
      <c r="RE404" s="1"/>
      <c r="RF404" s="1"/>
      <c r="RG404" s="1"/>
      <c r="RH404" s="1"/>
      <c r="RI404" s="1"/>
      <c r="RJ404" s="1"/>
      <c r="RK404" s="1"/>
      <c r="RL404" s="1"/>
      <c r="RM404" s="1"/>
      <c r="RN404" s="1"/>
      <c r="RO404" s="1"/>
      <c r="RP404" s="1"/>
      <c r="RQ404" s="1"/>
      <c r="RR404" s="1"/>
      <c r="RS404" s="1"/>
      <c r="RT404" s="1"/>
      <c r="RU404" s="1"/>
      <c r="RV404" s="1"/>
      <c r="RW404" s="1"/>
      <c r="RX404" s="1"/>
      <c r="RY404" s="1"/>
      <c r="RZ404" s="1"/>
      <c r="SA404" s="1"/>
      <c r="SB404" s="1"/>
      <c r="SC404" s="1"/>
      <c r="SD404" s="1"/>
      <c r="SE404" s="1"/>
      <c r="SF404" s="1"/>
      <c r="SG404" s="1"/>
      <c r="SH404" s="1"/>
      <c r="SI404" s="1"/>
      <c r="SJ404" s="1"/>
      <c r="SK404" s="1"/>
      <c r="SL404" s="1"/>
      <c r="SM404" s="1"/>
      <c r="SN404" s="1"/>
      <c r="SO404" s="1"/>
      <c r="SP404" s="1"/>
      <c r="SQ404" s="1"/>
      <c r="SR404" s="1"/>
      <c r="SS404" s="1"/>
      <c r="ST404" s="1"/>
      <c r="SU404" s="1"/>
      <c r="SV404" s="1"/>
      <c r="SW404" s="1"/>
      <c r="SX404" s="1"/>
      <c r="SY404" s="1"/>
      <c r="SZ404" s="1"/>
      <c r="TA404" s="1"/>
      <c r="TB404" s="1"/>
      <c r="TC404" s="1"/>
      <c r="TD404" s="1"/>
      <c r="TE404" s="1"/>
      <c r="TF404" s="1"/>
      <c r="TG404" s="1"/>
      <c r="TH404" s="1"/>
      <c r="TI404" s="1"/>
      <c r="TJ404" s="1"/>
      <c r="TK404" s="1"/>
      <c r="TL404" s="1"/>
      <c r="TM404" s="1"/>
      <c r="TN404" s="1"/>
      <c r="TO404" s="1"/>
      <c r="TP404" s="1"/>
      <c r="TQ404" s="1"/>
      <c r="TR404" s="1"/>
      <c r="TS404" s="1"/>
      <c r="TT404" s="1"/>
      <c r="TU404" s="1"/>
      <c r="TV404" s="1"/>
      <c r="TW404" s="1"/>
      <c r="TX404" s="1"/>
      <c r="TY404" s="1"/>
      <c r="TZ404" s="1"/>
      <c r="UA404" s="1"/>
      <c r="UB404" s="1"/>
      <c r="UC404" s="1"/>
      <c r="UD404" s="1"/>
      <c r="UE404" s="1"/>
      <c r="UF404" s="1"/>
      <c r="UG404" s="1"/>
      <c r="UH404" s="1"/>
      <c r="UI404" s="1"/>
      <c r="UJ404" s="1"/>
      <c r="UK404" s="1"/>
      <c r="UL404" s="1"/>
      <c r="UM404" s="1"/>
      <c r="UN404" s="1"/>
      <c r="UO404" s="1"/>
      <c r="UP404" s="1"/>
      <c r="UQ404" s="1"/>
      <c r="UR404" s="1"/>
      <c r="US404" s="1"/>
      <c r="UT404" s="1"/>
      <c r="UU404" s="1"/>
      <c r="UV404" s="1"/>
      <c r="UW404" s="1"/>
      <c r="UX404" s="1"/>
      <c r="UY404" s="1"/>
      <c r="UZ404" s="1"/>
      <c r="VA404" s="1"/>
      <c r="VB404" s="1"/>
      <c r="VC404" s="1"/>
      <c r="VD404" s="1"/>
      <c r="VE404" s="1"/>
      <c r="VF404" s="1"/>
      <c r="VG404" s="1"/>
      <c r="VH404" s="1"/>
      <c r="VI404" s="1"/>
      <c r="VJ404" s="1"/>
      <c r="VK404" s="1"/>
      <c r="VL404" s="1"/>
      <c r="VM404" s="1"/>
      <c r="VN404" s="1"/>
      <c r="VO404" s="1"/>
      <c r="VP404" s="1"/>
      <c r="VQ404" s="1"/>
      <c r="VR404" s="1"/>
      <c r="VS404" s="1"/>
      <c r="VT404" s="1"/>
      <c r="VU404" s="1"/>
      <c r="VV404" s="1"/>
      <c r="VW404" s="1"/>
      <c r="VX404" s="1"/>
      <c r="VY404" s="1"/>
      <c r="VZ404" s="1"/>
      <c r="WA404" s="1"/>
      <c r="WB404" s="1"/>
      <c r="WC404" s="1"/>
      <c r="WD404" s="1"/>
      <c r="WE404" s="1"/>
      <c r="WF404" s="1"/>
      <c r="WG404" s="1"/>
      <c r="WH404" s="1"/>
      <c r="WI404" s="1"/>
      <c r="WJ404" s="1"/>
      <c r="WK404" s="1"/>
      <c r="WL404" s="1"/>
      <c r="WM404" s="1"/>
      <c r="WN404" s="1"/>
      <c r="WO404" s="1"/>
      <c r="WP404" s="1"/>
      <c r="WQ404" s="1"/>
      <c r="WR404" s="1"/>
      <c r="WS404" s="1"/>
      <c r="WT404" s="1"/>
      <c r="WU404" s="1"/>
      <c r="WV404" s="1"/>
      <c r="WW404" s="1"/>
      <c r="WX404" s="1"/>
      <c r="WY404" s="1"/>
      <c r="WZ404" s="1"/>
      <c r="XA404" s="1"/>
      <c r="XB404" s="1"/>
      <c r="XC404" s="1"/>
      <c r="XD404" s="1"/>
      <c r="XE404" s="1"/>
      <c r="XF404" s="1"/>
      <c r="XG404" s="1"/>
      <c r="XH404" s="1"/>
      <c r="XI404" s="1"/>
      <c r="XJ404" s="1"/>
      <c r="XK404" s="1"/>
      <c r="XL404" s="1"/>
      <c r="XM404" s="1"/>
      <c r="XN404" s="1"/>
      <c r="XO404" s="1"/>
      <c r="XP404" s="1"/>
      <c r="XQ404" s="1"/>
      <c r="XR404" s="1"/>
      <c r="XS404" s="1"/>
      <c r="XT404" s="1"/>
      <c r="XU404" s="1"/>
      <c r="XV404" s="1"/>
      <c r="XW404" s="1"/>
      <c r="XX404" s="1"/>
      <c r="XY404" s="1"/>
      <c r="XZ404" s="1"/>
      <c r="YA404" s="1"/>
      <c r="YB404" s="1"/>
      <c r="YC404" s="1"/>
      <c r="YD404" s="1"/>
      <c r="YE404" s="1"/>
      <c r="YF404" s="1"/>
      <c r="YG404" s="1"/>
      <c r="YH404" s="1"/>
      <c r="YI404" s="1"/>
      <c r="YJ404" s="1"/>
      <c r="YK404" s="1"/>
      <c r="YL404" s="1"/>
      <c r="YM404" s="1"/>
      <c r="YN404" s="1"/>
      <c r="YO404" s="1"/>
      <c r="YP404" s="1"/>
      <c r="YQ404" s="1"/>
      <c r="YR404" s="1"/>
      <c r="YS404" s="1"/>
      <c r="YT404" s="1"/>
      <c r="YU404" s="1"/>
      <c r="YV404" s="1"/>
      <c r="YW404" s="1"/>
      <c r="YX404" s="1"/>
      <c r="YY404" s="1"/>
      <c r="YZ404" s="1"/>
      <c r="ZA404" s="1"/>
      <c r="ZB404" s="1"/>
      <c r="ZC404" s="1"/>
      <c r="ZD404" s="1"/>
      <c r="ZE404" s="1"/>
      <c r="ZF404" s="1"/>
      <c r="ZG404" s="1"/>
      <c r="ZH404" s="1"/>
      <c r="ZI404" s="1"/>
      <c r="ZJ404" s="1"/>
      <c r="ZK404" s="1"/>
      <c r="ZL404" s="1"/>
      <c r="ZM404" s="1"/>
      <c r="ZN404" s="1"/>
      <c r="ZO404" s="1"/>
      <c r="ZP404" s="1"/>
      <c r="ZQ404" s="1"/>
      <c r="ZR404" s="1"/>
      <c r="ZS404" s="1"/>
      <c r="ZT404" s="1"/>
      <c r="ZU404" s="1"/>
      <c r="ZV404" s="1"/>
      <c r="ZW404" s="1"/>
      <c r="ZX404" s="1"/>
      <c r="ZY404" s="1"/>
      <c r="ZZ404" s="1"/>
      <c r="AAA404" s="1"/>
      <c r="AAB404" s="1"/>
      <c r="AAC404" s="1"/>
      <c r="AAD404" s="1"/>
      <c r="AAE404" s="1"/>
      <c r="AAF404" s="1"/>
      <c r="AAG404" s="1"/>
      <c r="AAH404" s="1"/>
      <c r="AAI404" s="1"/>
      <c r="AAJ404" s="1"/>
      <c r="AAK404" s="1"/>
      <c r="AAL404" s="1"/>
      <c r="AAM404" s="1"/>
      <c r="AAN404" s="1"/>
      <c r="AAO404" s="1"/>
      <c r="AAP404" s="1"/>
      <c r="AAQ404" s="1"/>
      <c r="AAR404" s="1"/>
      <c r="AAS404" s="1"/>
      <c r="AAT404" s="1"/>
      <c r="AAU404" s="1"/>
      <c r="AAV404" s="1"/>
      <c r="AAW404" s="1"/>
      <c r="AAX404" s="1"/>
      <c r="AAY404" s="1"/>
      <c r="AAZ404" s="1"/>
      <c r="ABA404" s="1"/>
      <c r="ABB404" s="1"/>
      <c r="ABC404" s="1"/>
      <c r="ABD404" s="1"/>
      <c r="ABE404" s="1"/>
      <c r="ABF404" s="1"/>
      <c r="ABG404" s="1"/>
      <c r="ABH404" s="1"/>
      <c r="ABI404" s="1"/>
      <c r="ABJ404" s="1"/>
      <c r="ABK404" s="1"/>
      <c r="ABL404" s="1"/>
      <c r="ABM404" s="1"/>
      <c r="ABN404" s="1"/>
      <c r="ABO404" s="1"/>
      <c r="ABP404" s="1"/>
      <c r="ABQ404" s="1"/>
      <c r="ABR404" s="1"/>
      <c r="ABS404" s="1"/>
      <c r="ABT404" s="1"/>
      <c r="ABU404" s="1"/>
      <c r="ABV404" s="1"/>
      <c r="ABW404" s="1"/>
      <c r="ABX404" s="1"/>
      <c r="ABY404" s="1"/>
      <c r="ABZ404" s="1"/>
      <c r="ACA404" s="1"/>
      <c r="ACB404" s="1"/>
      <c r="ACC404" s="1"/>
      <c r="ACD404" s="1"/>
      <c r="ACE404" s="1"/>
      <c r="ACF404" s="1"/>
      <c r="ACG404" s="1"/>
      <c r="ACH404" s="1"/>
      <c r="ACI404" s="1"/>
      <c r="ACJ404" s="1"/>
      <c r="ACK404" s="1"/>
      <c r="ACL404" s="1"/>
      <c r="ACM404" s="1"/>
      <c r="ACN404" s="1"/>
      <c r="ACO404" s="1"/>
      <c r="ACP404" s="1"/>
      <c r="ACQ404" s="1"/>
      <c r="ACR404" s="1"/>
      <c r="ACS404" s="1"/>
      <c r="ACT404" s="1"/>
      <c r="ACU404" s="1"/>
      <c r="ACV404" s="1"/>
      <c r="ACW404" s="1"/>
      <c r="ACX404" s="1"/>
      <c r="ACY404" s="1"/>
      <c r="ACZ404" s="1"/>
      <c r="ADA404" s="1"/>
      <c r="ADB404" s="1"/>
      <c r="ADC404" s="1"/>
      <c r="ADD404" s="1"/>
      <c r="ADE404" s="1"/>
      <c r="ADF404" s="1"/>
      <c r="ADG404" s="1"/>
      <c r="ADH404" s="1"/>
      <c r="ADI404" s="1"/>
      <c r="ADJ404" s="1"/>
      <c r="ADK404" s="1"/>
      <c r="ADL404" s="1"/>
      <c r="ADM404" s="1"/>
      <c r="ADN404" s="1"/>
      <c r="ADO404" s="1"/>
      <c r="ADP404" s="1"/>
      <c r="ADQ404" s="1"/>
      <c r="ADR404" s="1"/>
      <c r="ADS404" s="1"/>
      <c r="ADT404" s="1"/>
      <c r="ADU404" s="1"/>
      <c r="ADV404" s="1"/>
      <c r="ADW404" s="1"/>
      <c r="ADX404" s="1"/>
      <c r="ADY404" s="1"/>
      <c r="ADZ404" s="1"/>
      <c r="AEA404" s="1"/>
      <c r="AEB404" s="1"/>
      <c r="AEC404" s="1"/>
      <c r="AED404" s="1"/>
      <c r="AEE404" s="1"/>
      <c r="AEF404" s="1"/>
      <c r="AEG404" s="1"/>
      <c r="AEH404" s="1"/>
      <c r="AEI404" s="1"/>
      <c r="AEJ404" s="1"/>
      <c r="AEK404" s="1"/>
      <c r="AEL404" s="1"/>
      <c r="AEM404" s="1"/>
      <c r="AEN404" s="1"/>
      <c r="AEO404" s="1"/>
      <c r="AEP404" s="1"/>
      <c r="AEQ404" s="1"/>
      <c r="AER404" s="1"/>
      <c r="AES404" s="1"/>
      <c r="AET404" s="1"/>
      <c r="AEU404" s="1"/>
      <c r="AEV404" s="1"/>
      <c r="AEW404" s="1"/>
      <c r="AEX404" s="1"/>
      <c r="AEY404" s="1"/>
      <c r="AEZ404" s="1"/>
      <c r="AFA404" s="1"/>
      <c r="AFB404" s="1"/>
      <c r="AFC404" s="1"/>
      <c r="AFD404" s="1"/>
      <c r="AFE404" s="1"/>
      <c r="AFF404" s="1"/>
      <c r="AFG404" s="1"/>
      <c r="AFH404" s="1"/>
      <c r="AFI404" s="1"/>
      <c r="AFJ404" s="1"/>
      <c r="AFK404" s="1"/>
      <c r="AFL404" s="1"/>
      <c r="AFM404" s="1"/>
      <c r="AFN404" s="1"/>
      <c r="AFO404" s="1"/>
      <c r="AFP404" s="1"/>
      <c r="AFQ404" s="1"/>
      <c r="AFR404" s="1"/>
      <c r="AFS404" s="1"/>
      <c r="AFT404" s="1"/>
      <c r="AFU404" s="1"/>
      <c r="AFV404" s="1"/>
      <c r="AFW404" s="1"/>
      <c r="AFX404" s="1"/>
      <c r="AFY404" s="1"/>
      <c r="AFZ404" s="1"/>
      <c r="AGA404" s="1"/>
      <c r="AGB404" s="1"/>
      <c r="AGC404" s="1"/>
      <c r="AGD404" s="1"/>
      <c r="AGE404" s="1"/>
      <c r="AGF404" s="1"/>
      <c r="AGG404" s="1"/>
      <c r="AGH404" s="1"/>
      <c r="AGI404" s="1"/>
      <c r="AGJ404" s="1"/>
      <c r="AGK404" s="1"/>
      <c r="AGL404" s="1"/>
      <c r="AGM404" s="1"/>
      <c r="AGN404" s="1"/>
      <c r="AGO404" s="1"/>
      <c r="AGP404" s="1"/>
      <c r="AGQ404" s="1"/>
      <c r="AGR404" s="1"/>
      <c r="AGS404" s="1"/>
      <c r="AGT404" s="1"/>
      <c r="AGU404" s="1"/>
      <c r="AGV404" s="1"/>
      <c r="AGW404" s="1"/>
      <c r="AGX404" s="1"/>
      <c r="AGY404" s="1"/>
      <c r="AGZ404" s="1"/>
      <c r="AHA404" s="1"/>
      <c r="AHB404" s="1"/>
      <c r="AHC404" s="1"/>
      <c r="AHD404" s="1"/>
      <c r="AHE404" s="1"/>
      <c r="AHF404" s="1"/>
      <c r="AHG404" s="1"/>
      <c r="AHH404" s="1"/>
      <c r="AHI404" s="1"/>
      <c r="AHJ404" s="1"/>
      <c r="AHK404" s="1"/>
      <c r="AHL404" s="1"/>
      <c r="AHM404" s="1"/>
      <c r="AHN404" s="1"/>
      <c r="AHO404" s="1"/>
      <c r="AHP404" s="1"/>
      <c r="AHQ404" s="1"/>
      <c r="AHR404" s="1"/>
      <c r="AHS404" s="1"/>
      <c r="AHT404" s="1"/>
      <c r="AHU404" s="1"/>
      <c r="AHV404" s="1"/>
      <c r="AHW404" s="1"/>
      <c r="AHX404" s="1"/>
      <c r="AHY404" s="1"/>
      <c r="AHZ404" s="1"/>
      <c r="AIA404" s="1"/>
      <c r="AIB404" s="1"/>
      <c r="AIC404" s="1"/>
      <c r="AID404" s="1"/>
      <c r="AIE404" s="1"/>
      <c r="AIF404" s="1"/>
      <c r="AIG404" s="1"/>
      <c r="AIH404" s="1"/>
      <c r="AII404" s="1"/>
      <c r="AIJ404" s="1"/>
      <c r="AIK404" s="1"/>
      <c r="AIL404" s="1"/>
      <c r="AIM404" s="1"/>
      <c r="AIN404" s="1"/>
      <c r="AIO404" s="1"/>
      <c r="AIP404" s="1"/>
      <c r="AIQ404" s="1"/>
      <c r="AIR404" s="1"/>
      <c r="AIS404" s="1"/>
      <c r="AIT404" s="1"/>
      <c r="AIU404" s="1"/>
      <c r="AIV404" s="1"/>
      <c r="AIW404" s="1"/>
      <c r="AIX404" s="1"/>
      <c r="AIY404" s="1"/>
      <c r="AIZ404" s="1"/>
      <c r="AJA404" s="1"/>
      <c r="AJB404" s="1"/>
      <c r="AJC404" s="1"/>
      <c r="AJD404" s="1"/>
      <c r="AJE404" s="1"/>
      <c r="AJF404" s="1"/>
      <c r="AJG404" s="1"/>
      <c r="AJH404" s="1"/>
      <c r="AJI404" s="1"/>
      <c r="AJJ404" s="1"/>
      <c r="AJK404" s="1"/>
      <c r="AJL404" s="1"/>
      <c r="AJM404" s="1"/>
      <c r="AJN404" s="1"/>
      <c r="AJO404" s="1"/>
      <c r="AJP404" s="1"/>
      <c r="AJQ404" s="1"/>
      <c r="AJR404" s="1"/>
      <c r="AJS404" s="1"/>
      <c r="AJT404" s="1"/>
      <c r="AJU404" s="1"/>
      <c r="AJV404" s="1"/>
      <c r="AJW404" s="1"/>
      <c r="AJX404" s="1"/>
      <c r="AJY404" s="1"/>
      <c r="AJZ404" s="1"/>
      <c r="AKA404" s="1"/>
      <c r="AKB404" s="1"/>
      <c r="AKC404" s="1"/>
      <c r="AKD404" s="1"/>
      <c r="AKE404" s="1"/>
      <c r="AKF404" s="1"/>
      <c r="AKG404" s="1"/>
      <c r="AKH404" s="1"/>
      <c r="AKI404" s="1"/>
      <c r="AKJ404" s="1"/>
      <c r="AKK404" s="1"/>
      <c r="AKL404" s="1"/>
      <c r="AKM404" s="1"/>
      <c r="AKN404" s="1"/>
      <c r="AKO404" s="1"/>
      <c r="AKP404" s="1"/>
      <c r="AKQ404" s="1"/>
      <c r="AKR404" s="1"/>
      <c r="AKS404" s="1"/>
      <c r="AKT404" s="1"/>
      <c r="AKU404" s="1"/>
      <c r="AKV404" s="1"/>
      <c r="AKW404" s="1"/>
      <c r="AKX404" s="1"/>
      <c r="AKY404" s="1"/>
      <c r="AKZ404" s="1"/>
      <c r="ALA404" s="1"/>
      <c r="ALB404" s="1"/>
      <c r="ALC404" s="1"/>
      <c r="ALD404" s="1"/>
      <c r="ALE404" s="1"/>
      <c r="ALF404" s="1"/>
      <c r="ALG404" s="1"/>
      <c r="ALH404" s="1"/>
      <c r="ALI404" s="1"/>
      <c r="ALJ404" s="1"/>
      <c r="ALK404" s="1"/>
      <c r="ALL404" s="1"/>
      <c r="ALM404" s="1"/>
      <c r="ALN404" s="1"/>
      <c r="ALO404" s="1"/>
      <c r="ALP404" s="1"/>
      <c r="ALQ404" s="1"/>
      <c r="ALR404" s="1"/>
      <c r="ALS404" s="1"/>
      <c r="ALT404" s="1"/>
      <c r="ALU404" s="1"/>
      <c r="ALV404" s="1"/>
      <c r="ALW404" s="1"/>
      <c r="ALX404" s="1"/>
      <c r="ALY404" s="1"/>
      <c r="ALZ404" s="1"/>
      <c r="AMA404" s="1"/>
      <c r="AMB404" s="1"/>
      <c r="AMC404" s="1"/>
      <c r="AMD404" s="1"/>
      <c r="AME404" s="1"/>
      <c r="AMF404" s="1"/>
      <c r="AMG404" s="1"/>
      <c r="AMH404" s="1"/>
      <c r="AMI404" s="1"/>
      <c r="AMJ404" s="1"/>
    </row>
    <row r="405" spans="1:1024" s="22" customFormat="1">
      <c r="A405" s="1" t="s">
        <v>1002</v>
      </c>
      <c r="B405" s="1" t="s">
        <v>1003</v>
      </c>
      <c r="C405" s="1" t="s">
        <v>99</v>
      </c>
      <c r="D405" s="1" t="s">
        <v>13</v>
      </c>
      <c r="E405" s="1" t="s">
        <v>1004</v>
      </c>
      <c r="F405" s="1" t="s">
        <v>16</v>
      </c>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c r="KB405" s="1"/>
      <c r="KC405" s="1"/>
      <c r="KD405" s="1"/>
      <c r="KE405" s="1"/>
      <c r="KF405" s="1"/>
      <c r="KG405" s="1"/>
      <c r="KH405" s="1"/>
      <c r="KI405" s="1"/>
      <c r="KJ405" s="1"/>
      <c r="KK405" s="1"/>
      <c r="KL405" s="1"/>
      <c r="KM405" s="1"/>
      <c r="KN405" s="1"/>
      <c r="KO405" s="1"/>
      <c r="KP405" s="1"/>
      <c r="KQ405" s="1"/>
      <c r="KR405" s="1"/>
      <c r="KS405" s="1"/>
      <c r="KT405" s="1"/>
      <c r="KU405" s="1"/>
      <c r="KV405" s="1"/>
      <c r="KW405" s="1"/>
      <c r="KX405" s="1"/>
      <c r="KY405" s="1"/>
      <c r="KZ405" s="1"/>
      <c r="LA405" s="1"/>
      <c r="LB405" s="1"/>
      <c r="LC405" s="1"/>
      <c r="LD405" s="1"/>
      <c r="LE405" s="1"/>
      <c r="LF405" s="1"/>
      <c r="LG405" s="1"/>
      <c r="LH405" s="1"/>
      <c r="LI405" s="1"/>
      <c r="LJ405" s="1"/>
      <c r="LK405" s="1"/>
      <c r="LL405" s="1"/>
      <c r="LM405" s="1"/>
      <c r="LN405" s="1"/>
      <c r="LO405" s="1"/>
      <c r="LP405" s="1"/>
      <c r="LQ405" s="1"/>
      <c r="LR405" s="1"/>
      <c r="LS405" s="1"/>
      <c r="LT405" s="1"/>
      <c r="LU405" s="1"/>
      <c r="LV405" s="1"/>
      <c r="LW405" s="1"/>
      <c r="LX405" s="1"/>
      <c r="LY405" s="1"/>
      <c r="LZ405" s="1"/>
      <c r="MA405" s="1"/>
      <c r="MB405" s="1"/>
      <c r="MC405" s="1"/>
      <c r="MD405" s="1"/>
      <c r="ME405" s="1"/>
      <c r="MF405" s="1"/>
      <c r="MG405" s="1"/>
      <c r="MH405" s="1"/>
      <c r="MI405" s="1"/>
      <c r="MJ405" s="1"/>
      <c r="MK405" s="1"/>
      <c r="ML405" s="1"/>
      <c r="MM405" s="1"/>
      <c r="MN405" s="1"/>
      <c r="MO405" s="1"/>
      <c r="MP405" s="1"/>
      <c r="MQ405" s="1"/>
      <c r="MR405" s="1"/>
      <c r="MS405" s="1"/>
      <c r="MT405" s="1"/>
      <c r="MU405" s="1"/>
      <c r="MV405" s="1"/>
      <c r="MW405" s="1"/>
      <c r="MX405" s="1"/>
      <c r="MY405" s="1"/>
      <c r="MZ405" s="1"/>
      <c r="NA405" s="1"/>
      <c r="NB405" s="1"/>
      <c r="NC405" s="1"/>
      <c r="ND405" s="1"/>
      <c r="NE405" s="1"/>
      <c r="NF405" s="1"/>
      <c r="NG405" s="1"/>
      <c r="NH405" s="1"/>
      <c r="NI405" s="1"/>
      <c r="NJ405" s="1"/>
      <c r="NK405" s="1"/>
      <c r="NL405" s="1"/>
      <c r="NM405" s="1"/>
      <c r="NN405" s="1"/>
      <c r="NO405" s="1"/>
      <c r="NP405" s="1"/>
      <c r="NQ405" s="1"/>
      <c r="NR405" s="1"/>
      <c r="NS405" s="1"/>
      <c r="NT405" s="1"/>
      <c r="NU405" s="1"/>
      <c r="NV405" s="1"/>
      <c r="NW405" s="1"/>
      <c r="NX405" s="1"/>
      <c r="NY405" s="1"/>
      <c r="NZ405" s="1"/>
      <c r="OA405" s="1"/>
      <c r="OB405" s="1"/>
      <c r="OC405" s="1"/>
      <c r="OD405" s="1"/>
      <c r="OE405" s="1"/>
      <c r="OF405" s="1"/>
      <c r="OG405" s="1"/>
      <c r="OH405" s="1"/>
      <c r="OI405" s="1"/>
      <c r="OJ405" s="1"/>
      <c r="OK405" s="1"/>
      <c r="OL405" s="1"/>
      <c r="OM405" s="1"/>
      <c r="ON405" s="1"/>
      <c r="OO405" s="1"/>
      <c r="OP405" s="1"/>
      <c r="OQ405" s="1"/>
      <c r="OR405" s="1"/>
      <c r="OS405" s="1"/>
      <c r="OT405" s="1"/>
      <c r="OU405" s="1"/>
      <c r="OV405" s="1"/>
      <c r="OW405" s="1"/>
      <c r="OX405" s="1"/>
      <c r="OY405" s="1"/>
      <c r="OZ405" s="1"/>
      <c r="PA405" s="1"/>
      <c r="PB405" s="1"/>
      <c r="PC405" s="1"/>
      <c r="PD405" s="1"/>
      <c r="PE405" s="1"/>
      <c r="PF405" s="1"/>
      <c r="PG405" s="1"/>
      <c r="PH405" s="1"/>
      <c r="PI405" s="1"/>
      <c r="PJ405" s="1"/>
      <c r="PK405" s="1"/>
      <c r="PL405" s="1"/>
      <c r="PM405" s="1"/>
      <c r="PN405" s="1"/>
      <c r="PO405" s="1"/>
      <c r="PP405" s="1"/>
      <c r="PQ405" s="1"/>
      <c r="PR405" s="1"/>
      <c r="PS405" s="1"/>
      <c r="PT405" s="1"/>
      <c r="PU405" s="1"/>
      <c r="PV405" s="1"/>
      <c r="PW405" s="1"/>
      <c r="PX405" s="1"/>
      <c r="PY405" s="1"/>
      <c r="PZ405" s="1"/>
      <c r="QA405" s="1"/>
      <c r="QB405" s="1"/>
      <c r="QC405" s="1"/>
      <c r="QD405" s="1"/>
      <c r="QE405" s="1"/>
      <c r="QF405" s="1"/>
      <c r="QG405" s="1"/>
      <c r="QH405" s="1"/>
      <c r="QI405" s="1"/>
      <c r="QJ405" s="1"/>
      <c r="QK405" s="1"/>
      <c r="QL405" s="1"/>
      <c r="QM405" s="1"/>
      <c r="QN405" s="1"/>
      <c r="QO405" s="1"/>
      <c r="QP405" s="1"/>
      <c r="QQ405" s="1"/>
      <c r="QR405" s="1"/>
      <c r="QS405" s="1"/>
      <c r="QT405" s="1"/>
      <c r="QU405" s="1"/>
      <c r="QV405" s="1"/>
      <c r="QW405" s="1"/>
      <c r="QX405" s="1"/>
      <c r="QY405" s="1"/>
      <c r="QZ405" s="1"/>
      <c r="RA405" s="1"/>
      <c r="RB405" s="1"/>
      <c r="RC405" s="1"/>
      <c r="RD405" s="1"/>
      <c r="RE405" s="1"/>
      <c r="RF405" s="1"/>
      <c r="RG405" s="1"/>
      <c r="RH405" s="1"/>
      <c r="RI405" s="1"/>
      <c r="RJ405" s="1"/>
      <c r="RK405" s="1"/>
      <c r="RL405" s="1"/>
      <c r="RM405" s="1"/>
      <c r="RN405" s="1"/>
      <c r="RO405" s="1"/>
      <c r="RP405" s="1"/>
      <c r="RQ405" s="1"/>
      <c r="RR405" s="1"/>
      <c r="RS405" s="1"/>
      <c r="RT405" s="1"/>
      <c r="RU405" s="1"/>
      <c r="RV405" s="1"/>
      <c r="RW405" s="1"/>
      <c r="RX405" s="1"/>
      <c r="RY405" s="1"/>
      <c r="RZ405" s="1"/>
      <c r="SA405" s="1"/>
      <c r="SB405" s="1"/>
      <c r="SC405" s="1"/>
      <c r="SD405" s="1"/>
      <c r="SE405" s="1"/>
      <c r="SF405" s="1"/>
      <c r="SG405" s="1"/>
      <c r="SH405" s="1"/>
      <c r="SI405" s="1"/>
      <c r="SJ405" s="1"/>
      <c r="SK405" s="1"/>
      <c r="SL405" s="1"/>
      <c r="SM405" s="1"/>
      <c r="SN405" s="1"/>
      <c r="SO405" s="1"/>
      <c r="SP405" s="1"/>
      <c r="SQ405" s="1"/>
      <c r="SR405" s="1"/>
      <c r="SS405" s="1"/>
      <c r="ST405" s="1"/>
      <c r="SU405" s="1"/>
      <c r="SV405" s="1"/>
      <c r="SW405" s="1"/>
      <c r="SX405" s="1"/>
      <c r="SY405" s="1"/>
      <c r="SZ405" s="1"/>
      <c r="TA405" s="1"/>
      <c r="TB405" s="1"/>
      <c r="TC405" s="1"/>
      <c r="TD405" s="1"/>
      <c r="TE405" s="1"/>
      <c r="TF405" s="1"/>
      <c r="TG405" s="1"/>
      <c r="TH405" s="1"/>
      <c r="TI405" s="1"/>
      <c r="TJ405" s="1"/>
      <c r="TK405" s="1"/>
      <c r="TL405" s="1"/>
      <c r="TM405" s="1"/>
      <c r="TN405" s="1"/>
      <c r="TO405" s="1"/>
      <c r="TP405" s="1"/>
      <c r="TQ405" s="1"/>
      <c r="TR405" s="1"/>
      <c r="TS405" s="1"/>
      <c r="TT405" s="1"/>
      <c r="TU405" s="1"/>
      <c r="TV405" s="1"/>
      <c r="TW405" s="1"/>
      <c r="TX405" s="1"/>
      <c r="TY405" s="1"/>
      <c r="TZ405" s="1"/>
      <c r="UA405" s="1"/>
      <c r="UB405" s="1"/>
      <c r="UC405" s="1"/>
      <c r="UD405" s="1"/>
      <c r="UE405" s="1"/>
      <c r="UF405" s="1"/>
      <c r="UG405" s="1"/>
      <c r="UH405" s="1"/>
      <c r="UI405" s="1"/>
      <c r="UJ405" s="1"/>
      <c r="UK405" s="1"/>
      <c r="UL405" s="1"/>
      <c r="UM405" s="1"/>
      <c r="UN405" s="1"/>
      <c r="UO405" s="1"/>
      <c r="UP405" s="1"/>
      <c r="UQ405" s="1"/>
      <c r="UR405" s="1"/>
      <c r="US405" s="1"/>
      <c r="UT405" s="1"/>
      <c r="UU405" s="1"/>
      <c r="UV405" s="1"/>
      <c r="UW405" s="1"/>
      <c r="UX405" s="1"/>
      <c r="UY405" s="1"/>
      <c r="UZ405" s="1"/>
      <c r="VA405" s="1"/>
      <c r="VB405" s="1"/>
      <c r="VC405" s="1"/>
      <c r="VD405" s="1"/>
      <c r="VE405" s="1"/>
      <c r="VF405" s="1"/>
      <c r="VG405" s="1"/>
      <c r="VH405" s="1"/>
      <c r="VI405" s="1"/>
      <c r="VJ405" s="1"/>
      <c r="VK405" s="1"/>
      <c r="VL405" s="1"/>
      <c r="VM405" s="1"/>
      <c r="VN405" s="1"/>
      <c r="VO405" s="1"/>
      <c r="VP405" s="1"/>
      <c r="VQ405" s="1"/>
      <c r="VR405" s="1"/>
      <c r="VS405" s="1"/>
      <c r="VT405" s="1"/>
      <c r="VU405" s="1"/>
      <c r="VV405" s="1"/>
      <c r="VW405" s="1"/>
      <c r="VX405" s="1"/>
      <c r="VY405" s="1"/>
      <c r="VZ405" s="1"/>
      <c r="WA405" s="1"/>
      <c r="WB405" s="1"/>
      <c r="WC405" s="1"/>
      <c r="WD405" s="1"/>
      <c r="WE405" s="1"/>
      <c r="WF405" s="1"/>
      <c r="WG405" s="1"/>
      <c r="WH405" s="1"/>
      <c r="WI405" s="1"/>
      <c r="WJ405" s="1"/>
      <c r="WK405" s="1"/>
      <c r="WL405" s="1"/>
      <c r="WM405" s="1"/>
      <c r="WN405" s="1"/>
      <c r="WO405" s="1"/>
      <c r="WP405" s="1"/>
      <c r="WQ405" s="1"/>
      <c r="WR405" s="1"/>
      <c r="WS405" s="1"/>
      <c r="WT405" s="1"/>
      <c r="WU405" s="1"/>
      <c r="WV405" s="1"/>
      <c r="WW405" s="1"/>
      <c r="WX405" s="1"/>
      <c r="WY405" s="1"/>
      <c r="WZ405" s="1"/>
      <c r="XA405" s="1"/>
      <c r="XB405" s="1"/>
      <c r="XC405" s="1"/>
      <c r="XD405" s="1"/>
      <c r="XE405" s="1"/>
      <c r="XF405" s="1"/>
      <c r="XG405" s="1"/>
      <c r="XH405" s="1"/>
      <c r="XI405" s="1"/>
      <c r="XJ405" s="1"/>
      <c r="XK405" s="1"/>
      <c r="XL405" s="1"/>
      <c r="XM405" s="1"/>
      <c r="XN405" s="1"/>
      <c r="XO405" s="1"/>
      <c r="XP405" s="1"/>
      <c r="XQ405" s="1"/>
      <c r="XR405" s="1"/>
      <c r="XS405" s="1"/>
      <c r="XT405" s="1"/>
      <c r="XU405" s="1"/>
      <c r="XV405" s="1"/>
      <c r="XW405" s="1"/>
      <c r="XX405" s="1"/>
      <c r="XY405" s="1"/>
      <c r="XZ405" s="1"/>
      <c r="YA405" s="1"/>
      <c r="YB405" s="1"/>
      <c r="YC405" s="1"/>
      <c r="YD405" s="1"/>
      <c r="YE405" s="1"/>
      <c r="YF405" s="1"/>
      <c r="YG405" s="1"/>
      <c r="YH405" s="1"/>
      <c r="YI405" s="1"/>
      <c r="YJ405" s="1"/>
      <c r="YK405" s="1"/>
      <c r="YL405" s="1"/>
      <c r="YM405" s="1"/>
      <c r="YN405" s="1"/>
      <c r="YO405" s="1"/>
      <c r="YP405" s="1"/>
      <c r="YQ405" s="1"/>
      <c r="YR405" s="1"/>
      <c r="YS405" s="1"/>
      <c r="YT405" s="1"/>
      <c r="YU405" s="1"/>
      <c r="YV405" s="1"/>
      <c r="YW405" s="1"/>
      <c r="YX405" s="1"/>
      <c r="YY405" s="1"/>
      <c r="YZ405" s="1"/>
      <c r="ZA405" s="1"/>
      <c r="ZB405" s="1"/>
      <c r="ZC405" s="1"/>
      <c r="ZD405" s="1"/>
      <c r="ZE405" s="1"/>
      <c r="ZF405" s="1"/>
      <c r="ZG405" s="1"/>
      <c r="ZH405" s="1"/>
      <c r="ZI405" s="1"/>
      <c r="ZJ405" s="1"/>
      <c r="ZK405" s="1"/>
      <c r="ZL405" s="1"/>
      <c r="ZM405" s="1"/>
      <c r="ZN405" s="1"/>
      <c r="ZO405" s="1"/>
      <c r="ZP405" s="1"/>
      <c r="ZQ405" s="1"/>
      <c r="ZR405" s="1"/>
      <c r="ZS405" s="1"/>
      <c r="ZT405" s="1"/>
      <c r="ZU405" s="1"/>
      <c r="ZV405" s="1"/>
      <c r="ZW405" s="1"/>
      <c r="ZX405" s="1"/>
      <c r="ZY405" s="1"/>
      <c r="ZZ405" s="1"/>
      <c r="AAA405" s="1"/>
      <c r="AAB405" s="1"/>
      <c r="AAC405" s="1"/>
      <c r="AAD405" s="1"/>
      <c r="AAE405" s="1"/>
      <c r="AAF405" s="1"/>
      <c r="AAG405" s="1"/>
      <c r="AAH405" s="1"/>
      <c r="AAI405" s="1"/>
      <c r="AAJ405" s="1"/>
      <c r="AAK405" s="1"/>
      <c r="AAL405" s="1"/>
      <c r="AAM405" s="1"/>
      <c r="AAN405" s="1"/>
      <c r="AAO405" s="1"/>
      <c r="AAP405" s="1"/>
      <c r="AAQ405" s="1"/>
      <c r="AAR405" s="1"/>
      <c r="AAS405" s="1"/>
      <c r="AAT405" s="1"/>
      <c r="AAU405" s="1"/>
      <c r="AAV405" s="1"/>
      <c r="AAW405" s="1"/>
      <c r="AAX405" s="1"/>
      <c r="AAY405" s="1"/>
      <c r="AAZ405" s="1"/>
      <c r="ABA405" s="1"/>
      <c r="ABB405" s="1"/>
      <c r="ABC405" s="1"/>
      <c r="ABD405" s="1"/>
      <c r="ABE405" s="1"/>
      <c r="ABF405" s="1"/>
      <c r="ABG405" s="1"/>
      <c r="ABH405" s="1"/>
      <c r="ABI405" s="1"/>
      <c r="ABJ405" s="1"/>
      <c r="ABK405" s="1"/>
      <c r="ABL405" s="1"/>
      <c r="ABM405" s="1"/>
      <c r="ABN405" s="1"/>
      <c r="ABO405" s="1"/>
      <c r="ABP405" s="1"/>
      <c r="ABQ405" s="1"/>
      <c r="ABR405" s="1"/>
      <c r="ABS405" s="1"/>
      <c r="ABT405" s="1"/>
      <c r="ABU405" s="1"/>
      <c r="ABV405" s="1"/>
      <c r="ABW405" s="1"/>
      <c r="ABX405" s="1"/>
      <c r="ABY405" s="1"/>
      <c r="ABZ405" s="1"/>
      <c r="ACA405" s="1"/>
      <c r="ACB405" s="1"/>
      <c r="ACC405" s="1"/>
      <c r="ACD405" s="1"/>
      <c r="ACE405" s="1"/>
      <c r="ACF405" s="1"/>
      <c r="ACG405" s="1"/>
      <c r="ACH405" s="1"/>
      <c r="ACI405" s="1"/>
      <c r="ACJ405" s="1"/>
      <c r="ACK405" s="1"/>
      <c r="ACL405" s="1"/>
      <c r="ACM405" s="1"/>
      <c r="ACN405" s="1"/>
      <c r="ACO405" s="1"/>
      <c r="ACP405" s="1"/>
      <c r="ACQ405" s="1"/>
      <c r="ACR405" s="1"/>
      <c r="ACS405" s="1"/>
      <c r="ACT405" s="1"/>
      <c r="ACU405" s="1"/>
      <c r="ACV405" s="1"/>
      <c r="ACW405" s="1"/>
      <c r="ACX405" s="1"/>
      <c r="ACY405" s="1"/>
      <c r="ACZ405" s="1"/>
      <c r="ADA405" s="1"/>
      <c r="ADB405" s="1"/>
      <c r="ADC405" s="1"/>
      <c r="ADD405" s="1"/>
      <c r="ADE405" s="1"/>
      <c r="ADF405" s="1"/>
      <c r="ADG405" s="1"/>
      <c r="ADH405" s="1"/>
      <c r="ADI405" s="1"/>
      <c r="ADJ405" s="1"/>
      <c r="ADK405" s="1"/>
      <c r="ADL405" s="1"/>
      <c r="ADM405" s="1"/>
      <c r="ADN405" s="1"/>
      <c r="ADO405" s="1"/>
      <c r="ADP405" s="1"/>
      <c r="ADQ405" s="1"/>
      <c r="ADR405" s="1"/>
      <c r="ADS405" s="1"/>
      <c r="ADT405" s="1"/>
      <c r="ADU405" s="1"/>
      <c r="ADV405" s="1"/>
      <c r="ADW405" s="1"/>
      <c r="ADX405" s="1"/>
      <c r="ADY405" s="1"/>
      <c r="ADZ405" s="1"/>
      <c r="AEA405" s="1"/>
      <c r="AEB405" s="1"/>
      <c r="AEC405" s="1"/>
      <c r="AED405" s="1"/>
      <c r="AEE405" s="1"/>
      <c r="AEF405" s="1"/>
      <c r="AEG405" s="1"/>
      <c r="AEH405" s="1"/>
      <c r="AEI405" s="1"/>
      <c r="AEJ405" s="1"/>
      <c r="AEK405" s="1"/>
      <c r="AEL405" s="1"/>
      <c r="AEM405" s="1"/>
      <c r="AEN405" s="1"/>
      <c r="AEO405" s="1"/>
      <c r="AEP405" s="1"/>
      <c r="AEQ405" s="1"/>
      <c r="AER405" s="1"/>
      <c r="AES405" s="1"/>
      <c r="AET405" s="1"/>
      <c r="AEU405" s="1"/>
      <c r="AEV405" s="1"/>
      <c r="AEW405" s="1"/>
      <c r="AEX405" s="1"/>
      <c r="AEY405" s="1"/>
      <c r="AEZ405" s="1"/>
      <c r="AFA405" s="1"/>
      <c r="AFB405" s="1"/>
      <c r="AFC405" s="1"/>
      <c r="AFD405" s="1"/>
      <c r="AFE405" s="1"/>
      <c r="AFF405" s="1"/>
      <c r="AFG405" s="1"/>
      <c r="AFH405" s="1"/>
      <c r="AFI405" s="1"/>
      <c r="AFJ405" s="1"/>
      <c r="AFK405" s="1"/>
      <c r="AFL405" s="1"/>
      <c r="AFM405" s="1"/>
      <c r="AFN405" s="1"/>
      <c r="AFO405" s="1"/>
      <c r="AFP405" s="1"/>
      <c r="AFQ405" s="1"/>
      <c r="AFR405" s="1"/>
      <c r="AFS405" s="1"/>
      <c r="AFT405" s="1"/>
      <c r="AFU405" s="1"/>
      <c r="AFV405" s="1"/>
      <c r="AFW405" s="1"/>
      <c r="AFX405" s="1"/>
      <c r="AFY405" s="1"/>
      <c r="AFZ405" s="1"/>
      <c r="AGA405" s="1"/>
      <c r="AGB405" s="1"/>
      <c r="AGC405" s="1"/>
      <c r="AGD405" s="1"/>
      <c r="AGE405" s="1"/>
      <c r="AGF405" s="1"/>
      <c r="AGG405" s="1"/>
      <c r="AGH405" s="1"/>
      <c r="AGI405" s="1"/>
      <c r="AGJ405" s="1"/>
      <c r="AGK405" s="1"/>
      <c r="AGL405" s="1"/>
      <c r="AGM405" s="1"/>
      <c r="AGN405" s="1"/>
      <c r="AGO405" s="1"/>
      <c r="AGP405" s="1"/>
      <c r="AGQ405" s="1"/>
      <c r="AGR405" s="1"/>
      <c r="AGS405" s="1"/>
      <c r="AGT405" s="1"/>
      <c r="AGU405" s="1"/>
      <c r="AGV405" s="1"/>
      <c r="AGW405" s="1"/>
      <c r="AGX405" s="1"/>
      <c r="AGY405" s="1"/>
      <c r="AGZ405" s="1"/>
      <c r="AHA405" s="1"/>
      <c r="AHB405" s="1"/>
      <c r="AHC405" s="1"/>
      <c r="AHD405" s="1"/>
      <c r="AHE405" s="1"/>
      <c r="AHF405" s="1"/>
      <c r="AHG405" s="1"/>
      <c r="AHH405" s="1"/>
      <c r="AHI405" s="1"/>
      <c r="AHJ405" s="1"/>
      <c r="AHK405" s="1"/>
      <c r="AHL405" s="1"/>
      <c r="AHM405" s="1"/>
      <c r="AHN405" s="1"/>
      <c r="AHO405" s="1"/>
      <c r="AHP405" s="1"/>
      <c r="AHQ405" s="1"/>
      <c r="AHR405" s="1"/>
      <c r="AHS405" s="1"/>
      <c r="AHT405" s="1"/>
      <c r="AHU405" s="1"/>
      <c r="AHV405" s="1"/>
      <c r="AHW405" s="1"/>
      <c r="AHX405" s="1"/>
      <c r="AHY405" s="1"/>
      <c r="AHZ405" s="1"/>
      <c r="AIA405" s="1"/>
      <c r="AIB405" s="1"/>
      <c r="AIC405" s="1"/>
      <c r="AID405" s="1"/>
      <c r="AIE405" s="1"/>
      <c r="AIF405" s="1"/>
      <c r="AIG405" s="1"/>
      <c r="AIH405" s="1"/>
      <c r="AII405" s="1"/>
      <c r="AIJ405" s="1"/>
      <c r="AIK405" s="1"/>
      <c r="AIL405" s="1"/>
      <c r="AIM405" s="1"/>
      <c r="AIN405" s="1"/>
      <c r="AIO405" s="1"/>
      <c r="AIP405" s="1"/>
      <c r="AIQ405" s="1"/>
      <c r="AIR405" s="1"/>
      <c r="AIS405" s="1"/>
      <c r="AIT405" s="1"/>
      <c r="AIU405" s="1"/>
      <c r="AIV405" s="1"/>
      <c r="AIW405" s="1"/>
      <c r="AIX405" s="1"/>
      <c r="AIY405" s="1"/>
      <c r="AIZ405" s="1"/>
      <c r="AJA405" s="1"/>
      <c r="AJB405" s="1"/>
      <c r="AJC405" s="1"/>
      <c r="AJD405" s="1"/>
      <c r="AJE405" s="1"/>
      <c r="AJF405" s="1"/>
      <c r="AJG405" s="1"/>
      <c r="AJH405" s="1"/>
      <c r="AJI405" s="1"/>
      <c r="AJJ405" s="1"/>
      <c r="AJK405" s="1"/>
      <c r="AJL405" s="1"/>
      <c r="AJM405" s="1"/>
      <c r="AJN405" s="1"/>
      <c r="AJO405" s="1"/>
      <c r="AJP405" s="1"/>
      <c r="AJQ405" s="1"/>
      <c r="AJR405" s="1"/>
      <c r="AJS405" s="1"/>
      <c r="AJT405" s="1"/>
      <c r="AJU405" s="1"/>
      <c r="AJV405" s="1"/>
      <c r="AJW405" s="1"/>
      <c r="AJX405" s="1"/>
      <c r="AJY405" s="1"/>
      <c r="AJZ405" s="1"/>
      <c r="AKA405" s="1"/>
      <c r="AKB405" s="1"/>
      <c r="AKC405" s="1"/>
      <c r="AKD405" s="1"/>
      <c r="AKE405" s="1"/>
      <c r="AKF405" s="1"/>
      <c r="AKG405" s="1"/>
      <c r="AKH405" s="1"/>
      <c r="AKI405" s="1"/>
      <c r="AKJ405" s="1"/>
      <c r="AKK405" s="1"/>
      <c r="AKL405" s="1"/>
      <c r="AKM405" s="1"/>
      <c r="AKN405" s="1"/>
      <c r="AKO405" s="1"/>
      <c r="AKP405" s="1"/>
      <c r="AKQ405" s="1"/>
      <c r="AKR405" s="1"/>
      <c r="AKS405" s="1"/>
      <c r="AKT405" s="1"/>
      <c r="AKU405" s="1"/>
      <c r="AKV405" s="1"/>
      <c r="AKW405" s="1"/>
      <c r="AKX405" s="1"/>
      <c r="AKY405" s="1"/>
      <c r="AKZ405" s="1"/>
      <c r="ALA405" s="1"/>
      <c r="ALB405" s="1"/>
      <c r="ALC405" s="1"/>
      <c r="ALD405" s="1"/>
      <c r="ALE405" s="1"/>
      <c r="ALF405" s="1"/>
      <c r="ALG405" s="1"/>
      <c r="ALH405" s="1"/>
      <c r="ALI405" s="1"/>
      <c r="ALJ405" s="1"/>
      <c r="ALK405" s="1"/>
      <c r="ALL405" s="1"/>
      <c r="ALM405" s="1"/>
      <c r="ALN405" s="1"/>
      <c r="ALO405" s="1"/>
      <c r="ALP405" s="1"/>
      <c r="ALQ405" s="1"/>
      <c r="ALR405" s="1"/>
      <c r="ALS405" s="1"/>
      <c r="ALT405" s="1"/>
      <c r="ALU405" s="1"/>
      <c r="ALV405" s="1"/>
      <c r="ALW405" s="1"/>
      <c r="ALX405" s="1"/>
      <c r="ALY405" s="1"/>
      <c r="ALZ405" s="1"/>
      <c r="AMA405" s="1"/>
      <c r="AMB405" s="1"/>
      <c r="AMC405" s="1"/>
      <c r="AMD405" s="1"/>
      <c r="AME405" s="1"/>
      <c r="AMF405" s="1"/>
      <c r="AMG405" s="1"/>
      <c r="AMH405" s="1"/>
      <c r="AMI405" s="1"/>
      <c r="AMJ405" s="1"/>
    </row>
    <row r="406" spans="1:1024" s="22" customFormat="1">
      <c r="A406" s="1" t="s">
        <v>1005</v>
      </c>
      <c r="B406" s="1" t="s">
        <v>1006</v>
      </c>
      <c r="C406" s="1" t="s">
        <v>99</v>
      </c>
      <c r="D406" s="1" t="s">
        <v>13</v>
      </c>
      <c r="E406" s="1" t="s">
        <v>1007</v>
      </c>
      <c r="F406" s="1" t="s">
        <v>16</v>
      </c>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c r="KB406" s="1"/>
      <c r="KC406" s="1"/>
      <c r="KD406" s="1"/>
      <c r="KE406" s="1"/>
      <c r="KF406" s="1"/>
      <c r="KG406" s="1"/>
      <c r="KH406" s="1"/>
      <c r="KI406" s="1"/>
      <c r="KJ406" s="1"/>
      <c r="KK406" s="1"/>
      <c r="KL406" s="1"/>
      <c r="KM406" s="1"/>
      <c r="KN406" s="1"/>
      <c r="KO406" s="1"/>
      <c r="KP406" s="1"/>
      <c r="KQ406" s="1"/>
      <c r="KR406" s="1"/>
      <c r="KS406" s="1"/>
      <c r="KT406" s="1"/>
      <c r="KU406" s="1"/>
      <c r="KV406" s="1"/>
      <c r="KW406" s="1"/>
      <c r="KX406" s="1"/>
      <c r="KY406" s="1"/>
      <c r="KZ406" s="1"/>
      <c r="LA406" s="1"/>
      <c r="LB406" s="1"/>
      <c r="LC406" s="1"/>
      <c r="LD406" s="1"/>
      <c r="LE406" s="1"/>
      <c r="LF406" s="1"/>
      <c r="LG406" s="1"/>
      <c r="LH406" s="1"/>
      <c r="LI406" s="1"/>
      <c r="LJ406" s="1"/>
      <c r="LK406" s="1"/>
      <c r="LL406" s="1"/>
      <c r="LM406" s="1"/>
      <c r="LN406" s="1"/>
      <c r="LO406" s="1"/>
      <c r="LP406" s="1"/>
      <c r="LQ406" s="1"/>
      <c r="LR406" s="1"/>
      <c r="LS406" s="1"/>
      <c r="LT406" s="1"/>
      <c r="LU406" s="1"/>
      <c r="LV406" s="1"/>
      <c r="LW406" s="1"/>
      <c r="LX406" s="1"/>
      <c r="LY406" s="1"/>
      <c r="LZ406" s="1"/>
      <c r="MA406" s="1"/>
      <c r="MB406" s="1"/>
      <c r="MC406" s="1"/>
      <c r="MD406" s="1"/>
      <c r="ME406" s="1"/>
      <c r="MF406" s="1"/>
      <c r="MG406" s="1"/>
      <c r="MH406" s="1"/>
      <c r="MI406" s="1"/>
      <c r="MJ406" s="1"/>
      <c r="MK406" s="1"/>
      <c r="ML406" s="1"/>
      <c r="MM406" s="1"/>
      <c r="MN406" s="1"/>
      <c r="MO406" s="1"/>
      <c r="MP406" s="1"/>
      <c r="MQ406" s="1"/>
      <c r="MR406" s="1"/>
      <c r="MS406" s="1"/>
      <c r="MT406" s="1"/>
      <c r="MU406" s="1"/>
      <c r="MV406" s="1"/>
      <c r="MW406" s="1"/>
      <c r="MX406" s="1"/>
      <c r="MY406" s="1"/>
      <c r="MZ406" s="1"/>
      <c r="NA406" s="1"/>
      <c r="NB406" s="1"/>
      <c r="NC406" s="1"/>
      <c r="ND406" s="1"/>
      <c r="NE406" s="1"/>
      <c r="NF406" s="1"/>
      <c r="NG406" s="1"/>
      <c r="NH406" s="1"/>
      <c r="NI406" s="1"/>
      <c r="NJ406" s="1"/>
      <c r="NK406" s="1"/>
      <c r="NL406" s="1"/>
      <c r="NM406" s="1"/>
      <c r="NN406" s="1"/>
      <c r="NO406" s="1"/>
      <c r="NP406" s="1"/>
      <c r="NQ406" s="1"/>
      <c r="NR406" s="1"/>
      <c r="NS406" s="1"/>
      <c r="NT406" s="1"/>
      <c r="NU406" s="1"/>
      <c r="NV406" s="1"/>
      <c r="NW406" s="1"/>
      <c r="NX406" s="1"/>
      <c r="NY406" s="1"/>
      <c r="NZ406" s="1"/>
      <c r="OA406" s="1"/>
      <c r="OB406" s="1"/>
      <c r="OC406" s="1"/>
      <c r="OD406" s="1"/>
      <c r="OE406" s="1"/>
      <c r="OF406" s="1"/>
      <c r="OG406" s="1"/>
      <c r="OH406" s="1"/>
      <c r="OI406" s="1"/>
      <c r="OJ406" s="1"/>
      <c r="OK406" s="1"/>
      <c r="OL406" s="1"/>
      <c r="OM406" s="1"/>
      <c r="ON406" s="1"/>
      <c r="OO406" s="1"/>
      <c r="OP406" s="1"/>
      <c r="OQ406" s="1"/>
      <c r="OR406" s="1"/>
      <c r="OS406" s="1"/>
      <c r="OT406" s="1"/>
      <c r="OU406" s="1"/>
      <c r="OV406" s="1"/>
      <c r="OW406" s="1"/>
      <c r="OX406" s="1"/>
      <c r="OY406" s="1"/>
      <c r="OZ406" s="1"/>
      <c r="PA406" s="1"/>
      <c r="PB406" s="1"/>
      <c r="PC406" s="1"/>
      <c r="PD406" s="1"/>
      <c r="PE406" s="1"/>
      <c r="PF406" s="1"/>
      <c r="PG406" s="1"/>
      <c r="PH406" s="1"/>
      <c r="PI406" s="1"/>
      <c r="PJ406" s="1"/>
      <c r="PK406" s="1"/>
      <c r="PL406" s="1"/>
      <c r="PM406" s="1"/>
      <c r="PN406" s="1"/>
      <c r="PO406" s="1"/>
      <c r="PP406" s="1"/>
      <c r="PQ406" s="1"/>
      <c r="PR406" s="1"/>
      <c r="PS406" s="1"/>
      <c r="PT406" s="1"/>
      <c r="PU406" s="1"/>
      <c r="PV406" s="1"/>
      <c r="PW406" s="1"/>
      <c r="PX406" s="1"/>
      <c r="PY406" s="1"/>
      <c r="PZ406" s="1"/>
      <c r="QA406" s="1"/>
      <c r="QB406" s="1"/>
      <c r="QC406" s="1"/>
      <c r="QD406" s="1"/>
      <c r="QE406" s="1"/>
      <c r="QF406" s="1"/>
      <c r="QG406" s="1"/>
      <c r="QH406" s="1"/>
      <c r="QI406" s="1"/>
      <c r="QJ406" s="1"/>
      <c r="QK406" s="1"/>
      <c r="QL406" s="1"/>
      <c r="QM406" s="1"/>
      <c r="QN406" s="1"/>
      <c r="QO406" s="1"/>
      <c r="QP406" s="1"/>
      <c r="QQ406" s="1"/>
      <c r="QR406" s="1"/>
      <c r="QS406" s="1"/>
      <c r="QT406" s="1"/>
      <c r="QU406" s="1"/>
      <c r="QV406" s="1"/>
      <c r="QW406" s="1"/>
      <c r="QX406" s="1"/>
      <c r="QY406" s="1"/>
      <c r="QZ406" s="1"/>
      <c r="RA406" s="1"/>
      <c r="RB406" s="1"/>
      <c r="RC406" s="1"/>
      <c r="RD406" s="1"/>
      <c r="RE406" s="1"/>
      <c r="RF406" s="1"/>
      <c r="RG406" s="1"/>
      <c r="RH406" s="1"/>
      <c r="RI406" s="1"/>
      <c r="RJ406" s="1"/>
      <c r="RK406" s="1"/>
      <c r="RL406" s="1"/>
      <c r="RM406" s="1"/>
      <c r="RN406" s="1"/>
      <c r="RO406" s="1"/>
      <c r="RP406" s="1"/>
      <c r="RQ406" s="1"/>
      <c r="RR406" s="1"/>
      <c r="RS406" s="1"/>
      <c r="RT406" s="1"/>
      <c r="RU406" s="1"/>
      <c r="RV406" s="1"/>
      <c r="RW406" s="1"/>
      <c r="RX406" s="1"/>
      <c r="RY406" s="1"/>
      <c r="RZ406" s="1"/>
      <c r="SA406" s="1"/>
      <c r="SB406" s="1"/>
      <c r="SC406" s="1"/>
      <c r="SD406" s="1"/>
      <c r="SE406" s="1"/>
      <c r="SF406" s="1"/>
      <c r="SG406" s="1"/>
      <c r="SH406" s="1"/>
      <c r="SI406" s="1"/>
      <c r="SJ406" s="1"/>
      <c r="SK406" s="1"/>
      <c r="SL406" s="1"/>
      <c r="SM406" s="1"/>
      <c r="SN406" s="1"/>
      <c r="SO406" s="1"/>
      <c r="SP406" s="1"/>
      <c r="SQ406" s="1"/>
      <c r="SR406" s="1"/>
      <c r="SS406" s="1"/>
      <c r="ST406" s="1"/>
      <c r="SU406" s="1"/>
      <c r="SV406" s="1"/>
      <c r="SW406" s="1"/>
      <c r="SX406" s="1"/>
      <c r="SY406" s="1"/>
      <c r="SZ406" s="1"/>
      <c r="TA406" s="1"/>
      <c r="TB406" s="1"/>
      <c r="TC406" s="1"/>
      <c r="TD406" s="1"/>
      <c r="TE406" s="1"/>
      <c r="TF406" s="1"/>
      <c r="TG406" s="1"/>
      <c r="TH406" s="1"/>
      <c r="TI406" s="1"/>
      <c r="TJ406" s="1"/>
      <c r="TK406" s="1"/>
      <c r="TL406" s="1"/>
      <c r="TM406" s="1"/>
      <c r="TN406" s="1"/>
      <c r="TO406" s="1"/>
      <c r="TP406" s="1"/>
      <c r="TQ406" s="1"/>
      <c r="TR406" s="1"/>
      <c r="TS406" s="1"/>
      <c r="TT406" s="1"/>
      <c r="TU406" s="1"/>
      <c r="TV406" s="1"/>
      <c r="TW406" s="1"/>
      <c r="TX406" s="1"/>
      <c r="TY406" s="1"/>
      <c r="TZ406" s="1"/>
      <c r="UA406" s="1"/>
      <c r="UB406" s="1"/>
      <c r="UC406" s="1"/>
      <c r="UD406" s="1"/>
      <c r="UE406" s="1"/>
      <c r="UF406" s="1"/>
      <c r="UG406" s="1"/>
      <c r="UH406" s="1"/>
      <c r="UI406" s="1"/>
      <c r="UJ406" s="1"/>
      <c r="UK406" s="1"/>
      <c r="UL406" s="1"/>
      <c r="UM406" s="1"/>
      <c r="UN406" s="1"/>
      <c r="UO406" s="1"/>
      <c r="UP406" s="1"/>
      <c r="UQ406" s="1"/>
      <c r="UR406" s="1"/>
      <c r="US406" s="1"/>
      <c r="UT406" s="1"/>
      <c r="UU406" s="1"/>
      <c r="UV406" s="1"/>
      <c r="UW406" s="1"/>
      <c r="UX406" s="1"/>
      <c r="UY406" s="1"/>
      <c r="UZ406" s="1"/>
      <c r="VA406" s="1"/>
      <c r="VB406" s="1"/>
      <c r="VC406" s="1"/>
      <c r="VD406" s="1"/>
      <c r="VE406" s="1"/>
      <c r="VF406" s="1"/>
      <c r="VG406" s="1"/>
      <c r="VH406" s="1"/>
      <c r="VI406" s="1"/>
      <c r="VJ406" s="1"/>
      <c r="VK406" s="1"/>
      <c r="VL406" s="1"/>
      <c r="VM406" s="1"/>
      <c r="VN406" s="1"/>
      <c r="VO406" s="1"/>
      <c r="VP406" s="1"/>
      <c r="VQ406" s="1"/>
      <c r="VR406" s="1"/>
      <c r="VS406" s="1"/>
      <c r="VT406" s="1"/>
      <c r="VU406" s="1"/>
      <c r="VV406" s="1"/>
      <c r="VW406" s="1"/>
      <c r="VX406" s="1"/>
      <c r="VY406" s="1"/>
      <c r="VZ406" s="1"/>
      <c r="WA406" s="1"/>
      <c r="WB406" s="1"/>
      <c r="WC406" s="1"/>
      <c r="WD406" s="1"/>
      <c r="WE406" s="1"/>
      <c r="WF406" s="1"/>
      <c r="WG406" s="1"/>
      <c r="WH406" s="1"/>
      <c r="WI406" s="1"/>
      <c r="WJ406" s="1"/>
      <c r="WK406" s="1"/>
      <c r="WL406" s="1"/>
      <c r="WM406" s="1"/>
      <c r="WN406" s="1"/>
      <c r="WO406" s="1"/>
      <c r="WP406" s="1"/>
      <c r="WQ406" s="1"/>
      <c r="WR406" s="1"/>
      <c r="WS406" s="1"/>
      <c r="WT406" s="1"/>
      <c r="WU406" s="1"/>
      <c r="WV406" s="1"/>
      <c r="WW406" s="1"/>
      <c r="WX406" s="1"/>
      <c r="WY406" s="1"/>
      <c r="WZ406" s="1"/>
      <c r="XA406" s="1"/>
      <c r="XB406" s="1"/>
      <c r="XC406" s="1"/>
      <c r="XD406" s="1"/>
      <c r="XE406" s="1"/>
      <c r="XF406" s="1"/>
      <c r="XG406" s="1"/>
      <c r="XH406" s="1"/>
      <c r="XI406" s="1"/>
      <c r="XJ406" s="1"/>
      <c r="XK406" s="1"/>
      <c r="XL406" s="1"/>
      <c r="XM406" s="1"/>
      <c r="XN406" s="1"/>
      <c r="XO406" s="1"/>
      <c r="XP406" s="1"/>
      <c r="XQ406" s="1"/>
      <c r="XR406" s="1"/>
      <c r="XS406" s="1"/>
      <c r="XT406" s="1"/>
      <c r="XU406" s="1"/>
      <c r="XV406" s="1"/>
      <c r="XW406" s="1"/>
      <c r="XX406" s="1"/>
      <c r="XY406" s="1"/>
      <c r="XZ406" s="1"/>
      <c r="YA406" s="1"/>
      <c r="YB406" s="1"/>
      <c r="YC406" s="1"/>
      <c r="YD406" s="1"/>
      <c r="YE406" s="1"/>
      <c r="YF406" s="1"/>
      <c r="YG406" s="1"/>
      <c r="YH406" s="1"/>
      <c r="YI406" s="1"/>
      <c r="YJ406" s="1"/>
      <c r="YK406" s="1"/>
      <c r="YL406" s="1"/>
      <c r="YM406" s="1"/>
      <c r="YN406" s="1"/>
      <c r="YO406" s="1"/>
      <c r="YP406" s="1"/>
      <c r="YQ406" s="1"/>
      <c r="YR406" s="1"/>
      <c r="YS406" s="1"/>
      <c r="YT406" s="1"/>
      <c r="YU406" s="1"/>
      <c r="YV406" s="1"/>
      <c r="YW406" s="1"/>
      <c r="YX406" s="1"/>
      <c r="YY406" s="1"/>
      <c r="YZ406" s="1"/>
      <c r="ZA406" s="1"/>
      <c r="ZB406" s="1"/>
      <c r="ZC406" s="1"/>
      <c r="ZD406" s="1"/>
      <c r="ZE406" s="1"/>
      <c r="ZF406" s="1"/>
      <c r="ZG406" s="1"/>
      <c r="ZH406" s="1"/>
      <c r="ZI406" s="1"/>
      <c r="ZJ406" s="1"/>
      <c r="ZK406" s="1"/>
      <c r="ZL406" s="1"/>
      <c r="ZM406" s="1"/>
      <c r="ZN406" s="1"/>
      <c r="ZO406" s="1"/>
      <c r="ZP406" s="1"/>
      <c r="ZQ406" s="1"/>
      <c r="ZR406" s="1"/>
      <c r="ZS406" s="1"/>
      <c r="ZT406" s="1"/>
      <c r="ZU406" s="1"/>
      <c r="ZV406" s="1"/>
      <c r="ZW406" s="1"/>
      <c r="ZX406" s="1"/>
      <c r="ZY406" s="1"/>
      <c r="ZZ406" s="1"/>
      <c r="AAA406" s="1"/>
      <c r="AAB406" s="1"/>
      <c r="AAC406" s="1"/>
      <c r="AAD406" s="1"/>
      <c r="AAE406" s="1"/>
      <c r="AAF406" s="1"/>
      <c r="AAG406" s="1"/>
      <c r="AAH406" s="1"/>
      <c r="AAI406" s="1"/>
      <c r="AAJ406" s="1"/>
      <c r="AAK406" s="1"/>
      <c r="AAL406" s="1"/>
      <c r="AAM406" s="1"/>
      <c r="AAN406" s="1"/>
      <c r="AAO406" s="1"/>
      <c r="AAP406" s="1"/>
      <c r="AAQ406" s="1"/>
      <c r="AAR406" s="1"/>
      <c r="AAS406" s="1"/>
      <c r="AAT406" s="1"/>
      <c r="AAU406" s="1"/>
      <c r="AAV406" s="1"/>
      <c r="AAW406" s="1"/>
      <c r="AAX406" s="1"/>
      <c r="AAY406" s="1"/>
      <c r="AAZ406" s="1"/>
      <c r="ABA406" s="1"/>
      <c r="ABB406" s="1"/>
      <c r="ABC406" s="1"/>
      <c r="ABD406" s="1"/>
      <c r="ABE406" s="1"/>
      <c r="ABF406" s="1"/>
      <c r="ABG406" s="1"/>
      <c r="ABH406" s="1"/>
      <c r="ABI406" s="1"/>
      <c r="ABJ406" s="1"/>
      <c r="ABK406" s="1"/>
      <c r="ABL406" s="1"/>
      <c r="ABM406" s="1"/>
      <c r="ABN406" s="1"/>
      <c r="ABO406" s="1"/>
      <c r="ABP406" s="1"/>
      <c r="ABQ406" s="1"/>
      <c r="ABR406" s="1"/>
      <c r="ABS406" s="1"/>
      <c r="ABT406" s="1"/>
      <c r="ABU406" s="1"/>
      <c r="ABV406" s="1"/>
      <c r="ABW406" s="1"/>
      <c r="ABX406" s="1"/>
      <c r="ABY406" s="1"/>
      <c r="ABZ406" s="1"/>
      <c r="ACA406" s="1"/>
      <c r="ACB406" s="1"/>
      <c r="ACC406" s="1"/>
      <c r="ACD406" s="1"/>
      <c r="ACE406" s="1"/>
      <c r="ACF406" s="1"/>
      <c r="ACG406" s="1"/>
      <c r="ACH406" s="1"/>
      <c r="ACI406" s="1"/>
      <c r="ACJ406" s="1"/>
      <c r="ACK406" s="1"/>
      <c r="ACL406" s="1"/>
      <c r="ACM406" s="1"/>
      <c r="ACN406" s="1"/>
      <c r="ACO406" s="1"/>
      <c r="ACP406" s="1"/>
      <c r="ACQ406" s="1"/>
      <c r="ACR406" s="1"/>
      <c r="ACS406" s="1"/>
      <c r="ACT406" s="1"/>
      <c r="ACU406" s="1"/>
      <c r="ACV406" s="1"/>
      <c r="ACW406" s="1"/>
      <c r="ACX406" s="1"/>
      <c r="ACY406" s="1"/>
      <c r="ACZ406" s="1"/>
      <c r="ADA406" s="1"/>
      <c r="ADB406" s="1"/>
      <c r="ADC406" s="1"/>
      <c r="ADD406" s="1"/>
      <c r="ADE406" s="1"/>
      <c r="ADF406" s="1"/>
      <c r="ADG406" s="1"/>
      <c r="ADH406" s="1"/>
      <c r="ADI406" s="1"/>
      <c r="ADJ406" s="1"/>
      <c r="ADK406" s="1"/>
      <c r="ADL406" s="1"/>
      <c r="ADM406" s="1"/>
      <c r="ADN406" s="1"/>
      <c r="ADO406" s="1"/>
      <c r="ADP406" s="1"/>
      <c r="ADQ406" s="1"/>
      <c r="ADR406" s="1"/>
      <c r="ADS406" s="1"/>
      <c r="ADT406" s="1"/>
      <c r="ADU406" s="1"/>
      <c r="ADV406" s="1"/>
      <c r="ADW406" s="1"/>
      <c r="ADX406" s="1"/>
      <c r="ADY406" s="1"/>
      <c r="ADZ406" s="1"/>
      <c r="AEA406" s="1"/>
      <c r="AEB406" s="1"/>
      <c r="AEC406" s="1"/>
      <c r="AED406" s="1"/>
      <c r="AEE406" s="1"/>
      <c r="AEF406" s="1"/>
      <c r="AEG406" s="1"/>
      <c r="AEH406" s="1"/>
      <c r="AEI406" s="1"/>
      <c r="AEJ406" s="1"/>
      <c r="AEK406" s="1"/>
      <c r="AEL406" s="1"/>
      <c r="AEM406" s="1"/>
      <c r="AEN406" s="1"/>
      <c r="AEO406" s="1"/>
      <c r="AEP406" s="1"/>
      <c r="AEQ406" s="1"/>
      <c r="AER406" s="1"/>
      <c r="AES406" s="1"/>
      <c r="AET406" s="1"/>
      <c r="AEU406" s="1"/>
      <c r="AEV406" s="1"/>
      <c r="AEW406" s="1"/>
      <c r="AEX406" s="1"/>
      <c r="AEY406" s="1"/>
      <c r="AEZ406" s="1"/>
      <c r="AFA406" s="1"/>
      <c r="AFB406" s="1"/>
      <c r="AFC406" s="1"/>
      <c r="AFD406" s="1"/>
      <c r="AFE406" s="1"/>
      <c r="AFF406" s="1"/>
      <c r="AFG406" s="1"/>
      <c r="AFH406" s="1"/>
      <c r="AFI406" s="1"/>
      <c r="AFJ406" s="1"/>
      <c r="AFK406" s="1"/>
      <c r="AFL406" s="1"/>
      <c r="AFM406" s="1"/>
      <c r="AFN406" s="1"/>
      <c r="AFO406" s="1"/>
      <c r="AFP406" s="1"/>
      <c r="AFQ406" s="1"/>
      <c r="AFR406" s="1"/>
      <c r="AFS406" s="1"/>
      <c r="AFT406" s="1"/>
      <c r="AFU406" s="1"/>
      <c r="AFV406" s="1"/>
      <c r="AFW406" s="1"/>
      <c r="AFX406" s="1"/>
      <c r="AFY406" s="1"/>
      <c r="AFZ406" s="1"/>
      <c r="AGA406" s="1"/>
      <c r="AGB406" s="1"/>
      <c r="AGC406" s="1"/>
      <c r="AGD406" s="1"/>
      <c r="AGE406" s="1"/>
      <c r="AGF406" s="1"/>
      <c r="AGG406" s="1"/>
      <c r="AGH406" s="1"/>
      <c r="AGI406" s="1"/>
      <c r="AGJ406" s="1"/>
      <c r="AGK406" s="1"/>
      <c r="AGL406" s="1"/>
      <c r="AGM406" s="1"/>
      <c r="AGN406" s="1"/>
      <c r="AGO406" s="1"/>
      <c r="AGP406" s="1"/>
      <c r="AGQ406" s="1"/>
      <c r="AGR406" s="1"/>
      <c r="AGS406" s="1"/>
      <c r="AGT406" s="1"/>
      <c r="AGU406" s="1"/>
      <c r="AGV406" s="1"/>
      <c r="AGW406" s="1"/>
      <c r="AGX406" s="1"/>
      <c r="AGY406" s="1"/>
      <c r="AGZ406" s="1"/>
      <c r="AHA406" s="1"/>
      <c r="AHB406" s="1"/>
      <c r="AHC406" s="1"/>
      <c r="AHD406" s="1"/>
      <c r="AHE406" s="1"/>
      <c r="AHF406" s="1"/>
      <c r="AHG406" s="1"/>
      <c r="AHH406" s="1"/>
      <c r="AHI406" s="1"/>
      <c r="AHJ406" s="1"/>
      <c r="AHK406" s="1"/>
      <c r="AHL406" s="1"/>
      <c r="AHM406" s="1"/>
      <c r="AHN406" s="1"/>
      <c r="AHO406" s="1"/>
      <c r="AHP406" s="1"/>
      <c r="AHQ406" s="1"/>
      <c r="AHR406" s="1"/>
      <c r="AHS406" s="1"/>
      <c r="AHT406" s="1"/>
      <c r="AHU406" s="1"/>
      <c r="AHV406" s="1"/>
      <c r="AHW406" s="1"/>
      <c r="AHX406" s="1"/>
      <c r="AHY406" s="1"/>
      <c r="AHZ406" s="1"/>
      <c r="AIA406" s="1"/>
      <c r="AIB406" s="1"/>
      <c r="AIC406" s="1"/>
      <c r="AID406" s="1"/>
      <c r="AIE406" s="1"/>
      <c r="AIF406" s="1"/>
      <c r="AIG406" s="1"/>
      <c r="AIH406" s="1"/>
      <c r="AII406" s="1"/>
      <c r="AIJ406" s="1"/>
      <c r="AIK406" s="1"/>
      <c r="AIL406" s="1"/>
      <c r="AIM406" s="1"/>
      <c r="AIN406" s="1"/>
      <c r="AIO406" s="1"/>
      <c r="AIP406" s="1"/>
      <c r="AIQ406" s="1"/>
      <c r="AIR406" s="1"/>
      <c r="AIS406" s="1"/>
      <c r="AIT406" s="1"/>
      <c r="AIU406" s="1"/>
      <c r="AIV406" s="1"/>
      <c r="AIW406" s="1"/>
      <c r="AIX406" s="1"/>
      <c r="AIY406" s="1"/>
      <c r="AIZ406" s="1"/>
      <c r="AJA406" s="1"/>
      <c r="AJB406" s="1"/>
      <c r="AJC406" s="1"/>
      <c r="AJD406" s="1"/>
      <c r="AJE406" s="1"/>
      <c r="AJF406" s="1"/>
      <c r="AJG406" s="1"/>
      <c r="AJH406" s="1"/>
      <c r="AJI406" s="1"/>
      <c r="AJJ406" s="1"/>
      <c r="AJK406" s="1"/>
      <c r="AJL406" s="1"/>
      <c r="AJM406" s="1"/>
      <c r="AJN406" s="1"/>
      <c r="AJO406" s="1"/>
      <c r="AJP406" s="1"/>
      <c r="AJQ406" s="1"/>
      <c r="AJR406" s="1"/>
      <c r="AJS406" s="1"/>
      <c r="AJT406" s="1"/>
      <c r="AJU406" s="1"/>
      <c r="AJV406" s="1"/>
      <c r="AJW406" s="1"/>
      <c r="AJX406" s="1"/>
      <c r="AJY406" s="1"/>
      <c r="AJZ406" s="1"/>
      <c r="AKA406" s="1"/>
      <c r="AKB406" s="1"/>
      <c r="AKC406" s="1"/>
      <c r="AKD406" s="1"/>
      <c r="AKE406" s="1"/>
      <c r="AKF406" s="1"/>
      <c r="AKG406" s="1"/>
      <c r="AKH406" s="1"/>
      <c r="AKI406" s="1"/>
      <c r="AKJ406" s="1"/>
      <c r="AKK406" s="1"/>
      <c r="AKL406" s="1"/>
      <c r="AKM406" s="1"/>
      <c r="AKN406" s="1"/>
      <c r="AKO406" s="1"/>
      <c r="AKP406" s="1"/>
      <c r="AKQ406" s="1"/>
      <c r="AKR406" s="1"/>
      <c r="AKS406" s="1"/>
      <c r="AKT406" s="1"/>
      <c r="AKU406" s="1"/>
      <c r="AKV406" s="1"/>
      <c r="AKW406" s="1"/>
      <c r="AKX406" s="1"/>
      <c r="AKY406" s="1"/>
      <c r="AKZ406" s="1"/>
      <c r="ALA406" s="1"/>
      <c r="ALB406" s="1"/>
      <c r="ALC406" s="1"/>
      <c r="ALD406" s="1"/>
      <c r="ALE406" s="1"/>
      <c r="ALF406" s="1"/>
      <c r="ALG406" s="1"/>
      <c r="ALH406" s="1"/>
      <c r="ALI406" s="1"/>
      <c r="ALJ406" s="1"/>
      <c r="ALK406" s="1"/>
      <c r="ALL406" s="1"/>
      <c r="ALM406" s="1"/>
      <c r="ALN406" s="1"/>
      <c r="ALO406" s="1"/>
      <c r="ALP406" s="1"/>
      <c r="ALQ406" s="1"/>
      <c r="ALR406" s="1"/>
      <c r="ALS406" s="1"/>
      <c r="ALT406" s="1"/>
      <c r="ALU406" s="1"/>
      <c r="ALV406" s="1"/>
      <c r="ALW406" s="1"/>
      <c r="ALX406" s="1"/>
      <c r="ALY406" s="1"/>
      <c r="ALZ406" s="1"/>
      <c r="AMA406" s="1"/>
      <c r="AMB406" s="1"/>
      <c r="AMC406" s="1"/>
      <c r="AMD406" s="1"/>
      <c r="AME406" s="1"/>
      <c r="AMF406" s="1"/>
      <c r="AMG406" s="1"/>
      <c r="AMH406" s="1"/>
      <c r="AMI406" s="1"/>
      <c r="AMJ406" s="1"/>
    </row>
    <row r="407" spans="1:1024" s="22" customForma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c r="KB407" s="1"/>
      <c r="KC407" s="1"/>
      <c r="KD407" s="1"/>
      <c r="KE407" s="1"/>
      <c r="KF407" s="1"/>
      <c r="KG407" s="1"/>
      <c r="KH407" s="1"/>
      <c r="KI407" s="1"/>
      <c r="KJ407" s="1"/>
      <c r="KK407" s="1"/>
      <c r="KL407" s="1"/>
      <c r="KM407" s="1"/>
      <c r="KN407" s="1"/>
      <c r="KO407" s="1"/>
      <c r="KP407" s="1"/>
      <c r="KQ407" s="1"/>
      <c r="KR407" s="1"/>
      <c r="KS407" s="1"/>
      <c r="KT407" s="1"/>
      <c r="KU407" s="1"/>
      <c r="KV407" s="1"/>
      <c r="KW407" s="1"/>
      <c r="KX407" s="1"/>
      <c r="KY407" s="1"/>
      <c r="KZ407" s="1"/>
      <c r="LA407" s="1"/>
      <c r="LB407" s="1"/>
      <c r="LC407" s="1"/>
      <c r="LD407" s="1"/>
      <c r="LE407" s="1"/>
      <c r="LF407" s="1"/>
      <c r="LG407" s="1"/>
      <c r="LH407" s="1"/>
      <c r="LI407" s="1"/>
      <c r="LJ407" s="1"/>
      <c r="LK407" s="1"/>
      <c r="LL407" s="1"/>
      <c r="LM407" s="1"/>
      <c r="LN407" s="1"/>
      <c r="LO407" s="1"/>
      <c r="LP407" s="1"/>
      <c r="LQ407" s="1"/>
      <c r="LR407" s="1"/>
      <c r="LS407" s="1"/>
      <c r="LT407" s="1"/>
      <c r="LU407" s="1"/>
      <c r="LV407" s="1"/>
      <c r="LW407" s="1"/>
      <c r="LX407" s="1"/>
      <c r="LY407" s="1"/>
      <c r="LZ407" s="1"/>
      <c r="MA407" s="1"/>
      <c r="MB407" s="1"/>
      <c r="MC407" s="1"/>
      <c r="MD407" s="1"/>
      <c r="ME407" s="1"/>
      <c r="MF407" s="1"/>
      <c r="MG407" s="1"/>
      <c r="MH407" s="1"/>
      <c r="MI407" s="1"/>
      <c r="MJ407" s="1"/>
      <c r="MK407" s="1"/>
      <c r="ML407" s="1"/>
      <c r="MM407" s="1"/>
      <c r="MN407" s="1"/>
      <c r="MO407" s="1"/>
      <c r="MP407" s="1"/>
      <c r="MQ407" s="1"/>
      <c r="MR407" s="1"/>
      <c r="MS407" s="1"/>
      <c r="MT407" s="1"/>
      <c r="MU407" s="1"/>
      <c r="MV407" s="1"/>
      <c r="MW407" s="1"/>
      <c r="MX407" s="1"/>
      <c r="MY407" s="1"/>
      <c r="MZ407" s="1"/>
      <c r="NA407" s="1"/>
      <c r="NB407" s="1"/>
      <c r="NC407" s="1"/>
      <c r="ND407" s="1"/>
      <c r="NE407" s="1"/>
      <c r="NF407" s="1"/>
      <c r="NG407" s="1"/>
      <c r="NH407" s="1"/>
      <c r="NI407" s="1"/>
      <c r="NJ407" s="1"/>
      <c r="NK407" s="1"/>
      <c r="NL407" s="1"/>
      <c r="NM407" s="1"/>
      <c r="NN407" s="1"/>
      <c r="NO407" s="1"/>
      <c r="NP407" s="1"/>
      <c r="NQ407" s="1"/>
      <c r="NR407" s="1"/>
      <c r="NS407" s="1"/>
      <c r="NT407" s="1"/>
      <c r="NU407" s="1"/>
      <c r="NV407" s="1"/>
      <c r="NW407" s="1"/>
      <c r="NX407" s="1"/>
      <c r="NY407" s="1"/>
      <c r="NZ407" s="1"/>
      <c r="OA407" s="1"/>
      <c r="OB407" s="1"/>
      <c r="OC407" s="1"/>
      <c r="OD407" s="1"/>
      <c r="OE407" s="1"/>
      <c r="OF407" s="1"/>
      <c r="OG407" s="1"/>
      <c r="OH407" s="1"/>
      <c r="OI407" s="1"/>
      <c r="OJ407" s="1"/>
      <c r="OK407" s="1"/>
      <c r="OL407" s="1"/>
      <c r="OM407" s="1"/>
      <c r="ON407" s="1"/>
      <c r="OO407" s="1"/>
      <c r="OP407" s="1"/>
      <c r="OQ407" s="1"/>
      <c r="OR407" s="1"/>
      <c r="OS407" s="1"/>
      <c r="OT407" s="1"/>
      <c r="OU407" s="1"/>
      <c r="OV407" s="1"/>
      <c r="OW407" s="1"/>
      <c r="OX407" s="1"/>
      <c r="OY407" s="1"/>
      <c r="OZ407" s="1"/>
      <c r="PA407" s="1"/>
      <c r="PB407" s="1"/>
      <c r="PC407" s="1"/>
      <c r="PD407" s="1"/>
      <c r="PE407" s="1"/>
      <c r="PF407" s="1"/>
      <c r="PG407" s="1"/>
      <c r="PH407" s="1"/>
      <c r="PI407" s="1"/>
      <c r="PJ407" s="1"/>
      <c r="PK407" s="1"/>
      <c r="PL407" s="1"/>
      <c r="PM407" s="1"/>
      <c r="PN407" s="1"/>
      <c r="PO407" s="1"/>
      <c r="PP407" s="1"/>
      <c r="PQ407" s="1"/>
      <c r="PR407" s="1"/>
      <c r="PS407" s="1"/>
      <c r="PT407" s="1"/>
      <c r="PU407" s="1"/>
      <c r="PV407" s="1"/>
      <c r="PW407" s="1"/>
      <c r="PX407" s="1"/>
      <c r="PY407" s="1"/>
      <c r="PZ407" s="1"/>
      <c r="QA407" s="1"/>
      <c r="QB407" s="1"/>
      <c r="QC407" s="1"/>
      <c r="QD407" s="1"/>
      <c r="QE407" s="1"/>
      <c r="QF407" s="1"/>
      <c r="QG407" s="1"/>
      <c r="QH407" s="1"/>
      <c r="QI407" s="1"/>
      <c r="QJ407" s="1"/>
      <c r="QK407" s="1"/>
      <c r="QL407" s="1"/>
      <c r="QM407" s="1"/>
      <c r="QN407" s="1"/>
      <c r="QO407" s="1"/>
      <c r="QP407" s="1"/>
      <c r="QQ407" s="1"/>
      <c r="QR407" s="1"/>
      <c r="QS407" s="1"/>
      <c r="QT407" s="1"/>
      <c r="QU407" s="1"/>
      <c r="QV407" s="1"/>
      <c r="QW407" s="1"/>
      <c r="QX407" s="1"/>
      <c r="QY407" s="1"/>
      <c r="QZ407" s="1"/>
      <c r="RA407" s="1"/>
      <c r="RB407" s="1"/>
      <c r="RC407" s="1"/>
      <c r="RD407" s="1"/>
      <c r="RE407" s="1"/>
      <c r="RF407" s="1"/>
      <c r="RG407" s="1"/>
      <c r="RH407" s="1"/>
      <c r="RI407" s="1"/>
      <c r="RJ407" s="1"/>
      <c r="RK407" s="1"/>
      <c r="RL407" s="1"/>
      <c r="RM407" s="1"/>
      <c r="RN407" s="1"/>
      <c r="RO407" s="1"/>
      <c r="RP407" s="1"/>
      <c r="RQ407" s="1"/>
      <c r="RR407" s="1"/>
      <c r="RS407" s="1"/>
      <c r="RT407" s="1"/>
      <c r="RU407" s="1"/>
      <c r="RV407" s="1"/>
      <c r="RW407" s="1"/>
      <c r="RX407" s="1"/>
      <c r="RY407" s="1"/>
      <c r="RZ407" s="1"/>
      <c r="SA407" s="1"/>
      <c r="SB407" s="1"/>
      <c r="SC407" s="1"/>
      <c r="SD407" s="1"/>
      <c r="SE407" s="1"/>
      <c r="SF407" s="1"/>
      <c r="SG407" s="1"/>
      <c r="SH407" s="1"/>
      <c r="SI407" s="1"/>
      <c r="SJ407" s="1"/>
      <c r="SK407" s="1"/>
      <c r="SL407" s="1"/>
      <c r="SM407" s="1"/>
      <c r="SN407" s="1"/>
      <c r="SO407" s="1"/>
      <c r="SP407" s="1"/>
      <c r="SQ407" s="1"/>
      <c r="SR407" s="1"/>
      <c r="SS407" s="1"/>
      <c r="ST407" s="1"/>
      <c r="SU407" s="1"/>
      <c r="SV407" s="1"/>
      <c r="SW407" s="1"/>
      <c r="SX407" s="1"/>
      <c r="SY407" s="1"/>
      <c r="SZ407" s="1"/>
      <c r="TA407" s="1"/>
      <c r="TB407" s="1"/>
      <c r="TC407" s="1"/>
      <c r="TD407" s="1"/>
      <c r="TE407" s="1"/>
      <c r="TF407" s="1"/>
      <c r="TG407" s="1"/>
      <c r="TH407" s="1"/>
      <c r="TI407" s="1"/>
      <c r="TJ407" s="1"/>
      <c r="TK407" s="1"/>
      <c r="TL407" s="1"/>
      <c r="TM407" s="1"/>
      <c r="TN407" s="1"/>
      <c r="TO407" s="1"/>
      <c r="TP407" s="1"/>
      <c r="TQ407" s="1"/>
      <c r="TR407" s="1"/>
      <c r="TS407" s="1"/>
      <c r="TT407" s="1"/>
      <c r="TU407" s="1"/>
      <c r="TV407" s="1"/>
      <c r="TW407" s="1"/>
      <c r="TX407" s="1"/>
      <c r="TY407" s="1"/>
      <c r="TZ407" s="1"/>
      <c r="UA407" s="1"/>
      <c r="UB407" s="1"/>
      <c r="UC407" s="1"/>
      <c r="UD407" s="1"/>
      <c r="UE407" s="1"/>
      <c r="UF407" s="1"/>
      <c r="UG407" s="1"/>
      <c r="UH407" s="1"/>
      <c r="UI407" s="1"/>
      <c r="UJ407" s="1"/>
      <c r="UK407" s="1"/>
      <c r="UL407" s="1"/>
      <c r="UM407" s="1"/>
      <c r="UN407" s="1"/>
      <c r="UO407" s="1"/>
      <c r="UP407" s="1"/>
      <c r="UQ407" s="1"/>
      <c r="UR407" s="1"/>
      <c r="US407" s="1"/>
      <c r="UT407" s="1"/>
      <c r="UU407" s="1"/>
      <c r="UV407" s="1"/>
      <c r="UW407" s="1"/>
      <c r="UX407" s="1"/>
      <c r="UY407" s="1"/>
      <c r="UZ407" s="1"/>
      <c r="VA407" s="1"/>
      <c r="VB407" s="1"/>
      <c r="VC407" s="1"/>
      <c r="VD407" s="1"/>
      <c r="VE407" s="1"/>
      <c r="VF407" s="1"/>
      <c r="VG407" s="1"/>
      <c r="VH407" s="1"/>
      <c r="VI407" s="1"/>
      <c r="VJ407" s="1"/>
      <c r="VK407" s="1"/>
      <c r="VL407" s="1"/>
      <c r="VM407" s="1"/>
      <c r="VN407" s="1"/>
      <c r="VO407" s="1"/>
      <c r="VP407" s="1"/>
      <c r="VQ407" s="1"/>
      <c r="VR407" s="1"/>
      <c r="VS407" s="1"/>
      <c r="VT407" s="1"/>
      <c r="VU407" s="1"/>
      <c r="VV407" s="1"/>
      <c r="VW407" s="1"/>
      <c r="VX407" s="1"/>
      <c r="VY407" s="1"/>
      <c r="VZ407" s="1"/>
      <c r="WA407" s="1"/>
      <c r="WB407" s="1"/>
      <c r="WC407" s="1"/>
      <c r="WD407" s="1"/>
      <c r="WE407" s="1"/>
      <c r="WF407" s="1"/>
      <c r="WG407" s="1"/>
      <c r="WH407" s="1"/>
      <c r="WI407" s="1"/>
      <c r="WJ407" s="1"/>
      <c r="WK407" s="1"/>
      <c r="WL407" s="1"/>
      <c r="WM407" s="1"/>
      <c r="WN407" s="1"/>
      <c r="WO407" s="1"/>
      <c r="WP407" s="1"/>
      <c r="WQ407" s="1"/>
      <c r="WR407" s="1"/>
      <c r="WS407" s="1"/>
      <c r="WT407" s="1"/>
      <c r="WU407" s="1"/>
      <c r="WV407" s="1"/>
      <c r="WW407" s="1"/>
      <c r="WX407" s="1"/>
      <c r="WY407" s="1"/>
      <c r="WZ407" s="1"/>
      <c r="XA407" s="1"/>
      <c r="XB407" s="1"/>
      <c r="XC407" s="1"/>
      <c r="XD407" s="1"/>
      <c r="XE407" s="1"/>
      <c r="XF407" s="1"/>
      <c r="XG407" s="1"/>
      <c r="XH407" s="1"/>
      <c r="XI407" s="1"/>
      <c r="XJ407" s="1"/>
      <c r="XK407" s="1"/>
      <c r="XL407" s="1"/>
      <c r="XM407" s="1"/>
      <c r="XN407" s="1"/>
      <c r="XO407" s="1"/>
      <c r="XP407" s="1"/>
      <c r="XQ407" s="1"/>
      <c r="XR407" s="1"/>
      <c r="XS407" s="1"/>
      <c r="XT407" s="1"/>
      <c r="XU407" s="1"/>
      <c r="XV407" s="1"/>
      <c r="XW407" s="1"/>
      <c r="XX407" s="1"/>
      <c r="XY407" s="1"/>
      <c r="XZ407" s="1"/>
      <c r="YA407" s="1"/>
      <c r="YB407" s="1"/>
      <c r="YC407" s="1"/>
      <c r="YD407" s="1"/>
      <c r="YE407" s="1"/>
      <c r="YF407" s="1"/>
      <c r="YG407" s="1"/>
      <c r="YH407" s="1"/>
      <c r="YI407" s="1"/>
      <c r="YJ407" s="1"/>
      <c r="YK407" s="1"/>
      <c r="YL407" s="1"/>
      <c r="YM407" s="1"/>
      <c r="YN407" s="1"/>
      <c r="YO407" s="1"/>
      <c r="YP407" s="1"/>
      <c r="YQ407" s="1"/>
      <c r="YR407" s="1"/>
      <c r="YS407" s="1"/>
      <c r="YT407" s="1"/>
      <c r="YU407" s="1"/>
      <c r="YV407" s="1"/>
      <c r="YW407" s="1"/>
      <c r="YX407" s="1"/>
      <c r="YY407" s="1"/>
      <c r="YZ407" s="1"/>
      <c r="ZA407" s="1"/>
      <c r="ZB407" s="1"/>
      <c r="ZC407" s="1"/>
      <c r="ZD407" s="1"/>
      <c r="ZE407" s="1"/>
      <c r="ZF407" s="1"/>
      <c r="ZG407" s="1"/>
      <c r="ZH407" s="1"/>
      <c r="ZI407" s="1"/>
      <c r="ZJ407" s="1"/>
      <c r="ZK407" s="1"/>
      <c r="ZL407" s="1"/>
      <c r="ZM407" s="1"/>
      <c r="ZN407" s="1"/>
      <c r="ZO407" s="1"/>
      <c r="ZP407" s="1"/>
      <c r="ZQ407" s="1"/>
      <c r="ZR407" s="1"/>
      <c r="ZS407" s="1"/>
      <c r="ZT407" s="1"/>
      <c r="ZU407" s="1"/>
      <c r="ZV407" s="1"/>
      <c r="ZW407" s="1"/>
      <c r="ZX407" s="1"/>
      <c r="ZY407" s="1"/>
      <c r="ZZ407" s="1"/>
      <c r="AAA407" s="1"/>
      <c r="AAB407" s="1"/>
      <c r="AAC407" s="1"/>
      <c r="AAD407" s="1"/>
      <c r="AAE407" s="1"/>
      <c r="AAF407" s="1"/>
      <c r="AAG407" s="1"/>
      <c r="AAH407" s="1"/>
      <c r="AAI407" s="1"/>
      <c r="AAJ407" s="1"/>
      <c r="AAK407" s="1"/>
      <c r="AAL407" s="1"/>
      <c r="AAM407" s="1"/>
      <c r="AAN407" s="1"/>
      <c r="AAO407" s="1"/>
      <c r="AAP407" s="1"/>
      <c r="AAQ407" s="1"/>
      <c r="AAR407" s="1"/>
      <c r="AAS407" s="1"/>
      <c r="AAT407" s="1"/>
      <c r="AAU407" s="1"/>
      <c r="AAV407" s="1"/>
      <c r="AAW407" s="1"/>
      <c r="AAX407" s="1"/>
      <c r="AAY407" s="1"/>
      <c r="AAZ407" s="1"/>
      <c r="ABA407" s="1"/>
      <c r="ABB407" s="1"/>
      <c r="ABC407" s="1"/>
      <c r="ABD407" s="1"/>
      <c r="ABE407" s="1"/>
      <c r="ABF407" s="1"/>
      <c r="ABG407" s="1"/>
      <c r="ABH407" s="1"/>
      <c r="ABI407" s="1"/>
      <c r="ABJ407" s="1"/>
      <c r="ABK407" s="1"/>
      <c r="ABL407" s="1"/>
      <c r="ABM407" s="1"/>
      <c r="ABN407" s="1"/>
      <c r="ABO407" s="1"/>
      <c r="ABP407" s="1"/>
      <c r="ABQ407" s="1"/>
      <c r="ABR407" s="1"/>
      <c r="ABS407" s="1"/>
      <c r="ABT407" s="1"/>
      <c r="ABU407" s="1"/>
      <c r="ABV407" s="1"/>
      <c r="ABW407" s="1"/>
      <c r="ABX407" s="1"/>
      <c r="ABY407" s="1"/>
      <c r="ABZ407" s="1"/>
      <c r="ACA407" s="1"/>
      <c r="ACB407" s="1"/>
      <c r="ACC407" s="1"/>
      <c r="ACD407" s="1"/>
      <c r="ACE407" s="1"/>
      <c r="ACF407" s="1"/>
      <c r="ACG407" s="1"/>
      <c r="ACH407" s="1"/>
      <c r="ACI407" s="1"/>
      <c r="ACJ407" s="1"/>
      <c r="ACK407" s="1"/>
      <c r="ACL407" s="1"/>
      <c r="ACM407" s="1"/>
      <c r="ACN407" s="1"/>
      <c r="ACO407" s="1"/>
      <c r="ACP407" s="1"/>
      <c r="ACQ407" s="1"/>
      <c r="ACR407" s="1"/>
      <c r="ACS407" s="1"/>
      <c r="ACT407" s="1"/>
      <c r="ACU407" s="1"/>
      <c r="ACV407" s="1"/>
      <c r="ACW407" s="1"/>
      <c r="ACX407" s="1"/>
      <c r="ACY407" s="1"/>
      <c r="ACZ407" s="1"/>
      <c r="ADA407" s="1"/>
      <c r="ADB407" s="1"/>
      <c r="ADC407" s="1"/>
      <c r="ADD407" s="1"/>
      <c r="ADE407" s="1"/>
      <c r="ADF407" s="1"/>
      <c r="ADG407" s="1"/>
      <c r="ADH407" s="1"/>
      <c r="ADI407" s="1"/>
      <c r="ADJ407" s="1"/>
      <c r="ADK407" s="1"/>
      <c r="ADL407" s="1"/>
      <c r="ADM407" s="1"/>
      <c r="ADN407" s="1"/>
      <c r="ADO407" s="1"/>
      <c r="ADP407" s="1"/>
      <c r="ADQ407" s="1"/>
      <c r="ADR407" s="1"/>
      <c r="ADS407" s="1"/>
      <c r="ADT407" s="1"/>
      <c r="ADU407" s="1"/>
      <c r="ADV407" s="1"/>
      <c r="ADW407" s="1"/>
      <c r="ADX407" s="1"/>
      <c r="ADY407" s="1"/>
      <c r="ADZ407" s="1"/>
      <c r="AEA407" s="1"/>
      <c r="AEB407" s="1"/>
      <c r="AEC407" s="1"/>
      <c r="AED407" s="1"/>
      <c r="AEE407" s="1"/>
      <c r="AEF407" s="1"/>
      <c r="AEG407" s="1"/>
      <c r="AEH407" s="1"/>
      <c r="AEI407" s="1"/>
      <c r="AEJ407" s="1"/>
      <c r="AEK407" s="1"/>
      <c r="AEL407" s="1"/>
      <c r="AEM407" s="1"/>
      <c r="AEN407" s="1"/>
      <c r="AEO407" s="1"/>
      <c r="AEP407" s="1"/>
      <c r="AEQ407" s="1"/>
      <c r="AER407" s="1"/>
      <c r="AES407" s="1"/>
      <c r="AET407" s="1"/>
      <c r="AEU407" s="1"/>
      <c r="AEV407" s="1"/>
      <c r="AEW407" s="1"/>
      <c r="AEX407" s="1"/>
      <c r="AEY407" s="1"/>
      <c r="AEZ407" s="1"/>
      <c r="AFA407" s="1"/>
      <c r="AFB407" s="1"/>
      <c r="AFC407" s="1"/>
      <c r="AFD407" s="1"/>
      <c r="AFE407" s="1"/>
      <c r="AFF407" s="1"/>
      <c r="AFG407" s="1"/>
      <c r="AFH407" s="1"/>
      <c r="AFI407" s="1"/>
      <c r="AFJ407" s="1"/>
      <c r="AFK407" s="1"/>
      <c r="AFL407" s="1"/>
      <c r="AFM407" s="1"/>
      <c r="AFN407" s="1"/>
      <c r="AFO407" s="1"/>
      <c r="AFP407" s="1"/>
      <c r="AFQ407" s="1"/>
      <c r="AFR407" s="1"/>
      <c r="AFS407" s="1"/>
      <c r="AFT407" s="1"/>
      <c r="AFU407" s="1"/>
      <c r="AFV407" s="1"/>
      <c r="AFW407" s="1"/>
      <c r="AFX407" s="1"/>
      <c r="AFY407" s="1"/>
      <c r="AFZ407" s="1"/>
      <c r="AGA407" s="1"/>
      <c r="AGB407" s="1"/>
      <c r="AGC407" s="1"/>
      <c r="AGD407" s="1"/>
      <c r="AGE407" s="1"/>
      <c r="AGF407" s="1"/>
      <c r="AGG407" s="1"/>
      <c r="AGH407" s="1"/>
      <c r="AGI407" s="1"/>
      <c r="AGJ407" s="1"/>
      <c r="AGK407" s="1"/>
      <c r="AGL407" s="1"/>
      <c r="AGM407" s="1"/>
      <c r="AGN407" s="1"/>
      <c r="AGO407" s="1"/>
      <c r="AGP407" s="1"/>
      <c r="AGQ407" s="1"/>
      <c r="AGR407" s="1"/>
      <c r="AGS407" s="1"/>
      <c r="AGT407" s="1"/>
      <c r="AGU407" s="1"/>
      <c r="AGV407" s="1"/>
      <c r="AGW407" s="1"/>
      <c r="AGX407" s="1"/>
      <c r="AGY407" s="1"/>
      <c r="AGZ407" s="1"/>
      <c r="AHA407" s="1"/>
      <c r="AHB407" s="1"/>
      <c r="AHC407" s="1"/>
      <c r="AHD407" s="1"/>
      <c r="AHE407" s="1"/>
      <c r="AHF407" s="1"/>
      <c r="AHG407" s="1"/>
      <c r="AHH407" s="1"/>
      <c r="AHI407" s="1"/>
      <c r="AHJ407" s="1"/>
      <c r="AHK407" s="1"/>
      <c r="AHL407" s="1"/>
      <c r="AHM407" s="1"/>
      <c r="AHN407" s="1"/>
      <c r="AHO407" s="1"/>
      <c r="AHP407" s="1"/>
      <c r="AHQ407" s="1"/>
      <c r="AHR407" s="1"/>
      <c r="AHS407" s="1"/>
      <c r="AHT407" s="1"/>
      <c r="AHU407" s="1"/>
      <c r="AHV407" s="1"/>
      <c r="AHW407" s="1"/>
      <c r="AHX407" s="1"/>
      <c r="AHY407" s="1"/>
      <c r="AHZ407" s="1"/>
      <c r="AIA407" s="1"/>
      <c r="AIB407" s="1"/>
      <c r="AIC407" s="1"/>
      <c r="AID407" s="1"/>
      <c r="AIE407" s="1"/>
      <c r="AIF407" s="1"/>
      <c r="AIG407" s="1"/>
      <c r="AIH407" s="1"/>
      <c r="AII407" s="1"/>
      <c r="AIJ407" s="1"/>
      <c r="AIK407" s="1"/>
      <c r="AIL407" s="1"/>
      <c r="AIM407" s="1"/>
      <c r="AIN407" s="1"/>
      <c r="AIO407" s="1"/>
      <c r="AIP407" s="1"/>
      <c r="AIQ407" s="1"/>
      <c r="AIR407" s="1"/>
      <c r="AIS407" s="1"/>
      <c r="AIT407" s="1"/>
      <c r="AIU407" s="1"/>
      <c r="AIV407" s="1"/>
      <c r="AIW407" s="1"/>
      <c r="AIX407" s="1"/>
      <c r="AIY407" s="1"/>
      <c r="AIZ407" s="1"/>
      <c r="AJA407" s="1"/>
      <c r="AJB407" s="1"/>
      <c r="AJC407" s="1"/>
      <c r="AJD407" s="1"/>
      <c r="AJE407" s="1"/>
      <c r="AJF407" s="1"/>
      <c r="AJG407" s="1"/>
      <c r="AJH407" s="1"/>
      <c r="AJI407" s="1"/>
      <c r="AJJ407" s="1"/>
      <c r="AJK407" s="1"/>
      <c r="AJL407" s="1"/>
      <c r="AJM407" s="1"/>
      <c r="AJN407" s="1"/>
      <c r="AJO407" s="1"/>
      <c r="AJP407" s="1"/>
      <c r="AJQ407" s="1"/>
      <c r="AJR407" s="1"/>
      <c r="AJS407" s="1"/>
      <c r="AJT407" s="1"/>
      <c r="AJU407" s="1"/>
      <c r="AJV407" s="1"/>
      <c r="AJW407" s="1"/>
      <c r="AJX407" s="1"/>
      <c r="AJY407" s="1"/>
      <c r="AJZ407" s="1"/>
      <c r="AKA407" s="1"/>
      <c r="AKB407" s="1"/>
      <c r="AKC407" s="1"/>
      <c r="AKD407" s="1"/>
      <c r="AKE407" s="1"/>
      <c r="AKF407" s="1"/>
      <c r="AKG407" s="1"/>
      <c r="AKH407" s="1"/>
      <c r="AKI407" s="1"/>
      <c r="AKJ407" s="1"/>
      <c r="AKK407" s="1"/>
      <c r="AKL407" s="1"/>
      <c r="AKM407" s="1"/>
      <c r="AKN407" s="1"/>
      <c r="AKO407" s="1"/>
      <c r="AKP407" s="1"/>
      <c r="AKQ407" s="1"/>
      <c r="AKR407" s="1"/>
      <c r="AKS407" s="1"/>
      <c r="AKT407" s="1"/>
      <c r="AKU407" s="1"/>
      <c r="AKV407" s="1"/>
      <c r="AKW407" s="1"/>
      <c r="AKX407" s="1"/>
      <c r="AKY407" s="1"/>
      <c r="AKZ407" s="1"/>
      <c r="ALA407" s="1"/>
      <c r="ALB407" s="1"/>
      <c r="ALC407" s="1"/>
      <c r="ALD407" s="1"/>
      <c r="ALE407" s="1"/>
      <c r="ALF407" s="1"/>
      <c r="ALG407" s="1"/>
      <c r="ALH407" s="1"/>
      <c r="ALI407" s="1"/>
      <c r="ALJ407" s="1"/>
      <c r="ALK407" s="1"/>
      <c r="ALL407" s="1"/>
      <c r="ALM407" s="1"/>
      <c r="ALN407" s="1"/>
      <c r="ALO407" s="1"/>
      <c r="ALP407" s="1"/>
      <c r="ALQ407" s="1"/>
      <c r="ALR407" s="1"/>
      <c r="ALS407" s="1"/>
      <c r="ALT407" s="1"/>
      <c r="ALU407" s="1"/>
      <c r="ALV407" s="1"/>
      <c r="ALW407" s="1"/>
      <c r="ALX407" s="1"/>
      <c r="ALY407" s="1"/>
      <c r="ALZ407" s="1"/>
      <c r="AMA407" s="1"/>
      <c r="AMB407" s="1"/>
      <c r="AMC407" s="1"/>
      <c r="AMD407" s="1"/>
      <c r="AME407" s="1"/>
      <c r="AMF407" s="1"/>
      <c r="AMG407" s="1"/>
      <c r="AMH407" s="1"/>
      <c r="AMI407" s="1"/>
      <c r="AMJ407" s="1"/>
    </row>
    <row r="408" spans="1:1024" s="22" customFormat="1">
      <c r="A408" s="1" t="s">
        <v>1008</v>
      </c>
      <c r="B408" s="1" t="s">
        <v>1009</v>
      </c>
      <c r="C408" s="1" t="s">
        <v>99</v>
      </c>
      <c r="D408" s="1" t="s">
        <v>13</v>
      </c>
      <c r="E408" s="1" t="s">
        <v>1010</v>
      </c>
      <c r="F408" s="1" t="s">
        <v>16</v>
      </c>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c r="KB408" s="1"/>
      <c r="KC408" s="1"/>
      <c r="KD408" s="1"/>
      <c r="KE408" s="1"/>
      <c r="KF408" s="1"/>
      <c r="KG408" s="1"/>
      <c r="KH408" s="1"/>
      <c r="KI408" s="1"/>
      <c r="KJ408" s="1"/>
      <c r="KK408" s="1"/>
      <c r="KL408" s="1"/>
      <c r="KM408" s="1"/>
      <c r="KN408" s="1"/>
      <c r="KO408" s="1"/>
      <c r="KP408" s="1"/>
      <c r="KQ408" s="1"/>
      <c r="KR408" s="1"/>
      <c r="KS408" s="1"/>
      <c r="KT408" s="1"/>
      <c r="KU408" s="1"/>
      <c r="KV408" s="1"/>
      <c r="KW408" s="1"/>
      <c r="KX408" s="1"/>
      <c r="KY408" s="1"/>
      <c r="KZ408" s="1"/>
      <c r="LA408" s="1"/>
      <c r="LB408" s="1"/>
      <c r="LC408" s="1"/>
      <c r="LD408" s="1"/>
      <c r="LE408" s="1"/>
      <c r="LF408" s="1"/>
      <c r="LG408" s="1"/>
      <c r="LH408" s="1"/>
      <c r="LI408" s="1"/>
      <c r="LJ408" s="1"/>
      <c r="LK408" s="1"/>
      <c r="LL408" s="1"/>
      <c r="LM408" s="1"/>
      <c r="LN408" s="1"/>
      <c r="LO408" s="1"/>
      <c r="LP408" s="1"/>
      <c r="LQ408" s="1"/>
      <c r="LR408" s="1"/>
      <c r="LS408" s="1"/>
      <c r="LT408" s="1"/>
      <c r="LU408" s="1"/>
      <c r="LV408" s="1"/>
      <c r="LW408" s="1"/>
      <c r="LX408" s="1"/>
      <c r="LY408" s="1"/>
      <c r="LZ408" s="1"/>
      <c r="MA408" s="1"/>
      <c r="MB408" s="1"/>
      <c r="MC408" s="1"/>
      <c r="MD408" s="1"/>
      <c r="ME408" s="1"/>
      <c r="MF408" s="1"/>
      <c r="MG408" s="1"/>
      <c r="MH408" s="1"/>
      <c r="MI408" s="1"/>
      <c r="MJ408" s="1"/>
      <c r="MK408" s="1"/>
      <c r="ML408" s="1"/>
      <c r="MM408" s="1"/>
      <c r="MN408" s="1"/>
      <c r="MO408" s="1"/>
      <c r="MP408" s="1"/>
      <c r="MQ408" s="1"/>
      <c r="MR408" s="1"/>
      <c r="MS408" s="1"/>
      <c r="MT408" s="1"/>
      <c r="MU408" s="1"/>
      <c r="MV408" s="1"/>
      <c r="MW408" s="1"/>
      <c r="MX408" s="1"/>
      <c r="MY408" s="1"/>
      <c r="MZ408" s="1"/>
      <c r="NA408" s="1"/>
      <c r="NB408" s="1"/>
      <c r="NC408" s="1"/>
      <c r="ND408" s="1"/>
      <c r="NE408" s="1"/>
      <c r="NF408" s="1"/>
      <c r="NG408" s="1"/>
      <c r="NH408" s="1"/>
      <c r="NI408" s="1"/>
      <c r="NJ408" s="1"/>
      <c r="NK408" s="1"/>
      <c r="NL408" s="1"/>
      <c r="NM408" s="1"/>
      <c r="NN408" s="1"/>
      <c r="NO408" s="1"/>
      <c r="NP408" s="1"/>
      <c r="NQ408" s="1"/>
      <c r="NR408" s="1"/>
      <c r="NS408" s="1"/>
      <c r="NT408" s="1"/>
      <c r="NU408" s="1"/>
      <c r="NV408" s="1"/>
      <c r="NW408" s="1"/>
      <c r="NX408" s="1"/>
      <c r="NY408" s="1"/>
      <c r="NZ408" s="1"/>
      <c r="OA408" s="1"/>
      <c r="OB408" s="1"/>
      <c r="OC408" s="1"/>
      <c r="OD408" s="1"/>
      <c r="OE408" s="1"/>
      <c r="OF408" s="1"/>
      <c r="OG408" s="1"/>
      <c r="OH408" s="1"/>
      <c r="OI408" s="1"/>
      <c r="OJ408" s="1"/>
      <c r="OK408" s="1"/>
      <c r="OL408" s="1"/>
      <c r="OM408" s="1"/>
      <c r="ON408" s="1"/>
      <c r="OO408" s="1"/>
      <c r="OP408" s="1"/>
      <c r="OQ408" s="1"/>
      <c r="OR408" s="1"/>
      <c r="OS408" s="1"/>
      <c r="OT408" s="1"/>
      <c r="OU408" s="1"/>
      <c r="OV408" s="1"/>
      <c r="OW408" s="1"/>
      <c r="OX408" s="1"/>
      <c r="OY408" s="1"/>
      <c r="OZ408" s="1"/>
      <c r="PA408" s="1"/>
      <c r="PB408" s="1"/>
      <c r="PC408" s="1"/>
      <c r="PD408" s="1"/>
      <c r="PE408" s="1"/>
      <c r="PF408" s="1"/>
      <c r="PG408" s="1"/>
      <c r="PH408" s="1"/>
      <c r="PI408" s="1"/>
      <c r="PJ408" s="1"/>
      <c r="PK408" s="1"/>
      <c r="PL408" s="1"/>
      <c r="PM408" s="1"/>
      <c r="PN408" s="1"/>
      <c r="PO408" s="1"/>
      <c r="PP408" s="1"/>
      <c r="PQ408" s="1"/>
      <c r="PR408" s="1"/>
      <c r="PS408" s="1"/>
      <c r="PT408" s="1"/>
      <c r="PU408" s="1"/>
      <c r="PV408" s="1"/>
      <c r="PW408" s="1"/>
      <c r="PX408" s="1"/>
      <c r="PY408" s="1"/>
      <c r="PZ408" s="1"/>
      <c r="QA408" s="1"/>
      <c r="QB408" s="1"/>
      <c r="QC408" s="1"/>
      <c r="QD408" s="1"/>
      <c r="QE408" s="1"/>
      <c r="QF408" s="1"/>
      <c r="QG408" s="1"/>
      <c r="QH408" s="1"/>
      <c r="QI408" s="1"/>
      <c r="QJ408" s="1"/>
      <c r="QK408" s="1"/>
      <c r="QL408" s="1"/>
      <c r="QM408" s="1"/>
      <c r="QN408" s="1"/>
      <c r="QO408" s="1"/>
      <c r="QP408" s="1"/>
      <c r="QQ408" s="1"/>
      <c r="QR408" s="1"/>
      <c r="QS408" s="1"/>
      <c r="QT408" s="1"/>
      <c r="QU408" s="1"/>
      <c r="QV408" s="1"/>
      <c r="QW408" s="1"/>
      <c r="QX408" s="1"/>
      <c r="QY408" s="1"/>
      <c r="QZ408" s="1"/>
      <c r="RA408" s="1"/>
      <c r="RB408" s="1"/>
      <c r="RC408" s="1"/>
      <c r="RD408" s="1"/>
      <c r="RE408" s="1"/>
      <c r="RF408" s="1"/>
      <c r="RG408" s="1"/>
      <c r="RH408" s="1"/>
      <c r="RI408" s="1"/>
      <c r="RJ408" s="1"/>
      <c r="RK408" s="1"/>
      <c r="RL408" s="1"/>
      <c r="RM408" s="1"/>
      <c r="RN408" s="1"/>
      <c r="RO408" s="1"/>
      <c r="RP408" s="1"/>
      <c r="RQ408" s="1"/>
      <c r="RR408" s="1"/>
      <c r="RS408" s="1"/>
      <c r="RT408" s="1"/>
      <c r="RU408" s="1"/>
      <c r="RV408" s="1"/>
      <c r="RW408" s="1"/>
      <c r="RX408" s="1"/>
      <c r="RY408" s="1"/>
      <c r="RZ408" s="1"/>
      <c r="SA408" s="1"/>
      <c r="SB408" s="1"/>
      <c r="SC408" s="1"/>
      <c r="SD408" s="1"/>
      <c r="SE408" s="1"/>
      <c r="SF408" s="1"/>
      <c r="SG408" s="1"/>
      <c r="SH408" s="1"/>
      <c r="SI408" s="1"/>
      <c r="SJ408" s="1"/>
      <c r="SK408" s="1"/>
      <c r="SL408" s="1"/>
      <c r="SM408" s="1"/>
      <c r="SN408" s="1"/>
      <c r="SO408" s="1"/>
      <c r="SP408" s="1"/>
      <c r="SQ408" s="1"/>
      <c r="SR408" s="1"/>
      <c r="SS408" s="1"/>
      <c r="ST408" s="1"/>
      <c r="SU408" s="1"/>
      <c r="SV408" s="1"/>
      <c r="SW408" s="1"/>
      <c r="SX408" s="1"/>
      <c r="SY408" s="1"/>
      <c r="SZ408" s="1"/>
      <c r="TA408" s="1"/>
      <c r="TB408" s="1"/>
      <c r="TC408" s="1"/>
      <c r="TD408" s="1"/>
      <c r="TE408" s="1"/>
      <c r="TF408" s="1"/>
      <c r="TG408" s="1"/>
      <c r="TH408" s="1"/>
      <c r="TI408" s="1"/>
      <c r="TJ408" s="1"/>
      <c r="TK408" s="1"/>
      <c r="TL408" s="1"/>
      <c r="TM408" s="1"/>
      <c r="TN408" s="1"/>
      <c r="TO408" s="1"/>
      <c r="TP408" s="1"/>
      <c r="TQ408" s="1"/>
      <c r="TR408" s="1"/>
      <c r="TS408" s="1"/>
      <c r="TT408" s="1"/>
      <c r="TU408" s="1"/>
      <c r="TV408" s="1"/>
      <c r="TW408" s="1"/>
      <c r="TX408" s="1"/>
      <c r="TY408" s="1"/>
      <c r="TZ408" s="1"/>
      <c r="UA408" s="1"/>
      <c r="UB408" s="1"/>
      <c r="UC408" s="1"/>
      <c r="UD408" s="1"/>
      <c r="UE408" s="1"/>
      <c r="UF408" s="1"/>
      <c r="UG408" s="1"/>
      <c r="UH408" s="1"/>
      <c r="UI408" s="1"/>
      <c r="UJ408" s="1"/>
      <c r="UK408" s="1"/>
      <c r="UL408" s="1"/>
      <c r="UM408" s="1"/>
      <c r="UN408" s="1"/>
      <c r="UO408" s="1"/>
      <c r="UP408" s="1"/>
      <c r="UQ408" s="1"/>
      <c r="UR408" s="1"/>
      <c r="US408" s="1"/>
      <c r="UT408" s="1"/>
      <c r="UU408" s="1"/>
      <c r="UV408" s="1"/>
      <c r="UW408" s="1"/>
      <c r="UX408" s="1"/>
      <c r="UY408" s="1"/>
      <c r="UZ408" s="1"/>
      <c r="VA408" s="1"/>
      <c r="VB408" s="1"/>
      <c r="VC408" s="1"/>
      <c r="VD408" s="1"/>
      <c r="VE408" s="1"/>
      <c r="VF408" s="1"/>
      <c r="VG408" s="1"/>
      <c r="VH408" s="1"/>
      <c r="VI408" s="1"/>
      <c r="VJ408" s="1"/>
      <c r="VK408" s="1"/>
      <c r="VL408" s="1"/>
      <c r="VM408" s="1"/>
      <c r="VN408" s="1"/>
      <c r="VO408" s="1"/>
      <c r="VP408" s="1"/>
      <c r="VQ408" s="1"/>
      <c r="VR408" s="1"/>
      <c r="VS408" s="1"/>
      <c r="VT408" s="1"/>
      <c r="VU408" s="1"/>
      <c r="VV408" s="1"/>
      <c r="VW408" s="1"/>
      <c r="VX408" s="1"/>
      <c r="VY408" s="1"/>
      <c r="VZ408" s="1"/>
      <c r="WA408" s="1"/>
      <c r="WB408" s="1"/>
      <c r="WC408" s="1"/>
      <c r="WD408" s="1"/>
      <c r="WE408" s="1"/>
      <c r="WF408" s="1"/>
      <c r="WG408" s="1"/>
      <c r="WH408" s="1"/>
      <c r="WI408" s="1"/>
      <c r="WJ408" s="1"/>
      <c r="WK408" s="1"/>
      <c r="WL408" s="1"/>
      <c r="WM408" s="1"/>
      <c r="WN408" s="1"/>
      <c r="WO408" s="1"/>
      <c r="WP408" s="1"/>
      <c r="WQ408" s="1"/>
      <c r="WR408" s="1"/>
      <c r="WS408" s="1"/>
      <c r="WT408" s="1"/>
      <c r="WU408" s="1"/>
      <c r="WV408" s="1"/>
      <c r="WW408" s="1"/>
      <c r="WX408" s="1"/>
      <c r="WY408" s="1"/>
      <c r="WZ408" s="1"/>
      <c r="XA408" s="1"/>
      <c r="XB408" s="1"/>
      <c r="XC408" s="1"/>
      <c r="XD408" s="1"/>
      <c r="XE408" s="1"/>
      <c r="XF408" s="1"/>
      <c r="XG408" s="1"/>
      <c r="XH408" s="1"/>
      <c r="XI408" s="1"/>
      <c r="XJ408" s="1"/>
      <c r="XK408" s="1"/>
      <c r="XL408" s="1"/>
      <c r="XM408" s="1"/>
      <c r="XN408" s="1"/>
      <c r="XO408" s="1"/>
      <c r="XP408" s="1"/>
      <c r="XQ408" s="1"/>
      <c r="XR408" s="1"/>
      <c r="XS408" s="1"/>
      <c r="XT408" s="1"/>
      <c r="XU408" s="1"/>
      <c r="XV408" s="1"/>
      <c r="XW408" s="1"/>
      <c r="XX408" s="1"/>
      <c r="XY408" s="1"/>
      <c r="XZ408" s="1"/>
      <c r="YA408" s="1"/>
      <c r="YB408" s="1"/>
      <c r="YC408" s="1"/>
      <c r="YD408" s="1"/>
      <c r="YE408" s="1"/>
      <c r="YF408" s="1"/>
      <c r="YG408" s="1"/>
      <c r="YH408" s="1"/>
      <c r="YI408" s="1"/>
      <c r="YJ408" s="1"/>
      <c r="YK408" s="1"/>
      <c r="YL408" s="1"/>
      <c r="YM408" s="1"/>
      <c r="YN408" s="1"/>
      <c r="YO408" s="1"/>
      <c r="YP408" s="1"/>
      <c r="YQ408" s="1"/>
      <c r="YR408" s="1"/>
      <c r="YS408" s="1"/>
      <c r="YT408" s="1"/>
      <c r="YU408" s="1"/>
      <c r="YV408" s="1"/>
      <c r="YW408" s="1"/>
      <c r="YX408" s="1"/>
      <c r="YY408" s="1"/>
      <c r="YZ408" s="1"/>
      <c r="ZA408" s="1"/>
      <c r="ZB408" s="1"/>
      <c r="ZC408" s="1"/>
      <c r="ZD408" s="1"/>
      <c r="ZE408" s="1"/>
      <c r="ZF408" s="1"/>
      <c r="ZG408" s="1"/>
      <c r="ZH408" s="1"/>
      <c r="ZI408" s="1"/>
      <c r="ZJ408" s="1"/>
      <c r="ZK408" s="1"/>
      <c r="ZL408" s="1"/>
      <c r="ZM408" s="1"/>
      <c r="ZN408" s="1"/>
      <c r="ZO408" s="1"/>
      <c r="ZP408" s="1"/>
      <c r="ZQ408" s="1"/>
      <c r="ZR408" s="1"/>
      <c r="ZS408" s="1"/>
      <c r="ZT408" s="1"/>
      <c r="ZU408" s="1"/>
      <c r="ZV408" s="1"/>
      <c r="ZW408" s="1"/>
      <c r="ZX408" s="1"/>
      <c r="ZY408" s="1"/>
      <c r="ZZ408" s="1"/>
      <c r="AAA408" s="1"/>
      <c r="AAB408" s="1"/>
      <c r="AAC408" s="1"/>
      <c r="AAD408" s="1"/>
      <c r="AAE408" s="1"/>
      <c r="AAF408" s="1"/>
      <c r="AAG408" s="1"/>
      <c r="AAH408" s="1"/>
      <c r="AAI408" s="1"/>
      <c r="AAJ408" s="1"/>
      <c r="AAK408" s="1"/>
      <c r="AAL408" s="1"/>
      <c r="AAM408" s="1"/>
      <c r="AAN408" s="1"/>
      <c r="AAO408" s="1"/>
      <c r="AAP408" s="1"/>
      <c r="AAQ408" s="1"/>
      <c r="AAR408" s="1"/>
      <c r="AAS408" s="1"/>
      <c r="AAT408" s="1"/>
      <c r="AAU408" s="1"/>
      <c r="AAV408" s="1"/>
      <c r="AAW408" s="1"/>
      <c r="AAX408" s="1"/>
      <c r="AAY408" s="1"/>
      <c r="AAZ408" s="1"/>
      <c r="ABA408" s="1"/>
      <c r="ABB408" s="1"/>
      <c r="ABC408" s="1"/>
      <c r="ABD408" s="1"/>
      <c r="ABE408" s="1"/>
      <c r="ABF408" s="1"/>
      <c r="ABG408" s="1"/>
      <c r="ABH408" s="1"/>
      <c r="ABI408" s="1"/>
      <c r="ABJ408" s="1"/>
      <c r="ABK408" s="1"/>
      <c r="ABL408" s="1"/>
      <c r="ABM408" s="1"/>
      <c r="ABN408" s="1"/>
      <c r="ABO408" s="1"/>
      <c r="ABP408" s="1"/>
      <c r="ABQ408" s="1"/>
      <c r="ABR408" s="1"/>
      <c r="ABS408" s="1"/>
      <c r="ABT408" s="1"/>
      <c r="ABU408" s="1"/>
      <c r="ABV408" s="1"/>
      <c r="ABW408" s="1"/>
      <c r="ABX408" s="1"/>
      <c r="ABY408" s="1"/>
      <c r="ABZ408" s="1"/>
      <c r="ACA408" s="1"/>
      <c r="ACB408" s="1"/>
      <c r="ACC408" s="1"/>
      <c r="ACD408" s="1"/>
      <c r="ACE408" s="1"/>
      <c r="ACF408" s="1"/>
      <c r="ACG408" s="1"/>
      <c r="ACH408" s="1"/>
      <c r="ACI408" s="1"/>
      <c r="ACJ408" s="1"/>
      <c r="ACK408" s="1"/>
      <c r="ACL408" s="1"/>
      <c r="ACM408" s="1"/>
      <c r="ACN408" s="1"/>
      <c r="ACO408" s="1"/>
      <c r="ACP408" s="1"/>
      <c r="ACQ408" s="1"/>
      <c r="ACR408" s="1"/>
      <c r="ACS408" s="1"/>
      <c r="ACT408" s="1"/>
      <c r="ACU408" s="1"/>
      <c r="ACV408" s="1"/>
      <c r="ACW408" s="1"/>
      <c r="ACX408" s="1"/>
      <c r="ACY408" s="1"/>
      <c r="ACZ408" s="1"/>
      <c r="ADA408" s="1"/>
      <c r="ADB408" s="1"/>
      <c r="ADC408" s="1"/>
      <c r="ADD408" s="1"/>
      <c r="ADE408" s="1"/>
      <c r="ADF408" s="1"/>
      <c r="ADG408" s="1"/>
      <c r="ADH408" s="1"/>
      <c r="ADI408" s="1"/>
      <c r="ADJ408" s="1"/>
      <c r="ADK408" s="1"/>
      <c r="ADL408" s="1"/>
      <c r="ADM408" s="1"/>
      <c r="ADN408" s="1"/>
      <c r="ADO408" s="1"/>
      <c r="ADP408" s="1"/>
      <c r="ADQ408" s="1"/>
      <c r="ADR408" s="1"/>
      <c r="ADS408" s="1"/>
      <c r="ADT408" s="1"/>
      <c r="ADU408" s="1"/>
      <c r="ADV408" s="1"/>
      <c r="ADW408" s="1"/>
      <c r="ADX408" s="1"/>
      <c r="ADY408" s="1"/>
      <c r="ADZ408" s="1"/>
      <c r="AEA408" s="1"/>
      <c r="AEB408" s="1"/>
      <c r="AEC408" s="1"/>
      <c r="AED408" s="1"/>
      <c r="AEE408" s="1"/>
      <c r="AEF408" s="1"/>
      <c r="AEG408" s="1"/>
      <c r="AEH408" s="1"/>
      <c r="AEI408" s="1"/>
      <c r="AEJ408" s="1"/>
      <c r="AEK408" s="1"/>
      <c r="AEL408" s="1"/>
      <c r="AEM408" s="1"/>
      <c r="AEN408" s="1"/>
      <c r="AEO408" s="1"/>
      <c r="AEP408" s="1"/>
      <c r="AEQ408" s="1"/>
      <c r="AER408" s="1"/>
      <c r="AES408" s="1"/>
      <c r="AET408" s="1"/>
      <c r="AEU408" s="1"/>
      <c r="AEV408" s="1"/>
      <c r="AEW408" s="1"/>
      <c r="AEX408" s="1"/>
      <c r="AEY408" s="1"/>
      <c r="AEZ408" s="1"/>
      <c r="AFA408" s="1"/>
      <c r="AFB408" s="1"/>
      <c r="AFC408" s="1"/>
      <c r="AFD408" s="1"/>
      <c r="AFE408" s="1"/>
      <c r="AFF408" s="1"/>
      <c r="AFG408" s="1"/>
      <c r="AFH408" s="1"/>
      <c r="AFI408" s="1"/>
      <c r="AFJ408" s="1"/>
      <c r="AFK408" s="1"/>
      <c r="AFL408" s="1"/>
      <c r="AFM408" s="1"/>
      <c r="AFN408" s="1"/>
      <c r="AFO408" s="1"/>
      <c r="AFP408" s="1"/>
      <c r="AFQ408" s="1"/>
      <c r="AFR408" s="1"/>
      <c r="AFS408" s="1"/>
      <c r="AFT408" s="1"/>
      <c r="AFU408" s="1"/>
      <c r="AFV408" s="1"/>
      <c r="AFW408" s="1"/>
      <c r="AFX408" s="1"/>
      <c r="AFY408" s="1"/>
      <c r="AFZ408" s="1"/>
      <c r="AGA408" s="1"/>
      <c r="AGB408" s="1"/>
      <c r="AGC408" s="1"/>
      <c r="AGD408" s="1"/>
      <c r="AGE408" s="1"/>
      <c r="AGF408" s="1"/>
      <c r="AGG408" s="1"/>
      <c r="AGH408" s="1"/>
      <c r="AGI408" s="1"/>
      <c r="AGJ408" s="1"/>
      <c r="AGK408" s="1"/>
      <c r="AGL408" s="1"/>
      <c r="AGM408" s="1"/>
      <c r="AGN408" s="1"/>
      <c r="AGO408" s="1"/>
      <c r="AGP408" s="1"/>
      <c r="AGQ408" s="1"/>
      <c r="AGR408" s="1"/>
      <c r="AGS408" s="1"/>
      <c r="AGT408" s="1"/>
      <c r="AGU408" s="1"/>
      <c r="AGV408" s="1"/>
      <c r="AGW408" s="1"/>
      <c r="AGX408" s="1"/>
      <c r="AGY408" s="1"/>
      <c r="AGZ408" s="1"/>
      <c r="AHA408" s="1"/>
      <c r="AHB408" s="1"/>
      <c r="AHC408" s="1"/>
      <c r="AHD408" s="1"/>
      <c r="AHE408" s="1"/>
      <c r="AHF408" s="1"/>
      <c r="AHG408" s="1"/>
      <c r="AHH408" s="1"/>
      <c r="AHI408" s="1"/>
      <c r="AHJ408" s="1"/>
      <c r="AHK408" s="1"/>
      <c r="AHL408" s="1"/>
      <c r="AHM408" s="1"/>
      <c r="AHN408" s="1"/>
      <c r="AHO408" s="1"/>
      <c r="AHP408" s="1"/>
      <c r="AHQ408" s="1"/>
      <c r="AHR408" s="1"/>
      <c r="AHS408" s="1"/>
      <c r="AHT408" s="1"/>
      <c r="AHU408" s="1"/>
      <c r="AHV408" s="1"/>
      <c r="AHW408" s="1"/>
      <c r="AHX408" s="1"/>
      <c r="AHY408" s="1"/>
      <c r="AHZ408" s="1"/>
      <c r="AIA408" s="1"/>
      <c r="AIB408" s="1"/>
      <c r="AIC408" s="1"/>
      <c r="AID408" s="1"/>
      <c r="AIE408" s="1"/>
      <c r="AIF408" s="1"/>
      <c r="AIG408" s="1"/>
      <c r="AIH408" s="1"/>
      <c r="AII408" s="1"/>
      <c r="AIJ408" s="1"/>
      <c r="AIK408" s="1"/>
      <c r="AIL408" s="1"/>
      <c r="AIM408" s="1"/>
      <c r="AIN408" s="1"/>
      <c r="AIO408" s="1"/>
      <c r="AIP408" s="1"/>
      <c r="AIQ408" s="1"/>
      <c r="AIR408" s="1"/>
      <c r="AIS408" s="1"/>
      <c r="AIT408" s="1"/>
      <c r="AIU408" s="1"/>
      <c r="AIV408" s="1"/>
      <c r="AIW408" s="1"/>
      <c r="AIX408" s="1"/>
      <c r="AIY408" s="1"/>
      <c r="AIZ408" s="1"/>
      <c r="AJA408" s="1"/>
      <c r="AJB408" s="1"/>
      <c r="AJC408" s="1"/>
      <c r="AJD408" s="1"/>
      <c r="AJE408" s="1"/>
      <c r="AJF408" s="1"/>
      <c r="AJG408" s="1"/>
      <c r="AJH408" s="1"/>
      <c r="AJI408" s="1"/>
      <c r="AJJ408" s="1"/>
      <c r="AJK408" s="1"/>
      <c r="AJL408" s="1"/>
      <c r="AJM408" s="1"/>
      <c r="AJN408" s="1"/>
      <c r="AJO408" s="1"/>
      <c r="AJP408" s="1"/>
      <c r="AJQ408" s="1"/>
      <c r="AJR408" s="1"/>
      <c r="AJS408" s="1"/>
      <c r="AJT408" s="1"/>
      <c r="AJU408" s="1"/>
      <c r="AJV408" s="1"/>
      <c r="AJW408" s="1"/>
      <c r="AJX408" s="1"/>
      <c r="AJY408" s="1"/>
      <c r="AJZ408" s="1"/>
      <c r="AKA408" s="1"/>
      <c r="AKB408" s="1"/>
      <c r="AKC408" s="1"/>
      <c r="AKD408" s="1"/>
      <c r="AKE408" s="1"/>
      <c r="AKF408" s="1"/>
      <c r="AKG408" s="1"/>
      <c r="AKH408" s="1"/>
      <c r="AKI408" s="1"/>
      <c r="AKJ408" s="1"/>
      <c r="AKK408" s="1"/>
      <c r="AKL408" s="1"/>
      <c r="AKM408" s="1"/>
      <c r="AKN408" s="1"/>
      <c r="AKO408" s="1"/>
      <c r="AKP408" s="1"/>
      <c r="AKQ408" s="1"/>
      <c r="AKR408" s="1"/>
      <c r="AKS408" s="1"/>
      <c r="AKT408" s="1"/>
      <c r="AKU408" s="1"/>
      <c r="AKV408" s="1"/>
      <c r="AKW408" s="1"/>
      <c r="AKX408" s="1"/>
      <c r="AKY408" s="1"/>
      <c r="AKZ408" s="1"/>
      <c r="ALA408" s="1"/>
      <c r="ALB408" s="1"/>
      <c r="ALC408" s="1"/>
      <c r="ALD408" s="1"/>
      <c r="ALE408" s="1"/>
      <c r="ALF408" s="1"/>
      <c r="ALG408" s="1"/>
      <c r="ALH408" s="1"/>
      <c r="ALI408" s="1"/>
      <c r="ALJ408" s="1"/>
      <c r="ALK408" s="1"/>
      <c r="ALL408" s="1"/>
      <c r="ALM408" s="1"/>
      <c r="ALN408" s="1"/>
      <c r="ALO408" s="1"/>
      <c r="ALP408" s="1"/>
      <c r="ALQ408" s="1"/>
      <c r="ALR408" s="1"/>
      <c r="ALS408" s="1"/>
      <c r="ALT408" s="1"/>
      <c r="ALU408" s="1"/>
      <c r="ALV408" s="1"/>
      <c r="ALW408" s="1"/>
      <c r="ALX408" s="1"/>
      <c r="ALY408" s="1"/>
      <c r="ALZ408" s="1"/>
      <c r="AMA408" s="1"/>
      <c r="AMB408" s="1"/>
      <c r="AMC408" s="1"/>
      <c r="AMD408" s="1"/>
      <c r="AME408" s="1"/>
      <c r="AMF408" s="1"/>
      <c r="AMG408" s="1"/>
      <c r="AMH408" s="1"/>
      <c r="AMI408" s="1"/>
      <c r="AMJ408" s="1"/>
    </row>
    <row r="409" spans="1:1024" s="22" customFormat="1">
      <c r="A409" s="1" t="s">
        <v>1011</v>
      </c>
      <c r="B409" s="1" t="s">
        <v>1012</v>
      </c>
      <c r="C409" s="1" t="s">
        <v>99</v>
      </c>
      <c r="D409" s="1" t="s">
        <v>13</v>
      </c>
      <c r="E409" s="1" t="s">
        <v>1013</v>
      </c>
      <c r="F409" s="1" t="s">
        <v>16</v>
      </c>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c r="KB409" s="1"/>
      <c r="KC409" s="1"/>
      <c r="KD409" s="1"/>
      <c r="KE409" s="1"/>
      <c r="KF409" s="1"/>
      <c r="KG409" s="1"/>
      <c r="KH409" s="1"/>
      <c r="KI409" s="1"/>
      <c r="KJ409" s="1"/>
      <c r="KK409" s="1"/>
      <c r="KL409" s="1"/>
      <c r="KM409" s="1"/>
      <c r="KN409" s="1"/>
      <c r="KO409" s="1"/>
      <c r="KP409" s="1"/>
      <c r="KQ409" s="1"/>
      <c r="KR409" s="1"/>
      <c r="KS409" s="1"/>
      <c r="KT409" s="1"/>
      <c r="KU409" s="1"/>
      <c r="KV409" s="1"/>
      <c r="KW409" s="1"/>
      <c r="KX409" s="1"/>
      <c r="KY409" s="1"/>
      <c r="KZ409" s="1"/>
      <c r="LA409" s="1"/>
      <c r="LB409" s="1"/>
      <c r="LC409" s="1"/>
      <c r="LD409" s="1"/>
      <c r="LE409" s="1"/>
      <c r="LF409" s="1"/>
      <c r="LG409" s="1"/>
      <c r="LH409" s="1"/>
      <c r="LI409" s="1"/>
      <c r="LJ409" s="1"/>
      <c r="LK409" s="1"/>
      <c r="LL409" s="1"/>
      <c r="LM409" s="1"/>
      <c r="LN409" s="1"/>
      <c r="LO409" s="1"/>
      <c r="LP409" s="1"/>
      <c r="LQ409" s="1"/>
      <c r="LR409" s="1"/>
      <c r="LS409" s="1"/>
      <c r="LT409" s="1"/>
      <c r="LU409" s="1"/>
      <c r="LV409" s="1"/>
      <c r="LW409" s="1"/>
      <c r="LX409" s="1"/>
      <c r="LY409" s="1"/>
      <c r="LZ409" s="1"/>
      <c r="MA409" s="1"/>
      <c r="MB409" s="1"/>
      <c r="MC409" s="1"/>
      <c r="MD409" s="1"/>
      <c r="ME409" s="1"/>
      <c r="MF409" s="1"/>
      <c r="MG409" s="1"/>
      <c r="MH409" s="1"/>
      <c r="MI409" s="1"/>
      <c r="MJ409" s="1"/>
      <c r="MK409" s="1"/>
      <c r="ML409" s="1"/>
      <c r="MM409" s="1"/>
      <c r="MN409" s="1"/>
      <c r="MO409" s="1"/>
      <c r="MP409" s="1"/>
      <c r="MQ409" s="1"/>
      <c r="MR409" s="1"/>
      <c r="MS409" s="1"/>
      <c r="MT409" s="1"/>
      <c r="MU409" s="1"/>
      <c r="MV409" s="1"/>
      <c r="MW409" s="1"/>
      <c r="MX409" s="1"/>
      <c r="MY409" s="1"/>
      <c r="MZ409" s="1"/>
      <c r="NA409" s="1"/>
      <c r="NB409" s="1"/>
      <c r="NC409" s="1"/>
      <c r="ND409" s="1"/>
      <c r="NE409" s="1"/>
      <c r="NF409" s="1"/>
      <c r="NG409" s="1"/>
      <c r="NH409" s="1"/>
      <c r="NI409" s="1"/>
      <c r="NJ409" s="1"/>
      <c r="NK409" s="1"/>
      <c r="NL409" s="1"/>
      <c r="NM409" s="1"/>
      <c r="NN409" s="1"/>
      <c r="NO409" s="1"/>
      <c r="NP409" s="1"/>
      <c r="NQ409" s="1"/>
      <c r="NR409" s="1"/>
      <c r="NS409" s="1"/>
      <c r="NT409" s="1"/>
      <c r="NU409" s="1"/>
      <c r="NV409" s="1"/>
      <c r="NW409" s="1"/>
      <c r="NX409" s="1"/>
      <c r="NY409" s="1"/>
      <c r="NZ409" s="1"/>
      <c r="OA409" s="1"/>
      <c r="OB409" s="1"/>
      <c r="OC409" s="1"/>
      <c r="OD409" s="1"/>
      <c r="OE409" s="1"/>
      <c r="OF409" s="1"/>
      <c r="OG409" s="1"/>
      <c r="OH409" s="1"/>
      <c r="OI409" s="1"/>
      <c r="OJ409" s="1"/>
      <c r="OK409" s="1"/>
      <c r="OL409" s="1"/>
      <c r="OM409" s="1"/>
      <c r="ON409" s="1"/>
      <c r="OO409" s="1"/>
      <c r="OP409" s="1"/>
      <c r="OQ409" s="1"/>
      <c r="OR409" s="1"/>
      <c r="OS409" s="1"/>
      <c r="OT409" s="1"/>
      <c r="OU409" s="1"/>
      <c r="OV409" s="1"/>
      <c r="OW409" s="1"/>
      <c r="OX409" s="1"/>
      <c r="OY409" s="1"/>
      <c r="OZ409" s="1"/>
      <c r="PA409" s="1"/>
      <c r="PB409" s="1"/>
      <c r="PC409" s="1"/>
      <c r="PD409" s="1"/>
      <c r="PE409" s="1"/>
      <c r="PF409" s="1"/>
      <c r="PG409" s="1"/>
      <c r="PH409" s="1"/>
      <c r="PI409" s="1"/>
      <c r="PJ409" s="1"/>
      <c r="PK409" s="1"/>
      <c r="PL409" s="1"/>
      <c r="PM409" s="1"/>
      <c r="PN409" s="1"/>
      <c r="PO409" s="1"/>
      <c r="PP409" s="1"/>
      <c r="PQ409" s="1"/>
      <c r="PR409" s="1"/>
      <c r="PS409" s="1"/>
      <c r="PT409" s="1"/>
      <c r="PU409" s="1"/>
      <c r="PV409" s="1"/>
      <c r="PW409" s="1"/>
      <c r="PX409" s="1"/>
      <c r="PY409" s="1"/>
      <c r="PZ409" s="1"/>
      <c r="QA409" s="1"/>
      <c r="QB409" s="1"/>
      <c r="QC409" s="1"/>
      <c r="QD409" s="1"/>
      <c r="QE409" s="1"/>
      <c r="QF409" s="1"/>
      <c r="QG409" s="1"/>
      <c r="QH409" s="1"/>
      <c r="QI409" s="1"/>
      <c r="QJ409" s="1"/>
      <c r="QK409" s="1"/>
      <c r="QL409" s="1"/>
      <c r="QM409" s="1"/>
      <c r="QN409" s="1"/>
      <c r="QO409" s="1"/>
      <c r="QP409" s="1"/>
      <c r="QQ409" s="1"/>
      <c r="QR409" s="1"/>
      <c r="QS409" s="1"/>
      <c r="QT409" s="1"/>
      <c r="QU409" s="1"/>
      <c r="QV409" s="1"/>
      <c r="QW409" s="1"/>
      <c r="QX409" s="1"/>
      <c r="QY409" s="1"/>
      <c r="QZ409" s="1"/>
      <c r="RA409" s="1"/>
      <c r="RB409" s="1"/>
      <c r="RC409" s="1"/>
      <c r="RD409" s="1"/>
      <c r="RE409" s="1"/>
      <c r="RF409" s="1"/>
      <c r="RG409" s="1"/>
      <c r="RH409" s="1"/>
      <c r="RI409" s="1"/>
      <c r="RJ409" s="1"/>
      <c r="RK409" s="1"/>
      <c r="RL409" s="1"/>
      <c r="RM409" s="1"/>
      <c r="RN409" s="1"/>
      <c r="RO409" s="1"/>
      <c r="RP409" s="1"/>
      <c r="RQ409" s="1"/>
      <c r="RR409" s="1"/>
      <c r="RS409" s="1"/>
      <c r="RT409" s="1"/>
      <c r="RU409" s="1"/>
      <c r="RV409" s="1"/>
      <c r="RW409" s="1"/>
      <c r="RX409" s="1"/>
      <c r="RY409" s="1"/>
      <c r="RZ409" s="1"/>
      <c r="SA409" s="1"/>
      <c r="SB409" s="1"/>
      <c r="SC409" s="1"/>
      <c r="SD409" s="1"/>
      <c r="SE409" s="1"/>
      <c r="SF409" s="1"/>
      <c r="SG409" s="1"/>
      <c r="SH409" s="1"/>
      <c r="SI409" s="1"/>
      <c r="SJ409" s="1"/>
      <c r="SK409" s="1"/>
      <c r="SL409" s="1"/>
      <c r="SM409" s="1"/>
      <c r="SN409" s="1"/>
      <c r="SO409" s="1"/>
      <c r="SP409" s="1"/>
      <c r="SQ409" s="1"/>
      <c r="SR409" s="1"/>
      <c r="SS409" s="1"/>
      <c r="ST409" s="1"/>
      <c r="SU409" s="1"/>
      <c r="SV409" s="1"/>
      <c r="SW409" s="1"/>
      <c r="SX409" s="1"/>
      <c r="SY409" s="1"/>
      <c r="SZ409" s="1"/>
      <c r="TA409" s="1"/>
      <c r="TB409" s="1"/>
      <c r="TC409" s="1"/>
      <c r="TD409" s="1"/>
      <c r="TE409" s="1"/>
      <c r="TF409" s="1"/>
      <c r="TG409" s="1"/>
      <c r="TH409" s="1"/>
      <c r="TI409" s="1"/>
      <c r="TJ409" s="1"/>
      <c r="TK409" s="1"/>
      <c r="TL409" s="1"/>
      <c r="TM409" s="1"/>
      <c r="TN409" s="1"/>
      <c r="TO409" s="1"/>
      <c r="TP409" s="1"/>
      <c r="TQ409" s="1"/>
      <c r="TR409" s="1"/>
      <c r="TS409" s="1"/>
      <c r="TT409" s="1"/>
      <c r="TU409" s="1"/>
      <c r="TV409" s="1"/>
      <c r="TW409" s="1"/>
      <c r="TX409" s="1"/>
      <c r="TY409" s="1"/>
      <c r="TZ409" s="1"/>
      <c r="UA409" s="1"/>
      <c r="UB409" s="1"/>
      <c r="UC409" s="1"/>
      <c r="UD409" s="1"/>
      <c r="UE409" s="1"/>
      <c r="UF409" s="1"/>
      <c r="UG409" s="1"/>
      <c r="UH409" s="1"/>
      <c r="UI409" s="1"/>
      <c r="UJ409" s="1"/>
      <c r="UK409" s="1"/>
      <c r="UL409" s="1"/>
      <c r="UM409" s="1"/>
      <c r="UN409" s="1"/>
      <c r="UO409" s="1"/>
      <c r="UP409" s="1"/>
      <c r="UQ409" s="1"/>
      <c r="UR409" s="1"/>
      <c r="US409" s="1"/>
      <c r="UT409" s="1"/>
      <c r="UU409" s="1"/>
      <c r="UV409" s="1"/>
      <c r="UW409" s="1"/>
      <c r="UX409" s="1"/>
      <c r="UY409" s="1"/>
      <c r="UZ409" s="1"/>
      <c r="VA409" s="1"/>
      <c r="VB409" s="1"/>
      <c r="VC409" s="1"/>
      <c r="VD409" s="1"/>
      <c r="VE409" s="1"/>
      <c r="VF409" s="1"/>
      <c r="VG409" s="1"/>
      <c r="VH409" s="1"/>
      <c r="VI409" s="1"/>
      <c r="VJ409" s="1"/>
      <c r="VK409" s="1"/>
      <c r="VL409" s="1"/>
      <c r="VM409" s="1"/>
      <c r="VN409" s="1"/>
      <c r="VO409" s="1"/>
      <c r="VP409" s="1"/>
      <c r="VQ409" s="1"/>
      <c r="VR409" s="1"/>
      <c r="VS409" s="1"/>
      <c r="VT409" s="1"/>
      <c r="VU409" s="1"/>
      <c r="VV409" s="1"/>
      <c r="VW409" s="1"/>
      <c r="VX409" s="1"/>
      <c r="VY409" s="1"/>
      <c r="VZ409" s="1"/>
      <c r="WA409" s="1"/>
      <c r="WB409" s="1"/>
      <c r="WC409" s="1"/>
      <c r="WD409" s="1"/>
      <c r="WE409" s="1"/>
      <c r="WF409" s="1"/>
      <c r="WG409" s="1"/>
      <c r="WH409" s="1"/>
      <c r="WI409" s="1"/>
      <c r="WJ409" s="1"/>
      <c r="WK409" s="1"/>
      <c r="WL409" s="1"/>
      <c r="WM409" s="1"/>
      <c r="WN409" s="1"/>
      <c r="WO409" s="1"/>
      <c r="WP409" s="1"/>
      <c r="WQ409" s="1"/>
      <c r="WR409" s="1"/>
      <c r="WS409" s="1"/>
      <c r="WT409" s="1"/>
      <c r="WU409" s="1"/>
      <c r="WV409" s="1"/>
      <c r="WW409" s="1"/>
      <c r="WX409" s="1"/>
      <c r="WY409" s="1"/>
      <c r="WZ409" s="1"/>
      <c r="XA409" s="1"/>
      <c r="XB409" s="1"/>
      <c r="XC409" s="1"/>
      <c r="XD409" s="1"/>
      <c r="XE409" s="1"/>
      <c r="XF409" s="1"/>
      <c r="XG409" s="1"/>
      <c r="XH409" s="1"/>
      <c r="XI409" s="1"/>
      <c r="XJ409" s="1"/>
      <c r="XK409" s="1"/>
      <c r="XL409" s="1"/>
      <c r="XM409" s="1"/>
      <c r="XN409" s="1"/>
      <c r="XO409" s="1"/>
      <c r="XP409" s="1"/>
      <c r="XQ409" s="1"/>
      <c r="XR409" s="1"/>
      <c r="XS409" s="1"/>
      <c r="XT409" s="1"/>
      <c r="XU409" s="1"/>
      <c r="XV409" s="1"/>
      <c r="XW409" s="1"/>
      <c r="XX409" s="1"/>
      <c r="XY409" s="1"/>
      <c r="XZ409" s="1"/>
      <c r="YA409" s="1"/>
      <c r="YB409" s="1"/>
      <c r="YC409" s="1"/>
      <c r="YD409" s="1"/>
      <c r="YE409" s="1"/>
      <c r="YF409" s="1"/>
      <c r="YG409" s="1"/>
      <c r="YH409" s="1"/>
      <c r="YI409" s="1"/>
      <c r="YJ409" s="1"/>
      <c r="YK409" s="1"/>
      <c r="YL409" s="1"/>
      <c r="YM409" s="1"/>
      <c r="YN409" s="1"/>
      <c r="YO409" s="1"/>
      <c r="YP409" s="1"/>
      <c r="YQ409" s="1"/>
      <c r="YR409" s="1"/>
      <c r="YS409" s="1"/>
      <c r="YT409" s="1"/>
      <c r="YU409" s="1"/>
      <c r="YV409" s="1"/>
      <c r="YW409" s="1"/>
      <c r="YX409" s="1"/>
      <c r="YY409" s="1"/>
      <c r="YZ409" s="1"/>
      <c r="ZA409" s="1"/>
      <c r="ZB409" s="1"/>
      <c r="ZC409" s="1"/>
      <c r="ZD409" s="1"/>
      <c r="ZE409" s="1"/>
      <c r="ZF409" s="1"/>
      <c r="ZG409" s="1"/>
      <c r="ZH409" s="1"/>
      <c r="ZI409" s="1"/>
      <c r="ZJ409" s="1"/>
      <c r="ZK409" s="1"/>
      <c r="ZL409" s="1"/>
      <c r="ZM409" s="1"/>
      <c r="ZN409" s="1"/>
      <c r="ZO409" s="1"/>
      <c r="ZP409" s="1"/>
      <c r="ZQ409" s="1"/>
      <c r="ZR409" s="1"/>
      <c r="ZS409" s="1"/>
      <c r="ZT409" s="1"/>
      <c r="ZU409" s="1"/>
      <c r="ZV409" s="1"/>
      <c r="ZW409" s="1"/>
      <c r="ZX409" s="1"/>
      <c r="ZY409" s="1"/>
      <c r="ZZ409" s="1"/>
      <c r="AAA409" s="1"/>
      <c r="AAB409" s="1"/>
      <c r="AAC409" s="1"/>
      <c r="AAD409" s="1"/>
      <c r="AAE409" s="1"/>
      <c r="AAF409" s="1"/>
      <c r="AAG409" s="1"/>
      <c r="AAH409" s="1"/>
      <c r="AAI409" s="1"/>
      <c r="AAJ409" s="1"/>
      <c r="AAK409" s="1"/>
      <c r="AAL409" s="1"/>
      <c r="AAM409" s="1"/>
      <c r="AAN409" s="1"/>
      <c r="AAO409" s="1"/>
      <c r="AAP409" s="1"/>
      <c r="AAQ409" s="1"/>
      <c r="AAR409" s="1"/>
      <c r="AAS409" s="1"/>
      <c r="AAT409" s="1"/>
      <c r="AAU409" s="1"/>
      <c r="AAV409" s="1"/>
      <c r="AAW409" s="1"/>
      <c r="AAX409" s="1"/>
      <c r="AAY409" s="1"/>
      <c r="AAZ409" s="1"/>
      <c r="ABA409" s="1"/>
      <c r="ABB409" s="1"/>
      <c r="ABC409" s="1"/>
      <c r="ABD409" s="1"/>
      <c r="ABE409" s="1"/>
      <c r="ABF409" s="1"/>
      <c r="ABG409" s="1"/>
      <c r="ABH409" s="1"/>
      <c r="ABI409" s="1"/>
      <c r="ABJ409" s="1"/>
      <c r="ABK409" s="1"/>
      <c r="ABL409" s="1"/>
      <c r="ABM409" s="1"/>
      <c r="ABN409" s="1"/>
      <c r="ABO409" s="1"/>
      <c r="ABP409" s="1"/>
      <c r="ABQ409" s="1"/>
      <c r="ABR409" s="1"/>
      <c r="ABS409" s="1"/>
      <c r="ABT409" s="1"/>
      <c r="ABU409" s="1"/>
      <c r="ABV409" s="1"/>
      <c r="ABW409" s="1"/>
      <c r="ABX409" s="1"/>
      <c r="ABY409" s="1"/>
      <c r="ABZ409" s="1"/>
      <c r="ACA409" s="1"/>
      <c r="ACB409" s="1"/>
      <c r="ACC409" s="1"/>
      <c r="ACD409" s="1"/>
      <c r="ACE409" s="1"/>
      <c r="ACF409" s="1"/>
      <c r="ACG409" s="1"/>
      <c r="ACH409" s="1"/>
      <c r="ACI409" s="1"/>
      <c r="ACJ409" s="1"/>
      <c r="ACK409" s="1"/>
      <c r="ACL409" s="1"/>
      <c r="ACM409" s="1"/>
      <c r="ACN409" s="1"/>
      <c r="ACO409" s="1"/>
      <c r="ACP409" s="1"/>
      <c r="ACQ409" s="1"/>
      <c r="ACR409" s="1"/>
      <c r="ACS409" s="1"/>
      <c r="ACT409" s="1"/>
      <c r="ACU409" s="1"/>
      <c r="ACV409" s="1"/>
      <c r="ACW409" s="1"/>
      <c r="ACX409" s="1"/>
      <c r="ACY409" s="1"/>
      <c r="ACZ409" s="1"/>
      <c r="ADA409" s="1"/>
      <c r="ADB409" s="1"/>
      <c r="ADC409" s="1"/>
      <c r="ADD409" s="1"/>
      <c r="ADE409" s="1"/>
      <c r="ADF409" s="1"/>
      <c r="ADG409" s="1"/>
      <c r="ADH409" s="1"/>
      <c r="ADI409" s="1"/>
      <c r="ADJ409" s="1"/>
      <c r="ADK409" s="1"/>
      <c r="ADL409" s="1"/>
      <c r="ADM409" s="1"/>
      <c r="ADN409" s="1"/>
      <c r="ADO409" s="1"/>
      <c r="ADP409" s="1"/>
      <c r="ADQ409" s="1"/>
      <c r="ADR409" s="1"/>
      <c r="ADS409" s="1"/>
      <c r="ADT409" s="1"/>
      <c r="ADU409" s="1"/>
      <c r="ADV409" s="1"/>
      <c r="ADW409" s="1"/>
      <c r="ADX409" s="1"/>
      <c r="ADY409" s="1"/>
      <c r="ADZ409" s="1"/>
      <c r="AEA409" s="1"/>
      <c r="AEB409" s="1"/>
      <c r="AEC409" s="1"/>
      <c r="AED409" s="1"/>
      <c r="AEE409" s="1"/>
      <c r="AEF409" s="1"/>
      <c r="AEG409" s="1"/>
      <c r="AEH409" s="1"/>
      <c r="AEI409" s="1"/>
      <c r="AEJ409" s="1"/>
      <c r="AEK409" s="1"/>
      <c r="AEL409" s="1"/>
      <c r="AEM409" s="1"/>
      <c r="AEN409" s="1"/>
      <c r="AEO409" s="1"/>
      <c r="AEP409" s="1"/>
      <c r="AEQ409" s="1"/>
      <c r="AER409" s="1"/>
      <c r="AES409" s="1"/>
      <c r="AET409" s="1"/>
      <c r="AEU409" s="1"/>
      <c r="AEV409" s="1"/>
      <c r="AEW409" s="1"/>
      <c r="AEX409" s="1"/>
      <c r="AEY409" s="1"/>
      <c r="AEZ409" s="1"/>
      <c r="AFA409" s="1"/>
      <c r="AFB409" s="1"/>
      <c r="AFC409" s="1"/>
      <c r="AFD409" s="1"/>
      <c r="AFE409" s="1"/>
      <c r="AFF409" s="1"/>
      <c r="AFG409" s="1"/>
      <c r="AFH409" s="1"/>
      <c r="AFI409" s="1"/>
      <c r="AFJ409" s="1"/>
      <c r="AFK409" s="1"/>
      <c r="AFL409" s="1"/>
      <c r="AFM409" s="1"/>
      <c r="AFN409" s="1"/>
      <c r="AFO409" s="1"/>
      <c r="AFP409" s="1"/>
      <c r="AFQ409" s="1"/>
      <c r="AFR409" s="1"/>
      <c r="AFS409" s="1"/>
      <c r="AFT409" s="1"/>
      <c r="AFU409" s="1"/>
      <c r="AFV409" s="1"/>
      <c r="AFW409" s="1"/>
      <c r="AFX409" s="1"/>
      <c r="AFY409" s="1"/>
      <c r="AFZ409" s="1"/>
      <c r="AGA409" s="1"/>
      <c r="AGB409" s="1"/>
      <c r="AGC409" s="1"/>
      <c r="AGD409" s="1"/>
      <c r="AGE409" s="1"/>
      <c r="AGF409" s="1"/>
      <c r="AGG409" s="1"/>
      <c r="AGH409" s="1"/>
      <c r="AGI409" s="1"/>
      <c r="AGJ409" s="1"/>
      <c r="AGK409" s="1"/>
      <c r="AGL409" s="1"/>
      <c r="AGM409" s="1"/>
      <c r="AGN409" s="1"/>
      <c r="AGO409" s="1"/>
      <c r="AGP409" s="1"/>
      <c r="AGQ409" s="1"/>
      <c r="AGR409" s="1"/>
      <c r="AGS409" s="1"/>
      <c r="AGT409" s="1"/>
      <c r="AGU409" s="1"/>
      <c r="AGV409" s="1"/>
      <c r="AGW409" s="1"/>
      <c r="AGX409" s="1"/>
      <c r="AGY409" s="1"/>
      <c r="AGZ409" s="1"/>
      <c r="AHA409" s="1"/>
      <c r="AHB409" s="1"/>
      <c r="AHC409" s="1"/>
      <c r="AHD409" s="1"/>
      <c r="AHE409" s="1"/>
      <c r="AHF409" s="1"/>
      <c r="AHG409" s="1"/>
      <c r="AHH409" s="1"/>
      <c r="AHI409" s="1"/>
      <c r="AHJ409" s="1"/>
      <c r="AHK409" s="1"/>
      <c r="AHL409" s="1"/>
      <c r="AHM409" s="1"/>
      <c r="AHN409" s="1"/>
      <c r="AHO409" s="1"/>
      <c r="AHP409" s="1"/>
      <c r="AHQ409" s="1"/>
      <c r="AHR409" s="1"/>
      <c r="AHS409" s="1"/>
      <c r="AHT409" s="1"/>
      <c r="AHU409" s="1"/>
      <c r="AHV409" s="1"/>
      <c r="AHW409" s="1"/>
      <c r="AHX409" s="1"/>
      <c r="AHY409" s="1"/>
      <c r="AHZ409" s="1"/>
      <c r="AIA409" s="1"/>
      <c r="AIB409" s="1"/>
      <c r="AIC409" s="1"/>
      <c r="AID409" s="1"/>
      <c r="AIE409" s="1"/>
      <c r="AIF409" s="1"/>
      <c r="AIG409" s="1"/>
      <c r="AIH409" s="1"/>
      <c r="AII409" s="1"/>
      <c r="AIJ409" s="1"/>
      <c r="AIK409" s="1"/>
      <c r="AIL409" s="1"/>
      <c r="AIM409" s="1"/>
      <c r="AIN409" s="1"/>
      <c r="AIO409" s="1"/>
      <c r="AIP409" s="1"/>
      <c r="AIQ409" s="1"/>
      <c r="AIR409" s="1"/>
      <c r="AIS409" s="1"/>
      <c r="AIT409" s="1"/>
      <c r="AIU409" s="1"/>
      <c r="AIV409" s="1"/>
      <c r="AIW409" s="1"/>
      <c r="AIX409" s="1"/>
      <c r="AIY409" s="1"/>
      <c r="AIZ409" s="1"/>
      <c r="AJA409" s="1"/>
      <c r="AJB409" s="1"/>
      <c r="AJC409" s="1"/>
      <c r="AJD409" s="1"/>
      <c r="AJE409" s="1"/>
      <c r="AJF409" s="1"/>
      <c r="AJG409" s="1"/>
      <c r="AJH409" s="1"/>
      <c r="AJI409" s="1"/>
      <c r="AJJ409" s="1"/>
      <c r="AJK409" s="1"/>
      <c r="AJL409" s="1"/>
      <c r="AJM409" s="1"/>
      <c r="AJN409" s="1"/>
      <c r="AJO409" s="1"/>
      <c r="AJP409" s="1"/>
      <c r="AJQ409" s="1"/>
      <c r="AJR409" s="1"/>
      <c r="AJS409" s="1"/>
      <c r="AJT409" s="1"/>
      <c r="AJU409" s="1"/>
      <c r="AJV409" s="1"/>
      <c r="AJW409" s="1"/>
      <c r="AJX409" s="1"/>
      <c r="AJY409" s="1"/>
      <c r="AJZ409" s="1"/>
      <c r="AKA409" s="1"/>
      <c r="AKB409" s="1"/>
      <c r="AKC409" s="1"/>
      <c r="AKD409" s="1"/>
      <c r="AKE409" s="1"/>
      <c r="AKF409" s="1"/>
      <c r="AKG409" s="1"/>
      <c r="AKH409" s="1"/>
      <c r="AKI409" s="1"/>
      <c r="AKJ409" s="1"/>
      <c r="AKK409" s="1"/>
      <c r="AKL409" s="1"/>
      <c r="AKM409" s="1"/>
      <c r="AKN409" s="1"/>
      <c r="AKO409" s="1"/>
      <c r="AKP409" s="1"/>
      <c r="AKQ409" s="1"/>
      <c r="AKR409" s="1"/>
      <c r="AKS409" s="1"/>
      <c r="AKT409" s="1"/>
      <c r="AKU409" s="1"/>
      <c r="AKV409" s="1"/>
      <c r="AKW409" s="1"/>
      <c r="AKX409" s="1"/>
      <c r="AKY409" s="1"/>
      <c r="AKZ409" s="1"/>
      <c r="ALA409" s="1"/>
      <c r="ALB409" s="1"/>
      <c r="ALC409" s="1"/>
      <c r="ALD409" s="1"/>
      <c r="ALE409" s="1"/>
      <c r="ALF409" s="1"/>
      <c r="ALG409" s="1"/>
      <c r="ALH409" s="1"/>
      <c r="ALI409" s="1"/>
      <c r="ALJ409" s="1"/>
      <c r="ALK409" s="1"/>
      <c r="ALL409" s="1"/>
      <c r="ALM409" s="1"/>
      <c r="ALN409" s="1"/>
      <c r="ALO409" s="1"/>
      <c r="ALP409" s="1"/>
      <c r="ALQ409" s="1"/>
      <c r="ALR409" s="1"/>
      <c r="ALS409" s="1"/>
      <c r="ALT409" s="1"/>
      <c r="ALU409" s="1"/>
      <c r="ALV409" s="1"/>
      <c r="ALW409" s="1"/>
      <c r="ALX409" s="1"/>
      <c r="ALY409" s="1"/>
      <c r="ALZ409" s="1"/>
      <c r="AMA409" s="1"/>
      <c r="AMB409" s="1"/>
      <c r="AMC409" s="1"/>
      <c r="AMD409" s="1"/>
      <c r="AME409" s="1"/>
      <c r="AMF409" s="1"/>
      <c r="AMG409" s="1"/>
      <c r="AMH409" s="1"/>
      <c r="AMI409" s="1"/>
      <c r="AMJ409" s="1"/>
    </row>
    <row r="410" spans="1:1024" s="22" customFormat="1">
      <c r="A410" s="1" t="s">
        <v>1014</v>
      </c>
      <c r="B410" s="1" t="s">
        <v>1015</v>
      </c>
      <c r="C410" s="1" t="s">
        <v>99</v>
      </c>
      <c r="D410" s="1" t="s">
        <v>13</v>
      </c>
      <c r="E410" s="1" t="s">
        <v>1016</v>
      </c>
      <c r="F410" s="1" t="s">
        <v>16</v>
      </c>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c r="KB410" s="1"/>
      <c r="KC410" s="1"/>
      <c r="KD410" s="1"/>
      <c r="KE410" s="1"/>
      <c r="KF410" s="1"/>
      <c r="KG410" s="1"/>
      <c r="KH410" s="1"/>
      <c r="KI410" s="1"/>
      <c r="KJ410" s="1"/>
      <c r="KK410" s="1"/>
      <c r="KL410" s="1"/>
      <c r="KM410" s="1"/>
      <c r="KN410" s="1"/>
      <c r="KO410" s="1"/>
      <c r="KP410" s="1"/>
      <c r="KQ410" s="1"/>
      <c r="KR410" s="1"/>
      <c r="KS410" s="1"/>
      <c r="KT410" s="1"/>
      <c r="KU410" s="1"/>
      <c r="KV410" s="1"/>
      <c r="KW410" s="1"/>
      <c r="KX410" s="1"/>
      <c r="KY410" s="1"/>
      <c r="KZ410" s="1"/>
      <c r="LA410" s="1"/>
      <c r="LB410" s="1"/>
      <c r="LC410" s="1"/>
      <c r="LD410" s="1"/>
      <c r="LE410" s="1"/>
      <c r="LF410" s="1"/>
      <c r="LG410" s="1"/>
      <c r="LH410" s="1"/>
      <c r="LI410" s="1"/>
      <c r="LJ410" s="1"/>
      <c r="LK410" s="1"/>
      <c r="LL410" s="1"/>
      <c r="LM410" s="1"/>
      <c r="LN410" s="1"/>
      <c r="LO410" s="1"/>
      <c r="LP410" s="1"/>
      <c r="LQ410" s="1"/>
      <c r="LR410" s="1"/>
      <c r="LS410" s="1"/>
      <c r="LT410" s="1"/>
      <c r="LU410" s="1"/>
      <c r="LV410" s="1"/>
      <c r="LW410" s="1"/>
      <c r="LX410" s="1"/>
      <c r="LY410" s="1"/>
      <c r="LZ410" s="1"/>
      <c r="MA410" s="1"/>
      <c r="MB410" s="1"/>
      <c r="MC410" s="1"/>
      <c r="MD410" s="1"/>
      <c r="ME410" s="1"/>
      <c r="MF410" s="1"/>
      <c r="MG410" s="1"/>
      <c r="MH410" s="1"/>
      <c r="MI410" s="1"/>
      <c r="MJ410" s="1"/>
      <c r="MK410" s="1"/>
      <c r="ML410" s="1"/>
      <c r="MM410" s="1"/>
      <c r="MN410" s="1"/>
      <c r="MO410" s="1"/>
      <c r="MP410" s="1"/>
      <c r="MQ410" s="1"/>
      <c r="MR410" s="1"/>
      <c r="MS410" s="1"/>
      <c r="MT410" s="1"/>
      <c r="MU410" s="1"/>
      <c r="MV410" s="1"/>
      <c r="MW410" s="1"/>
      <c r="MX410" s="1"/>
      <c r="MY410" s="1"/>
      <c r="MZ410" s="1"/>
      <c r="NA410" s="1"/>
      <c r="NB410" s="1"/>
      <c r="NC410" s="1"/>
      <c r="ND410" s="1"/>
      <c r="NE410" s="1"/>
      <c r="NF410" s="1"/>
      <c r="NG410" s="1"/>
      <c r="NH410" s="1"/>
      <c r="NI410" s="1"/>
      <c r="NJ410" s="1"/>
      <c r="NK410" s="1"/>
      <c r="NL410" s="1"/>
      <c r="NM410" s="1"/>
      <c r="NN410" s="1"/>
      <c r="NO410" s="1"/>
      <c r="NP410" s="1"/>
      <c r="NQ410" s="1"/>
      <c r="NR410" s="1"/>
      <c r="NS410" s="1"/>
      <c r="NT410" s="1"/>
      <c r="NU410" s="1"/>
      <c r="NV410" s="1"/>
      <c r="NW410" s="1"/>
      <c r="NX410" s="1"/>
      <c r="NY410" s="1"/>
      <c r="NZ410" s="1"/>
      <c r="OA410" s="1"/>
      <c r="OB410" s="1"/>
      <c r="OC410" s="1"/>
      <c r="OD410" s="1"/>
      <c r="OE410" s="1"/>
      <c r="OF410" s="1"/>
      <c r="OG410" s="1"/>
      <c r="OH410" s="1"/>
      <c r="OI410" s="1"/>
      <c r="OJ410" s="1"/>
      <c r="OK410" s="1"/>
      <c r="OL410" s="1"/>
      <c r="OM410" s="1"/>
      <c r="ON410" s="1"/>
      <c r="OO410" s="1"/>
      <c r="OP410" s="1"/>
      <c r="OQ410" s="1"/>
      <c r="OR410" s="1"/>
      <c r="OS410" s="1"/>
      <c r="OT410" s="1"/>
      <c r="OU410" s="1"/>
      <c r="OV410" s="1"/>
      <c r="OW410" s="1"/>
      <c r="OX410" s="1"/>
      <c r="OY410" s="1"/>
      <c r="OZ410" s="1"/>
      <c r="PA410" s="1"/>
      <c r="PB410" s="1"/>
      <c r="PC410" s="1"/>
      <c r="PD410" s="1"/>
      <c r="PE410" s="1"/>
      <c r="PF410" s="1"/>
      <c r="PG410" s="1"/>
      <c r="PH410" s="1"/>
      <c r="PI410" s="1"/>
      <c r="PJ410" s="1"/>
      <c r="PK410" s="1"/>
      <c r="PL410" s="1"/>
      <c r="PM410" s="1"/>
      <c r="PN410" s="1"/>
      <c r="PO410" s="1"/>
      <c r="PP410" s="1"/>
      <c r="PQ410" s="1"/>
      <c r="PR410" s="1"/>
      <c r="PS410" s="1"/>
      <c r="PT410" s="1"/>
      <c r="PU410" s="1"/>
      <c r="PV410" s="1"/>
      <c r="PW410" s="1"/>
      <c r="PX410" s="1"/>
      <c r="PY410" s="1"/>
      <c r="PZ410" s="1"/>
      <c r="QA410" s="1"/>
      <c r="QB410" s="1"/>
      <c r="QC410" s="1"/>
      <c r="QD410" s="1"/>
      <c r="QE410" s="1"/>
      <c r="QF410" s="1"/>
      <c r="QG410" s="1"/>
      <c r="QH410" s="1"/>
      <c r="QI410" s="1"/>
      <c r="QJ410" s="1"/>
      <c r="QK410" s="1"/>
      <c r="QL410" s="1"/>
      <c r="QM410" s="1"/>
      <c r="QN410" s="1"/>
      <c r="QO410" s="1"/>
      <c r="QP410" s="1"/>
      <c r="QQ410" s="1"/>
      <c r="QR410" s="1"/>
      <c r="QS410" s="1"/>
      <c r="QT410" s="1"/>
      <c r="QU410" s="1"/>
      <c r="QV410" s="1"/>
      <c r="QW410" s="1"/>
      <c r="QX410" s="1"/>
      <c r="QY410" s="1"/>
      <c r="QZ410" s="1"/>
      <c r="RA410" s="1"/>
      <c r="RB410" s="1"/>
      <c r="RC410" s="1"/>
      <c r="RD410" s="1"/>
      <c r="RE410" s="1"/>
      <c r="RF410" s="1"/>
      <c r="RG410" s="1"/>
      <c r="RH410" s="1"/>
      <c r="RI410" s="1"/>
      <c r="RJ410" s="1"/>
      <c r="RK410" s="1"/>
      <c r="RL410" s="1"/>
      <c r="RM410" s="1"/>
      <c r="RN410" s="1"/>
      <c r="RO410" s="1"/>
      <c r="RP410" s="1"/>
      <c r="RQ410" s="1"/>
      <c r="RR410" s="1"/>
      <c r="RS410" s="1"/>
      <c r="RT410" s="1"/>
      <c r="RU410" s="1"/>
      <c r="RV410" s="1"/>
      <c r="RW410" s="1"/>
      <c r="RX410" s="1"/>
      <c r="RY410" s="1"/>
      <c r="RZ410" s="1"/>
      <c r="SA410" s="1"/>
      <c r="SB410" s="1"/>
      <c r="SC410" s="1"/>
      <c r="SD410" s="1"/>
      <c r="SE410" s="1"/>
      <c r="SF410" s="1"/>
      <c r="SG410" s="1"/>
      <c r="SH410" s="1"/>
      <c r="SI410" s="1"/>
      <c r="SJ410" s="1"/>
      <c r="SK410" s="1"/>
      <c r="SL410" s="1"/>
      <c r="SM410" s="1"/>
      <c r="SN410" s="1"/>
      <c r="SO410" s="1"/>
      <c r="SP410" s="1"/>
      <c r="SQ410" s="1"/>
      <c r="SR410" s="1"/>
      <c r="SS410" s="1"/>
      <c r="ST410" s="1"/>
      <c r="SU410" s="1"/>
      <c r="SV410" s="1"/>
      <c r="SW410" s="1"/>
      <c r="SX410" s="1"/>
      <c r="SY410" s="1"/>
      <c r="SZ410" s="1"/>
      <c r="TA410" s="1"/>
      <c r="TB410" s="1"/>
      <c r="TC410" s="1"/>
      <c r="TD410" s="1"/>
      <c r="TE410" s="1"/>
      <c r="TF410" s="1"/>
      <c r="TG410" s="1"/>
      <c r="TH410" s="1"/>
      <c r="TI410" s="1"/>
      <c r="TJ410" s="1"/>
      <c r="TK410" s="1"/>
      <c r="TL410" s="1"/>
      <c r="TM410" s="1"/>
      <c r="TN410" s="1"/>
      <c r="TO410" s="1"/>
      <c r="TP410" s="1"/>
      <c r="TQ410" s="1"/>
      <c r="TR410" s="1"/>
      <c r="TS410" s="1"/>
      <c r="TT410" s="1"/>
      <c r="TU410" s="1"/>
      <c r="TV410" s="1"/>
      <c r="TW410" s="1"/>
      <c r="TX410" s="1"/>
      <c r="TY410" s="1"/>
      <c r="TZ410" s="1"/>
      <c r="UA410" s="1"/>
      <c r="UB410" s="1"/>
      <c r="UC410" s="1"/>
      <c r="UD410" s="1"/>
      <c r="UE410" s="1"/>
      <c r="UF410" s="1"/>
      <c r="UG410" s="1"/>
      <c r="UH410" s="1"/>
      <c r="UI410" s="1"/>
      <c r="UJ410" s="1"/>
      <c r="UK410" s="1"/>
      <c r="UL410" s="1"/>
      <c r="UM410" s="1"/>
      <c r="UN410" s="1"/>
      <c r="UO410" s="1"/>
      <c r="UP410" s="1"/>
      <c r="UQ410" s="1"/>
      <c r="UR410" s="1"/>
      <c r="US410" s="1"/>
      <c r="UT410" s="1"/>
      <c r="UU410" s="1"/>
      <c r="UV410" s="1"/>
      <c r="UW410" s="1"/>
      <c r="UX410" s="1"/>
      <c r="UY410" s="1"/>
      <c r="UZ410" s="1"/>
      <c r="VA410" s="1"/>
      <c r="VB410" s="1"/>
      <c r="VC410" s="1"/>
      <c r="VD410" s="1"/>
      <c r="VE410" s="1"/>
      <c r="VF410" s="1"/>
      <c r="VG410" s="1"/>
      <c r="VH410" s="1"/>
      <c r="VI410" s="1"/>
      <c r="VJ410" s="1"/>
      <c r="VK410" s="1"/>
      <c r="VL410" s="1"/>
      <c r="VM410" s="1"/>
      <c r="VN410" s="1"/>
      <c r="VO410" s="1"/>
      <c r="VP410" s="1"/>
      <c r="VQ410" s="1"/>
      <c r="VR410" s="1"/>
      <c r="VS410" s="1"/>
      <c r="VT410" s="1"/>
      <c r="VU410" s="1"/>
      <c r="VV410" s="1"/>
      <c r="VW410" s="1"/>
      <c r="VX410" s="1"/>
      <c r="VY410" s="1"/>
      <c r="VZ410" s="1"/>
      <c r="WA410" s="1"/>
      <c r="WB410" s="1"/>
      <c r="WC410" s="1"/>
      <c r="WD410" s="1"/>
      <c r="WE410" s="1"/>
      <c r="WF410" s="1"/>
      <c r="WG410" s="1"/>
      <c r="WH410" s="1"/>
      <c r="WI410" s="1"/>
      <c r="WJ410" s="1"/>
      <c r="WK410" s="1"/>
      <c r="WL410" s="1"/>
      <c r="WM410" s="1"/>
      <c r="WN410" s="1"/>
      <c r="WO410" s="1"/>
      <c r="WP410" s="1"/>
      <c r="WQ410" s="1"/>
      <c r="WR410" s="1"/>
      <c r="WS410" s="1"/>
      <c r="WT410" s="1"/>
      <c r="WU410" s="1"/>
      <c r="WV410" s="1"/>
      <c r="WW410" s="1"/>
      <c r="WX410" s="1"/>
      <c r="WY410" s="1"/>
      <c r="WZ410" s="1"/>
      <c r="XA410" s="1"/>
      <c r="XB410" s="1"/>
      <c r="XC410" s="1"/>
      <c r="XD410" s="1"/>
      <c r="XE410" s="1"/>
      <c r="XF410" s="1"/>
      <c r="XG410" s="1"/>
      <c r="XH410" s="1"/>
      <c r="XI410" s="1"/>
      <c r="XJ410" s="1"/>
      <c r="XK410" s="1"/>
      <c r="XL410" s="1"/>
      <c r="XM410" s="1"/>
      <c r="XN410" s="1"/>
      <c r="XO410" s="1"/>
      <c r="XP410" s="1"/>
      <c r="XQ410" s="1"/>
      <c r="XR410" s="1"/>
      <c r="XS410" s="1"/>
      <c r="XT410" s="1"/>
      <c r="XU410" s="1"/>
      <c r="XV410" s="1"/>
      <c r="XW410" s="1"/>
      <c r="XX410" s="1"/>
      <c r="XY410" s="1"/>
      <c r="XZ410" s="1"/>
      <c r="YA410" s="1"/>
      <c r="YB410" s="1"/>
      <c r="YC410" s="1"/>
      <c r="YD410" s="1"/>
      <c r="YE410" s="1"/>
      <c r="YF410" s="1"/>
      <c r="YG410" s="1"/>
      <c r="YH410" s="1"/>
      <c r="YI410" s="1"/>
      <c r="YJ410" s="1"/>
      <c r="YK410" s="1"/>
      <c r="YL410" s="1"/>
      <c r="YM410" s="1"/>
      <c r="YN410" s="1"/>
      <c r="YO410" s="1"/>
      <c r="YP410" s="1"/>
      <c r="YQ410" s="1"/>
      <c r="YR410" s="1"/>
      <c r="YS410" s="1"/>
      <c r="YT410" s="1"/>
      <c r="YU410" s="1"/>
      <c r="YV410" s="1"/>
      <c r="YW410" s="1"/>
      <c r="YX410" s="1"/>
      <c r="YY410" s="1"/>
      <c r="YZ410" s="1"/>
      <c r="ZA410" s="1"/>
      <c r="ZB410" s="1"/>
      <c r="ZC410" s="1"/>
      <c r="ZD410" s="1"/>
      <c r="ZE410" s="1"/>
      <c r="ZF410" s="1"/>
      <c r="ZG410" s="1"/>
      <c r="ZH410" s="1"/>
      <c r="ZI410" s="1"/>
      <c r="ZJ410" s="1"/>
      <c r="ZK410" s="1"/>
      <c r="ZL410" s="1"/>
      <c r="ZM410" s="1"/>
      <c r="ZN410" s="1"/>
      <c r="ZO410" s="1"/>
      <c r="ZP410" s="1"/>
      <c r="ZQ410" s="1"/>
      <c r="ZR410" s="1"/>
      <c r="ZS410" s="1"/>
      <c r="ZT410" s="1"/>
      <c r="ZU410" s="1"/>
      <c r="ZV410" s="1"/>
      <c r="ZW410" s="1"/>
      <c r="ZX410" s="1"/>
      <c r="ZY410" s="1"/>
      <c r="ZZ410" s="1"/>
      <c r="AAA410" s="1"/>
      <c r="AAB410" s="1"/>
      <c r="AAC410" s="1"/>
      <c r="AAD410" s="1"/>
      <c r="AAE410" s="1"/>
      <c r="AAF410" s="1"/>
      <c r="AAG410" s="1"/>
      <c r="AAH410" s="1"/>
      <c r="AAI410" s="1"/>
      <c r="AAJ410" s="1"/>
      <c r="AAK410" s="1"/>
      <c r="AAL410" s="1"/>
      <c r="AAM410" s="1"/>
      <c r="AAN410" s="1"/>
      <c r="AAO410" s="1"/>
      <c r="AAP410" s="1"/>
      <c r="AAQ410" s="1"/>
      <c r="AAR410" s="1"/>
      <c r="AAS410" s="1"/>
      <c r="AAT410" s="1"/>
      <c r="AAU410" s="1"/>
      <c r="AAV410" s="1"/>
      <c r="AAW410" s="1"/>
      <c r="AAX410" s="1"/>
      <c r="AAY410" s="1"/>
      <c r="AAZ410" s="1"/>
      <c r="ABA410" s="1"/>
      <c r="ABB410" s="1"/>
      <c r="ABC410" s="1"/>
      <c r="ABD410" s="1"/>
      <c r="ABE410" s="1"/>
      <c r="ABF410" s="1"/>
      <c r="ABG410" s="1"/>
      <c r="ABH410" s="1"/>
      <c r="ABI410" s="1"/>
      <c r="ABJ410" s="1"/>
      <c r="ABK410" s="1"/>
      <c r="ABL410" s="1"/>
      <c r="ABM410" s="1"/>
      <c r="ABN410" s="1"/>
      <c r="ABO410" s="1"/>
      <c r="ABP410" s="1"/>
      <c r="ABQ410" s="1"/>
      <c r="ABR410" s="1"/>
      <c r="ABS410" s="1"/>
      <c r="ABT410" s="1"/>
      <c r="ABU410" s="1"/>
      <c r="ABV410" s="1"/>
      <c r="ABW410" s="1"/>
      <c r="ABX410" s="1"/>
      <c r="ABY410" s="1"/>
      <c r="ABZ410" s="1"/>
      <c r="ACA410" s="1"/>
      <c r="ACB410" s="1"/>
      <c r="ACC410" s="1"/>
      <c r="ACD410" s="1"/>
      <c r="ACE410" s="1"/>
      <c r="ACF410" s="1"/>
      <c r="ACG410" s="1"/>
      <c r="ACH410" s="1"/>
      <c r="ACI410" s="1"/>
      <c r="ACJ410" s="1"/>
      <c r="ACK410" s="1"/>
      <c r="ACL410" s="1"/>
      <c r="ACM410" s="1"/>
      <c r="ACN410" s="1"/>
      <c r="ACO410" s="1"/>
      <c r="ACP410" s="1"/>
      <c r="ACQ410" s="1"/>
      <c r="ACR410" s="1"/>
      <c r="ACS410" s="1"/>
      <c r="ACT410" s="1"/>
      <c r="ACU410" s="1"/>
      <c r="ACV410" s="1"/>
      <c r="ACW410" s="1"/>
      <c r="ACX410" s="1"/>
      <c r="ACY410" s="1"/>
      <c r="ACZ410" s="1"/>
      <c r="ADA410" s="1"/>
      <c r="ADB410" s="1"/>
      <c r="ADC410" s="1"/>
      <c r="ADD410" s="1"/>
      <c r="ADE410" s="1"/>
      <c r="ADF410" s="1"/>
      <c r="ADG410" s="1"/>
      <c r="ADH410" s="1"/>
      <c r="ADI410" s="1"/>
      <c r="ADJ410" s="1"/>
      <c r="ADK410" s="1"/>
      <c r="ADL410" s="1"/>
      <c r="ADM410" s="1"/>
      <c r="ADN410" s="1"/>
      <c r="ADO410" s="1"/>
      <c r="ADP410" s="1"/>
      <c r="ADQ410" s="1"/>
      <c r="ADR410" s="1"/>
      <c r="ADS410" s="1"/>
      <c r="ADT410" s="1"/>
      <c r="ADU410" s="1"/>
      <c r="ADV410" s="1"/>
      <c r="ADW410" s="1"/>
      <c r="ADX410" s="1"/>
      <c r="ADY410" s="1"/>
      <c r="ADZ410" s="1"/>
      <c r="AEA410" s="1"/>
      <c r="AEB410" s="1"/>
      <c r="AEC410" s="1"/>
      <c r="AED410" s="1"/>
      <c r="AEE410" s="1"/>
      <c r="AEF410" s="1"/>
      <c r="AEG410" s="1"/>
      <c r="AEH410" s="1"/>
      <c r="AEI410" s="1"/>
      <c r="AEJ410" s="1"/>
      <c r="AEK410" s="1"/>
      <c r="AEL410" s="1"/>
      <c r="AEM410" s="1"/>
      <c r="AEN410" s="1"/>
      <c r="AEO410" s="1"/>
      <c r="AEP410" s="1"/>
      <c r="AEQ410" s="1"/>
      <c r="AER410" s="1"/>
      <c r="AES410" s="1"/>
      <c r="AET410" s="1"/>
      <c r="AEU410" s="1"/>
      <c r="AEV410" s="1"/>
      <c r="AEW410" s="1"/>
      <c r="AEX410" s="1"/>
      <c r="AEY410" s="1"/>
      <c r="AEZ410" s="1"/>
      <c r="AFA410" s="1"/>
      <c r="AFB410" s="1"/>
      <c r="AFC410" s="1"/>
      <c r="AFD410" s="1"/>
      <c r="AFE410" s="1"/>
      <c r="AFF410" s="1"/>
      <c r="AFG410" s="1"/>
      <c r="AFH410" s="1"/>
      <c r="AFI410" s="1"/>
      <c r="AFJ410" s="1"/>
      <c r="AFK410" s="1"/>
      <c r="AFL410" s="1"/>
      <c r="AFM410" s="1"/>
      <c r="AFN410" s="1"/>
      <c r="AFO410" s="1"/>
      <c r="AFP410" s="1"/>
      <c r="AFQ410" s="1"/>
      <c r="AFR410" s="1"/>
      <c r="AFS410" s="1"/>
      <c r="AFT410" s="1"/>
      <c r="AFU410" s="1"/>
      <c r="AFV410" s="1"/>
      <c r="AFW410" s="1"/>
      <c r="AFX410" s="1"/>
      <c r="AFY410" s="1"/>
      <c r="AFZ410" s="1"/>
      <c r="AGA410" s="1"/>
      <c r="AGB410" s="1"/>
      <c r="AGC410" s="1"/>
      <c r="AGD410" s="1"/>
      <c r="AGE410" s="1"/>
      <c r="AGF410" s="1"/>
      <c r="AGG410" s="1"/>
      <c r="AGH410" s="1"/>
      <c r="AGI410" s="1"/>
      <c r="AGJ410" s="1"/>
      <c r="AGK410" s="1"/>
      <c r="AGL410" s="1"/>
      <c r="AGM410" s="1"/>
      <c r="AGN410" s="1"/>
      <c r="AGO410" s="1"/>
      <c r="AGP410" s="1"/>
      <c r="AGQ410" s="1"/>
      <c r="AGR410" s="1"/>
      <c r="AGS410" s="1"/>
      <c r="AGT410" s="1"/>
      <c r="AGU410" s="1"/>
      <c r="AGV410" s="1"/>
      <c r="AGW410" s="1"/>
      <c r="AGX410" s="1"/>
      <c r="AGY410" s="1"/>
      <c r="AGZ410" s="1"/>
      <c r="AHA410" s="1"/>
      <c r="AHB410" s="1"/>
      <c r="AHC410" s="1"/>
      <c r="AHD410" s="1"/>
      <c r="AHE410" s="1"/>
      <c r="AHF410" s="1"/>
      <c r="AHG410" s="1"/>
      <c r="AHH410" s="1"/>
      <c r="AHI410" s="1"/>
      <c r="AHJ410" s="1"/>
      <c r="AHK410" s="1"/>
      <c r="AHL410" s="1"/>
      <c r="AHM410" s="1"/>
      <c r="AHN410" s="1"/>
      <c r="AHO410" s="1"/>
      <c r="AHP410" s="1"/>
      <c r="AHQ410" s="1"/>
      <c r="AHR410" s="1"/>
      <c r="AHS410" s="1"/>
      <c r="AHT410" s="1"/>
      <c r="AHU410" s="1"/>
      <c r="AHV410" s="1"/>
      <c r="AHW410" s="1"/>
      <c r="AHX410" s="1"/>
      <c r="AHY410" s="1"/>
      <c r="AHZ410" s="1"/>
      <c r="AIA410" s="1"/>
      <c r="AIB410" s="1"/>
      <c r="AIC410" s="1"/>
      <c r="AID410" s="1"/>
      <c r="AIE410" s="1"/>
      <c r="AIF410" s="1"/>
      <c r="AIG410" s="1"/>
      <c r="AIH410" s="1"/>
      <c r="AII410" s="1"/>
      <c r="AIJ410" s="1"/>
      <c r="AIK410" s="1"/>
      <c r="AIL410" s="1"/>
      <c r="AIM410" s="1"/>
      <c r="AIN410" s="1"/>
      <c r="AIO410" s="1"/>
      <c r="AIP410" s="1"/>
      <c r="AIQ410" s="1"/>
      <c r="AIR410" s="1"/>
      <c r="AIS410" s="1"/>
      <c r="AIT410" s="1"/>
      <c r="AIU410" s="1"/>
      <c r="AIV410" s="1"/>
      <c r="AIW410" s="1"/>
      <c r="AIX410" s="1"/>
      <c r="AIY410" s="1"/>
      <c r="AIZ410" s="1"/>
      <c r="AJA410" s="1"/>
      <c r="AJB410" s="1"/>
      <c r="AJC410" s="1"/>
      <c r="AJD410" s="1"/>
      <c r="AJE410" s="1"/>
      <c r="AJF410" s="1"/>
      <c r="AJG410" s="1"/>
      <c r="AJH410" s="1"/>
      <c r="AJI410" s="1"/>
      <c r="AJJ410" s="1"/>
      <c r="AJK410" s="1"/>
      <c r="AJL410" s="1"/>
      <c r="AJM410" s="1"/>
      <c r="AJN410" s="1"/>
      <c r="AJO410" s="1"/>
      <c r="AJP410" s="1"/>
      <c r="AJQ410" s="1"/>
      <c r="AJR410" s="1"/>
      <c r="AJS410" s="1"/>
      <c r="AJT410" s="1"/>
      <c r="AJU410" s="1"/>
      <c r="AJV410" s="1"/>
      <c r="AJW410" s="1"/>
      <c r="AJX410" s="1"/>
      <c r="AJY410" s="1"/>
      <c r="AJZ410" s="1"/>
      <c r="AKA410" s="1"/>
      <c r="AKB410" s="1"/>
      <c r="AKC410" s="1"/>
      <c r="AKD410" s="1"/>
      <c r="AKE410" s="1"/>
      <c r="AKF410" s="1"/>
      <c r="AKG410" s="1"/>
      <c r="AKH410" s="1"/>
      <c r="AKI410" s="1"/>
      <c r="AKJ410" s="1"/>
      <c r="AKK410" s="1"/>
      <c r="AKL410" s="1"/>
      <c r="AKM410" s="1"/>
      <c r="AKN410" s="1"/>
      <c r="AKO410" s="1"/>
      <c r="AKP410" s="1"/>
      <c r="AKQ410" s="1"/>
      <c r="AKR410" s="1"/>
      <c r="AKS410" s="1"/>
      <c r="AKT410" s="1"/>
      <c r="AKU410" s="1"/>
      <c r="AKV410" s="1"/>
      <c r="AKW410" s="1"/>
      <c r="AKX410" s="1"/>
      <c r="AKY410" s="1"/>
      <c r="AKZ410" s="1"/>
      <c r="ALA410" s="1"/>
      <c r="ALB410" s="1"/>
      <c r="ALC410" s="1"/>
      <c r="ALD410" s="1"/>
      <c r="ALE410" s="1"/>
      <c r="ALF410" s="1"/>
      <c r="ALG410" s="1"/>
      <c r="ALH410" s="1"/>
      <c r="ALI410" s="1"/>
      <c r="ALJ410" s="1"/>
      <c r="ALK410" s="1"/>
      <c r="ALL410" s="1"/>
      <c r="ALM410" s="1"/>
      <c r="ALN410" s="1"/>
      <c r="ALO410" s="1"/>
      <c r="ALP410" s="1"/>
      <c r="ALQ410" s="1"/>
      <c r="ALR410" s="1"/>
      <c r="ALS410" s="1"/>
      <c r="ALT410" s="1"/>
      <c r="ALU410" s="1"/>
      <c r="ALV410" s="1"/>
      <c r="ALW410" s="1"/>
      <c r="ALX410" s="1"/>
      <c r="ALY410" s="1"/>
      <c r="ALZ410" s="1"/>
      <c r="AMA410" s="1"/>
      <c r="AMB410" s="1"/>
      <c r="AMC410" s="1"/>
      <c r="AMD410" s="1"/>
      <c r="AME410" s="1"/>
      <c r="AMF410" s="1"/>
      <c r="AMG410" s="1"/>
      <c r="AMH410" s="1"/>
      <c r="AMI410" s="1"/>
      <c r="AMJ410" s="1"/>
    </row>
    <row r="411" spans="1:1024" s="22" customFormat="1">
      <c r="A411" s="1" t="s">
        <v>1017</v>
      </c>
      <c r="B411" s="1" t="s">
        <v>1018</v>
      </c>
      <c r="C411" s="1" t="s">
        <v>99</v>
      </c>
      <c r="D411" s="1" t="s">
        <v>13</v>
      </c>
      <c r="E411" s="1" t="s">
        <v>1019</v>
      </c>
      <c r="F411" s="1" t="s">
        <v>16</v>
      </c>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c r="KB411" s="1"/>
      <c r="KC411" s="1"/>
      <c r="KD411" s="1"/>
      <c r="KE411" s="1"/>
      <c r="KF411" s="1"/>
      <c r="KG411" s="1"/>
      <c r="KH411" s="1"/>
      <c r="KI411" s="1"/>
      <c r="KJ411" s="1"/>
      <c r="KK411" s="1"/>
      <c r="KL411" s="1"/>
      <c r="KM411" s="1"/>
      <c r="KN411" s="1"/>
      <c r="KO411" s="1"/>
      <c r="KP411" s="1"/>
      <c r="KQ411" s="1"/>
      <c r="KR411" s="1"/>
      <c r="KS411" s="1"/>
      <c r="KT411" s="1"/>
      <c r="KU411" s="1"/>
      <c r="KV411" s="1"/>
      <c r="KW411" s="1"/>
      <c r="KX411" s="1"/>
      <c r="KY411" s="1"/>
      <c r="KZ411" s="1"/>
      <c r="LA411" s="1"/>
      <c r="LB411" s="1"/>
      <c r="LC411" s="1"/>
      <c r="LD411" s="1"/>
      <c r="LE411" s="1"/>
      <c r="LF411" s="1"/>
      <c r="LG411" s="1"/>
      <c r="LH411" s="1"/>
      <c r="LI411" s="1"/>
      <c r="LJ411" s="1"/>
      <c r="LK411" s="1"/>
      <c r="LL411" s="1"/>
      <c r="LM411" s="1"/>
      <c r="LN411" s="1"/>
      <c r="LO411" s="1"/>
      <c r="LP411" s="1"/>
      <c r="LQ411" s="1"/>
      <c r="LR411" s="1"/>
      <c r="LS411" s="1"/>
      <c r="LT411" s="1"/>
      <c r="LU411" s="1"/>
      <c r="LV411" s="1"/>
      <c r="LW411" s="1"/>
      <c r="LX411" s="1"/>
      <c r="LY411" s="1"/>
      <c r="LZ411" s="1"/>
      <c r="MA411" s="1"/>
      <c r="MB411" s="1"/>
      <c r="MC411" s="1"/>
      <c r="MD411" s="1"/>
      <c r="ME411" s="1"/>
      <c r="MF411" s="1"/>
      <c r="MG411" s="1"/>
      <c r="MH411" s="1"/>
      <c r="MI411" s="1"/>
      <c r="MJ411" s="1"/>
      <c r="MK411" s="1"/>
      <c r="ML411" s="1"/>
      <c r="MM411" s="1"/>
      <c r="MN411" s="1"/>
      <c r="MO411" s="1"/>
      <c r="MP411" s="1"/>
      <c r="MQ411" s="1"/>
      <c r="MR411" s="1"/>
      <c r="MS411" s="1"/>
      <c r="MT411" s="1"/>
      <c r="MU411" s="1"/>
      <c r="MV411" s="1"/>
      <c r="MW411" s="1"/>
      <c r="MX411" s="1"/>
      <c r="MY411" s="1"/>
      <c r="MZ411" s="1"/>
      <c r="NA411" s="1"/>
      <c r="NB411" s="1"/>
      <c r="NC411" s="1"/>
      <c r="ND411" s="1"/>
      <c r="NE411" s="1"/>
      <c r="NF411" s="1"/>
      <c r="NG411" s="1"/>
      <c r="NH411" s="1"/>
      <c r="NI411" s="1"/>
      <c r="NJ411" s="1"/>
      <c r="NK411" s="1"/>
      <c r="NL411" s="1"/>
      <c r="NM411" s="1"/>
      <c r="NN411" s="1"/>
      <c r="NO411" s="1"/>
      <c r="NP411" s="1"/>
      <c r="NQ411" s="1"/>
      <c r="NR411" s="1"/>
      <c r="NS411" s="1"/>
      <c r="NT411" s="1"/>
      <c r="NU411" s="1"/>
      <c r="NV411" s="1"/>
      <c r="NW411" s="1"/>
      <c r="NX411" s="1"/>
      <c r="NY411" s="1"/>
      <c r="NZ411" s="1"/>
      <c r="OA411" s="1"/>
      <c r="OB411" s="1"/>
      <c r="OC411" s="1"/>
      <c r="OD411" s="1"/>
      <c r="OE411" s="1"/>
      <c r="OF411" s="1"/>
      <c r="OG411" s="1"/>
      <c r="OH411" s="1"/>
      <c r="OI411" s="1"/>
      <c r="OJ411" s="1"/>
      <c r="OK411" s="1"/>
      <c r="OL411" s="1"/>
      <c r="OM411" s="1"/>
      <c r="ON411" s="1"/>
      <c r="OO411" s="1"/>
      <c r="OP411" s="1"/>
      <c r="OQ411" s="1"/>
      <c r="OR411" s="1"/>
      <c r="OS411" s="1"/>
      <c r="OT411" s="1"/>
      <c r="OU411" s="1"/>
      <c r="OV411" s="1"/>
      <c r="OW411" s="1"/>
      <c r="OX411" s="1"/>
      <c r="OY411" s="1"/>
      <c r="OZ411" s="1"/>
      <c r="PA411" s="1"/>
      <c r="PB411" s="1"/>
      <c r="PC411" s="1"/>
      <c r="PD411" s="1"/>
      <c r="PE411" s="1"/>
      <c r="PF411" s="1"/>
      <c r="PG411" s="1"/>
      <c r="PH411" s="1"/>
      <c r="PI411" s="1"/>
      <c r="PJ411" s="1"/>
      <c r="PK411" s="1"/>
      <c r="PL411" s="1"/>
      <c r="PM411" s="1"/>
      <c r="PN411" s="1"/>
      <c r="PO411" s="1"/>
      <c r="PP411" s="1"/>
      <c r="PQ411" s="1"/>
      <c r="PR411" s="1"/>
      <c r="PS411" s="1"/>
      <c r="PT411" s="1"/>
      <c r="PU411" s="1"/>
      <c r="PV411" s="1"/>
      <c r="PW411" s="1"/>
      <c r="PX411" s="1"/>
      <c r="PY411" s="1"/>
      <c r="PZ411" s="1"/>
      <c r="QA411" s="1"/>
      <c r="QB411" s="1"/>
      <c r="QC411" s="1"/>
      <c r="QD411" s="1"/>
      <c r="QE411" s="1"/>
      <c r="QF411" s="1"/>
      <c r="QG411" s="1"/>
      <c r="QH411" s="1"/>
      <c r="QI411" s="1"/>
      <c r="QJ411" s="1"/>
      <c r="QK411" s="1"/>
      <c r="QL411" s="1"/>
      <c r="QM411" s="1"/>
      <c r="QN411" s="1"/>
      <c r="QO411" s="1"/>
      <c r="QP411" s="1"/>
      <c r="QQ411" s="1"/>
      <c r="QR411" s="1"/>
      <c r="QS411" s="1"/>
      <c r="QT411" s="1"/>
      <c r="QU411" s="1"/>
      <c r="QV411" s="1"/>
      <c r="QW411" s="1"/>
      <c r="QX411" s="1"/>
      <c r="QY411" s="1"/>
      <c r="QZ411" s="1"/>
      <c r="RA411" s="1"/>
      <c r="RB411" s="1"/>
      <c r="RC411" s="1"/>
      <c r="RD411" s="1"/>
      <c r="RE411" s="1"/>
      <c r="RF411" s="1"/>
      <c r="RG411" s="1"/>
      <c r="RH411" s="1"/>
      <c r="RI411" s="1"/>
      <c r="RJ411" s="1"/>
      <c r="RK411" s="1"/>
      <c r="RL411" s="1"/>
      <c r="RM411" s="1"/>
      <c r="RN411" s="1"/>
      <c r="RO411" s="1"/>
      <c r="RP411" s="1"/>
      <c r="RQ411" s="1"/>
      <c r="RR411" s="1"/>
      <c r="RS411" s="1"/>
      <c r="RT411" s="1"/>
      <c r="RU411" s="1"/>
      <c r="RV411" s="1"/>
      <c r="RW411" s="1"/>
      <c r="RX411" s="1"/>
      <c r="RY411" s="1"/>
      <c r="RZ411" s="1"/>
      <c r="SA411" s="1"/>
      <c r="SB411" s="1"/>
      <c r="SC411" s="1"/>
      <c r="SD411" s="1"/>
      <c r="SE411" s="1"/>
      <c r="SF411" s="1"/>
      <c r="SG411" s="1"/>
      <c r="SH411" s="1"/>
      <c r="SI411" s="1"/>
      <c r="SJ411" s="1"/>
      <c r="SK411" s="1"/>
      <c r="SL411" s="1"/>
      <c r="SM411" s="1"/>
      <c r="SN411" s="1"/>
      <c r="SO411" s="1"/>
      <c r="SP411" s="1"/>
      <c r="SQ411" s="1"/>
      <c r="SR411" s="1"/>
      <c r="SS411" s="1"/>
      <c r="ST411" s="1"/>
      <c r="SU411" s="1"/>
      <c r="SV411" s="1"/>
      <c r="SW411" s="1"/>
      <c r="SX411" s="1"/>
      <c r="SY411" s="1"/>
      <c r="SZ411" s="1"/>
      <c r="TA411" s="1"/>
      <c r="TB411" s="1"/>
      <c r="TC411" s="1"/>
      <c r="TD411" s="1"/>
      <c r="TE411" s="1"/>
      <c r="TF411" s="1"/>
      <c r="TG411" s="1"/>
      <c r="TH411" s="1"/>
      <c r="TI411" s="1"/>
      <c r="TJ411" s="1"/>
      <c r="TK411" s="1"/>
      <c r="TL411" s="1"/>
      <c r="TM411" s="1"/>
      <c r="TN411" s="1"/>
      <c r="TO411" s="1"/>
      <c r="TP411" s="1"/>
      <c r="TQ411" s="1"/>
      <c r="TR411" s="1"/>
      <c r="TS411" s="1"/>
      <c r="TT411" s="1"/>
      <c r="TU411" s="1"/>
      <c r="TV411" s="1"/>
      <c r="TW411" s="1"/>
      <c r="TX411" s="1"/>
      <c r="TY411" s="1"/>
      <c r="TZ411" s="1"/>
      <c r="UA411" s="1"/>
      <c r="UB411" s="1"/>
      <c r="UC411" s="1"/>
      <c r="UD411" s="1"/>
      <c r="UE411" s="1"/>
      <c r="UF411" s="1"/>
      <c r="UG411" s="1"/>
      <c r="UH411" s="1"/>
      <c r="UI411" s="1"/>
      <c r="UJ411" s="1"/>
      <c r="UK411" s="1"/>
      <c r="UL411" s="1"/>
      <c r="UM411" s="1"/>
      <c r="UN411" s="1"/>
      <c r="UO411" s="1"/>
      <c r="UP411" s="1"/>
      <c r="UQ411" s="1"/>
      <c r="UR411" s="1"/>
      <c r="US411" s="1"/>
      <c r="UT411" s="1"/>
      <c r="UU411" s="1"/>
      <c r="UV411" s="1"/>
      <c r="UW411" s="1"/>
      <c r="UX411" s="1"/>
      <c r="UY411" s="1"/>
      <c r="UZ411" s="1"/>
      <c r="VA411" s="1"/>
      <c r="VB411" s="1"/>
      <c r="VC411" s="1"/>
      <c r="VD411" s="1"/>
      <c r="VE411" s="1"/>
      <c r="VF411" s="1"/>
      <c r="VG411" s="1"/>
      <c r="VH411" s="1"/>
      <c r="VI411" s="1"/>
      <c r="VJ411" s="1"/>
      <c r="VK411" s="1"/>
      <c r="VL411" s="1"/>
      <c r="VM411" s="1"/>
      <c r="VN411" s="1"/>
      <c r="VO411" s="1"/>
      <c r="VP411" s="1"/>
      <c r="VQ411" s="1"/>
      <c r="VR411" s="1"/>
      <c r="VS411" s="1"/>
      <c r="VT411" s="1"/>
      <c r="VU411" s="1"/>
      <c r="VV411" s="1"/>
      <c r="VW411" s="1"/>
      <c r="VX411" s="1"/>
      <c r="VY411" s="1"/>
      <c r="VZ411" s="1"/>
      <c r="WA411" s="1"/>
      <c r="WB411" s="1"/>
      <c r="WC411" s="1"/>
      <c r="WD411" s="1"/>
      <c r="WE411" s="1"/>
      <c r="WF411" s="1"/>
      <c r="WG411" s="1"/>
      <c r="WH411" s="1"/>
      <c r="WI411" s="1"/>
      <c r="WJ411" s="1"/>
      <c r="WK411" s="1"/>
      <c r="WL411" s="1"/>
      <c r="WM411" s="1"/>
      <c r="WN411" s="1"/>
      <c r="WO411" s="1"/>
      <c r="WP411" s="1"/>
      <c r="WQ411" s="1"/>
      <c r="WR411" s="1"/>
      <c r="WS411" s="1"/>
      <c r="WT411" s="1"/>
      <c r="WU411" s="1"/>
      <c r="WV411" s="1"/>
      <c r="WW411" s="1"/>
      <c r="WX411" s="1"/>
      <c r="WY411" s="1"/>
      <c r="WZ411" s="1"/>
      <c r="XA411" s="1"/>
      <c r="XB411" s="1"/>
      <c r="XC411" s="1"/>
      <c r="XD411" s="1"/>
      <c r="XE411" s="1"/>
      <c r="XF411" s="1"/>
      <c r="XG411" s="1"/>
      <c r="XH411" s="1"/>
      <c r="XI411" s="1"/>
      <c r="XJ411" s="1"/>
      <c r="XK411" s="1"/>
      <c r="XL411" s="1"/>
      <c r="XM411" s="1"/>
      <c r="XN411" s="1"/>
      <c r="XO411" s="1"/>
      <c r="XP411" s="1"/>
      <c r="XQ411" s="1"/>
      <c r="XR411" s="1"/>
      <c r="XS411" s="1"/>
      <c r="XT411" s="1"/>
      <c r="XU411" s="1"/>
      <c r="XV411" s="1"/>
      <c r="XW411" s="1"/>
      <c r="XX411" s="1"/>
      <c r="XY411" s="1"/>
      <c r="XZ411" s="1"/>
      <c r="YA411" s="1"/>
      <c r="YB411" s="1"/>
      <c r="YC411" s="1"/>
      <c r="YD411" s="1"/>
      <c r="YE411" s="1"/>
      <c r="YF411" s="1"/>
      <c r="YG411" s="1"/>
      <c r="YH411" s="1"/>
      <c r="YI411" s="1"/>
      <c r="YJ411" s="1"/>
      <c r="YK411" s="1"/>
      <c r="YL411" s="1"/>
      <c r="YM411" s="1"/>
      <c r="YN411" s="1"/>
      <c r="YO411" s="1"/>
      <c r="YP411" s="1"/>
      <c r="YQ411" s="1"/>
      <c r="YR411" s="1"/>
      <c r="YS411" s="1"/>
      <c r="YT411" s="1"/>
      <c r="YU411" s="1"/>
      <c r="YV411" s="1"/>
      <c r="YW411" s="1"/>
      <c r="YX411" s="1"/>
      <c r="YY411" s="1"/>
      <c r="YZ411" s="1"/>
      <c r="ZA411" s="1"/>
      <c r="ZB411" s="1"/>
      <c r="ZC411" s="1"/>
      <c r="ZD411" s="1"/>
      <c r="ZE411" s="1"/>
      <c r="ZF411" s="1"/>
      <c r="ZG411" s="1"/>
      <c r="ZH411" s="1"/>
      <c r="ZI411" s="1"/>
      <c r="ZJ411" s="1"/>
      <c r="ZK411" s="1"/>
      <c r="ZL411" s="1"/>
      <c r="ZM411" s="1"/>
      <c r="ZN411" s="1"/>
      <c r="ZO411" s="1"/>
      <c r="ZP411" s="1"/>
      <c r="ZQ411" s="1"/>
      <c r="ZR411" s="1"/>
      <c r="ZS411" s="1"/>
      <c r="ZT411" s="1"/>
      <c r="ZU411" s="1"/>
      <c r="ZV411" s="1"/>
      <c r="ZW411" s="1"/>
      <c r="ZX411" s="1"/>
      <c r="ZY411" s="1"/>
      <c r="ZZ411" s="1"/>
      <c r="AAA411" s="1"/>
      <c r="AAB411" s="1"/>
      <c r="AAC411" s="1"/>
      <c r="AAD411" s="1"/>
      <c r="AAE411" s="1"/>
      <c r="AAF411" s="1"/>
      <c r="AAG411" s="1"/>
      <c r="AAH411" s="1"/>
      <c r="AAI411" s="1"/>
      <c r="AAJ411" s="1"/>
      <c r="AAK411" s="1"/>
      <c r="AAL411" s="1"/>
      <c r="AAM411" s="1"/>
      <c r="AAN411" s="1"/>
      <c r="AAO411" s="1"/>
      <c r="AAP411" s="1"/>
      <c r="AAQ411" s="1"/>
      <c r="AAR411" s="1"/>
      <c r="AAS411" s="1"/>
      <c r="AAT411" s="1"/>
      <c r="AAU411" s="1"/>
      <c r="AAV411" s="1"/>
      <c r="AAW411" s="1"/>
      <c r="AAX411" s="1"/>
      <c r="AAY411" s="1"/>
      <c r="AAZ411" s="1"/>
      <c r="ABA411" s="1"/>
      <c r="ABB411" s="1"/>
      <c r="ABC411" s="1"/>
      <c r="ABD411" s="1"/>
      <c r="ABE411" s="1"/>
      <c r="ABF411" s="1"/>
      <c r="ABG411" s="1"/>
      <c r="ABH411" s="1"/>
      <c r="ABI411" s="1"/>
      <c r="ABJ411" s="1"/>
      <c r="ABK411" s="1"/>
      <c r="ABL411" s="1"/>
      <c r="ABM411" s="1"/>
      <c r="ABN411" s="1"/>
      <c r="ABO411" s="1"/>
      <c r="ABP411" s="1"/>
      <c r="ABQ411" s="1"/>
      <c r="ABR411" s="1"/>
      <c r="ABS411" s="1"/>
      <c r="ABT411" s="1"/>
      <c r="ABU411" s="1"/>
      <c r="ABV411" s="1"/>
      <c r="ABW411" s="1"/>
      <c r="ABX411" s="1"/>
      <c r="ABY411" s="1"/>
      <c r="ABZ411" s="1"/>
      <c r="ACA411" s="1"/>
      <c r="ACB411" s="1"/>
      <c r="ACC411" s="1"/>
      <c r="ACD411" s="1"/>
      <c r="ACE411" s="1"/>
      <c r="ACF411" s="1"/>
      <c r="ACG411" s="1"/>
      <c r="ACH411" s="1"/>
      <c r="ACI411" s="1"/>
      <c r="ACJ411" s="1"/>
      <c r="ACK411" s="1"/>
      <c r="ACL411" s="1"/>
      <c r="ACM411" s="1"/>
      <c r="ACN411" s="1"/>
      <c r="ACO411" s="1"/>
      <c r="ACP411" s="1"/>
      <c r="ACQ411" s="1"/>
      <c r="ACR411" s="1"/>
      <c r="ACS411" s="1"/>
      <c r="ACT411" s="1"/>
      <c r="ACU411" s="1"/>
      <c r="ACV411" s="1"/>
      <c r="ACW411" s="1"/>
      <c r="ACX411" s="1"/>
      <c r="ACY411" s="1"/>
      <c r="ACZ411" s="1"/>
      <c r="ADA411" s="1"/>
      <c r="ADB411" s="1"/>
      <c r="ADC411" s="1"/>
      <c r="ADD411" s="1"/>
      <c r="ADE411" s="1"/>
      <c r="ADF411" s="1"/>
      <c r="ADG411" s="1"/>
      <c r="ADH411" s="1"/>
      <c r="ADI411" s="1"/>
      <c r="ADJ411" s="1"/>
      <c r="ADK411" s="1"/>
      <c r="ADL411" s="1"/>
      <c r="ADM411" s="1"/>
      <c r="ADN411" s="1"/>
      <c r="ADO411" s="1"/>
      <c r="ADP411" s="1"/>
      <c r="ADQ411" s="1"/>
      <c r="ADR411" s="1"/>
      <c r="ADS411" s="1"/>
      <c r="ADT411" s="1"/>
      <c r="ADU411" s="1"/>
      <c r="ADV411" s="1"/>
      <c r="ADW411" s="1"/>
      <c r="ADX411" s="1"/>
      <c r="ADY411" s="1"/>
      <c r="ADZ411" s="1"/>
      <c r="AEA411" s="1"/>
      <c r="AEB411" s="1"/>
      <c r="AEC411" s="1"/>
      <c r="AED411" s="1"/>
      <c r="AEE411" s="1"/>
      <c r="AEF411" s="1"/>
      <c r="AEG411" s="1"/>
      <c r="AEH411" s="1"/>
      <c r="AEI411" s="1"/>
      <c r="AEJ411" s="1"/>
      <c r="AEK411" s="1"/>
      <c r="AEL411" s="1"/>
      <c r="AEM411" s="1"/>
      <c r="AEN411" s="1"/>
      <c r="AEO411" s="1"/>
      <c r="AEP411" s="1"/>
      <c r="AEQ411" s="1"/>
      <c r="AER411" s="1"/>
      <c r="AES411" s="1"/>
      <c r="AET411" s="1"/>
      <c r="AEU411" s="1"/>
      <c r="AEV411" s="1"/>
      <c r="AEW411" s="1"/>
      <c r="AEX411" s="1"/>
      <c r="AEY411" s="1"/>
      <c r="AEZ411" s="1"/>
      <c r="AFA411" s="1"/>
      <c r="AFB411" s="1"/>
      <c r="AFC411" s="1"/>
      <c r="AFD411" s="1"/>
      <c r="AFE411" s="1"/>
      <c r="AFF411" s="1"/>
      <c r="AFG411" s="1"/>
      <c r="AFH411" s="1"/>
      <c r="AFI411" s="1"/>
      <c r="AFJ411" s="1"/>
      <c r="AFK411" s="1"/>
      <c r="AFL411" s="1"/>
      <c r="AFM411" s="1"/>
      <c r="AFN411" s="1"/>
      <c r="AFO411" s="1"/>
      <c r="AFP411" s="1"/>
      <c r="AFQ411" s="1"/>
      <c r="AFR411" s="1"/>
      <c r="AFS411" s="1"/>
      <c r="AFT411" s="1"/>
      <c r="AFU411" s="1"/>
      <c r="AFV411" s="1"/>
      <c r="AFW411" s="1"/>
      <c r="AFX411" s="1"/>
      <c r="AFY411" s="1"/>
      <c r="AFZ411" s="1"/>
      <c r="AGA411" s="1"/>
      <c r="AGB411" s="1"/>
      <c r="AGC411" s="1"/>
      <c r="AGD411" s="1"/>
      <c r="AGE411" s="1"/>
      <c r="AGF411" s="1"/>
      <c r="AGG411" s="1"/>
      <c r="AGH411" s="1"/>
      <c r="AGI411" s="1"/>
      <c r="AGJ411" s="1"/>
      <c r="AGK411" s="1"/>
      <c r="AGL411" s="1"/>
      <c r="AGM411" s="1"/>
      <c r="AGN411" s="1"/>
      <c r="AGO411" s="1"/>
      <c r="AGP411" s="1"/>
      <c r="AGQ411" s="1"/>
      <c r="AGR411" s="1"/>
      <c r="AGS411" s="1"/>
      <c r="AGT411" s="1"/>
      <c r="AGU411" s="1"/>
      <c r="AGV411" s="1"/>
      <c r="AGW411" s="1"/>
      <c r="AGX411" s="1"/>
      <c r="AGY411" s="1"/>
      <c r="AGZ411" s="1"/>
      <c r="AHA411" s="1"/>
      <c r="AHB411" s="1"/>
      <c r="AHC411" s="1"/>
      <c r="AHD411" s="1"/>
      <c r="AHE411" s="1"/>
      <c r="AHF411" s="1"/>
      <c r="AHG411" s="1"/>
      <c r="AHH411" s="1"/>
      <c r="AHI411" s="1"/>
      <c r="AHJ411" s="1"/>
      <c r="AHK411" s="1"/>
      <c r="AHL411" s="1"/>
      <c r="AHM411" s="1"/>
      <c r="AHN411" s="1"/>
      <c r="AHO411" s="1"/>
      <c r="AHP411" s="1"/>
      <c r="AHQ411" s="1"/>
      <c r="AHR411" s="1"/>
      <c r="AHS411" s="1"/>
      <c r="AHT411" s="1"/>
      <c r="AHU411" s="1"/>
      <c r="AHV411" s="1"/>
      <c r="AHW411" s="1"/>
      <c r="AHX411" s="1"/>
      <c r="AHY411" s="1"/>
      <c r="AHZ411" s="1"/>
      <c r="AIA411" s="1"/>
      <c r="AIB411" s="1"/>
      <c r="AIC411" s="1"/>
      <c r="AID411" s="1"/>
      <c r="AIE411" s="1"/>
      <c r="AIF411" s="1"/>
      <c r="AIG411" s="1"/>
      <c r="AIH411" s="1"/>
      <c r="AII411" s="1"/>
      <c r="AIJ411" s="1"/>
      <c r="AIK411" s="1"/>
      <c r="AIL411" s="1"/>
      <c r="AIM411" s="1"/>
      <c r="AIN411" s="1"/>
      <c r="AIO411" s="1"/>
      <c r="AIP411" s="1"/>
      <c r="AIQ411" s="1"/>
      <c r="AIR411" s="1"/>
      <c r="AIS411" s="1"/>
      <c r="AIT411" s="1"/>
      <c r="AIU411" s="1"/>
      <c r="AIV411" s="1"/>
      <c r="AIW411" s="1"/>
      <c r="AIX411" s="1"/>
      <c r="AIY411" s="1"/>
      <c r="AIZ411" s="1"/>
      <c r="AJA411" s="1"/>
      <c r="AJB411" s="1"/>
      <c r="AJC411" s="1"/>
      <c r="AJD411" s="1"/>
      <c r="AJE411" s="1"/>
      <c r="AJF411" s="1"/>
      <c r="AJG411" s="1"/>
      <c r="AJH411" s="1"/>
      <c r="AJI411" s="1"/>
      <c r="AJJ411" s="1"/>
      <c r="AJK411" s="1"/>
      <c r="AJL411" s="1"/>
      <c r="AJM411" s="1"/>
      <c r="AJN411" s="1"/>
      <c r="AJO411" s="1"/>
      <c r="AJP411" s="1"/>
      <c r="AJQ411" s="1"/>
      <c r="AJR411" s="1"/>
      <c r="AJS411" s="1"/>
      <c r="AJT411" s="1"/>
      <c r="AJU411" s="1"/>
      <c r="AJV411" s="1"/>
      <c r="AJW411" s="1"/>
      <c r="AJX411" s="1"/>
      <c r="AJY411" s="1"/>
      <c r="AJZ411" s="1"/>
      <c r="AKA411" s="1"/>
      <c r="AKB411" s="1"/>
      <c r="AKC411" s="1"/>
      <c r="AKD411" s="1"/>
      <c r="AKE411" s="1"/>
      <c r="AKF411" s="1"/>
      <c r="AKG411" s="1"/>
      <c r="AKH411" s="1"/>
      <c r="AKI411" s="1"/>
      <c r="AKJ411" s="1"/>
      <c r="AKK411" s="1"/>
      <c r="AKL411" s="1"/>
      <c r="AKM411" s="1"/>
      <c r="AKN411" s="1"/>
      <c r="AKO411" s="1"/>
      <c r="AKP411" s="1"/>
      <c r="AKQ411" s="1"/>
      <c r="AKR411" s="1"/>
      <c r="AKS411" s="1"/>
      <c r="AKT411" s="1"/>
      <c r="AKU411" s="1"/>
      <c r="AKV411" s="1"/>
      <c r="AKW411" s="1"/>
      <c r="AKX411" s="1"/>
      <c r="AKY411" s="1"/>
      <c r="AKZ411" s="1"/>
      <c r="ALA411" s="1"/>
      <c r="ALB411" s="1"/>
      <c r="ALC411" s="1"/>
      <c r="ALD411" s="1"/>
      <c r="ALE411" s="1"/>
      <c r="ALF411" s="1"/>
      <c r="ALG411" s="1"/>
      <c r="ALH411" s="1"/>
      <c r="ALI411" s="1"/>
      <c r="ALJ411" s="1"/>
      <c r="ALK411" s="1"/>
      <c r="ALL411" s="1"/>
      <c r="ALM411" s="1"/>
      <c r="ALN411" s="1"/>
      <c r="ALO411" s="1"/>
      <c r="ALP411" s="1"/>
      <c r="ALQ411" s="1"/>
      <c r="ALR411" s="1"/>
      <c r="ALS411" s="1"/>
      <c r="ALT411" s="1"/>
      <c r="ALU411" s="1"/>
      <c r="ALV411" s="1"/>
      <c r="ALW411" s="1"/>
      <c r="ALX411" s="1"/>
      <c r="ALY411" s="1"/>
      <c r="ALZ411" s="1"/>
      <c r="AMA411" s="1"/>
      <c r="AMB411" s="1"/>
      <c r="AMC411" s="1"/>
      <c r="AMD411" s="1"/>
      <c r="AME411" s="1"/>
      <c r="AMF411" s="1"/>
      <c r="AMG411" s="1"/>
      <c r="AMH411" s="1"/>
      <c r="AMI411" s="1"/>
      <c r="AMJ411" s="1"/>
    </row>
    <row r="412" spans="1:1024" s="22" customForma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c r="KB412" s="1"/>
      <c r="KC412" s="1"/>
      <c r="KD412" s="1"/>
      <c r="KE412" s="1"/>
      <c r="KF412" s="1"/>
      <c r="KG412" s="1"/>
      <c r="KH412" s="1"/>
      <c r="KI412" s="1"/>
      <c r="KJ412" s="1"/>
      <c r="KK412" s="1"/>
      <c r="KL412" s="1"/>
      <c r="KM412" s="1"/>
      <c r="KN412" s="1"/>
      <c r="KO412" s="1"/>
      <c r="KP412" s="1"/>
      <c r="KQ412" s="1"/>
      <c r="KR412" s="1"/>
      <c r="KS412" s="1"/>
      <c r="KT412" s="1"/>
      <c r="KU412" s="1"/>
      <c r="KV412" s="1"/>
      <c r="KW412" s="1"/>
      <c r="KX412" s="1"/>
      <c r="KY412" s="1"/>
      <c r="KZ412" s="1"/>
      <c r="LA412" s="1"/>
      <c r="LB412" s="1"/>
      <c r="LC412" s="1"/>
      <c r="LD412" s="1"/>
      <c r="LE412" s="1"/>
      <c r="LF412" s="1"/>
      <c r="LG412" s="1"/>
      <c r="LH412" s="1"/>
      <c r="LI412" s="1"/>
      <c r="LJ412" s="1"/>
      <c r="LK412" s="1"/>
      <c r="LL412" s="1"/>
      <c r="LM412" s="1"/>
      <c r="LN412" s="1"/>
      <c r="LO412" s="1"/>
      <c r="LP412" s="1"/>
      <c r="LQ412" s="1"/>
      <c r="LR412" s="1"/>
      <c r="LS412" s="1"/>
      <c r="LT412" s="1"/>
      <c r="LU412" s="1"/>
      <c r="LV412" s="1"/>
      <c r="LW412" s="1"/>
      <c r="LX412" s="1"/>
      <c r="LY412" s="1"/>
      <c r="LZ412" s="1"/>
      <c r="MA412" s="1"/>
      <c r="MB412" s="1"/>
      <c r="MC412" s="1"/>
      <c r="MD412" s="1"/>
      <c r="ME412" s="1"/>
      <c r="MF412" s="1"/>
      <c r="MG412" s="1"/>
      <c r="MH412" s="1"/>
      <c r="MI412" s="1"/>
      <c r="MJ412" s="1"/>
      <c r="MK412" s="1"/>
      <c r="ML412" s="1"/>
      <c r="MM412" s="1"/>
      <c r="MN412" s="1"/>
      <c r="MO412" s="1"/>
      <c r="MP412" s="1"/>
      <c r="MQ412" s="1"/>
      <c r="MR412" s="1"/>
      <c r="MS412" s="1"/>
      <c r="MT412" s="1"/>
      <c r="MU412" s="1"/>
      <c r="MV412" s="1"/>
      <c r="MW412" s="1"/>
      <c r="MX412" s="1"/>
      <c r="MY412" s="1"/>
      <c r="MZ412" s="1"/>
      <c r="NA412" s="1"/>
      <c r="NB412" s="1"/>
      <c r="NC412" s="1"/>
      <c r="ND412" s="1"/>
      <c r="NE412" s="1"/>
      <c r="NF412" s="1"/>
      <c r="NG412" s="1"/>
      <c r="NH412" s="1"/>
      <c r="NI412" s="1"/>
      <c r="NJ412" s="1"/>
      <c r="NK412" s="1"/>
      <c r="NL412" s="1"/>
      <c r="NM412" s="1"/>
      <c r="NN412" s="1"/>
      <c r="NO412" s="1"/>
      <c r="NP412" s="1"/>
      <c r="NQ412" s="1"/>
      <c r="NR412" s="1"/>
      <c r="NS412" s="1"/>
      <c r="NT412" s="1"/>
      <c r="NU412" s="1"/>
      <c r="NV412" s="1"/>
      <c r="NW412" s="1"/>
      <c r="NX412" s="1"/>
      <c r="NY412" s="1"/>
      <c r="NZ412" s="1"/>
      <c r="OA412" s="1"/>
      <c r="OB412" s="1"/>
      <c r="OC412" s="1"/>
      <c r="OD412" s="1"/>
      <c r="OE412" s="1"/>
      <c r="OF412" s="1"/>
      <c r="OG412" s="1"/>
      <c r="OH412" s="1"/>
      <c r="OI412" s="1"/>
      <c r="OJ412" s="1"/>
      <c r="OK412" s="1"/>
      <c r="OL412" s="1"/>
      <c r="OM412" s="1"/>
      <c r="ON412" s="1"/>
      <c r="OO412" s="1"/>
      <c r="OP412" s="1"/>
      <c r="OQ412" s="1"/>
      <c r="OR412" s="1"/>
      <c r="OS412" s="1"/>
      <c r="OT412" s="1"/>
      <c r="OU412" s="1"/>
      <c r="OV412" s="1"/>
      <c r="OW412" s="1"/>
      <c r="OX412" s="1"/>
      <c r="OY412" s="1"/>
      <c r="OZ412" s="1"/>
      <c r="PA412" s="1"/>
      <c r="PB412" s="1"/>
      <c r="PC412" s="1"/>
      <c r="PD412" s="1"/>
      <c r="PE412" s="1"/>
      <c r="PF412" s="1"/>
      <c r="PG412" s="1"/>
      <c r="PH412" s="1"/>
      <c r="PI412" s="1"/>
      <c r="PJ412" s="1"/>
      <c r="PK412" s="1"/>
      <c r="PL412" s="1"/>
      <c r="PM412" s="1"/>
      <c r="PN412" s="1"/>
      <c r="PO412" s="1"/>
      <c r="PP412" s="1"/>
      <c r="PQ412" s="1"/>
      <c r="PR412" s="1"/>
      <c r="PS412" s="1"/>
      <c r="PT412" s="1"/>
      <c r="PU412" s="1"/>
      <c r="PV412" s="1"/>
      <c r="PW412" s="1"/>
      <c r="PX412" s="1"/>
      <c r="PY412" s="1"/>
      <c r="PZ412" s="1"/>
      <c r="QA412" s="1"/>
      <c r="QB412" s="1"/>
      <c r="QC412" s="1"/>
      <c r="QD412" s="1"/>
      <c r="QE412" s="1"/>
      <c r="QF412" s="1"/>
      <c r="QG412" s="1"/>
      <c r="QH412" s="1"/>
      <c r="QI412" s="1"/>
      <c r="QJ412" s="1"/>
      <c r="QK412" s="1"/>
      <c r="QL412" s="1"/>
      <c r="QM412" s="1"/>
      <c r="QN412" s="1"/>
      <c r="QO412" s="1"/>
      <c r="QP412" s="1"/>
      <c r="QQ412" s="1"/>
      <c r="QR412" s="1"/>
      <c r="QS412" s="1"/>
      <c r="QT412" s="1"/>
      <c r="QU412" s="1"/>
      <c r="QV412" s="1"/>
      <c r="QW412" s="1"/>
      <c r="QX412" s="1"/>
      <c r="QY412" s="1"/>
      <c r="QZ412" s="1"/>
      <c r="RA412" s="1"/>
      <c r="RB412" s="1"/>
      <c r="RC412" s="1"/>
      <c r="RD412" s="1"/>
      <c r="RE412" s="1"/>
      <c r="RF412" s="1"/>
      <c r="RG412" s="1"/>
      <c r="RH412" s="1"/>
      <c r="RI412" s="1"/>
      <c r="RJ412" s="1"/>
      <c r="RK412" s="1"/>
      <c r="RL412" s="1"/>
      <c r="RM412" s="1"/>
      <c r="RN412" s="1"/>
      <c r="RO412" s="1"/>
      <c r="RP412" s="1"/>
      <c r="RQ412" s="1"/>
      <c r="RR412" s="1"/>
      <c r="RS412" s="1"/>
      <c r="RT412" s="1"/>
      <c r="RU412" s="1"/>
      <c r="RV412" s="1"/>
      <c r="RW412" s="1"/>
      <c r="RX412" s="1"/>
      <c r="RY412" s="1"/>
      <c r="RZ412" s="1"/>
      <c r="SA412" s="1"/>
      <c r="SB412" s="1"/>
      <c r="SC412" s="1"/>
      <c r="SD412" s="1"/>
      <c r="SE412" s="1"/>
      <c r="SF412" s="1"/>
      <c r="SG412" s="1"/>
      <c r="SH412" s="1"/>
      <c r="SI412" s="1"/>
      <c r="SJ412" s="1"/>
      <c r="SK412" s="1"/>
      <c r="SL412" s="1"/>
      <c r="SM412" s="1"/>
      <c r="SN412" s="1"/>
      <c r="SO412" s="1"/>
      <c r="SP412" s="1"/>
      <c r="SQ412" s="1"/>
      <c r="SR412" s="1"/>
      <c r="SS412" s="1"/>
      <c r="ST412" s="1"/>
      <c r="SU412" s="1"/>
      <c r="SV412" s="1"/>
      <c r="SW412" s="1"/>
      <c r="SX412" s="1"/>
      <c r="SY412" s="1"/>
      <c r="SZ412" s="1"/>
      <c r="TA412" s="1"/>
      <c r="TB412" s="1"/>
      <c r="TC412" s="1"/>
      <c r="TD412" s="1"/>
      <c r="TE412" s="1"/>
      <c r="TF412" s="1"/>
      <c r="TG412" s="1"/>
      <c r="TH412" s="1"/>
      <c r="TI412" s="1"/>
      <c r="TJ412" s="1"/>
      <c r="TK412" s="1"/>
      <c r="TL412" s="1"/>
      <c r="TM412" s="1"/>
      <c r="TN412" s="1"/>
      <c r="TO412" s="1"/>
      <c r="TP412" s="1"/>
      <c r="TQ412" s="1"/>
      <c r="TR412" s="1"/>
      <c r="TS412" s="1"/>
      <c r="TT412" s="1"/>
      <c r="TU412" s="1"/>
      <c r="TV412" s="1"/>
      <c r="TW412" s="1"/>
      <c r="TX412" s="1"/>
      <c r="TY412" s="1"/>
      <c r="TZ412" s="1"/>
      <c r="UA412" s="1"/>
      <c r="UB412" s="1"/>
      <c r="UC412" s="1"/>
      <c r="UD412" s="1"/>
      <c r="UE412" s="1"/>
      <c r="UF412" s="1"/>
      <c r="UG412" s="1"/>
      <c r="UH412" s="1"/>
      <c r="UI412" s="1"/>
      <c r="UJ412" s="1"/>
      <c r="UK412" s="1"/>
      <c r="UL412" s="1"/>
      <c r="UM412" s="1"/>
      <c r="UN412" s="1"/>
      <c r="UO412" s="1"/>
      <c r="UP412" s="1"/>
      <c r="UQ412" s="1"/>
      <c r="UR412" s="1"/>
      <c r="US412" s="1"/>
      <c r="UT412" s="1"/>
      <c r="UU412" s="1"/>
      <c r="UV412" s="1"/>
      <c r="UW412" s="1"/>
      <c r="UX412" s="1"/>
      <c r="UY412" s="1"/>
      <c r="UZ412" s="1"/>
      <c r="VA412" s="1"/>
      <c r="VB412" s="1"/>
      <c r="VC412" s="1"/>
      <c r="VD412" s="1"/>
      <c r="VE412" s="1"/>
      <c r="VF412" s="1"/>
      <c r="VG412" s="1"/>
      <c r="VH412" s="1"/>
      <c r="VI412" s="1"/>
      <c r="VJ412" s="1"/>
      <c r="VK412" s="1"/>
      <c r="VL412" s="1"/>
      <c r="VM412" s="1"/>
      <c r="VN412" s="1"/>
      <c r="VO412" s="1"/>
      <c r="VP412" s="1"/>
      <c r="VQ412" s="1"/>
      <c r="VR412" s="1"/>
      <c r="VS412" s="1"/>
      <c r="VT412" s="1"/>
      <c r="VU412" s="1"/>
      <c r="VV412" s="1"/>
      <c r="VW412" s="1"/>
      <c r="VX412" s="1"/>
      <c r="VY412" s="1"/>
      <c r="VZ412" s="1"/>
      <c r="WA412" s="1"/>
      <c r="WB412" s="1"/>
      <c r="WC412" s="1"/>
      <c r="WD412" s="1"/>
      <c r="WE412" s="1"/>
      <c r="WF412" s="1"/>
      <c r="WG412" s="1"/>
      <c r="WH412" s="1"/>
      <c r="WI412" s="1"/>
      <c r="WJ412" s="1"/>
      <c r="WK412" s="1"/>
      <c r="WL412" s="1"/>
      <c r="WM412" s="1"/>
      <c r="WN412" s="1"/>
      <c r="WO412" s="1"/>
      <c r="WP412" s="1"/>
      <c r="WQ412" s="1"/>
      <c r="WR412" s="1"/>
      <c r="WS412" s="1"/>
      <c r="WT412" s="1"/>
      <c r="WU412" s="1"/>
      <c r="WV412" s="1"/>
      <c r="WW412" s="1"/>
      <c r="WX412" s="1"/>
      <c r="WY412" s="1"/>
      <c r="WZ412" s="1"/>
      <c r="XA412" s="1"/>
      <c r="XB412" s="1"/>
      <c r="XC412" s="1"/>
      <c r="XD412" s="1"/>
      <c r="XE412" s="1"/>
      <c r="XF412" s="1"/>
      <c r="XG412" s="1"/>
      <c r="XH412" s="1"/>
      <c r="XI412" s="1"/>
      <c r="XJ412" s="1"/>
      <c r="XK412" s="1"/>
      <c r="XL412" s="1"/>
      <c r="XM412" s="1"/>
      <c r="XN412" s="1"/>
      <c r="XO412" s="1"/>
      <c r="XP412" s="1"/>
      <c r="XQ412" s="1"/>
      <c r="XR412" s="1"/>
      <c r="XS412" s="1"/>
      <c r="XT412" s="1"/>
      <c r="XU412" s="1"/>
      <c r="XV412" s="1"/>
      <c r="XW412" s="1"/>
      <c r="XX412" s="1"/>
      <c r="XY412" s="1"/>
      <c r="XZ412" s="1"/>
      <c r="YA412" s="1"/>
      <c r="YB412" s="1"/>
      <c r="YC412" s="1"/>
      <c r="YD412" s="1"/>
      <c r="YE412" s="1"/>
      <c r="YF412" s="1"/>
      <c r="YG412" s="1"/>
      <c r="YH412" s="1"/>
      <c r="YI412" s="1"/>
      <c r="YJ412" s="1"/>
      <c r="YK412" s="1"/>
      <c r="YL412" s="1"/>
      <c r="YM412" s="1"/>
      <c r="YN412" s="1"/>
      <c r="YO412" s="1"/>
      <c r="YP412" s="1"/>
      <c r="YQ412" s="1"/>
      <c r="YR412" s="1"/>
      <c r="YS412" s="1"/>
      <c r="YT412" s="1"/>
      <c r="YU412" s="1"/>
      <c r="YV412" s="1"/>
      <c r="YW412" s="1"/>
      <c r="YX412" s="1"/>
      <c r="YY412" s="1"/>
      <c r="YZ412" s="1"/>
      <c r="ZA412" s="1"/>
      <c r="ZB412" s="1"/>
      <c r="ZC412" s="1"/>
      <c r="ZD412" s="1"/>
      <c r="ZE412" s="1"/>
      <c r="ZF412" s="1"/>
      <c r="ZG412" s="1"/>
      <c r="ZH412" s="1"/>
      <c r="ZI412" s="1"/>
      <c r="ZJ412" s="1"/>
      <c r="ZK412" s="1"/>
      <c r="ZL412" s="1"/>
      <c r="ZM412" s="1"/>
      <c r="ZN412" s="1"/>
      <c r="ZO412" s="1"/>
      <c r="ZP412" s="1"/>
      <c r="ZQ412" s="1"/>
      <c r="ZR412" s="1"/>
      <c r="ZS412" s="1"/>
      <c r="ZT412" s="1"/>
      <c r="ZU412" s="1"/>
      <c r="ZV412" s="1"/>
      <c r="ZW412" s="1"/>
      <c r="ZX412" s="1"/>
      <c r="ZY412" s="1"/>
      <c r="ZZ412" s="1"/>
      <c r="AAA412" s="1"/>
      <c r="AAB412" s="1"/>
      <c r="AAC412" s="1"/>
      <c r="AAD412" s="1"/>
      <c r="AAE412" s="1"/>
      <c r="AAF412" s="1"/>
      <c r="AAG412" s="1"/>
      <c r="AAH412" s="1"/>
      <c r="AAI412" s="1"/>
      <c r="AAJ412" s="1"/>
      <c r="AAK412" s="1"/>
      <c r="AAL412" s="1"/>
      <c r="AAM412" s="1"/>
      <c r="AAN412" s="1"/>
      <c r="AAO412" s="1"/>
      <c r="AAP412" s="1"/>
      <c r="AAQ412" s="1"/>
      <c r="AAR412" s="1"/>
      <c r="AAS412" s="1"/>
      <c r="AAT412" s="1"/>
      <c r="AAU412" s="1"/>
      <c r="AAV412" s="1"/>
      <c r="AAW412" s="1"/>
      <c r="AAX412" s="1"/>
      <c r="AAY412" s="1"/>
      <c r="AAZ412" s="1"/>
      <c r="ABA412" s="1"/>
      <c r="ABB412" s="1"/>
      <c r="ABC412" s="1"/>
      <c r="ABD412" s="1"/>
      <c r="ABE412" s="1"/>
      <c r="ABF412" s="1"/>
      <c r="ABG412" s="1"/>
      <c r="ABH412" s="1"/>
      <c r="ABI412" s="1"/>
      <c r="ABJ412" s="1"/>
      <c r="ABK412" s="1"/>
      <c r="ABL412" s="1"/>
      <c r="ABM412" s="1"/>
      <c r="ABN412" s="1"/>
      <c r="ABO412" s="1"/>
      <c r="ABP412" s="1"/>
      <c r="ABQ412" s="1"/>
      <c r="ABR412" s="1"/>
      <c r="ABS412" s="1"/>
      <c r="ABT412" s="1"/>
      <c r="ABU412" s="1"/>
      <c r="ABV412" s="1"/>
      <c r="ABW412" s="1"/>
      <c r="ABX412" s="1"/>
      <c r="ABY412" s="1"/>
      <c r="ABZ412" s="1"/>
      <c r="ACA412" s="1"/>
      <c r="ACB412" s="1"/>
      <c r="ACC412" s="1"/>
      <c r="ACD412" s="1"/>
      <c r="ACE412" s="1"/>
      <c r="ACF412" s="1"/>
      <c r="ACG412" s="1"/>
      <c r="ACH412" s="1"/>
      <c r="ACI412" s="1"/>
      <c r="ACJ412" s="1"/>
      <c r="ACK412" s="1"/>
      <c r="ACL412" s="1"/>
      <c r="ACM412" s="1"/>
      <c r="ACN412" s="1"/>
      <c r="ACO412" s="1"/>
      <c r="ACP412" s="1"/>
      <c r="ACQ412" s="1"/>
      <c r="ACR412" s="1"/>
      <c r="ACS412" s="1"/>
      <c r="ACT412" s="1"/>
      <c r="ACU412" s="1"/>
      <c r="ACV412" s="1"/>
      <c r="ACW412" s="1"/>
      <c r="ACX412" s="1"/>
      <c r="ACY412" s="1"/>
      <c r="ACZ412" s="1"/>
      <c r="ADA412" s="1"/>
      <c r="ADB412" s="1"/>
      <c r="ADC412" s="1"/>
      <c r="ADD412" s="1"/>
      <c r="ADE412" s="1"/>
      <c r="ADF412" s="1"/>
      <c r="ADG412" s="1"/>
      <c r="ADH412" s="1"/>
      <c r="ADI412" s="1"/>
      <c r="ADJ412" s="1"/>
      <c r="ADK412" s="1"/>
      <c r="ADL412" s="1"/>
      <c r="ADM412" s="1"/>
      <c r="ADN412" s="1"/>
      <c r="ADO412" s="1"/>
      <c r="ADP412" s="1"/>
      <c r="ADQ412" s="1"/>
      <c r="ADR412" s="1"/>
      <c r="ADS412" s="1"/>
      <c r="ADT412" s="1"/>
      <c r="ADU412" s="1"/>
      <c r="ADV412" s="1"/>
      <c r="ADW412" s="1"/>
      <c r="ADX412" s="1"/>
      <c r="ADY412" s="1"/>
      <c r="ADZ412" s="1"/>
      <c r="AEA412" s="1"/>
      <c r="AEB412" s="1"/>
      <c r="AEC412" s="1"/>
      <c r="AED412" s="1"/>
      <c r="AEE412" s="1"/>
      <c r="AEF412" s="1"/>
      <c r="AEG412" s="1"/>
      <c r="AEH412" s="1"/>
      <c r="AEI412" s="1"/>
      <c r="AEJ412" s="1"/>
      <c r="AEK412" s="1"/>
      <c r="AEL412" s="1"/>
      <c r="AEM412" s="1"/>
      <c r="AEN412" s="1"/>
      <c r="AEO412" s="1"/>
      <c r="AEP412" s="1"/>
      <c r="AEQ412" s="1"/>
      <c r="AER412" s="1"/>
      <c r="AES412" s="1"/>
      <c r="AET412" s="1"/>
      <c r="AEU412" s="1"/>
      <c r="AEV412" s="1"/>
      <c r="AEW412" s="1"/>
      <c r="AEX412" s="1"/>
      <c r="AEY412" s="1"/>
      <c r="AEZ412" s="1"/>
      <c r="AFA412" s="1"/>
      <c r="AFB412" s="1"/>
      <c r="AFC412" s="1"/>
      <c r="AFD412" s="1"/>
      <c r="AFE412" s="1"/>
      <c r="AFF412" s="1"/>
      <c r="AFG412" s="1"/>
      <c r="AFH412" s="1"/>
      <c r="AFI412" s="1"/>
      <c r="AFJ412" s="1"/>
      <c r="AFK412" s="1"/>
      <c r="AFL412" s="1"/>
      <c r="AFM412" s="1"/>
      <c r="AFN412" s="1"/>
      <c r="AFO412" s="1"/>
      <c r="AFP412" s="1"/>
      <c r="AFQ412" s="1"/>
      <c r="AFR412" s="1"/>
      <c r="AFS412" s="1"/>
      <c r="AFT412" s="1"/>
      <c r="AFU412" s="1"/>
      <c r="AFV412" s="1"/>
      <c r="AFW412" s="1"/>
      <c r="AFX412" s="1"/>
      <c r="AFY412" s="1"/>
      <c r="AFZ412" s="1"/>
      <c r="AGA412" s="1"/>
      <c r="AGB412" s="1"/>
      <c r="AGC412" s="1"/>
      <c r="AGD412" s="1"/>
      <c r="AGE412" s="1"/>
      <c r="AGF412" s="1"/>
      <c r="AGG412" s="1"/>
      <c r="AGH412" s="1"/>
      <c r="AGI412" s="1"/>
      <c r="AGJ412" s="1"/>
      <c r="AGK412" s="1"/>
      <c r="AGL412" s="1"/>
      <c r="AGM412" s="1"/>
      <c r="AGN412" s="1"/>
      <c r="AGO412" s="1"/>
      <c r="AGP412" s="1"/>
      <c r="AGQ412" s="1"/>
      <c r="AGR412" s="1"/>
      <c r="AGS412" s="1"/>
      <c r="AGT412" s="1"/>
      <c r="AGU412" s="1"/>
      <c r="AGV412" s="1"/>
      <c r="AGW412" s="1"/>
      <c r="AGX412" s="1"/>
      <c r="AGY412" s="1"/>
      <c r="AGZ412" s="1"/>
      <c r="AHA412" s="1"/>
      <c r="AHB412" s="1"/>
      <c r="AHC412" s="1"/>
      <c r="AHD412" s="1"/>
      <c r="AHE412" s="1"/>
      <c r="AHF412" s="1"/>
      <c r="AHG412" s="1"/>
      <c r="AHH412" s="1"/>
      <c r="AHI412" s="1"/>
      <c r="AHJ412" s="1"/>
      <c r="AHK412" s="1"/>
      <c r="AHL412" s="1"/>
      <c r="AHM412" s="1"/>
      <c r="AHN412" s="1"/>
      <c r="AHO412" s="1"/>
      <c r="AHP412" s="1"/>
      <c r="AHQ412" s="1"/>
      <c r="AHR412" s="1"/>
      <c r="AHS412" s="1"/>
      <c r="AHT412" s="1"/>
      <c r="AHU412" s="1"/>
      <c r="AHV412" s="1"/>
      <c r="AHW412" s="1"/>
      <c r="AHX412" s="1"/>
      <c r="AHY412" s="1"/>
      <c r="AHZ412" s="1"/>
      <c r="AIA412" s="1"/>
      <c r="AIB412" s="1"/>
      <c r="AIC412" s="1"/>
      <c r="AID412" s="1"/>
      <c r="AIE412" s="1"/>
      <c r="AIF412" s="1"/>
      <c r="AIG412" s="1"/>
      <c r="AIH412" s="1"/>
      <c r="AII412" s="1"/>
      <c r="AIJ412" s="1"/>
      <c r="AIK412" s="1"/>
      <c r="AIL412" s="1"/>
      <c r="AIM412" s="1"/>
      <c r="AIN412" s="1"/>
      <c r="AIO412" s="1"/>
      <c r="AIP412" s="1"/>
      <c r="AIQ412" s="1"/>
      <c r="AIR412" s="1"/>
      <c r="AIS412" s="1"/>
      <c r="AIT412" s="1"/>
      <c r="AIU412" s="1"/>
      <c r="AIV412" s="1"/>
      <c r="AIW412" s="1"/>
      <c r="AIX412" s="1"/>
      <c r="AIY412" s="1"/>
      <c r="AIZ412" s="1"/>
      <c r="AJA412" s="1"/>
      <c r="AJB412" s="1"/>
      <c r="AJC412" s="1"/>
      <c r="AJD412" s="1"/>
      <c r="AJE412" s="1"/>
      <c r="AJF412" s="1"/>
      <c r="AJG412" s="1"/>
      <c r="AJH412" s="1"/>
      <c r="AJI412" s="1"/>
      <c r="AJJ412" s="1"/>
      <c r="AJK412" s="1"/>
      <c r="AJL412" s="1"/>
      <c r="AJM412" s="1"/>
      <c r="AJN412" s="1"/>
      <c r="AJO412" s="1"/>
      <c r="AJP412" s="1"/>
      <c r="AJQ412" s="1"/>
      <c r="AJR412" s="1"/>
      <c r="AJS412" s="1"/>
      <c r="AJT412" s="1"/>
      <c r="AJU412" s="1"/>
      <c r="AJV412" s="1"/>
      <c r="AJW412" s="1"/>
      <c r="AJX412" s="1"/>
      <c r="AJY412" s="1"/>
      <c r="AJZ412" s="1"/>
      <c r="AKA412" s="1"/>
      <c r="AKB412" s="1"/>
      <c r="AKC412" s="1"/>
      <c r="AKD412" s="1"/>
      <c r="AKE412" s="1"/>
      <c r="AKF412" s="1"/>
      <c r="AKG412" s="1"/>
      <c r="AKH412" s="1"/>
      <c r="AKI412" s="1"/>
      <c r="AKJ412" s="1"/>
      <c r="AKK412" s="1"/>
      <c r="AKL412" s="1"/>
      <c r="AKM412" s="1"/>
      <c r="AKN412" s="1"/>
      <c r="AKO412" s="1"/>
      <c r="AKP412" s="1"/>
      <c r="AKQ412" s="1"/>
      <c r="AKR412" s="1"/>
      <c r="AKS412" s="1"/>
      <c r="AKT412" s="1"/>
      <c r="AKU412" s="1"/>
      <c r="AKV412" s="1"/>
      <c r="AKW412" s="1"/>
      <c r="AKX412" s="1"/>
      <c r="AKY412" s="1"/>
      <c r="AKZ412" s="1"/>
      <c r="ALA412" s="1"/>
      <c r="ALB412" s="1"/>
      <c r="ALC412" s="1"/>
      <c r="ALD412" s="1"/>
      <c r="ALE412" s="1"/>
      <c r="ALF412" s="1"/>
      <c r="ALG412" s="1"/>
      <c r="ALH412" s="1"/>
      <c r="ALI412" s="1"/>
      <c r="ALJ412" s="1"/>
      <c r="ALK412" s="1"/>
      <c r="ALL412" s="1"/>
      <c r="ALM412" s="1"/>
      <c r="ALN412" s="1"/>
      <c r="ALO412" s="1"/>
      <c r="ALP412" s="1"/>
      <c r="ALQ412" s="1"/>
      <c r="ALR412" s="1"/>
      <c r="ALS412" s="1"/>
      <c r="ALT412" s="1"/>
      <c r="ALU412" s="1"/>
      <c r="ALV412" s="1"/>
      <c r="ALW412" s="1"/>
      <c r="ALX412" s="1"/>
      <c r="ALY412" s="1"/>
      <c r="ALZ412" s="1"/>
      <c r="AMA412" s="1"/>
      <c r="AMB412" s="1"/>
      <c r="AMC412" s="1"/>
      <c r="AMD412" s="1"/>
      <c r="AME412" s="1"/>
      <c r="AMF412" s="1"/>
      <c r="AMG412" s="1"/>
      <c r="AMH412" s="1"/>
      <c r="AMI412" s="1"/>
      <c r="AMJ412" s="1"/>
    </row>
    <row r="413" spans="1:1024" s="2" customFormat="1">
      <c r="A413" s="2" t="s">
        <v>9686</v>
      </c>
    </row>
    <row r="414" spans="1:1024">
      <c r="A414" s="1" t="s">
        <v>9141</v>
      </c>
      <c r="B414" s="1" t="s">
        <v>9142</v>
      </c>
      <c r="C414" s="1" t="s">
        <v>99</v>
      </c>
      <c r="D414" s="1" t="s">
        <v>13</v>
      </c>
      <c r="E414" s="1" t="s">
        <v>9143</v>
      </c>
      <c r="F414" s="1" t="s">
        <v>16</v>
      </c>
    </row>
    <row r="415" spans="1:1024">
      <c r="A415" s="1" t="s">
        <v>9144</v>
      </c>
      <c r="B415" s="1" t="s">
        <v>9145</v>
      </c>
      <c r="C415" s="1" t="s">
        <v>99</v>
      </c>
      <c r="D415" s="1" t="s">
        <v>13</v>
      </c>
      <c r="E415" s="1" t="s">
        <v>9146</v>
      </c>
      <c r="F415" s="1" t="s">
        <v>16</v>
      </c>
    </row>
    <row r="416" spans="1:1024">
      <c r="A416" s="1" t="s">
        <v>9147</v>
      </c>
      <c r="B416" s="1" t="s">
        <v>9148</v>
      </c>
      <c r="C416" s="1" t="s">
        <v>99</v>
      </c>
      <c r="D416" s="1" t="s">
        <v>13</v>
      </c>
      <c r="E416" s="1" t="s">
        <v>9149</v>
      </c>
      <c r="F416" s="1" t="s">
        <v>16</v>
      </c>
    </row>
    <row r="417" spans="1:6">
      <c r="A417" s="1" t="s">
        <v>9150</v>
      </c>
      <c r="B417" s="1" t="s">
        <v>9151</v>
      </c>
      <c r="C417" s="1" t="s">
        <v>99</v>
      </c>
      <c r="D417" s="1" t="s">
        <v>13</v>
      </c>
      <c r="E417" s="1" t="s">
        <v>9152</v>
      </c>
      <c r="F417" s="1" t="s">
        <v>16</v>
      </c>
    </row>
    <row r="418" spans="1:6">
      <c r="A418" s="1" t="s">
        <v>9153</v>
      </c>
      <c r="B418" s="1" t="s">
        <v>9154</v>
      </c>
      <c r="C418" s="1" t="s">
        <v>99</v>
      </c>
      <c r="D418" s="1" t="s">
        <v>13</v>
      </c>
      <c r="E418" s="1" t="s">
        <v>9155</v>
      </c>
      <c r="F418" s="1" t="s">
        <v>16</v>
      </c>
    </row>
    <row r="420" spans="1:6">
      <c r="A420" s="1" t="s">
        <v>9156</v>
      </c>
      <c r="B420" s="1" t="s">
        <v>9157</v>
      </c>
      <c r="C420" s="1" t="s">
        <v>99</v>
      </c>
      <c r="D420" s="1" t="s">
        <v>13</v>
      </c>
      <c r="E420" s="1" t="s">
        <v>9158</v>
      </c>
      <c r="F420" s="1" t="s">
        <v>16</v>
      </c>
    </row>
    <row r="421" spans="1:6">
      <c r="A421" s="1" t="s">
        <v>9159</v>
      </c>
      <c r="B421" s="1" t="s">
        <v>9160</v>
      </c>
      <c r="C421" s="1" t="s">
        <v>99</v>
      </c>
      <c r="D421" s="1" t="s">
        <v>13</v>
      </c>
      <c r="E421" s="1" t="s">
        <v>9161</v>
      </c>
      <c r="F421" s="1" t="s">
        <v>16</v>
      </c>
    </row>
    <row r="422" spans="1:6">
      <c r="A422" s="1" t="s">
        <v>9162</v>
      </c>
      <c r="B422" s="1" t="s">
        <v>9163</v>
      </c>
      <c r="C422" s="1" t="s">
        <v>99</v>
      </c>
      <c r="D422" s="1" t="s">
        <v>13</v>
      </c>
      <c r="E422" s="1" t="s">
        <v>9164</v>
      </c>
      <c r="F422" s="1" t="s">
        <v>16</v>
      </c>
    </row>
    <row r="423" spans="1:6">
      <c r="A423" s="1" t="s">
        <v>9165</v>
      </c>
      <c r="B423" s="1" t="s">
        <v>9166</v>
      </c>
      <c r="C423" s="1" t="s">
        <v>99</v>
      </c>
      <c r="D423" s="1" t="s">
        <v>13</v>
      </c>
      <c r="E423" s="1" t="s">
        <v>9167</v>
      </c>
      <c r="F423" s="1" t="s">
        <v>16</v>
      </c>
    </row>
    <row r="425" spans="1:6">
      <c r="A425" s="1" t="s">
        <v>9168</v>
      </c>
      <c r="B425" s="1" t="s">
        <v>9169</v>
      </c>
      <c r="C425" s="1" t="s">
        <v>99</v>
      </c>
      <c r="D425" s="1" t="s">
        <v>13</v>
      </c>
      <c r="E425" s="1" t="s">
        <v>9170</v>
      </c>
      <c r="F425" s="1" t="s">
        <v>16</v>
      </c>
    </row>
    <row r="426" spans="1:6">
      <c r="A426" s="1" t="s">
        <v>9171</v>
      </c>
      <c r="B426" s="1" t="s">
        <v>9172</v>
      </c>
      <c r="C426" s="1" t="s">
        <v>99</v>
      </c>
      <c r="D426" s="1" t="s">
        <v>13</v>
      </c>
      <c r="E426" s="1" t="s">
        <v>9173</v>
      </c>
      <c r="F426" s="1" t="s">
        <v>16</v>
      </c>
    </row>
    <row r="427" spans="1:6">
      <c r="A427" s="1" t="s">
        <v>9174</v>
      </c>
      <c r="B427" s="1" t="s">
        <v>9175</v>
      </c>
      <c r="C427" s="1" t="s">
        <v>99</v>
      </c>
      <c r="D427" s="1" t="s">
        <v>13</v>
      </c>
      <c r="E427" s="1" t="s">
        <v>9176</v>
      </c>
      <c r="F427" s="1" t="s">
        <v>16</v>
      </c>
    </row>
    <row r="428" spans="1:6">
      <c r="A428" s="1" t="s">
        <v>9177</v>
      </c>
      <c r="B428" s="1" t="s">
        <v>9178</v>
      </c>
      <c r="C428" s="1" t="s">
        <v>99</v>
      </c>
      <c r="D428" s="1" t="s">
        <v>13</v>
      </c>
      <c r="E428" s="1" t="s">
        <v>9179</v>
      </c>
      <c r="F428" s="1" t="s">
        <v>16</v>
      </c>
    </row>
    <row r="430" spans="1:6">
      <c r="A430" s="1" t="s">
        <v>9180</v>
      </c>
      <c r="B430" s="1" t="s">
        <v>1020</v>
      </c>
      <c r="C430" s="1" t="s">
        <v>99</v>
      </c>
      <c r="D430" s="1" t="s">
        <v>247</v>
      </c>
      <c r="E430" s="1" t="s">
        <v>9181</v>
      </c>
      <c r="F430" s="1" t="s">
        <v>9181</v>
      </c>
    </row>
    <row r="431" spans="1:6">
      <c r="A431" s="1" t="s">
        <v>9182</v>
      </c>
      <c r="B431" s="1" t="s">
        <v>1021</v>
      </c>
      <c r="C431" s="1" t="s">
        <v>99</v>
      </c>
      <c r="D431" s="1" t="s">
        <v>247</v>
      </c>
      <c r="E431" s="1" t="s">
        <v>9183</v>
      </c>
      <c r="F431" s="1" t="s">
        <v>9183</v>
      </c>
    </row>
    <row r="432" spans="1:6">
      <c r="A432" s="1" t="s">
        <v>9184</v>
      </c>
      <c r="B432" s="1" t="s">
        <v>1022</v>
      </c>
      <c r="C432" s="1" t="s">
        <v>99</v>
      </c>
      <c r="D432" s="1" t="s">
        <v>247</v>
      </c>
      <c r="E432" s="1" t="s">
        <v>9185</v>
      </c>
      <c r="F432" s="1" t="s">
        <v>9185</v>
      </c>
    </row>
    <row r="434" spans="1:1024" s="2" customFormat="1">
      <c r="A434" s="2" t="s">
        <v>9910</v>
      </c>
    </row>
    <row r="435" spans="1:1024" s="22" customFormat="1">
      <c r="A435" s="1" t="s">
        <v>9911</v>
      </c>
      <c r="B435" s="1" t="s">
        <v>9912</v>
      </c>
      <c r="C435" s="1" t="s">
        <v>99</v>
      </c>
      <c r="D435" s="1" t="s">
        <v>13</v>
      </c>
      <c r="E435" s="1" t="s">
        <v>9913</v>
      </c>
      <c r="F435" s="1" t="s">
        <v>16</v>
      </c>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c r="KB435" s="1"/>
      <c r="KC435" s="1"/>
      <c r="KD435" s="1"/>
      <c r="KE435" s="1"/>
      <c r="KF435" s="1"/>
      <c r="KG435" s="1"/>
      <c r="KH435" s="1"/>
      <c r="KI435" s="1"/>
      <c r="KJ435" s="1"/>
      <c r="KK435" s="1"/>
      <c r="KL435" s="1"/>
      <c r="KM435" s="1"/>
      <c r="KN435" s="1"/>
      <c r="KO435" s="1"/>
      <c r="KP435" s="1"/>
      <c r="KQ435" s="1"/>
      <c r="KR435" s="1"/>
      <c r="KS435" s="1"/>
      <c r="KT435" s="1"/>
      <c r="KU435" s="1"/>
      <c r="KV435" s="1"/>
      <c r="KW435" s="1"/>
      <c r="KX435" s="1"/>
      <c r="KY435" s="1"/>
      <c r="KZ435" s="1"/>
      <c r="LA435" s="1"/>
      <c r="LB435" s="1"/>
      <c r="LC435" s="1"/>
      <c r="LD435" s="1"/>
      <c r="LE435" s="1"/>
      <c r="LF435" s="1"/>
      <c r="LG435" s="1"/>
      <c r="LH435" s="1"/>
      <c r="LI435" s="1"/>
      <c r="LJ435" s="1"/>
      <c r="LK435" s="1"/>
      <c r="LL435" s="1"/>
      <c r="LM435" s="1"/>
      <c r="LN435" s="1"/>
      <c r="LO435" s="1"/>
      <c r="LP435" s="1"/>
      <c r="LQ435" s="1"/>
      <c r="LR435" s="1"/>
      <c r="LS435" s="1"/>
      <c r="LT435" s="1"/>
      <c r="LU435" s="1"/>
      <c r="LV435" s="1"/>
      <c r="LW435" s="1"/>
      <c r="LX435" s="1"/>
      <c r="LY435" s="1"/>
      <c r="LZ435" s="1"/>
      <c r="MA435" s="1"/>
      <c r="MB435" s="1"/>
      <c r="MC435" s="1"/>
      <c r="MD435" s="1"/>
      <c r="ME435" s="1"/>
      <c r="MF435" s="1"/>
      <c r="MG435" s="1"/>
      <c r="MH435" s="1"/>
      <c r="MI435" s="1"/>
      <c r="MJ435" s="1"/>
      <c r="MK435" s="1"/>
      <c r="ML435" s="1"/>
      <c r="MM435" s="1"/>
      <c r="MN435" s="1"/>
      <c r="MO435" s="1"/>
      <c r="MP435" s="1"/>
      <c r="MQ435" s="1"/>
      <c r="MR435" s="1"/>
      <c r="MS435" s="1"/>
      <c r="MT435" s="1"/>
      <c r="MU435" s="1"/>
      <c r="MV435" s="1"/>
      <c r="MW435" s="1"/>
      <c r="MX435" s="1"/>
      <c r="MY435" s="1"/>
      <c r="MZ435" s="1"/>
      <c r="NA435" s="1"/>
      <c r="NB435" s="1"/>
      <c r="NC435" s="1"/>
      <c r="ND435" s="1"/>
      <c r="NE435" s="1"/>
      <c r="NF435" s="1"/>
      <c r="NG435" s="1"/>
      <c r="NH435" s="1"/>
      <c r="NI435" s="1"/>
      <c r="NJ435" s="1"/>
      <c r="NK435" s="1"/>
      <c r="NL435" s="1"/>
      <c r="NM435" s="1"/>
      <c r="NN435" s="1"/>
      <c r="NO435" s="1"/>
      <c r="NP435" s="1"/>
      <c r="NQ435" s="1"/>
      <c r="NR435" s="1"/>
      <c r="NS435" s="1"/>
      <c r="NT435" s="1"/>
      <c r="NU435" s="1"/>
      <c r="NV435" s="1"/>
      <c r="NW435" s="1"/>
      <c r="NX435" s="1"/>
      <c r="NY435" s="1"/>
      <c r="NZ435" s="1"/>
      <c r="OA435" s="1"/>
      <c r="OB435" s="1"/>
      <c r="OC435" s="1"/>
      <c r="OD435" s="1"/>
      <c r="OE435" s="1"/>
      <c r="OF435" s="1"/>
      <c r="OG435" s="1"/>
      <c r="OH435" s="1"/>
      <c r="OI435" s="1"/>
      <c r="OJ435" s="1"/>
      <c r="OK435" s="1"/>
      <c r="OL435" s="1"/>
      <c r="OM435" s="1"/>
      <c r="ON435" s="1"/>
      <c r="OO435" s="1"/>
      <c r="OP435" s="1"/>
      <c r="OQ435" s="1"/>
      <c r="OR435" s="1"/>
      <c r="OS435" s="1"/>
      <c r="OT435" s="1"/>
      <c r="OU435" s="1"/>
      <c r="OV435" s="1"/>
      <c r="OW435" s="1"/>
      <c r="OX435" s="1"/>
      <c r="OY435" s="1"/>
      <c r="OZ435" s="1"/>
      <c r="PA435" s="1"/>
      <c r="PB435" s="1"/>
      <c r="PC435" s="1"/>
      <c r="PD435" s="1"/>
      <c r="PE435" s="1"/>
      <c r="PF435" s="1"/>
      <c r="PG435" s="1"/>
      <c r="PH435" s="1"/>
      <c r="PI435" s="1"/>
      <c r="PJ435" s="1"/>
      <c r="PK435" s="1"/>
      <c r="PL435" s="1"/>
      <c r="PM435" s="1"/>
      <c r="PN435" s="1"/>
      <c r="PO435" s="1"/>
      <c r="PP435" s="1"/>
      <c r="PQ435" s="1"/>
      <c r="PR435" s="1"/>
      <c r="PS435" s="1"/>
      <c r="PT435" s="1"/>
      <c r="PU435" s="1"/>
      <c r="PV435" s="1"/>
      <c r="PW435" s="1"/>
      <c r="PX435" s="1"/>
      <c r="PY435" s="1"/>
      <c r="PZ435" s="1"/>
      <c r="QA435" s="1"/>
      <c r="QB435" s="1"/>
      <c r="QC435" s="1"/>
      <c r="QD435" s="1"/>
      <c r="QE435" s="1"/>
      <c r="QF435" s="1"/>
      <c r="QG435" s="1"/>
      <c r="QH435" s="1"/>
      <c r="QI435" s="1"/>
      <c r="QJ435" s="1"/>
      <c r="QK435" s="1"/>
      <c r="QL435" s="1"/>
      <c r="QM435" s="1"/>
      <c r="QN435" s="1"/>
      <c r="QO435" s="1"/>
      <c r="QP435" s="1"/>
      <c r="QQ435" s="1"/>
      <c r="QR435" s="1"/>
      <c r="QS435" s="1"/>
      <c r="QT435" s="1"/>
      <c r="QU435" s="1"/>
      <c r="QV435" s="1"/>
      <c r="QW435" s="1"/>
      <c r="QX435" s="1"/>
      <c r="QY435" s="1"/>
      <c r="QZ435" s="1"/>
      <c r="RA435" s="1"/>
      <c r="RB435" s="1"/>
      <c r="RC435" s="1"/>
      <c r="RD435" s="1"/>
      <c r="RE435" s="1"/>
      <c r="RF435" s="1"/>
      <c r="RG435" s="1"/>
      <c r="RH435" s="1"/>
      <c r="RI435" s="1"/>
      <c r="RJ435" s="1"/>
      <c r="RK435" s="1"/>
      <c r="RL435" s="1"/>
      <c r="RM435" s="1"/>
      <c r="RN435" s="1"/>
      <c r="RO435" s="1"/>
      <c r="RP435" s="1"/>
      <c r="RQ435" s="1"/>
      <c r="RR435" s="1"/>
      <c r="RS435" s="1"/>
      <c r="RT435" s="1"/>
      <c r="RU435" s="1"/>
      <c r="RV435" s="1"/>
      <c r="RW435" s="1"/>
      <c r="RX435" s="1"/>
      <c r="RY435" s="1"/>
      <c r="RZ435" s="1"/>
      <c r="SA435" s="1"/>
      <c r="SB435" s="1"/>
      <c r="SC435" s="1"/>
      <c r="SD435" s="1"/>
      <c r="SE435" s="1"/>
      <c r="SF435" s="1"/>
      <c r="SG435" s="1"/>
      <c r="SH435" s="1"/>
      <c r="SI435" s="1"/>
      <c r="SJ435" s="1"/>
      <c r="SK435" s="1"/>
      <c r="SL435" s="1"/>
      <c r="SM435" s="1"/>
      <c r="SN435" s="1"/>
      <c r="SO435" s="1"/>
      <c r="SP435" s="1"/>
      <c r="SQ435" s="1"/>
      <c r="SR435" s="1"/>
      <c r="SS435" s="1"/>
      <c r="ST435" s="1"/>
      <c r="SU435" s="1"/>
      <c r="SV435" s="1"/>
      <c r="SW435" s="1"/>
      <c r="SX435" s="1"/>
      <c r="SY435" s="1"/>
      <c r="SZ435" s="1"/>
      <c r="TA435" s="1"/>
      <c r="TB435" s="1"/>
      <c r="TC435" s="1"/>
      <c r="TD435" s="1"/>
      <c r="TE435" s="1"/>
      <c r="TF435" s="1"/>
      <c r="TG435" s="1"/>
      <c r="TH435" s="1"/>
      <c r="TI435" s="1"/>
      <c r="TJ435" s="1"/>
      <c r="TK435" s="1"/>
      <c r="TL435" s="1"/>
      <c r="TM435" s="1"/>
      <c r="TN435" s="1"/>
      <c r="TO435" s="1"/>
      <c r="TP435" s="1"/>
      <c r="TQ435" s="1"/>
      <c r="TR435" s="1"/>
      <c r="TS435" s="1"/>
      <c r="TT435" s="1"/>
      <c r="TU435" s="1"/>
      <c r="TV435" s="1"/>
      <c r="TW435" s="1"/>
      <c r="TX435" s="1"/>
      <c r="TY435" s="1"/>
      <c r="TZ435" s="1"/>
      <c r="UA435" s="1"/>
      <c r="UB435" s="1"/>
      <c r="UC435" s="1"/>
      <c r="UD435" s="1"/>
      <c r="UE435" s="1"/>
      <c r="UF435" s="1"/>
      <c r="UG435" s="1"/>
      <c r="UH435" s="1"/>
      <c r="UI435" s="1"/>
      <c r="UJ435" s="1"/>
      <c r="UK435" s="1"/>
      <c r="UL435" s="1"/>
      <c r="UM435" s="1"/>
      <c r="UN435" s="1"/>
      <c r="UO435" s="1"/>
      <c r="UP435" s="1"/>
      <c r="UQ435" s="1"/>
      <c r="UR435" s="1"/>
      <c r="US435" s="1"/>
      <c r="UT435" s="1"/>
      <c r="UU435" s="1"/>
      <c r="UV435" s="1"/>
      <c r="UW435" s="1"/>
      <c r="UX435" s="1"/>
      <c r="UY435" s="1"/>
      <c r="UZ435" s="1"/>
      <c r="VA435" s="1"/>
      <c r="VB435" s="1"/>
      <c r="VC435" s="1"/>
      <c r="VD435" s="1"/>
      <c r="VE435" s="1"/>
      <c r="VF435" s="1"/>
      <c r="VG435" s="1"/>
      <c r="VH435" s="1"/>
      <c r="VI435" s="1"/>
      <c r="VJ435" s="1"/>
      <c r="VK435" s="1"/>
      <c r="VL435" s="1"/>
      <c r="VM435" s="1"/>
      <c r="VN435" s="1"/>
      <c r="VO435" s="1"/>
      <c r="VP435" s="1"/>
      <c r="VQ435" s="1"/>
      <c r="VR435" s="1"/>
      <c r="VS435" s="1"/>
      <c r="VT435" s="1"/>
      <c r="VU435" s="1"/>
      <c r="VV435" s="1"/>
      <c r="VW435" s="1"/>
      <c r="VX435" s="1"/>
      <c r="VY435" s="1"/>
      <c r="VZ435" s="1"/>
      <c r="WA435" s="1"/>
      <c r="WB435" s="1"/>
      <c r="WC435" s="1"/>
      <c r="WD435" s="1"/>
      <c r="WE435" s="1"/>
      <c r="WF435" s="1"/>
      <c r="WG435" s="1"/>
      <c r="WH435" s="1"/>
      <c r="WI435" s="1"/>
      <c r="WJ435" s="1"/>
      <c r="WK435" s="1"/>
      <c r="WL435" s="1"/>
      <c r="WM435" s="1"/>
      <c r="WN435" s="1"/>
      <c r="WO435" s="1"/>
      <c r="WP435" s="1"/>
      <c r="WQ435" s="1"/>
      <c r="WR435" s="1"/>
      <c r="WS435" s="1"/>
      <c r="WT435" s="1"/>
      <c r="WU435" s="1"/>
      <c r="WV435" s="1"/>
      <c r="WW435" s="1"/>
      <c r="WX435" s="1"/>
      <c r="WY435" s="1"/>
      <c r="WZ435" s="1"/>
      <c r="XA435" s="1"/>
      <c r="XB435" s="1"/>
      <c r="XC435" s="1"/>
      <c r="XD435" s="1"/>
      <c r="XE435" s="1"/>
      <c r="XF435" s="1"/>
      <c r="XG435" s="1"/>
      <c r="XH435" s="1"/>
      <c r="XI435" s="1"/>
      <c r="XJ435" s="1"/>
      <c r="XK435" s="1"/>
      <c r="XL435" s="1"/>
      <c r="XM435" s="1"/>
      <c r="XN435" s="1"/>
      <c r="XO435" s="1"/>
      <c r="XP435" s="1"/>
      <c r="XQ435" s="1"/>
      <c r="XR435" s="1"/>
      <c r="XS435" s="1"/>
      <c r="XT435" s="1"/>
      <c r="XU435" s="1"/>
      <c r="XV435" s="1"/>
      <c r="XW435" s="1"/>
      <c r="XX435" s="1"/>
      <c r="XY435" s="1"/>
      <c r="XZ435" s="1"/>
      <c r="YA435" s="1"/>
      <c r="YB435" s="1"/>
      <c r="YC435" s="1"/>
      <c r="YD435" s="1"/>
      <c r="YE435" s="1"/>
      <c r="YF435" s="1"/>
      <c r="YG435" s="1"/>
      <c r="YH435" s="1"/>
      <c r="YI435" s="1"/>
      <c r="YJ435" s="1"/>
      <c r="YK435" s="1"/>
      <c r="YL435" s="1"/>
      <c r="YM435" s="1"/>
      <c r="YN435" s="1"/>
      <c r="YO435" s="1"/>
      <c r="YP435" s="1"/>
      <c r="YQ435" s="1"/>
      <c r="YR435" s="1"/>
      <c r="YS435" s="1"/>
      <c r="YT435" s="1"/>
      <c r="YU435" s="1"/>
      <c r="YV435" s="1"/>
      <c r="YW435" s="1"/>
      <c r="YX435" s="1"/>
      <c r="YY435" s="1"/>
      <c r="YZ435" s="1"/>
      <c r="ZA435" s="1"/>
      <c r="ZB435" s="1"/>
      <c r="ZC435" s="1"/>
      <c r="ZD435" s="1"/>
      <c r="ZE435" s="1"/>
      <c r="ZF435" s="1"/>
      <c r="ZG435" s="1"/>
      <c r="ZH435" s="1"/>
      <c r="ZI435" s="1"/>
      <c r="ZJ435" s="1"/>
      <c r="ZK435" s="1"/>
      <c r="ZL435" s="1"/>
      <c r="ZM435" s="1"/>
      <c r="ZN435" s="1"/>
      <c r="ZO435" s="1"/>
      <c r="ZP435" s="1"/>
      <c r="ZQ435" s="1"/>
      <c r="ZR435" s="1"/>
      <c r="ZS435" s="1"/>
      <c r="ZT435" s="1"/>
      <c r="ZU435" s="1"/>
      <c r="ZV435" s="1"/>
      <c r="ZW435" s="1"/>
      <c r="ZX435" s="1"/>
      <c r="ZY435" s="1"/>
      <c r="ZZ435" s="1"/>
      <c r="AAA435" s="1"/>
      <c r="AAB435" s="1"/>
      <c r="AAC435" s="1"/>
      <c r="AAD435" s="1"/>
      <c r="AAE435" s="1"/>
      <c r="AAF435" s="1"/>
      <c r="AAG435" s="1"/>
      <c r="AAH435" s="1"/>
      <c r="AAI435" s="1"/>
      <c r="AAJ435" s="1"/>
      <c r="AAK435" s="1"/>
      <c r="AAL435" s="1"/>
      <c r="AAM435" s="1"/>
      <c r="AAN435" s="1"/>
      <c r="AAO435" s="1"/>
      <c r="AAP435" s="1"/>
      <c r="AAQ435" s="1"/>
      <c r="AAR435" s="1"/>
      <c r="AAS435" s="1"/>
      <c r="AAT435" s="1"/>
      <c r="AAU435" s="1"/>
      <c r="AAV435" s="1"/>
      <c r="AAW435" s="1"/>
      <c r="AAX435" s="1"/>
      <c r="AAY435" s="1"/>
      <c r="AAZ435" s="1"/>
      <c r="ABA435" s="1"/>
      <c r="ABB435" s="1"/>
      <c r="ABC435" s="1"/>
      <c r="ABD435" s="1"/>
      <c r="ABE435" s="1"/>
      <c r="ABF435" s="1"/>
      <c r="ABG435" s="1"/>
      <c r="ABH435" s="1"/>
      <c r="ABI435" s="1"/>
      <c r="ABJ435" s="1"/>
      <c r="ABK435" s="1"/>
      <c r="ABL435" s="1"/>
      <c r="ABM435" s="1"/>
      <c r="ABN435" s="1"/>
      <c r="ABO435" s="1"/>
      <c r="ABP435" s="1"/>
      <c r="ABQ435" s="1"/>
      <c r="ABR435" s="1"/>
      <c r="ABS435" s="1"/>
      <c r="ABT435" s="1"/>
      <c r="ABU435" s="1"/>
      <c r="ABV435" s="1"/>
      <c r="ABW435" s="1"/>
      <c r="ABX435" s="1"/>
      <c r="ABY435" s="1"/>
      <c r="ABZ435" s="1"/>
      <c r="ACA435" s="1"/>
      <c r="ACB435" s="1"/>
      <c r="ACC435" s="1"/>
      <c r="ACD435" s="1"/>
      <c r="ACE435" s="1"/>
      <c r="ACF435" s="1"/>
      <c r="ACG435" s="1"/>
      <c r="ACH435" s="1"/>
      <c r="ACI435" s="1"/>
      <c r="ACJ435" s="1"/>
      <c r="ACK435" s="1"/>
      <c r="ACL435" s="1"/>
      <c r="ACM435" s="1"/>
      <c r="ACN435" s="1"/>
      <c r="ACO435" s="1"/>
      <c r="ACP435" s="1"/>
      <c r="ACQ435" s="1"/>
      <c r="ACR435" s="1"/>
      <c r="ACS435" s="1"/>
      <c r="ACT435" s="1"/>
      <c r="ACU435" s="1"/>
      <c r="ACV435" s="1"/>
      <c r="ACW435" s="1"/>
      <c r="ACX435" s="1"/>
      <c r="ACY435" s="1"/>
      <c r="ACZ435" s="1"/>
      <c r="ADA435" s="1"/>
      <c r="ADB435" s="1"/>
      <c r="ADC435" s="1"/>
      <c r="ADD435" s="1"/>
      <c r="ADE435" s="1"/>
      <c r="ADF435" s="1"/>
      <c r="ADG435" s="1"/>
      <c r="ADH435" s="1"/>
      <c r="ADI435" s="1"/>
      <c r="ADJ435" s="1"/>
      <c r="ADK435" s="1"/>
      <c r="ADL435" s="1"/>
      <c r="ADM435" s="1"/>
      <c r="ADN435" s="1"/>
      <c r="ADO435" s="1"/>
      <c r="ADP435" s="1"/>
      <c r="ADQ435" s="1"/>
      <c r="ADR435" s="1"/>
      <c r="ADS435" s="1"/>
      <c r="ADT435" s="1"/>
      <c r="ADU435" s="1"/>
      <c r="ADV435" s="1"/>
      <c r="ADW435" s="1"/>
      <c r="ADX435" s="1"/>
      <c r="ADY435" s="1"/>
      <c r="ADZ435" s="1"/>
      <c r="AEA435" s="1"/>
      <c r="AEB435" s="1"/>
      <c r="AEC435" s="1"/>
      <c r="AED435" s="1"/>
      <c r="AEE435" s="1"/>
      <c r="AEF435" s="1"/>
      <c r="AEG435" s="1"/>
      <c r="AEH435" s="1"/>
      <c r="AEI435" s="1"/>
      <c r="AEJ435" s="1"/>
      <c r="AEK435" s="1"/>
      <c r="AEL435" s="1"/>
      <c r="AEM435" s="1"/>
      <c r="AEN435" s="1"/>
      <c r="AEO435" s="1"/>
      <c r="AEP435" s="1"/>
      <c r="AEQ435" s="1"/>
      <c r="AER435" s="1"/>
      <c r="AES435" s="1"/>
      <c r="AET435" s="1"/>
      <c r="AEU435" s="1"/>
      <c r="AEV435" s="1"/>
      <c r="AEW435" s="1"/>
      <c r="AEX435" s="1"/>
      <c r="AEY435" s="1"/>
      <c r="AEZ435" s="1"/>
      <c r="AFA435" s="1"/>
      <c r="AFB435" s="1"/>
      <c r="AFC435" s="1"/>
      <c r="AFD435" s="1"/>
      <c r="AFE435" s="1"/>
      <c r="AFF435" s="1"/>
      <c r="AFG435" s="1"/>
      <c r="AFH435" s="1"/>
      <c r="AFI435" s="1"/>
      <c r="AFJ435" s="1"/>
      <c r="AFK435" s="1"/>
      <c r="AFL435" s="1"/>
      <c r="AFM435" s="1"/>
      <c r="AFN435" s="1"/>
      <c r="AFO435" s="1"/>
      <c r="AFP435" s="1"/>
      <c r="AFQ435" s="1"/>
      <c r="AFR435" s="1"/>
      <c r="AFS435" s="1"/>
      <c r="AFT435" s="1"/>
      <c r="AFU435" s="1"/>
      <c r="AFV435" s="1"/>
      <c r="AFW435" s="1"/>
      <c r="AFX435" s="1"/>
      <c r="AFY435" s="1"/>
      <c r="AFZ435" s="1"/>
      <c r="AGA435" s="1"/>
      <c r="AGB435" s="1"/>
      <c r="AGC435" s="1"/>
      <c r="AGD435" s="1"/>
      <c r="AGE435" s="1"/>
      <c r="AGF435" s="1"/>
      <c r="AGG435" s="1"/>
      <c r="AGH435" s="1"/>
      <c r="AGI435" s="1"/>
      <c r="AGJ435" s="1"/>
      <c r="AGK435" s="1"/>
      <c r="AGL435" s="1"/>
      <c r="AGM435" s="1"/>
      <c r="AGN435" s="1"/>
      <c r="AGO435" s="1"/>
      <c r="AGP435" s="1"/>
      <c r="AGQ435" s="1"/>
      <c r="AGR435" s="1"/>
      <c r="AGS435" s="1"/>
      <c r="AGT435" s="1"/>
      <c r="AGU435" s="1"/>
      <c r="AGV435" s="1"/>
      <c r="AGW435" s="1"/>
      <c r="AGX435" s="1"/>
      <c r="AGY435" s="1"/>
      <c r="AGZ435" s="1"/>
      <c r="AHA435" s="1"/>
      <c r="AHB435" s="1"/>
      <c r="AHC435" s="1"/>
      <c r="AHD435" s="1"/>
      <c r="AHE435" s="1"/>
      <c r="AHF435" s="1"/>
      <c r="AHG435" s="1"/>
      <c r="AHH435" s="1"/>
      <c r="AHI435" s="1"/>
      <c r="AHJ435" s="1"/>
      <c r="AHK435" s="1"/>
      <c r="AHL435" s="1"/>
      <c r="AHM435" s="1"/>
      <c r="AHN435" s="1"/>
      <c r="AHO435" s="1"/>
      <c r="AHP435" s="1"/>
      <c r="AHQ435" s="1"/>
      <c r="AHR435" s="1"/>
      <c r="AHS435" s="1"/>
      <c r="AHT435" s="1"/>
      <c r="AHU435" s="1"/>
      <c r="AHV435" s="1"/>
      <c r="AHW435" s="1"/>
      <c r="AHX435" s="1"/>
      <c r="AHY435" s="1"/>
      <c r="AHZ435" s="1"/>
      <c r="AIA435" s="1"/>
      <c r="AIB435" s="1"/>
      <c r="AIC435" s="1"/>
      <c r="AID435" s="1"/>
      <c r="AIE435" s="1"/>
      <c r="AIF435" s="1"/>
      <c r="AIG435" s="1"/>
      <c r="AIH435" s="1"/>
      <c r="AII435" s="1"/>
      <c r="AIJ435" s="1"/>
      <c r="AIK435" s="1"/>
      <c r="AIL435" s="1"/>
      <c r="AIM435" s="1"/>
      <c r="AIN435" s="1"/>
      <c r="AIO435" s="1"/>
      <c r="AIP435" s="1"/>
      <c r="AIQ435" s="1"/>
      <c r="AIR435" s="1"/>
      <c r="AIS435" s="1"/>
      <c r="AIT435" s="1"/>
      <c r="AIU435" s="1"/>
      <c r="AIV435" s="1"/>
      <c r="AIW435" s="1"/>
      <c r="AIX435" s="1"/>
      <c r="AIY435" s="1"/>
      <c r="AIZ435" s="1"/>
      <c r="AJA435" s="1"/>
      <c r="AJB435" s="1"/>
      <c r="AJC435" s="1"/>
      <c r="AJD435" s="1"/>
      <c r="AJE435" s="1"/>
      <c r="AJF435" s="1"/>
      <c r="AJG435" s="1"/>
      <c r="AJH435" s="1"/>
      <c r="AJI435" s="1"/>
      <c r="AJJ435" s="1"/>
      <c r="AJK435" s="1"/>
      <c r="AJL435" s="1"/>
      <c r="AJM435" s="1"/>
      <c r="AJN435" s="1"/>
      <c r="AJO435" s="1"/>
      <c r="AJP435" s="1"/>
      <c r="AJQ435" s="1"/>
      <c r="AJR435" s="1"/>
      <c r="AJS435" s="1"/>
      <c r="AJT435" s="1"/>
      <c r="AJU435" s="1"/>
      <c r="AJV435" s="1"/>
      <c r="AJW435" s="1"/>
      <c r="AJX435" s="1"/>
      <c r="AJY435" s="1"/>
      <c r="AJZ435" s="1"/>
      <c r="AKA435" s="1"/>
      <c r="AKB435" s="1"/>
      <c r="AKC435" s="1"/>
      <c r="AKD435" s="1"/>
      <c r="AKE435" s="1"/>
      <c r="AKF435" s="1"/>
      <c r="AKG435" s="1"/>
      <c r="AKH435" s="1"/>
      <c r="AKI435" s="1"/>
      <c r="AKJ435" s="1"/>
      <c r="AKK435" s="1"/>
      <c r="AKL435" s="1"/>
      <c r="AKM435" s="1"/>
      <c r="AKN435" s="1"/>
      <c r="AKO435" s="1"/>
      <c r="AKP435" s="1"/>
      <c r="AKQ435" s="1"/>
      <c r="AKR435" s="1"/>
      <c r="AKS435" s="1"/>
      <c r="AKT435" s="1"/>
      <c r="AKU435" s="1"/>
      <c r="AKV435" s="1"/>
      <c r="AKW435" s="1"/>
      <c r="AKX435" s="1"/>
      <c r="AKY435" s="1"/>
      <c r="AKZ435" s="1"/>
      <c r="ALA435" s="1"/>
      <c r="ALB435" s="1"/>
      <c r="ALC435" s="1"/>
      <c r="ALD435" s="1"/>
      <c r="ALE435" s="1"/>
      <c r="ALF435" s="1"/>
      <c r="ALG435" s="1"/>
      <c r="ALH435" s="1"/>
      <c r="ALI435" s="1"/>
      <c r="ALJ435" s="1"/>
      <c r="ALK435" s="1"/>
      <c r="ALL435" s="1"/>
      <c r="ALM435" s="1"/>
      <c r="ALN435" s="1"/>
      <c r="ALO435" s="1"/>
      <c r="ALP435" s="1"/>
      <c r="ALQ435" s="1"/>
      <c r="ALR435" s="1"/>
      <c r="ALS435" s="1"/>
      <c r="ALT435" s="1"/>
      <c r="ALU435" s="1"/>
      <c r="ALV435" s="1"/>
      <c r="ALW435" s="1"/>
      <c r="ALX435" s="1"/>
      <c r="ALY435" s="1"/>
      <c r="ALZ435" s="1"/>
      <c r="AMA435" s="1"/>
      <c r="AMB435" s="1"/>
      <c r="AMC435" s="1"/>
      <c r="AMD435" s="1"/>
      <c r="AME435" s="1"/>
      <c r="AMF435" s="1"/>
      <c r="AMG435" s="1"/>
      <c r="AMH435" s="1"/>
      <c r="AMI435" s="1"/>
      <c r="AMJ435" s="1"/>
    </row>
    <row r="436" spans="1:1024" s="22" customFormat="1">
      <c r="A436" s="1" t="s">
        <v>9914</v>
      </c>
      <c r="B436" s="1" t="s">
        <v>9915</v>
      </c>
      <c r="C436" s="1" t="s">
        <v>99</v>
      </c>
      <c r="D436" s="1" t="s">
        <v>13</v>
      </c>
      <c r="E436" s="1" t="s">
        <v>9916</v>
      </c>
      <c r="F436" s="1" t="s">
        <v>16</v>
      </c>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c r="KB436" s="1"/>
      <c r="KC436" s="1"/>
      <c r="KD436" s="1"/>
      <c r="KE436" s="1"/>
      <c r="KF436" s="1"/>
      <c r="KG436" s="1"/>
      <c r="KH436" s="1"/>
      <c r="KI436" s="1"/>
      <c r="KJ436" s="1"/>
      <c r="KK436" s="1"/>
      <c r="KL436" s="1"/>
      <c r="KM436" s="1"/>
      <c r="KN436" s="1"/>
      <c r="KO436" s="1"/>
      <c r="KP436" s="1"/>
      <c r="KQ436" s="1"/>
      <c r="KR436" s="1"/>
      <c r="KS436" s="1"/>
      <c r="KT436" s="1"/>
      <c r="KU436" s="1"/>
      <c r="KV436" s="1"/>
      <c r="KW436" s="1"/>
      <c r="KX436" s="1"/>
      <c r="KY436" s="1"/>
      <c r="KZ436" s="1"/>
      <c r="LA436" s="1"/>
      <c r="LB436" s="1"/>
      <c r="LC436" s="1"/>
      <c r="LD436" s="1"/>
      <c r="LE436" s="1"/>
      <c r="LF436" s="1"/>
      <c r="LG436" s="1"/>
      <c r="LH436" s="1"/>
      <c r="LI436" s="1"/>
      <c r="LJ436" s="1"/>
      <c r="LK436" s="1"/>
      <c r="LL436" s="1"/>
      <c r="LM436" s="1"/>
      <c r="LN436" s="1"/>
      <c r="LO436" s="1"/>
      <c r="LP436" s="1"/>
      <c r="LQ436" s="1"/>
      <c r="LR436" s="1"/>
      <c r="LS436" s="1"/>
      <c r="LT436" s="1"/>
      <c r="LU436" s="1"/>
      <c r="LV436" s="1"/>
      <c r="LW436" s="1"/>
      <c r="LX436" s="1"/>
      <c r="LY436" s="1"/>
      <c r="LZ436" s="1"/>
      <c r="MA436" s="1"/>
      <c r="MB436" s="1"/>
      <c r="MC436" s="1"/>
      <c r="MD436" s="1"/>
      <c r="ME436" s="1"/>
      <c r="MF436" s="1"/>
      <c r="MG436" s="1"/>
      <c r="MH436" s="1"/>
      <c r="MI436" s="1"/>
      <c r="MJ436" s="1"/>
      <c r="MK436" s="1"/>
      <c r="ML436" s="1"/>
      <c r="MM436" s="1"/>
      <c r="MN436" s="1"/>
      <c r="MO436" s="1"/>
      <c r="MP436" s="1"/>
      <c r="MQ436" s="1"/>
      <c r="MR436" s="1"/>
      <c r="MS436" s="1"/>
      <c r="MT436" s="1"/>
      <c r="MU436" s="1"/>
      <c r="MV436" s="1"/>
      <c r="MW436" s="1"/>
      <c r="MX436" s="1"/>
      <c r="MY436" s="1"/>
      <c r="MZ436" s="1"/>
      <c r="NA436" s="1"/>
      <c r="NB436" s="1"/>
      <c r="NC436" s="1"/>
      <c r="ND436" s="1"/>
      <c r="NE436" s="1"/>
      <c r="NF436" s="1"/>
      <c r="NG436" s="1"/>
      <c r="NH436" s="1"/>
      <c r="NI436" s="1"/>
      <c r="NJ436" s="1"/>
      <c r="NK436" s="1"/>
      <c r="NL436" s="1"/>
      <c r="NM436" s="1"/>
      <c r="NN436" s="1"/>
      <c r="NO436" s="1"/>
      <c r="NP436" s="1"/>
      <c r="NQ436" s="1"/>
      <c r="NR436" s="1"/>
      <c r="NS436" s="1"/>
      <c r="NT436" s="1"/>
      <c r="NU436" s="1"/>
      <c r="NV436" s="1"/>
      <c r="NW436" s="1"/>
      <c r="NX436" s="1"/>
      <c r="NY436" s="1"/>
      <c r="NZ436" s="1"/>
      <c r="OA436" s="1"/>
      <c r="OB436" s="1"/>
      <c r="OC436" s="1"/>
      <c r="OD436" s="1"/>
      <c r="OE436" s="1"/>
      <c r="OF436" s="1"/>
      <c r="OG436" s="1"/>
      <c r="OH436" s="1"/>
      <c r="OI436" s="1"/>
      <c r="OJ436" s="1"/>
      <c r="OK436" s="1"/>
      <c r="OL436" s="1"/>
      <c r="OM436" s="1"/>
      <c r="ON436" s="1"/>
      <c r="OO436" s="1"/>
      <c r="OP436" s="1"/>
      <c r="OQ436" s="1"/>
      <c r="OR436" s="1"/>
      <c r="OS436" s="1"/>
      <c r="OT436" s="1"/>
      <c r="OU436" s="1"/>
      <c r="OV436" s="1"/>
      <c r="OW436" s="1"/>
      <c r="OX436" s="1"/>
      <c r="OY436" s="1"/>
      <c r="OZ436" s="1"/>
      <c r="PA436" s="1"/>
      <c r="PB436" s="1"/>
      <c r="PC436" s="1"/>
      <c r="PD436" s="1"/>
      <c r="PE436" s="1"/>
      <c r="PF436" s="1"/>
      <c r="PG436" s="1"/>
      <c r="PH436" s="1"/>
      <c r="PI436" s="1"/>
      <c r="PJ436" s="1"/>
      <c r="PK436" s="1"/>
      <c r="PL436" s="1"/>
      <c r="PM436" s="1"/>
      <c r="PN436" s="1"/>
      <c r="PO436" s="1"/>
      <c r="PP436" s="1"/>
      <c r="PQ436" s="1"/>
      <c r="PR436" s="1"/>
      <c r="PS436" s="1"/>
      <c r="PT436" s="1"/>
      <c r="PU436" s="1"/>
      <c r="PV436" s="1"/>
      <c r="PW436" s="1"/>
      <c r="PX436" s="1"/>
      <c r="PY436" s="1"/>
      <c r="PZ436" s="1"/>
      <c r="QA436" s="1"/>
      <c r="QB436" s="1"/>
      <c r="QC436" s="1"/>
      <c r="QD436" s="1"/>
      <c r="QE436" s="1"/>
      <c r="QF436" s="1"/>
      <c r="QG436" s="1"/>
      <c r="QH436" s="1"/>
      <c r="QI436" s="1"/>
      <c r="QJ436" s="1"/>
      <c r="QK436" s="1"/>
      <c r="QL436" s="1"/>
      <c r="QM436" s="1"/>
      <c r="QN436" s="1"/>
      <c r="QO436" s="1"/>
      <c r="QP436" s="1"/>
      <c r="QQ436" s="1"/>
      <c r="QR436" s="1"/>
      <c r="QS436" s="1"/>
      <c r="QT436" s="1"/>
      <c r="QU436" s="1"/>
      <c r="QV436" s="1"/>
      <c r="QW436" s="1"/>
      <c r="QX436" s="1"/>
      <c r="QY436" s="1"/>
      <c r="QZ436" s="1"/>
      <c r="RA436" s="1"/>
      <c r="RB436" s="1"/>
      <c r="RC436" s="1"/>
      <c r="RD436" s="1"/>
      <c r="RE436" s="1"/>
      <c r="RF436" s="1"/>
      <c r="RG436" s="1"/>
      <c r="RH436" s="1"/>
      <c r="RI436" s="1"/>
      <c r="RJ436" s="1"/>
      <c r="RK436" s="1"/>
      <c r="RL436" s="1"/>
      <c r="RM436" s="1"/>
      <c r="RN436" s="1"/>
      <c r="RO436" s="1"/>
      <c r="RP436" s="1"/>
      <c r="RQ436" s="1"/>
      <c r="RR436" s="1"/>
      <c r="RS436" s="1"/>
      <c r="RT436" s="1"/>
      <c r="RU436" s="1"/>
      <c r="RV436" s="1"/>
      <c r="RW436" s="1"/>
      <c r="RX436" s="1"/>
      <c r="RY436" s="1"/>
      <c r="RZ436" s="1"/>
      <c r="SA436" s="1"/>
      <c r="SB436" s="1"/>
      <c r="SC436" s="1"/>
      <c r="SD436" s="1"/>
      <c r="SE436" s="1"/>
      <c r="SF436" s="1"/>
      <c r="SG436" s="1"/>
      <c r="SH436" s="1"/>
      <c r="SI436" s="1"/>
      <c r="SJ436" s="1"/>
      <c r="SK436" s="1"/>
      <c r="SL436" s="1"/>
      <c r="SM436" s="1"/>
      <c r="SN436" s="1"/>
      <c r="SO436" s="1"/>
      <c r="SP436" s="1"/>
      <c r="SQ436" s="1"/>
      <c r="SR436" s="1"/>
      <c r="SS436" s="1"/>
      <c r="ST436" s="1"/>
      <c r="SU436" s="1"/>
      <c r="SV436" s="1"/>
      <c r="SW436" s="1"/>
      <c r="SX436" s="1"/>
      <c r="SY436" s="1"/>
      <c r="SZ436" s="1"/>
      <c r="TA436" s="1"/>
      <c r="TB436" s="1"/>
      <c r="TC436" s="1"/>
      <c r="TD436" s="1"/>
      <c r="TE436" s="1"/>
      <c r="TF436" s="1"/>
      <c r="TG436" s="1"/>
      <c r="TH436" s="1"/>
      <c r="TI436" s="1"/>
      <c r="TJ436" s="1"/>
      <c r="TK436" s="1"/>
      <c r="TL436" s="1"/>
      <c r="TM436" s="1"/>
      <c r="TN436" s="1"/>
      <c r="TO436" s="1"/>
      <c r="TP436" s="1"/>
      <c r="TQ436" s="1"/>
      <c r="TR436" s="1"/>
      <c r="TS436" s="1"/>
      <c r="TT436" s="1"/>
      <c r="TU436" s="1"/>
      <c r="TV436" s="1"/>
      <c r="TW436" s="1"/>
      <c r="TX436" s="1"/>
      <c r="TY436" s="1"/>
      <c r="TZ436" s="1"/>
      <c r="UA436" s="1"/>
      <c r="UB436" s="1"/>
      <c r="UC436" s="1"/>
      <c r="UD436" s="1"/>
      <c r="UE436" s="1"/>
      <c r="UF436" s="1"/>
      <c r="UG436" s="1"/>
      <c r="UH436" s="1"/>
      <c r="UI436" s="1"/>
      <c r="UJ436" s="1"/>
      <c r="UK436" s="1"/>
      <c r="UL436" s="1"/>
      <c r="UM436" s="1"/>
      <c r="UN436" s="1"/>
      <c r="UO436" s="1"/>
      <c r="UP436" s="1"/>
      <c r="UQ436" s="1"/>
      <c r="UR436" s="1"/>
      <c r="US436" s="1"/>
      <c r="UT436" s="1"/>
      <c r="UU436" s="1"/>
      <c r="UV436" s="1"/>
      <c r="UW436" s="1"/>
      <c r="UX436" s="1"/>
      <c r="UY436" s="1"/>
      <c r="UZ436" s="1"/>
      <c r="VA436" s="1"/>
      <c r="VB436" s="1"/>
      <c r="VC436" s="1"/>
      <c r="VD436" s="1"/>
      <c r="VE436" s="1"/>
      <c r="VF436" s="1"/>
      <c r="VG436" s="1"/>
      <c r="VH436" s="1"/>
      <c r="VI436" s="1"/>
      <c r="VJ436" s="1"/>
      <c r="VK436" s="1"/>
      <c r="VL436" s="1"/>
      <c r="VM436" s="1"/>
      <c r="VN436" s="1"/>
      <c r="VO436" s="1"/>
      <c r="VP436" s="1"/>
      <c r="VQ436" s="1"/>
      <c r="VR436" s="1"/>
      <c r="VS436" s="1"/>
      <c r="VT436" s="1"/>
      <c r="VU436" s="1"/>
      <c r="VV436" s="1"/>
      <c r="VW436" s="1"/>
      <c r="VX436" s="1"/>
      <c r="VY436" s="1"/>
      <c r="VZ436" s="1"/>
      <c r="WA436" s="1"/>
      <c r="WB436" s="1"/>
      <c r="WC436" s="1"/>
      <c r="WD436" s="1"/>
      <c r="WE436" s="1"/>
      <c r="WF436" s="1"/>
      <c r="WG436" s="1"/>
      <c r="WH436" s="1"/>
      <c r="WI436" s="1"/>
      <c r="WJ436" s="1"/>
      <c r="WK436" s="1"/>
      <c r="WL436" s="1"/>
      <c r="WM436" s="1"/>
      <c r="WN436" s="1"/>
      <c r="WO436" s="1"/>
      <c r="WP436" s="1"/>
      <c r="WQ436" s="1"/>
      <c r="WR436" s="1"/>
      <c r="WS436" s="1"/>
      <c r="WT436" s="1"/>
      <c r="WU436" s="1"/>
      <c r="WV436" s="1"/>
      <c r="WW436" s="1"/>
      <c r="WX436" s="1"/>
      <c r="WY436" s="1"/>
      <c r="WZ436" s="1"/>
      <c r="XA436" s="1"/>
      <c r="XB436" s="1"/>
      <c r="XC436" s="1"/>
      <c r="XD436" s="1"/>
      <c r="XE436" s="1"/>
      <c r="XF436" s="1"/>
      <c r="XG436" s="1"/>
      <c r="XH436" s="1"/>
      <c r="XI436" s="1"/>
      <c r="XJ436" s="1"/>
      <c r="XK436" s="1"/>
      <c r="XL436" s="1"/>
      <c r="XM436" s="1"/>
      <c r="XN436" s="1"/>
      <c r="XO436" s="1"/>
      <c r="XP436" s="1"/>
      <c r="XQ436" s="1"/>
      <c r="XR436" s="1"/>
      <c r="XS436" s="1"/>
      <c r="XT436" s="1"/>
      <c r="XU436" s="1"/>
      <c r="XV436" s="1"/>
      <c r="XW436" s="1"/>
      <c r="XX436" s="1"/>
      <c r="XY436" s="1"/>
      <c r="XZ436" s="1"/>
      <c r="YA436" s="1"/>
      <c r="YB436" s="1"/>
      <c r="YC436" s="1"/>
      <c r="YD436" s="1"/>
      <c r="YE436" s="1"/>
      <c r="YF436" s="1"/>
      <c r="YG436" s="1"/>
      <c r="YH436" s="1"/>
      <c r="YI436" s="1"/>
      <c r="YJ436" s="1"/>
      <c r="YK436" s="1"/>
      <c r="YL436" s="1"/>
      <c r="YM436" s="1"/>
      <c r="YN436" s="1"/>
      <c r="YO436" s="1"/>
      <c r="YP436" s="1"/>
      <c r="YQ436" s="1"/>
      <c r="YR436" s="1"/>
      <c r="YS436" s="1"/>
      <c r="YT436" s="1"/>
      <c r="YU436" s="1"/>
      <c r="YV436" s="1"/>
      <c r="YW436" s="1"/>
      <c r="YX436" s="1"/>
      <c r="YY436" s="1"/>
      <c r="YZ436" s="1"/>
      <c r="ZA436" s="1"/>
      <c r="ZB436" s="1"/>
      <c r="ZC436" s="1"/>
      <c r="ZD436" s="1"/>
      <c r="ZE436" s="1"/>
      <c r="ZF436" s="1"/>
      <c r="ZG436" s="1"/>
      <c r="ZH436" s="1"/>
      <c r="ZI436" s="1"/>
      <c r="ZJ436" s="1"/>
      <c r="ZK436" s="1"/>
      <c r="ZL436" s="1"/>
      <c r="ZM436" s="1"/>
      <c r="ZN436" s="1"/>
      <c r="ZO436" s="1"/>
      <c r="ZP436" s="1"/>
      <c r="ZQ436" s="1"/>
      <c r="ZR436" s="1"/>
      <c r="ZS436" s="1"/>
      <c r="ZT436" s="1"/>
      <c r="ZU436" s="1"/>
      <c r="ZV436" s="1"/>
      <c r="ZW436" s="1"/>
      <c r="ZX436" s="1"/>
      <c r="ZY436" s="1"/>
      <c r="ZZ436" s="1"/>
      <c r="AAA436" s="1"/>
      <c r="AAB436" s="1"/>
      <c r="AAC436" s="1"/>
      <c r="AAD436" s="1"/>
      <c r="AAE436" s="1"/>
      <c r="AAF436" s="1"/>
      <c r="AAG436" s="1"/>
      <c r="AAH436" s="1"/>
      <c r="AAI436" s="1"/>
      <c r="AAJ436" s="1"/>
      <c r="AAK436" s="1"/>
      <c r="AAL436" s="1"/>
      <c r="AAM436" s="1"/>
      <c r="AAN436" s="1"/>
      <c r="AAO436" s="1"/>
      <c r="AAP436" s="1"/>
      <c r="AAQ436" s="1"/>
      <c r="AAR436" s="1"/>
      <c r="AAS436" s="1"/>
      <c r="AAT436" s="1"/>
      <c r="AAU436" s="1"/>
      <c r="AAV436" s="1"/>
      <c r="AAW436" s="1"/>
      <c r="AAX436" s="1"/>
      <c r="AAY436" s="1"/>
      <c r="AAZ436" s="1"/>
      <c r="ABA436" s="1"/>
      <c r="ABB436" s="1"/>
      <c r="ABC436" s="1"/>
      <c r="ABD436" s="1"/>
      <c r="ABE436" s="1"/>
      <c r="ABF436" s="1"/>
      <c r="ABG436" s="1"/>
      <c r="ABH436" s="1"/>
      <c r="ABI436" s="1"/>
      <c r="ABJ436" s="1"/>
      <c r="ABK436" s="1"/>
      <c r="ABL436" s="1"/>
      <c r="ABM436" s="1"/>
      <c r="ABN436" s="1"/>
      <c r="ABO436" s="1"/>
      <c r="ABP436" s="1"/>
      <c r="ABQ436" s="1"/>
      <c r="ABR436" s="1"/>
      <c r="ABS436" s="1"/>
      <c r="ABT436" s="1"/>
      <c r="ABU436" s="1"/>
      <c r="ABV436" s="1"/>
      <c r="ABW436" s="1"/>
      <c r="ABX436" s="1"/>
      <c r="ABY436" s="1"/>
      <c r="ABZ436" s="1"/>
      <c r="ACA436" s="1"/>
      <c r="ACB436" s="1"/>
      <c r="ACC436" s="1"/>
      <c r="ACD436" s="1"/>
      <c r="ACE436" s="1"/>
      <c r="ACF436" s="1"/>
      <c r="ACG436" s="1"/>
      <c r="ACH436" s="1"/>
      <c r="ACI436" s="1"/>
      <c r="ACJ436" s="1"/>
      <c r="ACK436" s="1"/>
      <c r="ACL436" s="1"/>
      <c r="ACM436" s="1"/>
      <c r="ACN436" s="1"/>
      <c r="ACO436" s="1"/>
      <c r="ACP436" s="1"/>
      <c r="ACQ436" s="1"/>
      <c r="ACR436" s="1"/>
      <c r="ACS436" s="1"/>
      <c r="ACT436" s="1"/>
      <c r="ACU436" s="1"/>
      <c r="ACV436" s="1"/>
      <c r="ACW436" s="1"/>
      <c r="ACX436" s="1"/>
      <c r="ACY436" s="1"/>
      <c r="ACZ436" s="1"/>
      <c r="ADA436" s="1"/>
      <c r="ADB436" s="1"/>
      <c r="ADC436" s="1"/>
      <c r="ADD436" s="1"/>
      <c r="ADE436" s="1"/>
      <c r="ADF436" s="1"/>
      <c r="ADG436" s="1"/>
      <c r="ADH436" s="1"/>
      <c r="ADI436" s="1"/>
      <c r="ADJ436" s="1"/>
      <c r="ADK436" s="1"/>
      <c r="ADL436" s="1"/>
      <c r="ADM436" s="1"/>
      <c r="ADN436" s="1"/>
      <c r="ADO436" s="1"/>
      <c r="ADP436" s="1"/>
      <c r="ADQ436" s="1"/>
      <c r="ADR436" s="1"/>
      <c r="ADS436" s="1"/>
      <c r="ADT436" s="1"/>
      <c r="ADU436" s="1"/>
      <c r="ADV436" s="1"/>
      <c r="ADW436" s="1"/>
      <c r="ADX436" s="1"/>
      <c r="ADY436" s="1"/>
      <c r="ADZ436" s="1"/>
      <c r="AEA436" s="1"/>
      <c r="AEB436" s="1"/>
      <c r="AEC436" s="1"/>
      <c r="AED436" s="1"/>
      <c r="AEE436" s="1"/>
      <c r="AEF436" s="1"/>
      <c r="AEG436" s="1"/>
      <c r="AEH436" s="1"/>
      <c r="AEI436" s="1"/>
      <c r="AEJ436" s="1"/>
      <c r="AEK436" s="1"/>
      <c r="AEL436" s="1"/>
      <c r="AEM436" s="1"/>
      <c r="AEN436" s="1"/>
      <c r="AEO436" s="1"/>
      <c r="AEP436" s="1"/>
      <c r="AEQ436" s="1"/>
      <c r="AER436" s="1"/>
      <c r="AES436" s="1"/>
      <c r="AET436" s="1"/>
      <c r="AEU436" s="1"/>
      <c r="AEV436" s="1"/>
      <c r="AEW436" s="1"/>
      <c r="AEX436" s="1"/>
      <c r="AEY436" s="1"/>
      <c r="AEZ436" s="1"/>
      <c r="AFA436" s="1"/>
      <c r="AFB436" s="1"/>
      <c r="AFC436" s="1"/>
      <c r="AFD436" s="1"/>
      <c r="AFE436" s="1"/>
      <c r="AFF436" s="1"/>
      <c r="AFG436" s="1"/>
      <c r="AFH436" s="1"/>
      <c r="AFI436" s="1"/>
      <c r="AFJ436" s="1"/>
      <c r="AFK436" s="1"/>
      <c r="AFL436" s="1"/>
      <c r="AFM436" s="1"/>
      <c r="AFN436" s="1"/>
      <c r="AFO436" s="1"/>
      <c r="AFP436" s="1"/>
      <c r="AFQ436" s="1"/>
      <c r="AFR436" s="1"/>
      <c r="AFS436" s="1"/>
      <c r="AFT436" s="1"/>
      <c r="AFU436" s="1"/>
      <c r="AFV436" s="1"/>
      <c r="AFW436" s="1"/>
      <c r="AFX436" s="1"/>
      <c r="AFY436" s="1"/>
      <c r="AFZ436" s="1"/>
      <c r="AGA436" s="1"/>
      <c r="AGB436" s="1"/>
      <c r="AGC436" s="1"/>
      <c r="AGD436" s="1"/>
      <c r="AGE436" s="1"/>
      <c r="AGF436" s="1"/>
      <c r="AGG436" s="1"/>
      <c r="AGH436" s="1"/>
      <c r="AGI436" s="1"/>
      <c r="AGJ436" s="1"/>
      <c r="AGK436" s="1"/>
      <c r="AGL436" s="1"/>
      <c r="AGM436" s="1"/>
      <c r="AGN436" s="1"/>
      <c r="AGO436" s="1"/>
      <c r="AGP436" s="1"/>
      <c r="AGQ436" s="1"/>
      <c r="AGR436" s="1"/>
      <c r="AGS436" s="1"/>
      <c r="AGT436" s="1"/>
      <c r="AGU436" s="1"/>
      <c r="AGV436" s="1"/>
      <c r="AGW436" s="1"/>
      <c r="AGX436" s="1"/>
      <c r="AGY436" s="1"/>
      <c r="AGZ436" s="1"/>
      <c r="AHA436" s="1"/>
      <c r="AHB436" s="1"/>
      <c r="AHC436" s="1"/>
      <c r="AHD436" s="1"/>
      <c r="AHE436" s="1"/>
      <c r="AHF436" s="1"/>
      <c r="AHG436" s="1"/>
      <c r="AHH436" s="1"/>
      <c r="AHI436" s="1"/>
      <c r="AHJ436" s="1"/>
      <c r="AHK436" s="1"/>
      <c r="AHL436" s="1"/>
      <c r="AHM436" s="1"/>
      <c r="AHN436" s="1"/>
      <c r="AHO436" s="1"/>
      <c r="AHP436" s="1"/>
      <c r="AHQ436" s="1"/>
      <c r="AHR436" s="1"/>
      <c r="AHS436" s="1"/>
      <c r="AHT436" s="1"/>
      <c r="AHU436" s="1"/>
      <c r="AHV436" s="1"/>
      <c r="AHW436" s="1"/>
      <c r="AHX436" s="1"/>
      <c r="AHY436" s="1"/>
      <c r="AHZ436" s="1"/>
      <c r="AIA436" s="1"/>
      <c r="AIB436" s="1"/>
      <c r="AIC436" s="1"/>
      <c r="AID436" s="1"/>
      <c r="AIE436" s="1"/>
      <c r="AIF436" s="1"/>
      <c r="AIG436" s="1"/>
      <c r="AIH436" s="1"/>
      <c r="AII436" s="1"/>
      <c r="AIJ436" s="1"/>
      <c r="AIK436" s="1"/>
      <c r="AIL436" s="1"/>
      <c r="AIM436" s="1"/>
      <c r="AIN436" s="1"/>
      <c r="AIO436" s="1"/>
      <c r="AIP436" s="1"/>
      <c r="AIQ436" s="1"/>
      <c r="AIR436" s="1"/>
      <c r="AIS436" s="1"/>
      <c r="AIT436" s="1"/>
      <c r="AIU436" s="1"/>
      <c r="AIV436" s="1"/>
      <c r="AIW436" s="1"/>
      <c r="AIX436" s="1"/>
      <c r="AIY436" s="1"/>
      <c r="AIZ436" s="1"/>
      <c r="AJA436" s="1"/>
      <c r="AJB436" s="1"/>
      <c r="AJC436" s="1"/>
      <c r="AJD436" s="1"/>
      <c r="AJE436" s="1"/>
      <c r="AJF436" s="1"/>
      <c r="AJG436" s="1"/>
      <c r="AJH436" s="1"/>
      <c r="AJI436" s="1"/>
      <c r="AJJ436" s="1"/>
      <c r="AJK436" s="1"/>
      <c r="AJL436" s="1"/>
      <c r="AJM436" s="1"/>
      <c r="AJN436" s="1"/>
      <c r="AJO436" s="1"/>
      <c r="AJP436" s="1"/>
      <c r="AJQ436" s="1"/>
      <c r="AJR436" s="1"/>
      <c r="AJS436" s="1"/>
      <c r="AJT436" s="1"/>
      <c r="AJU436" s="1"/>
      <c r="AJV436" s="1"/>
      <c r="AJW436" s="1"/>
      <c r="AJX436" s="1"/>
      <c r="AJY436" s="1"/>
      <c r="AJZ436" s="1"/>
      <c r="AKA436" s="1"/>
      <c r="AKB436" s="1"/>
      <c r="AKC436" s="1"/>
      <c r="AKD436" s="1"/>
      <c r="AKE436" s="1"/>
      <c r="AKF436" s="1"/>
      <c r="AKG436" s="1"/>
      <c r="AKH436" s="1"/>
      <c r="AKI436" s="1"/>
      <c r="AKJ436" s="1"/>
      <c r="AKK436" s="1"/>
      <c r="AKL436" s="1"/>
      <c r="AKM436" s="1"/>
      <c r="AKN436" s="1"/>
      <c r="AKO436" s="1"/>
      <c r="AKP436" s="1"/>
      <c r="AKQ436" s="1"/>
      <c r="AKR436" s="1"/>
      <c r="AKS436" s="1"/>
      <c r="AKT436" s="1"/>
      <c r="AKU436" s="1"/>
      <c r="AKV436" s="1"/>
      <c r="AKW436" s="1"/>
      <c r="AKX436" s="1"/>
      <c r="AKY436" s="1"/>
      <c r="AKZ436" s="1"/>
      <c r="ALA436" s="1"/>
      <c r="ALB436" s="1"/>
      <c r="ALC436" s="1"/>
      <c r="ALD436" s="1"/>
      <c r="ALE436" s="1"/>
      <c r="ALF436" s="1"/>
      <c r="ALG436" s="1"/>
      <c r="ALH436" s="1"/>
      <c r="ALI436" s="1"/>
      <c r="ALJ436" s="1"/>
      <c r="ALK436" s="1"/>
      <c r="ALL436" s="1"/>
      <c r="ALM436" s="1"/>
      <c r="ALN436" s="1"/>
      <c r="ALO436" s="1"/>
      <c r="ALP436" s="1"/>
      <c r="ALQ436" s="1"/>
      <c r="ALR436" s="1"/>
      <c r="ALS436" s="1"/>
      <c r="ALT436" s="1"/>
      <c r="ALU436" s="1"/>
      <c r="ALV436" s="1"/>
      <c r="ALW436" s="1"/>
      <c r="ALX436" s="1"/>
      <c r="ALY436" s="1"/>
      <c r="ALZ436" s="1"/>
      <c r="AMA436" s="1"/>
      <c r="AMB436" s="1"/>
      <c r="AMC436" s="1"/>
      <c r="AMD436" s="1"/>
      <c r="AME436" s="1"/>
      <c r="AMF436" s="1"/>
      <c r="AMG436" s="1"/>
      <c r="AMH436" s="1"/>
      <c r="AMI436" s="1"/>
      <c r="AMJ436" s="1"/>
    </row>
    <row r="437" spans="1:1024" s="22" customFormat="1">
      <c r="A437" s="1" t="s">
        <v>9917</v>
      </c>
      <c r="B437" s="1" t="s">
        <v>9918</v>
      </c>
      <c r="C437" s="1" t="s">
        <v>99</v>
      </c>
      <c r="D437" s="1" t="s">
        <v>13</v>
      </c>
      <c r="E437" s="1" t="s">
        <v>9919</v>
      </c>
      <c r="F437" s="1" t="s">
        <v>16</v>
      </c>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c r="KB437" s="1"/>
      <c r="KC437" s="1"/>
      <c r="KD437" s="1"/>
      <c r="KE437" s="1"/>
      <c r="KF437" s="1"/>
      <c r="KG437" s="1"/>
      <c r="KH437" s="1"/>
      <c r="KI437" s="1"/>
      <c r="KJ437" s="1"/>
      <c r="KK437" s="1"/>
      <c r="KL437" s="1"/>
      <c r="KM437" s="1"/>
      <c r="KN437" s="1"/>
      <c r="KO437" s="1"/>
      <c r="KP437" s="1"/>
      <c r="KQ437" s="1"/>
      <c r="KR437" s="1"/>
      <c r="KS437" s="1"/>
      <c r="KT437" s="1"/>
      <c r="KU437" s="1"/>
      <c r="KV437" s="1"/>
      <c r="KW437" s="1"/>
      <c r="KX437" s="1"/>
      <c r="KY437" s="1"/>
      <c r="KZ437" s="1"/>
      <c r="LA437" s="1"/>
      <c r="LB437" s="1"/>
      <c r="LC437" s="1"/>
      <c r="LD437" s="1"/>
      <c r="LE437" s="1"/>
      <c r="LF437" s="1"/>
      <c r="LG437" s="1"/>
      <c r="LH437" s="1"/>
      <c r="LI437" s="1"/>
      <c r="LJ437" s="1"/>
      <c r="LK437" s="1"/>
      <c r="LL437" s="1"/>
      <c r="LM437" s="1"/>
      <c r="LN437" s="1"/>
      <c r="LO437" s="1"/>
      <c r="LP437" s="1"/>
      <c r="LQ437" s="1"/>
      <c r="LR437" s="1"/>
      <c r="LS437" s="1"/>
      <c r="LT437" s="1"/>
      <c r="LU437" s="1"/>
      <c r="LV437" s="1"/>
      <c r="LW437" s="1"/>
      <c r="LX437" s="1"/>
      <c r="LY437" s="1"/>
      <c r="LZ437" s="1"/>
      <c r="MA437" s="1"/>
      <c r="MB437" s="1"/>
      <c r="MC437" s="1"/>
      <c r="MD437" s="1"/>
      <c r="ME437" s="1"/>
      <c r="MF437" s="1"/>
      <c r="MG437" s="1"/>
      <c r="MH437" s="1"/>
      <c r="MI437" s="1"/>
      <c r="MJ437" s="1"/>
      <c r="MK437" s="1"/>
      <c r="ML437" s="1"/>
      <c r="MM437" s="1"/>
      <c r="MN437" s="1"/>
      <c r="MO437" s="1"/>
      <c r="MP437" s="1"/>
      <c r="MQ437" s="1"/>
      <c r="MR437" s="1"/>
      <c r="MS437" s="1"/>
      <c r="MT437" s="1"/>
      <c r="MU437" s="1"/>
      <c r="MV437" s="1"/>
      <c r="MW437" s="1"/>
      <c r="MX437" s="1"/>
      <c r="MY437" s="1"/>
      <c r="MZ437" s="1"/>
      <c r="NA437" s="1"/>
      <c r="NB437" s="1"/>
      <c r="NC437" s="1"/>
      <c r="ND437" s="1"/>
      <c r="NE437" s="1"/>
      <c r="NF437" s="1"/>
      <c r="NG437" s="1"/>
      <c r="NH437" s="1"/>
      <c r="NI437" s="1"/>
      <c r="NJ437" s="1"/>
      <c r="NK437" s="1"/>
      <c r="NL437" s="1"/>
      <c r="NM437" s="1"/>
      <c r="NN437" s="1"/>
      <c r="NO437" s="1"/>
      <c r="NP437" s="1"/>
      <c r="NQ437" s="1"/>
      <c r="NR437" s="1"/>
      <c r="NS437" s="1"/>
      <c r="NT437" s="1"/>
      <c r="NU437" s="1"/>
      <c r="NV437" s="1"/>
      <c r="NW437" s="1"/>
      <c r="NX437" s="1"/>
      <c r="NY437" s="1"/>
      <c r="NZ437" s="1"/>
      <c r="OA437" s="1"/>
      <c r="OB437" s="1"/>
      <c r="OC437" s="1"/>
      <c r="OD437" s="1"/>
      <c r="OE437" s="1"/>
      <c r="OF437" s="1"/>
      <c r="OG437" s="1"/>
      <c r="OH437" s="1"/>
      <c r="OI437" s="1"/>
      <c r="OJ437" s="1"/>
      <c r="OK437" s="1"/>
      <c r="OL437" s="1"/>
      <c r="OM437" s="1"/>
      <c r="ON437" s="1"/>
      <c r="OO437" s="1"/>
      <c r="OP437" s="1"/>
      <c r="OQ437" s="1"/>
      <c r="OR437" s="1"/>
      <c r="OS437" s="1"/>
      <c r="OT437" s="1"/>
      <c r="OU437" s="1"/>
      <c r="OV437" s="1"/>
      <c r="OW437" s="1"/>
      <c r="OX437" s="1"/>
      <c r="OY437" s="1"/>
      <c r="OZ437" s="1"/>
      <c r="PA437" s="1"/>
      <c r="PB437" s="1"/>
      <c r="PC437" s="1"/>
      <c r="PD437" s="1"/>
      <c r="PE437" s="1"/>
      <c r="PF437" s="1"/>
      <c r="PG437" s="1"/>
      <c r="PH437" s="1"/>
      <c r="PI437" s="1"/>
      <c r="PJ437" s="1"/>
      <c r="PK437" s="1"/>
      <c r="PL437" s="1"/>
      <c r="PM437" s="1"/>
      <c r="PN437" s="1"/>
      <c r="PO437" s="1"/>
      <c r="PP437" s="1"/>
      <c r="PQ437" s="1"/>
      <c r="PR437" s="1"/>
      <c r="PS437" s="1"/>
      <c r="PT437" s="1"/>
      <c r="PU437" s="1"/>
      <c r="PV437" s="1"/>
      <c r="PW437" s="1"/>
      <c r="PX437" s="1"/>
      <c r="PY437" s="1"/>
      <c r="PZ437" s="1"/>
      <c r="QA437" s="1"/>
      <c r="QB437" s="1"/>
      <c r="QC437" s="1"/>
      <c r="QD437" s="1"/>
      <c r="QE437" s="1"/>
      <c r="QF437" s="1"/>
      <c r="QG437" s="1"/>
      <c r="QH437" s="1"/>
      <c r="QI437" s="1"/>
      <c r="QJ437" s="1"/>
      <c r="QK437" s="1"/>
      <c r="QL437" s="1"/>
      <c r="QM437" s="1"/>
      <c r="QN437" s="1"/>
      <c r="QO437" s="1"/>
      <c r="QP437" s="1"/>
      <c r="QQ437" s="1"/>
      <c r="QR437" s="1"/>
      <c r="QS437" s="1"/>
      <c r="QT437" s="1"/>
      <c r="QU437" s="1"/>
      <c r="QV437" s="1"/>
      <c r="QW437" s="1"/>
      <c r="QX437" s="1"/>
      <c r="QY437" s="1"/>
      <c r="QZ437" s="1"/>
      <c r="RA437" s="1"/>
      <c r="RB437" s="1"/>
      <c r="RC437" s="1"/>
      <c r="RD437" s="1"/>
      <c r="RE437" s="1"/>
      <c r="RF437" s="1"/>
      <c r="RG437" s="1"/>
      <c r="RH437" s="1"/>
      <c r="RI437" s="1"/>
      <c r="RJ437" s="1"/>
      <c r="RK437" s="1"/>
      <c r="RL437" s="1"/>
      <c r="RM437" s="1"/>
      <c r="RN437" s="1"/>
      <c r="RO437" s="1"/>
      <c r="RP437" s="1"/>
      <c r="RQ437" s="1"/>
      <c r="RR437" s="1"/>
      <c r="RS437" s="1"/>
      <c r="RT437" s="1"/>
      <c r="RU437" s="1"/>
      <c r="RV437" s="1"/>
      <c r="RW437" s="1"/>
      <c r="RX437" s="1"/>
      <c r="RY437" s="1"/>
      <c r="RZ437" s="1"/>
      <c r="SA437" s="1"/>
      <c r="SB437" s="1"/>
      <c r="SC437" s="1"/>
      <c r="SD437" s="1"/>
      <c r="SE437" s="1"/>
      <c r="SF437" s="1"/>
      <c r="SG437" s="1"/>
      <c r="SH437" s="1"/>
      <c r="SI437" s="1"/>
      <c r="SJ437" s="1"/>
      <c r="SK437" s="1"/>
      <c r="SL437" s="1"/>
      <c r="SM437" s="1"/>
      <c r="SN437" s="1"/>
      <c r="SO437" s="1"/>
      <c r="SP437" s="1"/>
      <c r="SQ437" s="1"/>
      <c r="SR437" s="1"/>
      <c r="SS437" s="1"/>
      <c r="ST437" s="1"/>
      <c r="SU437" s="1"/>
      <c r="SV437" s="1"/>
      <c r="SW437" s="1"/>
      <c r="SX437" s="1"/>
      <c r="SY437" s="1"/>
      <c r="SZ437" s="1"/>
      <c r="TA437" s="1"/>
      <c r="TB437" s="1"/>
      <c r="TC437" s="1"/>
      <c r="TD437" s="1"/>
      <c r="TE437" s="1"/>
      <c r="TF437" s="1"/>
      <c r="TG437" s="1"/>
      <c r="TH437" s="1"/>
      <c r="TI437" s="1"/>
      <c r="TJ437" s="1"/>
      <c r="TK437" s="1"/>
      <c r="TL437" s="1"/>
      <c r="TM437" s="1"/>
      <c r="TN437" s="1"/>
      <c r="TO437" s="1"/>
      <c r="TP437" s="1"/>
      <c r="TQ437" s="1"/>
      <c r="TR437" s="1"/>
      <c r="TS437" s="1"/>
      <c r="TT437" s="1"/>
      <c r="TU437" s="1"/>
      <c r="TV437" s="1"/>
      <c r="TW437" s="1"/>
      <c r="TX437" s="1"/>
      <c r="TY437" s="1"/>
      <c r="TZ437" s="1"/>
      <c r="UA437" s="1"/>
      <c r="UB437" s="1"/>
      <c r="UC437" s="1"/>
      <c r="UD437" s="1"/>
      <c r="UE437" s="1"/>
      <c r="UF437" s="1"/>
      <c r="UG437" s="1"/>
      <c r="UH437" s="1"/>
      <c r="UI437" s="1"/>
      <c r="UJ437" s="1"/>
      <c r="UK437" s="1"/>
      <c r="UL437" s="1"/>
      <c r="UM437" s="1"/>
      <c r="UN437" s="1"/>
      <c r="UO437" s="1"/>
      <c r="UP437" s="1"/>
      <c r="UQ437" s="1"/>
      <c r="UR437" s="1"/>
      <c r="US437" s="1"/>
      <c r="UT437" s="1"/>
      <c r="UU437" s="1"/>
      <c r="UV437" s="1"/>
      <c r="UW437" s="1"/>
      <c r="UX437" s="1"/>
      <c r="UY437" s="1"/>
      <c r="UZ437" s="1"/>
      <c r="VA437" s="1"/>
      <c r="VB437" s="1"/>
      <c r="VC437" s="1"/>
      <c r="VD437" s="1"/>
      <c r="VE437" s="1"/>
      <c r="VF437" s="1"/>
      <c r="VG437" s="1"/>
      <c r="VH437" s="1"/>
      <c r="VI437" s="1"/>
      <c r="VJ437" s="1"/>
      <c r="VK437" s="1"/>
      <c r="VL437" s="1"/>
      <c r="VM437" s="1"/>
      <c r="VN437" s="1"/>
      <c r="VO437" s="1"/>
      <c r="VP437" s="1"/>
      <c r="VQ437" s="1"/>
      <c r="VR437" s="1"/>
      <c r="VS437" s="1"/>
      <c r="VT437" s="1"/>
      <c r="VU437" s="1"/>
      <c r="VV437" s="1"/>
      <c r="VW437" s="1"/>
      <c r="VX437" s="1"/>
      <c r="VY437" s="1"/>
      <c r="VZ437" s="1"/>
      <c r="WA437" s="1"/>
      <c r="WB437" s="1"/>
      <c r="WC437" s="1"/>
      <c r="WD437" s="1"/>
      <c r="WE437" s="1"/>
      <c r="WF437" s="1"/>
      <c r="WG437" s="1"/>
      <c r="WH437" s="1"/>
      <c r="WI437" s="1"/>
      <c r="WJ437" s="1"/>
      <c r="WK437" s="1"/>
      <c r="WL437" s="1"/>
      <c r="WM437" s="1"/>
      <c r="WN437" s="1"/>
      <c r="WO437" s="1"/>
      <c r="WP437" s="1"/>
      <c r="WQ437" s="1"/>
      <c r="WR437" s="1"/>
      <c r="WS437" s="1"/>
      <c r="WT437" s="1"/>
      <c r="WU437" s="1"/>
      <c r="WV437" s="1"/>
      <c r="WW437" s="1"/>
      <c r="WX437" s="1"/>
      <c r="WY437" s="1"/>
      <c r="WZ437" s="1"/>
      <c r="XA437" s="1"/>
      <c r="XB437" s="1"/>
      <c r="XC437" s="1"/>
      <c r="XD437" s="1"/>
      <c r="XE437" s="1"/>
      <c r="XF437" s="1"/>
      <c r="XG437" s="1"/>
      <c r="XH437" s="1"/>
      <c r="XI437" s="1"/>
      <c r="XJ437" s="1"/>
      <c r="XK437" s="1"/>
      <c r="XL437" s="1"/>
      <c r="XM437" s="1"/>
      <c r="XN437" s="1"/>
      <c r="XO437" s="1"/>
      <c r="XP437" s="1"/>
      <c r="XQ437" s="1"/>
      <c r="XR437" s="1"/>
      <c r="XS437" s="1"/>
      <c r="XT437" s="1"/>
      <c r="XU437" s="1"/>
      <c r="XV437" s="1"/>
      <c r="XW437" s="1"/>
      <c r="XX437" s="1"/>
      <c r="XY437" s="1"/>
      <c r="XZ437" s="1"/>
      <c r="YA437" s="1"/>
      <c r="YB437" s="1"/>
      <c r="YC437" s="1"/>
      <c r="YD437" s="1"/>
      <c r="YE437" s="1"/>
      <c r="YF437" s="1"/>
      <c r="YG437" s="1"/>
      <c r="YH437" s="1"/>
      <c r="YI437" s="1"/>
      <c r="YJ437" s="1"/>
      <c r="YK437" s="1"/>
      <c r="YL437" s="1"/>
      <c r="YM437" s="1"/>
      <c r="YN437" s="1"/>
      <c r="YO437" s="1"/>
      <c r="YP437" s="1"/>
      <c r="YQ437" s="1"/>
      <c r="YR437" s="1"/>
      <c r="YS437" s="1"/>
      <c r="YT437" s="1"/>
      <c r="YU437" s="1"/>
      <c r="YV437" s="1"/>
      <c r="YW437" s="1"/>
      <c r="YX437" s="1"/>
      <c r="YY437" s="1"/>
      <c r="YZ437" s="1"/>
      <c r="ZA437" s="1"/>
      <c r="ZB437" s="1"/>
      <c r="ZC437" s="1"/>
      <c r="ZD437" s="1"/>
      <c r="ZE437" s="1"/>
      <c r="ZF437" s="1"/>
      <c r="ZG437" s="1"/>
      <c r="ZH437" s="1"/>
      <c r="ZI437" s="1"/>
      <c r="ZJ437" s="1"/>
      <c r="ZK437" s="1"/>
      <c r="ZL437" s="1"/>
      <c r="ZM437" s="1"/>
      <c r="ZN437" s="1"/>
      <c r="ZO437" s="1"/>
      <c r="ZP437" s="1"/>
      <c r="ZQ437" s="1"/>
      <c r="ZR437" s="1"/>
      <c r="ZS437" s="1"/>
      <c r="ZT437" s="1"/>
      <c r="ZU437" s="1"/>
      <c r="ZV437" s="1"/>
      <c r="ZW437" s="1"/>
      <c r="ZX437" s="1"/>
      <c r="ZY437" s="1"/>
      <c r="ZZ437" s="1"/>
      <c r="AAA437" s="1"/>
      <c r="AAB437" s="1"/>
      <c r="AAC437" s="1"/>
      <c r="AAD437" s="1"/>
      <c r="AAE437" s="1"/>
      <c r="AAF437" s="1"/>
      <c r="AAG437" s="1"/>
      <c r="AAH437" s="1"/>
      <c r="AAI437" s="1"/>
      <c r="AAJ437" s="1"/>
      <c r="AAK437" s="1"/>
      <c r="AAL437" s="1"/>
      <c r="AAM437" s="1"/>
      <c r="AAN437" s="1"/>
      <c r="AAO437" s="1"/>
      <c r="AAP437" s="1"/>
      <c r="AAQ437" s="1"/>
      <c r="AAR437" s="1"/>
      <c r="AAS437" s="1"/>
      <c r="AAT437" s="1"/>
      <c r="AAU437" s="1"/>
      <c r="AAV437" s="1"/>
      <c r="AAW437" s="1"/>
      <c r="AAX437" s="1"/>
      <c r="AAY437" s="1"/>
      <c r="AAZ437" s="1"/>
      <c r="ABA437" s="1"/>
      <c r="ABB437" s="1"/>
      <c r="ABC437" s="1"/>
      <c r="ABD437" s="1"/>
      <c r="ABE437" s="1"/>
      <c r="ABF437" s="1"/>
      <c r="ABG437" s="1"/>
      <c r="ABH437" s="1"/>
      <c r="ABI437" s="1"/>
      <c r="ABJ437" s="1"/>
      <c r="ABK437" s="1"/>
      <c r="ABL437" s="1"/>
      <c r="ABM437" s="1"/>
      <c r="ABN437" s="1"/>
      <c r="ABO437" s="1"/>
      <c r="ABP437" s="1"/>
      <c r="ABQ437" s="1"/>
      <c r="ABR437" s="1"/>
      <c r="ABS437" s="1"/>
      <c r="ABT437" s="1"/>
      <c r="ABU437" s="1"/>
      <c r="ABV437" s="1"/>
      <c r="ABW437" s="1"/>
      <c r="ABX437" s="1"/>
      <c r="ABY437" s="1"/>
      <c r="ABZ437" s="1"/>
      <c r="ACA437" s="1"/>
      <c r="ACB437" s="1"/>
      <c r="ACC437" s="1"/>
      <c r="ACD437" s="1"/>
      <c r="ACE437" s="1"/>
      <c r="ACF437" s="1"/>
      <c r="ACG437" s="1"/>
      <c r="ACH437" s="1"/>
      <c r="ACI437" s="1"/>
      <c r="ACJ437" s="1"/>
      <c r="ACK437" s="1"/>
      <c r="ACL437" s="1"/>
      <c r="ACM437" s="1"/>
      <c r="ACN437" s="1"/>
      <c r="ACO437" s="1"/>
      <c r="ACP437" s="1"/>
      <c r="ACQ437" s="1"/>
      <c r="ACR437" s="1"/>
      <c r="ACS437" s="1"/>
      <c r="ACT437" s="1"/>
      <c r="ACU437" s="1"/>
      <c r="ACV437" s="1"/>
      <c r="ACW437" s="1"/>
      <c r="ACX437" s="1"/>
      <c r="ACY437" s="1"/>
      <c r="ACZ437" s="1"/>
      <c r="ADA437" s="1"/>
      <c r="ADB437" s="1"/>
      <c r="ADC437" s="1"/>
      <c r="ADD437" s="1"/>
      <c r="ADE437" s="1"/>
      <c r="ADF437" s="1"/>
      <c r="ADG437" s="1"/>
      <c r="ADH437" s="1"/>
      <c r="ADI437" s="1"/>
      <c r="ADJ437" s="1"/>
      <c r="ADK437" s="1"/>
      <c r="ADL437" s="1"/>
      <c r="ADM437" s="1"/>
      <c r="ADN437" s="1"/>
      <c r="ADO437" s="1"/>
      <c r="ADP437" s="1"/>
      <c r="ADQ437" s="1"/>
      <c r="ADR437" s="1"/>
      <c r="ADS437" s="1"/>
      <c r="ADT437" s="1"/>
      <c r="ADU437" s="1"/>
      <c r="ADV437" s="1"/>
      <c r="ADW437" s="1"/>
      <c r="ADX437" s="1"/>
      <c r="ADY437" s="1"/>
      <c r="ADZ437" s="1"/>
      <c r="AEA437" s="1"/>
      <c r="AEB437" s="1"/>
      <c r="AEC437" s="1"/>
      <c r="AED437" s="1"/>
      <c r="AEE437" s="1"/>
      <c r="AEF437" s="1"/>
      <c r="AEG437" s="1"/>
      <c r="AEH437" s="1"/>
      <c r="AEI437" s="1"/>
      <c r="AEJ437" s="1"/>
      <c r="AEK437" s="1"/>
      <c r="AEL437" s="1"/>
      <c r="AEM437" s="1"/>
      <c r="AEN437" s="1"/>
      <c r="AEO437" s="1"/>
      <c r="AEP437" s="1"/>
      <c r="AEQ437" s="1"/>
      <c r="AER437" s="1"/>
      <c r="AES437" s="1"/>
      <c r="AET437" s="1"/>
      <c r="AEU437" s="1"/>
      <c r="AEV437" s="1"/>
      <c r="AEW437" s="1"/>
      <c r="AEX437" s="1"/>
      <c r="AEY437" s="1"/>
      <c r="AEZ437" s="1"/>
      <c r="AFA437" s="1"/>
      <c r="AFB437" s="1"/>
      <c r="AFC437" s="1"/>
      <c r="AFD437" s="1"/>
      <c r="AFE437" s="1"/>
      <c r="AFF437" s="1"/>
      <c r="AFG437" s="1"/>
      <c r="AFH437" s="1"/>
      <c r="AFI437" s="1"/>
      <c r="AFJ437" s="1"/>
      <c r="AFK437" s="1"/>
      <c r="AFL437" s="1"/>
      <c r="AFM437" s="1"/>
      <c r="AFN437" s="1"/>
      <c r="AFO437" s="1"/>
      <c r="AFP437" s="1"/>
      <c r="AFQ437" s="1"/>
      <c r="AFR437" s="1"/>
      <c r="AFS437" s="1"/>
      <c r="AFT437" s="1"/>
      <c r="AFU437" s="1"/>
      <c r="AFV437" s="1"/>
      <c r="AFW437" s="1"/>
      <c r="AFX437" s="1"/>
      <c r="AFY437" s="1"/>
      <c r="AFZ437" s="1"/>
      <c r="AGA437" s="1"/>
      <c r="AGB437" s="1"/>
      <c r="AGC437" s="1"/>
      <c r="AGD437" s="1"/>
      <c r="AGE437" s="1"/>
      <c r="AGF437" s="1"/>
      <c r="AGG437" s="1"/>
      <c r="AGH437" s="1"/>
      <c r="AGI437" s="1"/>
      <c r="AGJ437" s="1"/>
      <c r="AGK437" s="1"/>
      <c r="AGL437" s="1"/>
      <c r="AGM437" s="1"/>
      <c r="AGN437" s="1"/>
      <c r="AGO437" s="1"/>
      <c r="AGP437" s="1"/>
      <c r="AGQ437" s="1"/>
      <c r="AGR437" s="1"/>
      <c r="AGS437" s="1"/>
      <c r="AGT437" s="1"/>
      <c r="AGU437" s="1"/>
      <c r="AGV437" s="1"/>
      <c r="AGW437" s="1"/>
      <c r="AGX437" s="1"/>
      <c r="AGY437" s="1"/>
      <c r="AGZ437" s="1"/>
      <c r="AHA437" s="1"/>
      <c r="AHB437" s="1"/>
      <c r="AHC437" s="1"/>
      <c r="AHD437" s="1"/>
      <c r="AHE437" s="1"/>
      <c r="AHF437" s="1"/>
      <c r="AHG437" s="1"/>
      <c r="AHH437" s="1"/>
      <c r="AHI437" s="1"/>
      <c r="AHJ437" s="1"/>
      <c r="AHK437" s="1"/>
      <c r="AHL437" s="1"/>
      <c r="AHM437" s="1"/>
      <c r="AHN437" s="1"/>
      <c r="AHO437" s="1"/>
      <c r="AHP437" s="1"/>
      <c r="AHQ437" s="1"/>
      <c r="AHR437" s="1"/>
      <c r="AHS437" s="1"/>
      <c r="AHT437" s="1"/>
      <c r="AHU437" s="1"/>
      <c r="AHV437" s="1"/>
      <c r="AHW437" s="1"/>
      <c r="AHX437" s="1"/>
      <c r="AHY437" s="1"/>
      <c r="AHZ437" s="1"/>
      <c r="AIA437" s="1"/>
      <c r="AIB437" s="1"/>
      <c r="AIC437" s="1"/>
      <c r="AID437" s="1"/>
      <c r="AIE437" s="1"/>
      <c r="AIF437" s="1"/>
      <c r="AIG437" s="1"/>
      <c r="AIH437" s="1"/>
      <c r="AII437" s="1"/>
      <c r="AIJ437" s="1"/>
      <c r="AIK437" s="1"/>
      <c r="AIL437" s="1"/>
      <c r="AIM437" s="1"/>
      <c r="AIN437" s="1"/>
      <c r="AIO437" s="1"/>
      <c r="AIP437" s="1"/>
      <c r="AIQ437" s="1"/>
      <c r="AIR437" s="1"/>
      <c r="AIS437" s="1"/>
      <c r="AIT437" s="1"/>
      <c r="AIU437" s="1"/>
      <c r="AIV437" s="1"/>
      <c r="AIW437" s="1"/>
      <c r="AIX437" s="1"/>
      <c r="AIY437" s="1"/>
      <c r="AIZ437" s="1"/>
      <c r="AJA437" s="1"/>
      <c r="AJB437" s="1"/>
      <c r="AJC437" s="1"/>
      <c r="AJD437" s="1"/>
      <c r="AJE437" s="1"/>
      <c r="AJF437" s="1"/>
      <c r="AJG437" s="1"/>
      <c r="AJH437" s="1"/>
      <c r="AJI437" s="1"/>
      <c r="AJJ437" s="1"/>
      <c r="AJK437" s="1"/>
      <c r="AJL437" s="1"/>
      <c r="AJM437" s="1"/>
      <c r="AJN437" s="1"/>
      <c r="AJO437" s="1"/>
      <c r="AJP437" s="1"/>
      <c r="AJQ437" s="1"/>
      <c r="AJR437" s="1"/>
      <c r="AJS437" s="1"/>
      <c r="AJT437" s="1"/>
      <c r="AJU437" s="1"/>
      <c r="AJV437" s="1"/>
      <c r="AJW437" s="1"/>
      <c r="AJX437" s="1"/>
      <c r="AJY437" s="1"/>
      <c r="AJZ437" s="1"/>
      <c r="AKA437" s="1"/>
      <c r="AKB437" s="1"/>
      <c r="AKC437" s="1"/>
      <c r="AKD437" s="1"/>
      <c r="AKE437" s="1"/>
      <c r="AKF437" s="1"/>
      <c r="AKG437" s="1"/>
      <c r="AKH437" s="1"/>
      <c r="AKI437" s="1"/>
      <c r="AKJ437" s="1"/>
      <c r="AKK437" s="1"/>
      <c r="AKL437" s="1"/>
      <c r="AKM437" s="1"/>
      <c r="AKN437" s="1"/>
      <c r="AKO437" s="1"/>
      <c r="AKP437" s="1"/>
      <c r="AKQ437" s="1"/>
      <c r="AKR437" s="1"/>
      <c r="AKS437" s="1"/>
      <c r="AKT437" s="1"/>
      <c r="AKU437" s="1"/>
      <c r="AKV437" s="1"/>
      <c r="AKW437" s="1"/>
      <c r="AKX437" s="1"/>
      <c r="AKY437" s="1"/>
      <c r="AKZ437" s="1"/>
      <c r="ALA437" s="1"/>
      <c r="ALB437" s="1"/>
      <c r="ALC437" s="1"/>
      <c r="ALD437" s="1"/>
      <c r="ALE437" s="1"/>
      <c r="ALF437" s="1"/>
      <c r="ALG437" s="1"/>
      <c r="ALH437" s="1"/>
      <c r="ALI437" s="1"/>
      <c r="ALJ437" s="1"/>
      <c r="ALK437" s="1"/>
      <c r="ALL437" s="1"/>
      <c r="ALM437" s="1"/>
      <c r="ALN437" s="1"/>
      <c r="ALO437" s="1"/>
      <c r="ALP437" s="1"/>
      <c r="ALQ437" s="1"/>
      <c r="ALR437" s="1"/>
      <c r="ALS437" s="1"/>
      <c r="ALT437" s="1"/>
      <c r="ALU437" s="1"/>
      <c r="ALV437" s="1"/>
      <c r="ALW437" s="1"/>
      <c r="ALX437" s="1"/>
      <c r="ALY437" s="1"/>
      <c r="ALZ437" s="1"/>
      <c r="AMA437" s="1"/>
      <c r="AMB437" s="1"/>
      <c r="AMC437" s="1"/>
      <c r="AMD437" s="1"/>
      <c r="AME437" s="1"/>
      <c r="AMF437" s="1"/>
      <c r="AMG437" s="1"/>
      <c r="AMH437" s="1"/>
      <c r="AMI437" s="1"/>
      <c r="AMJ437" s="1"/>
    </row>
    <row r="438" spans="1:1024" s="22" customFormat="1">
      <c r="A438" s="1" t="s">
        <v>9920</v>
      </c>
      <c r="B438" s="1" t="s">
        <v>9921</v>
      </c>
      <c r="C438" s="1" t="s">
        <v>99</v>
      </c>
      <c r="D438" s="1" t="s">
        <v>13</v>
      </c>
      <c r="E438" s="1" t="s">
        <v>9922</v>
      </c>
      <c r="F438" s="1" t="s">
        <v>16</v>
      </c>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c r="KB438" s="1"/>
      <c r="KC438" s="1"/>
      <c r="KD438" s="1"/>
      <c r="KE438" s="1"/>
      <c r="KF438" s="1"/>
      <c r="KG438" s="1"/>
      <c r="KH438" s="1"/>
      <c r="KI438" s="1"/>
      <c r="KJ438" s="1"/>
      <c r="KK438" s="1"/>
      <c r="KL438" s="1"/>
      <c r="KM438" s="1"/>
      <c r="KN438" s="1"/>
      <c r="KO438" s="1"/>
      <c r="KP438" s="1"/>
      <c r="KQ438" s="1"/>
      <c r="KR438" s="1"/>
      <c r="KS438" s="1"/>
      <c r="KT438" s="1"/>
      <c r="KU438" s="1"/>
      <c r="KV438" s="1"/>
      <c r="KW438" s="1"/>
      <c r="KX438" s="1"/>
      <c r="KY438" s="1"/>
      <c r="KZ438" s="1"/>
      <c r="LA438" s="1"/>
      <c r="LB438" s="1"/>
      <c r="LC438" s="1"/>
      <c r="LD438" s="1"/>
      <c r="LE438" s="1"/>
      <c r="LF438" s="1"/>
      <c r="LG438" s="1"/>
      <c r="LH438" s="1"/>
      <c r="LI438" s="1"/>
      <c r="LJ438" s="1"/>
      <c r="LK438" s="1"/>
      <c r="LL438" s="1"/>
      <c r="LM438" s="1"/>
      <c r="LN438" s="1"/>
      <c r="LO438" s="1"/>
      <c r="LP438" s="1"/>
      <c r="LQ438" s="1"/>
      <c r="LR438" s="1"/>
      <c r="LS438" s="1"/>
      <c r="LT438" s="1"/>
      <c r="LU438" s="1"/>
      <c r="LV438" s="1"/>
      <c r="LW438" s="1"/>
      <c r="LX438" s="1"/>
      <c r="LY438" s="1"/>
      <c r="LZ438" s="1"/>
      <c r="MA438" s="1"/>
      <c r="MB438" s="1"/>
      <c r="MC438" s="1"/>
      <c r="MD438" s="1"/>
      <c r="ME438" s="1"/>
      <c r="MF438" s="1"/>
      <c r="MG438" s="1"/>
      <c r="MH438" s="1"/>
      <c r="MI438" s="1"/>
      <c r="MJ438" s="1"/>
      <c r="MK438" s="1"/>
      <c r="ML438" s="1"/>
      <c r="MM438" s="1"/>
      <c r="MN438" s="1"/>
      <c r="MO438" s="1"/>
      <c r="MP438" s="1"/>
      <c r="MQ438" s="1"/>
      <c r="MR438" s="1"/>
      <c r="MS438" s="1"/>
      <c r="MT438" s="1"/>
      <c r="MU438" s="1"/>
      <c r="MV438" s="1"/>
      <c r="MW438" s="1"/>
      <c r="MX438" s="1"/>
      <c r="MY438" s="1"/>
      <c r="MZ438" s="1"/>
      <c r="NA438" s="1"/>
      <c r="NB438" s="1"/>
      <c r="NC438" s="1"/>
      <c r="ND438" s="1"/>
      <c r="NE438" s="1"/>
      <c r="NF438" s="1"/>
      <c r="NG438" s="1"/>
      <c r="NH438" s="1"/>
      <c r="NI438" s="1"/>
      <c r="NJ438" s="1"/>
      <c r="NK438" s="1"/>
      <c r="NL438" s="1"/>
      <c r="NM438" s="1"/>
      <c r="NN438" s="1"/>
      <c r="NO438" s="1"/>
      <c r="NP438" s="1"/>
      <c r="NQ438" s="1"/>
      <c r="NR438" s="1"/>
      <c r="NS438" s="1"/>
      <c r="NT438" s="1"/>
      <c r="NU438" s="1"/>
      <c r="NV438" s="1"/>
      <c r="NW438" s="1"/>
      <c r="NX438" s="1"/>
      <c r="NY438" s="1"/>
      <c r="NZ438" s="1"/>
      <c r="OA438" s="1"/>
      <c r="OB438" s="1"/>
      <c r="OC438" s="1"/>
      <c r="OD438" s="1"/>
      <c r="OE438" s="1"/>
      <c r="OF438" s="1"/>
      <c r="OG438" s="1"/>
      <c r="OH438" s="1"/>
      <c r="OI438" s="1"/>
      <c r="OJ438" s="1"/>
      <c r="OK438" s="1"/>
      <c r="OL438" s="1"/>
      <c r="OM438" s="1"/>
      <c r="ON438" s="1"/>
      <c r="OO438" s="1"/>
      <c r="OP438" s="1"/>
      <c r="OQ438" s="1"/>
      <c r="OR438" s="1"/>
      <c r="OS438" s="1"/>
      <c r="OT438" s="1"/>
      <c r="OU438" s="1"/>
      <c r="OV438" s="1"/>
      <c r="OW438" s="1"/>
      <c r="OX438" s="1"/>
      <c r="OY438" s="1"/>
      <c r="OZ438" s="1"/>
      <c r="PA438" s="1"/>
      <c r="PB438" s="1"/>
      <c r="PC438" s="1"/>
      <c r="PD438" s="1"/>
      <c r="PE438" s="1"/>
      <c r="PF438" s="1"/>
      <c r="PG438" s="1"/>
      <c r="PH438" s="1"/>
      <c r="PI438" s="1"/>
      <c r="PJ438" s="1"/>
      <c r="PK438" s="1"/>
      <c r="PL438" s="1"/>
      <c r="PM438" s="1"/>
      <c r="PN438" s="1"/>
      <c r="PO438" s="1"/>
      <c r="PP438" s="1"/>
      <c r="PQ438" s="1"/>
      <c r="PR438" s="1"/>
      <c r="PS438" s="1"/>
      <c r="PT438" s="1"/>
      <c r="PU438" s="1"/>
      <c r="PV438" s="1"/>
      <c r="PW438" s="1"/>
      <c r="PX438" s="1"/>
      <c r="PY438" s="1"/>
      <c r="PZ438" s="1"/>
      <c r="QA438" s="1"/>
      <c r="QB438" s="1"/>
      <c r="QC438" s="1"/>
      <c r="QD438" s="1"/>
      <c r="QE438" s="1"/>
      <c r="QF438" s="1"/>
      <c r="QG438" s="1"/>
      <c r="QH438" s="1"/>
      <c r="QI438" s="1"/>
      <c r="QJ438" s="1"/>
      <c r="QK438" s="1"/>
      <c r="QL438" s="1"/>
      <c r="QM438" s="1"/>
      <c r="QN438" s="1"/>
      <c r="QO438" s="1"/>
      <c r="QP438" s="1"/>
      <c r="QQ438" s="1"/>
      <c r="QR438" s="1"/>
      <c r="QS438" s="1"/>
      <c r="QT438" s="1"/>
      <c r="QU438" s="1"/>
      <c r="QV438" s="1"/>
      <c r="QW438" s="1"/>
      <c r="QX438" s="1"/>
      <c r="QY438" s="1"/>
      <c r="QZ438" s="1"/>
      <c r="RA438" s="1"/>
      <c r="RB438" s="1"/>
      <c r="RC438" s="1"/>
      <c r="RD438" s="1"/>
      <c r="RE438" s="1"/>
      <c r="RF438" s="1"/>
      <c r="RG438" s="1"/>
      <c r="RH438" s="1"/>
      <c r="RI438" s="1"/>
      <c r="RJ438" s="1"/>
      <c r="RK438" s="1"/>
      <c r="RL438" s="1"/>
      <c r="RM438" s="1"/>
      <c r="RN438" s="1"/>
      <c r="RO438" s="1"/>
      <c r="RP438" s="1"/>
      <c r="RQ438" s="1"/>
      <c r="RR438" s="1"/>
      <c r="RS438" s="1"/>
      <c r="RT438" s="1"/>
      <c r="RU438" s="1"/>
      <c r="RV438" s="1"/>
      <c r="RW438" s="1"/>
      <c r="RX438" s="1"/>
      <c r="RY438" s="1"/>
      <c r="RZ438" s="1"/>
      <c r="SA438" s="1"/>
      <c r="SB438" s="1"/>
      <c r="SC438" s="1"/>
      <c r="SD438" s="1"/>
      <c r="SE438" s="1"/>
      <c r="SF438" s="1"/>
      <c r="SG438" s="1"/>
      <c r="SH438" s="1"/>
      <c r="SI438" s="1"/>
      <c r="SJ438" s="1"/>
      <c r="SK438" s="1"/>
      <c r="SL438" s="1"/>
      <c r="SM438" s="1"/>
      <c r="SN438" s="1"/>
      <c r="SO438" s="1"/>
      <c r="SP438" s="1"/>
      <c r="SQ438" s="1"/>
      <c r="SR438" s="1"/>
      <c r="SS438" s="1"/>
      <c r="ST438" s="1"/>
      <c r="SU438" s="1"/>
      <c r="SV438" s="1"/>
      <c r="SW438" s="1"/>
      <c r="SX438" s="1"/>
      <c r="SY438" s="1"/>
      <c r="SZ438" s="1"/>
      <c r="TA438" s="1"/>
      <c r="TB438" s="1"/>
      <c r="TC438" s="1"/>
      <c r="TD438" s="1"/>
      <c r="TE438" s="1"/>
      <c r="TF438" s="1"/>
      <c r="TG438" s="1"/>
      <c r="TH438" s="1"/>
      <c r="TI438" s="1"/>
      <c r="TJ438" s="1"/>
      <c r="TK438" s="1"/>
      <c r="TL438" s="1"/>
      <c r="TM438" s="1"/>
      <c r="TN438" s="1"/>
      <c r="TO438" s="1"/>
      <c r="TP438" s="1"/>
      <c r="TQ438" s="1"/>
      <c r="TR438" s="1"/>
      <c r="TS438" s="1"/>
      <c r="TT438" s="1"/>
      <c r="TU438" s="1"/>
      <c r="TV438" s="1"/>
      <c r="TW438" s="1"/>
      <c r="TX438" s="1"/>
      <c r="TY438" s="1"/>
      <c r="TZ438" s="1"/>
      <c r="UA438" s="1"/>
      <c r="UB438" s="1"/>
      <c r="UC438" s="1"/>
      <c r="UD438" s="1"/>
      <c r="UE438" s="1"/>
      <c r="UF438" s="1"/>
      <c r="UG438" s="1"/>
      <c r="UH438" s="1"/>
      <c r="UI438" s="1"/>
      <c r="UJ438" s="1"/>
      <c r="UK438" s="1"/>
      <c r="UL438" s="1"/>
      <c r="UM438" s="1"/>
      <c r="UN438" s="1"/>
      <c r="UO438" s="1"/>
      <c r="UP438" s="1"/>
      <c r="UQ438" s="1"/>
      <c r="UR438" s="1"/>
      <c r="US438" s="1"/>
      <c r="UT438" s="1"/>
      <c r="UU438" s="1"/>
      <c r="UV438" s="1"/>
      <c r="UW438" s="1"/>
      <c r="UX438" s="1"/>
      <c r="UY438" s="1"/>
      <c r="UZ438" s="1"/>
      <c r="VA438" s="1"/>
      <c r="VB438" s="1"/>
      <c r="VC438" s="1"/>
      <c r="VD438" s="1"/>
      <c r="VE438" s="1"/>
      <c r="VF438" s="1"/>
      <c r="VG438" s="1"/>
      <c r="VH438" s="1"/>
      <c r="VI438" s="1"/>
      <c r="VJ438" s="1"/>
      <c r="VK438" s="1"/>
      <c r="VL438" s="1"/>
      <c r="VM438" s="1"/>
      <c r="VN438" s="1"/>
      <c r="VO438" s="1"/>
      <c r="VP438" s="1"/>
      <c r="VQ438" s="1"/>
      <c r="VR438" s="1"/>
      <c r="VS438" s="1"/>
      <c r="VT438" s="1"/>
      <c r="VU438" s="1"/>
      <c r="VV438" s="1"/>
      <c r="VW438" s="1"/>
      <c r="VX438" s="1"/>
      <c r="VY438" s="1"/>
      <c r="VZ438" s="1"/>
      <c r="WA438" s="1"/>
      <c r="WB438" s="1"/>
      <c r="WC438" s="1"/>
      <c r="WD438" s="1"/>
      <c r="WE438" s="1"/>
      <c r="WF438" s="1"/>
      <c r="WG438" s="1"/>
      <c r="WH438" s="1"/>
      <c r="WI438" s="1"/>
      <c r="WJ438" s="1"/>
      <c r="WK438" s="1"/>
      <c r="WL438" s="1"/>
      <c r="WM438" s="1"/>
      <c r="WN438" s="1"/>
      <c r="WO438" s="1"/>
      <c r="WP438" s="1"/>
      <c r="WQ438" s="1"/>
      <c r="WR438" s="1"/>
      <c r="WS438" s="1"/>
      <c r="WT438" s="1"/>
      <c r="WU438" s="1"/>
      <c r="WV438" s="1"/>
      <c r="WW438" s="1"/>
      <c r="WX438" s="1"/>
      <c r="WY438" s="1"/>
      <c r="WZ438" s="1"/>
      <c r="XA438" s="1"/>
      <c r="XB438" s="1"/>
      <c r="XC438" s="1"/>
      <c r="XD438" s="1"/>
      <c r="XE438" s="1"/>
      <c r="XF438" s="1"/>
      <c r="XG438" s="1"/>
      <c r="XH438" s="1"/>
      <c r="XI438" s="1"/>
      <c r="XJ438" s="1"/>
      <c r="XK438" s="1"/>
      <c r="XL438" s="1"/>
      <c r="XM438" s="1"/>
      <c r="XN438" s="1"/>
      <c r="XO438" s="1"/>
      <c r="XP438" s="1"/>
      <c r="XQ438" s="1"/>
      <c r="XR438" s="1"/>
      <c r="XS438" s="1"/>
      <c r="XT438" s="1"/>
      <c r="XU438" s="1"/>
      <c r="XV438" s="1"/>
      <c r="XW438" s="1"/>
      <c r="XX438" s="1"/>
      <c r="XY438" s="1"/>
      <c r="XZ438" s="1"/>
      <c r="YA438" s="1"/>
      <c r="YB438" s="1"/>
      <c r="YC438" s="1"/>
      <c r="YD438" s="1"/>
      <c r="YE438" s="1"/>
      <c r="YF438" s="1"/>
      <c r="YG438" s="1"/>
      <c r="YH438" s="1"/>
      <c r="YI438" s="1"/>
      <c r="YJ438" s="1"/>
      <c r="YK438" s="1"/>
      <c r="YL438" s="1"/>
      <c r="YM438" s="1"/>
      <c r="YN438" s="1"/>
      <c r="YO438" s="1"/>
      <c r="YP438" s="1"/>
      <c r="YQ438" s="1"/>
      <c r="YR438" s="1"/>
      <c r="YS438" s="1"/>
      <c r="YT438" s="1"/>
      <c r="YU438" s="1"/>
      <c r="YV438" s="1"/>
      <c r="YW438" s="1"/>
      <c r="YX438" s="1"/>
      <c r="YY438" s="1"/>
      <c r="YZ438" s="1"/>
      <c r="ZA438" s="1"/>
      <c r="ZB438" s="1"/>
      <c r="ZC438" s="1"/>
      <c r="ZD438" s="1"/>
      <c r="ZE438" s="1"/>
      <c r="ZF438" s="1"/>
      <c r="ZG438" s="1"/>
      <c r="ZH438" s="1"/>
      <c r="ZI438" s="1"/>
      <c r="ZJ438" s="1"/>
      <c r="ZK438" s="1"/>
      <c r="ZL438" s="1"/>
      <c r="ZM438" s="1"/>
      <c r="ZN438" s="1"/>
      <c r="ZO438" s="1"/>
      <c r="ZP438" s="1"/>
      <c r="ZQ438" s="1"/>
      <c r="ZR438" s="1"/>
      <c r="ZS438" s="1"/>
      <c r="ZT438" s="1"/>
      <c r="ZU438" s="1"/>
      <c r="ZV438" s="1"/>
      <c r="ZW438" s="1"/>
      <c r="ZX438" s="1"/>
      <c r="ZY438" s="1"/>
      <c r="ZZ438" s="1"/>
      <c r="AAA438" s="1"/>
      <c r="AAB438" s="1"/>
      <c r="AAC438" s="1"/>
      <c r="AAD438" s="1"/>
      <c r="AAE438" s="1"/>
      <c r="AAF438" s="1"/>
      <c r="AAG438" s="1"/>
      <c r="AAH438" s="1"/>
      <c r="AAI438" s="1"/>
      <c r="AAJ438" s="1"/>
      <c r="AAK438" s="1"/>
      <c r="AAL438" s="1"/>
      <c r="AAM438" s="1"/>
      <c r="AAN438" s="1"/>
      <c r="AAO438" s="1"/>
      <c r="AAP438" s="1"/>
      <c r="AAQ438" s="1"/>
      <c r="AAR438" s="1"/>
      <c r="AAS438" s="1"/>
      <c r="AAT438" s="1"/>
      <c r="AAU438" s="1"/>
      <c r="AAV438" s="1"/>
      <c r="AAW438" s="1"/>
      <c r="AAX438" s="1"/>
      <c r="AAY438" s="1"/>
      <c r="AAZ438" s="1"/>
      <c r="ABA438" s="1"/>
      <c r="ABB438" s="1"/>
      <c r="ABC438" s="1"/>
      <c r="ABD438" s="1"/>
      <c r="ABE438" s="1"/>
      <c r="ABF438" s="1"/>
      <c r="ABG438" s="1"/>
      <c r="ABH438" s="1"/>
      <c r="ABI438" s="1"/>
      <c r="ABJ438" s="1"/>
      <c r="ABK438" s="1"/>
      <c r="ABL438" s="1"/>
      <c r="ABM438" s="1"/>
      <c r="ABN438" s="1"/>
      <c r="ABO438" s="1"/>
      <c r="ABP438" s="1"/>
      <c r="ABQ438" s="1"/>
      <c r="ABR438" s="1"/>
      <c r="ABS438" s="1"/>
      <c r="ABT438" s="1"/>
      <c r="ABU438" s="1"/>
      <c r="ABV438" s="1"/>
      <c r="ABW438" s="1"/>
      <c r="ABX438" s="1"/>
      <c r="ABY438" s="1"/>
      <c r="ABZ438" s="1"/>
      <c r="ACA438" s="1"/>
      <c r="ACB438" s="1"/>
      <c r="ACC438" s="1"/>
      <c r="ACD438" s="1"/>
      <c r="ACE438" s="1"/>
      <c r="ACF438" s="1"/>
      <c r="ACG438" s="1"/>
      <c r="ACH438" s="1"/>
      <c r="ACI438" s="1"/>
      <c r="ACJ438" s="1"/>
      <c r="ACK438" s="1"/>
      <c r="ACL438" s="1"/>
      <c r="ACM438" s="1"/>
      <c r="ACN438" s="1"/>
      <c r="ACO438" s="1"/>
      <c r="ACP438" s="1"/>
      <c r="ACQ438" s="1"/>
      <c r="ACR438" s="1"/>
      <c r="ACS438" s="1"/>
      <c r="ACT438" s="1"/>
      <c r="ACU438" s="1"/>
      <c r="ACV438" s="1"/>
      <c r="ACW438" s="1"/>
      <c r="ACX438" s="1"/>
      <c r="ACY438" s="1"/>
      <c r="ACZ438" s="1"/>
      <c r="ADA438" s="1"/>
      <c r="ADB438" s="1"/>
      <c r="ADC438" s="1"/>
      <c r="ADD438" s="1"/>
      <c r="ADE438" s="1"/>
      <c r="ADF438" s="1"/>
      <c r="ADG438" s="1"/>
      <c r="ADH438" s="1"/>
      <c r="ADI438" s="1"/>
      <c r="ADJ438" s="1"/>
      <c r="ADK438" s="1"/>
      <c r="ADL438" s="1"/>
      <c r="ADM438" s="1"/>
      <c r="ADN438" s="1"/>
      <c r="ADO438" s="1"/>
      <c r="ADP438" s="1"/>
      <c r="ADQ438" s="1"/>
      <c r="ADR438" s="1"/>
      <c r="ADS438" s="1"/>
      <c r="ADT438" s="1"/>
      <c r="ADU438" s="1"/>
      <c r="ADV438" s="1"/>
      <c r="ADW438" s="1"/>
      <c r="ADX438" s="1"/>
      <c r="ADY438" s="1"/>
      <c r="ADZ438" s="1"/>
      <c r="AEA438" s="1"/>
      <c r="AEB438" s="1"/>
      <c r="AEC438" s="1"/>
      <c r="AED438" s="1"/>
      <c r="AEE438" s="1"/>
      <c r="AEF438" s="1"/>
      <c r="AEG438" s="1"/>
      <c r="AEH438" s="1"/>
      <c r="AEI438" s="1"/>
      <c r="AEJ438" s="1"/>
      <c r="AEK438" s="1"/>
      <c r="AEL438" s="1"/>
      <c r="AEM438" s="1"/>
      <c r="AEN438" s="1"/>
      <c r="AEO438" s="1"/>
      <c r="AEP438" s="1"/>
      <c r="AEQ438" s="1"/>
      <c r="AER438" s="1"/>
      <c r="AES438" s="1"/>
      <c r="AET438" s="1"/>
      <c r="AEU438" s="1"/>
      <c r="AEV438" s="1"/>
      <c r="AEW438" s="1"/>
      <c r="AEX438" s="1"/>
      <c r="AEY438" s="1"/>
      <c r="AEZ438" s="1"/>
      <c r="AFA438" s="1"/>
      <c r="AFB438" s="1"/>
      <c r="AFC438" s="1"/>
      <c r="AFD438" s="1"/>
      <c r="AFE438" s="1"/>
      <c r="AFF438" s="1"/>
      <c r="AFG438" s="1"/>
      <c r="AFH438" s="1"/>
      <c r="AFI438" s="1"/>
      <c r="AFJ438" s="1"/>
      <c r="AFK438" s="1"/>
      <c r="AFL438" s="1"/>
      <c r="AFM438" s="1"/>
      <c r="AFN438" s="1"/>
      <c r="AFO438" s="1"/>
      <c r="AFP438" s="1"/>
      <c r="AFQ438" s="1"/>
      <c r="AFR438" s="1"/>
      <c r="AFS438" s="1"/>
      <c r="AFT438" s="1"/>
      <c r="AFU438" s="1"/>
      <c r="AFV438" s="1"/>
      <c r="AFW438" s="1"/>
      <c r="AFX438" s="1"/>
      <c r="AFY438" s="1"/>
      <c r="AFZ438" s="1"/>
      <c r="AGA438" s="1"/>
      <c r="AGB438" s="1"/>
      <c r="AGC438" s="1"/>
      <c r="AGD438" s="1"/>
      <c r="AGE438" s="1"/>
      <c r="AGF438" s="1"/>
      <c r="AGG438" s="1"/>
      <c r="AGH438" s="1"/>
      <c r="AGI438" s="1"/>
      <c r="AGJ438" s="1"/>
      <c r="AGK438" s="1"/>
      <c r="AGL438" s="1"/>
      <c r="AGM438" s="1"/>
      <c r="AGN438" s="1"/>
      <c r="AGO438" s="1"/>
      <c r="AGP438" s="1"/>
      <c r="AGQ438" s="1"/>
      <c r="AGR438" s="1"/>
      <c r="AGS438" s="1"/>
      <c r="AGT438" s="1"/>
      <c r="AGU438" s="1"/>
      <c r="AGV438" s="1"/>
      <c r="AGW438" s="1"/>
      <c r="AGX438" s="1"/>
      <c r="AGY438" s="1"/>
      <c r="AGZ438" s="1"/>
      <c r="AHA438" s="1"/>
      <c r="AHB438" s="1"/>
      <c r="AHC438" s="1"/>
      <c r="AHD438" s="1"/>
      <c r="AHE438" s="1"/>
      <c r="AHF438" s="1"/>
      <c r="AHG438" s="1"/>
      <c r="AHH438" s="1"/>
      <c r="AHI438" s="1"/>
      <c r="AHJ438" s="1"/>
      <c r="AHK438" s="1"/>
      <c r="AHL438" s="1"/>
      <c r="AHM438" s="1"/>
      <c r="AHN438" s="1"/>
      <c r="AHO438" s="1"/>
      <c r="AHP438" s="1"/>
      <c r="AHQ438" s="1"/>
      <c r="AHR438" s="1"/>
      <c r="AHS438" s="1"/>
      <c r="AHT438" s="1"/>
      <c r="AHU438" s="1"/>
      <c r="AHV438" s="1"/>
      <c r="AHW438" s="1"/>
      <c r="AHX438" s="1"/>
      <c r="AHY438" s="1"/>
      <c r="AHZ438" s="1"/>
      <c r="AIA438" s="1"/>
      <c r="AIB438" s="1"/>
      <c r="AIC438" s="1"/>
      <c r="AID438" s="1"/>
      <c r="AIE438" s="1"/>
      <c r="AIF438" s="1"/>
      <c r="AIG438" s="1"/>
      <c r="AIH438" s="1"/>
      <c r="AII438" s="1"/>
      <c r="AIJ438" s="1"/>
      <c r="AIK438" s="1"/>
      <c r="AIL438" s="1"/>
      <c r="AIM438" s="1"/>
      <c r="AIN438" s="1"/>
      <c r="AIO438" s="1"/>
      <c r="AIP438" s="1"/>
      <c r="AIQ438" s="1"/>
      <c r="AIR438" s="1"/>
      <c r="AIS438" s="1"/>
      <c r="AIT438" s="1"/>
      <c r="AIU438" s="1"/>
      <c r="AIV438" s="1"/>
      <c r="AIW438" s="1"/>
      <c r="AIX438" s="1"/>
      <c r="AIY438" s="1"/>
      <c r="AIZ438" s="1"/>
      <c r="AJA438" s="1"/>
      <c r="AJB438" s="1"/>
      <c r="AJC438" s="1"/>
      <c r="AJD438" s="1"/>
      <c r="AJE438" s="1"/>
      <c r="AJF438" s="1"/>
      <c r="AJG438" s="1"/>
      <c r="AJH438" s="1"/>
      <c r="AJI438" s="1"/>
      <c r="AJJ438" s="1"/>
      <c r="AJK438" s="1"/>
      <c r="AJL438" s="1"/>
      <c r="AJM438" s="1"/>
      <c r="AJN438" s="1"/>
      <c r="AJO438" s="1"/>
      <c r="AJP438" s="1"/>
      <c r="AJQ438" s="1"/>
      <c r="AJR438" s="1"/>
      <c r="AJS438" s="1"/>
      <c r="AJT438" s="1"/>
      <c r="AJU438" s="1"/>
      <c r="AJV438" s="1"/>
      <c r="AJW438" s="1"/>
      <c r="AJX438" s="1"/>
      <c r="AJY438" s="1"/>
      <c r="AJZ438" s="1"/>
      <c r="AKA438" s="1"/>
      <c r="AKB438" s="1"/>
      <c r="AKC438" s="1"/>
      <c r="AKD438" s="1"/>
      <c r="AKE438" s="1"/>
      <c r="AKF438" s="1"/>
      <c r="AKG438" s="1"/>
      <c r="AKH438" s="1"/>
      <c r="AKI438" s="1"/>
      <c r="AKJ438" s="1"/>
      <c r="AKK438" s="1"/>
      <c r="AKL438" s="1"/>
      <c r="AKM438" s="1"/>
      <c r="AKN438" s="1"/>
      <c r="AKO438" s="1"/>
      <c r="AKP438" s="1"/>
      <c r="AKQ438" s="1"/>
      <c r="AKR438" s="1"/>
      <c r="AKS438" s="1"/>
      <c r="AKT438" s="1"/>
      <c r="AKU438" s="1"/>
      <c r="AKV438" s="1"/>
      <c r="AKW438" s="1"/>
      <c r="AKX438" s="1"/>
      <c r="AKY438" s="1"/>
      <c r="AKZ438" s="1"/>
      <c r="ALA438" s="1"/>
      <c r="ALB438" s="1"/>
      <c r="ALC438" s="1"/>
      <c r="ALD438" s="1"/>
      <c r="ALE438" s="1"/>
      <c r="ALF438" s="1"/>
      <c r="ALG438" s="1"/>
      <c r="ALH438" s="1"/>
      <c r="ALI438" s="1"/>
      <c r="ALJ438" s="1"/>
      <c r="ALK438" s="1"/>
      <c r="ALL438" s="1"/>
      <c r="ALM438" s="1"/>
      <c r="ALN438" s="1"/>
      <c r="ALO438" s="1"/>
      <c r="ALP438" s="1"/>
      <c r="ALQ438" s="1"/>
      <c r="ALR438" s="1"/>
      <c r="ALS438" s="1"/>
      <c r="ALT438" s="1"/>
      <c r="ALU438" s="1"/>
      <c r="ALV438" s="1"/>
      <c r="ALW438" s="1"/>
      <c r="ALX438" s="1"/>
      <c r="ALY438" s="1"/>
      <c r="ALZ438" s="1"/>
      <c r="AMA438" s="1"/>
      <c r="AMB438" s="1"/>
      <c r="AMC438" s="1"/>
      <c r="AMD438" s="1"/>
      <c r="AME438" s="1"/>
      <c r="AMF438" s="1"/>
      <c r="AMG438" s="1"/>
      <c r="AMH438" s="1"/>
      <c r="AMI438" s="1"/>
      <c r="AMJ438" s="1"/>
    </row>
    <row r="439" spans="1:1024" s="22" customFormat="1">
      <c r="A439" s="1" t="s">
        <v>9923</v>
      </c>
      <c r="B439" s="1" t="s">
        <v>9924</v>
      </c>
      <c r="C439" s="1" t="s">
        <v>99</v>
      </c>
      <c r="D439" s="1" t="s">
        <v>13</v>
      </c>
      <c r="E439" s="1" t="s">
        <v>9925</v>
      </c>
      <c r="F439" s="1" t="s">
        <v>16</v>
      </c>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c r="KB439" s="1"/>
      <c r="KC439" s="1"/>
      <c r="KD439" s="1"/>
      <c r="KE439" s="1"/>
      <c r="KF439" s="1"/>
      <c r="KG439" s="1"/>
      <c r="KH439" s="1"/>
      <c r="KI439" s="1"/>
      <c r="KJ439" s="1"/>
      <c r="KK439" s="1"/>
      <c r="KL439" s="1"/>
      <c r="KM439" s="1"/>
      <c r="KN439" s="1"/>
      <c r="KO439" s="1"/>
      <c r="KP439" s="1"/>
      <c r="KQ439" s="1"/>
      <c r="KR439" s="1"/>
      <c r="KS439" s="1"/>
      <c r="KT439" s="1"/>
      <c r="KU439" s="1"/>
      <c r="KV439" s="1"/>
      <c r="KW439" s="1"/>
      <c r="KX439" s="1"/>
      <c r="KY439" s="1"/>
      <c r="KZ439" s="1"/>
      <c r="LA439" s="1"/>
      <c r="LB439" s="1"/>
      <c r="LC439" s="1"/>
      <c r="LD439" s="1"/>
      <c r="LE439" s="1"/>
      <c r="LF439" s="1"/>
      <c r="LG439" s="1"/>
      <c r="LH439" s="1"/>
      <c r="LI439" s="1"/>
      <c r="LJ439" s="1"/>
      <c r="LK439" s="1"/>
      <c r="LL439" s="1"/>
      <c r="LM439" s="1"/>
      <c r="LN439" s="1"/>
      <c r="LO439" s="1"/>
      <c r="LP439" s="1"/>
      <c r="LQ439" s="1"/>
      <c r="LR439" s="1"/>
      <c r="LS439" s="1"/>
      <c r="LT439" s="1"/>
      <c r="LU439" s="1"/>
      <c r="LV439" s="1"/>
      <c r="LW439" s="1"/>
      <c r="LX439" s="1"/>
      <c r="LY439" s="1"/>
      <c r="LZ439" s="1"/>
      <c r="MA439" s="1"/>
      <c r="MB439" s="1"/>
      <c r="MC439" s="1"/>
      <c r="MD439" s="1"/>
      <c r="ME439" s="1"/>
      <c r="MF439" s="1"/>
      <c r="MG439" s="1"/>
      <c r="MH439" s="1"/>
      <c r="MI439" s="1"/>
      <c r="MJ439" s="1"/>
      <c r="MK439" s="1"/>
      <c r="ML439" s="1"/>
      <c r="MM439" s="1"/>
      <c r="MN439" s="1"/>
      <c r="MO439" s="1"/>
      <c r="MP439" s="1"/>
      <c r="MQ439" s="1"/>
      <c r="MR439" s="1"/>
      <c r="MS439" s="1"/>
      <c r="MT439" s="1"/>
      <c r="MU439" s="1"/>
      <c r="MV439" s="1"/>
      <c r="MW439" s="1"/>
      <c r="MX439" s="1"/>
      <c r="MY439" s="1"/>
      <c r="MZ439" s="1"/>
      <c r="NA439" s="1"/>
      <c r="NB439" s="1"/>
      <c r="NC439" s="1"/>
      <c r="ND439" s="1"/>
      <c r="NE439" s="1"/>
      <c r="NF439" s="1"/>
      <c r="NG439" s="1"/>
      <c r="NH439" s="1"/>
      <c r="NI439" s="1"/>
      <c r="NJ439" s="1"/>
      <c r="NK439" s="1"/>
      <c r="NL439" s="1"/>
      <c r="NM439" s="1"/>
      <c r="NN439" s="1"/>
      <c r="NO439" s="1"/>
      <c r="NP439" s="1"/>
      <c r="NQ439" s="1"/>
      <c r="NR439" s="1"/>
      <c r="NS439" s="1"/>
      <c r="NT439" s="1"/>
      <c r="NU439" s="1"/>
      <c r="NV439" s="1"/>
      <c r="NW439" s="1"/>
      <c r="NX439" s="1"/>
      <c r="NY439" s="1"/>
      <c r="NZ439" s="1"/>
      <c r="OA439" s="1"/>
      <c r="OB439" s="1"/>
      <c r="OC439" s="1"/>
      <c r="OD439" s="1"/>
      <c r="OE439" s="1"/>
      <c r="OF439" s="1"/>
      <c r="OG439" s="1"/>
      <c r="OH439" s="1"/>
      <c r="OI439" s="1"/>
      <c r="OJ439" s="1"/>
      <c r="OK439" s="1"/>
      <c r="OL439" s="1"/>
      <c r="OM439" s="1"/>
      <c r="ON439" s="1"/>
      <c r="OO439" s="1"/>
      <c r="OP439" s="1"/>
      <c r="OQ439" s="1"/>
      <c r="OR439" s="1"/>
      <c r="OS439" s="1"/>
      <c r="OT439" s="1"/>
      <c r="OU439" s="1"/>
      <c r="OV439" s="1"/>
      <c r="OW439" s="1"/>
      <c r="OX439" s="1"/>
      <c r="OY439" s="1"/>
      <c r="OZ439" s="1"/>
      <c r="PA439" s="1"/>
      <c r="PB439" s="1"/>
      <c r="PC439" s="1"/>
      <c r="PD439" s="1"/>
      <c r="PE439" s="1"/>
      <c r="PF439" s="1"/>
      <c r="PG439" s="1"/>
      <c r="PH439" s="1"/>
      <c r="PI439" s="1"/>
      <c r="PJ439" s="1"/>
      <c r="PK439" s="1"/>
      <c r="PL439" s="1"/>
      <c r="PM439" s="1"/>
      <c r="PN439" s="1"/>
      <c r="PO439" s="1"/>
      <c r="PP439" s="1"/>
      <c r="PQ439" s="1"/>
      <c r="PR439" s="1"/>
      <c r="PS439" s="1"/>
      <c r="PT439" s="1"/>
      <c r="PU439" s="1"/>
      <c r="PV439" s="1"/>
      <c r="PW439" s="1"/>
      <c r="PX439" s="1"/>
      <c r="PY439" s="1"/>
      <c r="PZ439" s="1"/>
      <c r="QA439" s="1"/>
      <c r="QB439" s="1"/>
      <c r="QC439" s="1"/>
      <c r="QD439" s="1"/>
      <c r="QE439" s="1"/>
      <c r="QF439" s="1"/>
      <c r="QG439" s="1"/>
      <c r="QH439" s="1"/>
      <c r="QI439" s="1"/>
      <c r="QJ439" s="1"/>
      <c r="QK439" s="1"/>
      <c r="QL439" s="1"/>
      <c r="QM439" s="1"/>
      <c r="QN439" s="1"/>
      <c r="QO439" s="1"/>
      <c r="QP439" s="1"/>
      <c r="QQ439" s="1"/>
      <c r="QR439" s="1"/>
      <c r="QS439" s="1"/>
      <c r="QT439" s="1"/>
      <c r="QU439" s="1"/>
      <c r="QV439" s="1"/>
      <c r="QW439" s="1"/>
      <c r="QX439" s="1"/>
      <c r="QY439" s="1"/>
      <c r="QZ439" s="1"/>
      <c r="RA439" s="1"/>
      <c r="RB439" s="1"/>
      <c r="RC439" s="1"/>
      <c r="RD439" s="1"/>
      <c r="RE439" s="1"/>
      <c r="RF439" s="1"/>
      <c r="RG439" s="1"/>
      <c r="RH439" s="1"/>
      <c r="RI439" s="1"/>
      <c r="RJ439" s="1"/>
      <c r="RK439" s="1"/>
      <c r="RL439" s="1"/>
      <c r="RM439" s="1"/>
      <c r="RN439" s="1"/>
      <c r="RO439" s="1"/>
      <c r="RP439" s="1"/>
      <c r="RQ439" s="1"/>
      <c r="RR439" s="1"/>
      <c r="RS439" s="1"/>
      <c r="RT439" s="1"/>
      <c r="RU439" s="1"/>
      <c r="RV439" s="1"/>
      <c r="RW439" s="1"/>
      <c r="RX439" s="1"/>
      <c r="RY439" s="1"/>
      <c r="RZ439" s="1"/>
      <c r="SA439" s="1"/>
      <c r="SB439" s="1"/>
      <c r="SC439" s="1"/>
      <c r="SD439" s="1"/>
      <c r="SE439" s="1"/>
      <c r="SF439" s="1"/>
      <c r="SG439" s="1"/>
      <c r="SH439" s="1"/>
      <c r="SI439" s="1"/>
      <c r="SJ439" s="1"/>
      <c r="SK439" s="1"/>
      <c r="SL439" s="1"/>
      <c r="SM439" s="1"/>
      <c r="SN439" s="1"/>
      <c r="SO439" s="1"/>
      <c r="SP439" s="1"/>
      <c r="SQ439" s="1"/>
      <c r="SR439" s="1"/>
      <c r="SS439" s="1"/>
      <c r="ST439" s="1"/>
      <c r="SU439" s="1"/>
      <c r="SV439" s="1"/>
      <c r="SW439" s="1"/>
      <c r="SX439" s="1"/>
      <c r="SY439" s="1"/>
      <c r="SZ439" s="1"/>
      <c r="TA439" s="1"/>
      <c r="TB439" s="1"/>
      <c r="TC439" s="1"/>
      <c r="TD439" s="1"/>
      <c r="TE439" s="1"/>
      <c r="TF439" s="1"/>
      <c r="TG439" s="1"/>
      <c r="TH439" s="1"/>
      <c r="TI439" s="1"/>
      <c r="TJ439" s="1"/>
      <c r="TK439" s="1"/>
      <c r="TL439" s="1"/>
      <c r="TM439" s="1"/>
      <c r="TN439" s="1"/>
      <c r="TO439" s="1"/>
      <c r="TP439" s="1"/>
      <c r="TQ439" s="1"/>
      <c r="TR439" s="1"/>
      <c r="TS439" s="1"/>
      <c r="TT439" s="1"/>
      <c r="TU439" s="1"/>
      <c r="TV439" s="1"/>
      <c r="TW439" s="1"/>
      <c r="TX439" s="1"/>
      <c r="TY439" s="1"/>
      <c r="TZ439" s="1"/>
      <c r="UA439" s="1"/>
      <c r="UB439" s="1"/>
      <c r="UC439" s="1"/>
      <c r="UD439" s="1"/>
      <c r="UE439" s="1"/>
      <c r="UF439" s="1"/>
      <c r="UG439" s="1"/>
      <c r="UH439" s="1"/>
      <c r="UI439" s="1"/>
      <c r="UJ439" s="1"/>
      <c r="UK439" s="1"/>
      <c r="UL439" s="1"/>
      <c r="UM439" s="1"/>
      <c r="UN439" s="1"/>
      <c r="UO439" s="1"/>
      <c r="UP439" s="1"/>
      <c r="UQ439" s="1"/>
      <c r="UR439" s="1"/>
      <c r="US439" s="1"/>
      <c r="UT439" s="1"/>
      <c r="UU439" s="1"/>
      <c r="UV439" s="1"/>
      <c r="UW439" s="1"/>
      <c r="UX439" s="1"/>
      <c r="UY439" s="1"/>
      <c r="UZ439" s="1"/>
      <c r="VA439" s="1"/>
      <c r="VB439" s="1"/>
      <c r="VC439" s="1"/>
      <c r="VD439" s="1"/>
      <c r="VE439" s="1"/>
      <c r="VF439" s="1"/>
      <c r="VG439" s="1"/>
      <c r="VH439" s="1"/>
      <c r="VI439" s="1"/>
      <c r="VJ439" s="1"/>
      <c r="VK439" s="1"/>
      <c r="VL439" s="1"/>
      <c r="VM439" s="1"/>
      <c r="VN439" s="1"/>
      <c r="VO439" s="1"/>
      <c r="VP439" s="1"/>
      <c r="VQ439" s="1"/>
      <c r="VR439" s="1"/>
      <c r="VS439" s="1"/>
      <c r="VT439" s="1"/>
      <c r="VU439" s="1"/>
      <c r="VV439" s="1"/>
      <c r="VW439" s="1"/>
      <c r="VX439" s="1"/>
      <c r="VY439" s="1"/>
      <c r="VZ439" s="1"/>
      <c r="WA439" s="1"/>
      <c r="WB439" s="1"/>
      <c r="WC439" s="1"/>
      <c r="WD439" s="1"/>
      <c r="WE439" s="1"/>
      <c r="WF439" s="1"/>
      <c r="WG439" s="1"/>
      <c r="WH439" s="1"/>
      <c r="WI439" s="1"/>
      <c r="WJ439" s="1"/>
      <c r="WK439" s="1"/>
      <c r="WL439" s="1"/>
      <c r="WM439" s="1"/>
      <c r="WN439" s="1"/>
      <c r="WO439" s="1"/>
      <c r="WP439" s="1"/>
      <c r="WQ439" s="1"/>
      <c r="WR439" s="1"/>
      <c r="WS439" s="1"/>
      <c r="WT439" s="1"/>
      <c r="WU439" s="1"/>
      <c r="WV439" s="1"/>
      <c r="WW439" s="1"/>
      <c r="WX439" s="1"/>
      <c r="WY439" s="1"/>
      <c r="WZ439" s="1"/>
      <c r="XA439" s="1"/>
      <c r="XB439" s="1"/>
      <c r="XC439" s="1"/>
      <c r="XD439" s="1"/>
      <c r="XE439" s="1"/>
      <c r="XF439" s="1"/>
      <c r="XG439" s="1"/>
      <c r="XH439" s="1"/>
      <c r="XI439" s="1"/>
      <c r="XJ439" s="1"/>
      <c r="XK439" s="1"/>
      <c r="XL439" s="1"/>
      <c r="XM439" s="1"/>
      <c r="XN439" s="1"/>
      <c r="XO439" s="1"/>
      <c r="XP439" s="1"/>
      <c r="XQ439" s="1"/>
      <c r="XR439" s="1"/>
      <c r="XS439" s="1"/>
      <c r="XT439" s="1"/>
      <c r="XU439" s="1"/>
      <c r="XV439" s="1"/>
      <c r="XW439" s="1"/>
      <c r="XX439" s="1"/>
      <c r="XY439" s="1"/>
      <c r="XZ439" s="1"/>
      <c r="YA439" s="1"/>
      <c r="YB439" s="1"/>
      <c r="YC439" s="1"/>
      <c r="YD439" s="1"/>
      <c r="YE439" s="1"/>
      <c r="YF439" s="1"/>
      <c r="YG439" s="1"/>
      <c r="YH439" s="1"/>
      <c r="YI439" s="1"/>
      <c r="YJ439" s="1"/>
      <c r="YK439" s="1"/>
      <c r="YL439" s="1"/>
      <c r="YM439" s="1"/>
      <c r="YN439" s="1"/>
      <c r="YO439" s="1"/>
      <c r="YP439" s="1"/>
      <c r="YQ439" s="1"/>
      <c r="YR439" s="1"/>
      <c r="YS439" s="1"/>
      <c r="YT439" s="1"/>
      <c r="YU439" s="1"/>
      <c r="YV439" s="1"/>
      <c r="YW439" s="1"/>
      <c r="YX439" s="1"/>
      <c r="YY439" s="1"/>
      <c r="YZ439" s="1"/>
      <c r="ZA439" s="1"/>
      <c r="ZB439" s="1"/>
      <c r="ZC439" s="1"/>
      <c r="ZD439" s="1"/>
      <c r="ZE439" s="1"/>
      <c r="ZF439" s="1"/>
      <c r="ZG439" s="1"/>
      <c r="ZH439" s="1"/>
      <c r="ZI439" s="1"/>
      <c r="ZJ439" s="1"/>
      <c r="ZK439" s="1"/>
      <c r="ZL439" s="1"/>
      <c r="ZM439" s="1"/>
      <c r="ZN439" s="1"/>
      <c r="ZO439" s="1"/>
      <c r="ZP439" s="1"/>
      <c r="ZQ439" s="1"/>
      <c r="ZR439" s="1"/>
      <c r="ZS439" s="1"/>
      <c r="ZT439" s="1"/>
      <c r="ZU439" s="1"/>
      <c r="ZV439" s="1"/>
      <c r="ZW439" s="1"/>
      <c r="ZX439" s="1"/>
      <c r="ZY439" s="1"/>
      <c r="ZZ439" s="1"/>
      <c r="AAA439" s="1"/>
      <c r="AAB439" s="1"/>
      <c r="AAC439" s="1"/>
      <c r="AAD439" s="1"/>
      <c r="AAE439" s="1"/>
      <c r="AAF439" s="1"/>
      <c r="AAG439" s="1"/>
      <c r="AAH439" s="1"/>
      <c r="AAI439" s="1"/>
      <c r="AAJ439" s="1"/>
      <c r="AAK439" s="1"/>
      <c r="AAL439" s="1"/>
      <c r="AAM439" s="1"/>
      <c r="AAN439" s="1"/>
      <c r="AAO439" s="1"/>
      <c r="AAP439" s="1"/>
      <c r="AAQ439" s="1"/>
      <c r="AAR439" s="1"/>
      <c r="AAS439" s="1"/>
      <c r="AAT439" s="1"/>
      <c r="AAU439" s="1"/>
      <c r="AAV439" s="1"/>
      <c r="AAW439" s="1"/>
      <c r="AAX439" s="1"/>
      <c r="AAY439" s="1"/>
      <c r="AAZ439" s="1"/>
      <c r="ABA439" s="1"/>
      <c r="ABB439" s="1"/>
      <c r="ABC439" s="1"/>
      <c r="ABD439" s="1"/>
      <c r="ABE439" s="1"/>
      <c r="ABF439" s="1"/>
      <c r="ABG439" s="1"/>
      <c r="ABH439" s="1"/>
      <c r="ABI439" s="1"/>
      <c r="ABJ439" s="1"/>
      <c r="ABK439" s="1"/>
      <c r="ABL439" s="1"/>
      <c r="ABM439" s="1"/>
      <c r="ABN439" s="1"/>
      <c r="ABO439" s="1"/>
      <c r="ABP439" s="1"/>
      <c r="ABQ439" s="1"/>
      <c r="ABR439" s="1"/>
      <c r="ABS439" s="1"/>
      <c r="ABT439" s="1"/>
      <c r="ABU439" s="1"/>
      <c r="ABV439" s="1"/>
      <c r="ABW439" s="1"/>
      <c r="ABX439" s="1"/>
      <c r="ABY439" s="1"/>
      <c r="ABZ439" s="1"/>
      <c r="ACA439" s="1"/>
      <c r="ACB439" s="1"/>
      <c r="ACC439" s="1"/>
      <c r="ACD439" s="1"/>
      <c r="ACE439" s="1"/>
      <c r="ACF439" s="1"/>
      <c r="ACG439" s="1"/>
      <c r="ACH439" s="1"/>
      <c r="ACI439" s="1"/>
      <c r="ACJ439" s="1"/>
      <c r="ACK439" s="1"/>
      <c r="ACL439" s="1"/>
      <c r="ACM439" s="1"/>
      <c r="ACN439" s="1"/>
      <c r="ACO439" s="1"/>
      <c r="ACP439" s="1"/>
      <c r="ACQ439" s="1"/>
      <c r="ACR439" s="1"/>
      <c r="ACS439" s="1"/>
      <c r="ACT439" s="1"/>
      <c r="ACU439" s="1"/>
      <c r="ACV439" s="1"/>
      <c r="ACW439" s="1"/>
      <c r="ACX439" s="1"/>
      <c r="ACY439" s="1"/>
      <c r="ACZ439" s="1"/>
      <c r="ADA439" s="1"/>
      <c r="ADB439" s="1"/>
      <c r="ADC439" s="1"/>
      <c r="ADD439" s="1"/>
      <c r="ADE439" s="1"/>
      <c r="ADF439" s="1"/>
      <c r="ADG439" s="1"/>
      <c r="ADH439" s="1"/>
      <c r="ADI439" s="1"/>
      <c r="ADJ439" s="1"/>
      <c r="ADK439" s="1"/>
      <c r="ADL439" s="1"/>
      <c r="ADM439" s="1"/>
      <c r="ADN439" s="1"/>
      <c r="ADO439" s="1"/>
      <c r="ADP439" s="1"/>
      <c r="ADQ439" s="1"/>
      <c r="ADR439" s="1"/>
      <c r="ADS439" s="1"/>
      <c r="ADT439" s="1"/>
      <c r="ADU439" s="1"/>
      <c r="ADV439" s="1"/>
      <c r="ADW439" s="1"/>
      <c r="ADX439" s="1"/>
      <c r="ADY439" s="1"/>
      <c r="ADZ439" s="1"/>
      <c r="AEA439" s="1"/>
      <c r="AEB439" s="1"/>
      <c r="AEC439" s="1"/>
      <c r="AED439" s="1"/>
      <c r="AEE439" s="1"/>
      <c r="AEF439" s="1"/>
      <c r="AEG439" s="1"/>
      <c r="AEH439" s="1"/>
      <c r="AEI439" s="1"/>
      <c r="AEJ439" s="1"/>
      <c r="AEK439" s="1"/>
      <c r="AEL439" s="1"/>
      <c r="AEM439" s="1"/>
      <c r="AEN439" s="1"/>
      <c r="AEO439" s="1"/>
      <c r="AEP439" s="1"/>
      <c r="AEQ439" s="1"/>
      <c r="AER439" s="1"/>
      <c r="AES439" s="1"/>
      <c r="AET439" s="1"/>
      <c r="AEU439" s="1"/>
      <c r="AEV439" s="1"/>
      <c r="AEW439" s="1"/>
      <c r="AEX439" s="1"/>
      <c r="AEY439" s="1"/>
      <c r="AEZ439" s="1"/>
      <c r="AFA439" s="1"/>
      <c r="AFB439" s="1"/>
      <c r="AFC439" s="1"/>
      <c r="AFD439" s="1"/>
      <c r="AFE439" s="1"/>
      <c r="AFF439" s="1"/>
      <c r="AFG439" s="1"/>
      <c r="AFH439" s="1"/>
      <c r="AFI439" s="1"/>
      <c r="AFJ439" s="1"/>
      <c r="AFK439" s="1"/>
      <c r="AFL439" s="1"/>
      <c r="AFM439" s="1"/>
      <c r="AFN439" s="1"/>
      <c r="AFO439" s="1"/>
      <c r="AFP439" s="1"/>
      <c r="AFQ439" s="1"/>
      <c r="AFR439" s="1"/>
      <c r="AFS439" s="1"/>
      <c r="AFT439" s="1"/>
      <c r="AFU439" s="1"/>
      <c r="AFV439" s="1"/>
      <c r="AFW439" s="1"/>
      <c r="AFX439" s="1"/>
      <c r="AFY439" s="1"/>
      <c r="AFZ439" s="1"/>
      <c r="AGA439" s="1"/>
      <c r="AGB439" s="1"/>
      <c r="AGC439" s="1"/>
      <c r="AGD439" s="1"/>
      <c r="AGE439" s="1"/>
      <c r="AGF439" s="1"/>
      <c r="AGG439" s="1"/>
      <c r="AGH439" s="1"/>
      <c r="AGI439" s="1"/>
      <c r="AGJ439" s="1"/>
      <c r="AGK439" s="1"/>
      <c r="AGL439" s="1"/>
      <c r="AGM439" s="1"/>
      <c r="AGN439" s="1"/>
      <c r="AGO439" s="1"/>
      <c r="AGP439" s="1"/>
      <c r="AGQ439" s="1"/>
      <c r="AGR439" s="1"/>
      <c r="AGS439" s="1"/>
      <c r="AGT439" s="1"/>
      <c r="AGU439" s="1"/>
      <c r="AGV439" s="1"/>
      <c r="AGW439" s="1"/>
      <c r="AGX439" s="1"/>
      <c r="AGY439" s="1"/>
      <c r="AGZ439" s="1"/>
      <c r="AHA439" s="1"/>
      <c r="AHB439" s="1"/>
      <c r="AHC439" s="1"/>
      <c r="AHD439" s="1"/>
      <c r="AHE439" s="1"/>
      <c r="AHF439" s="1"/>
      <c r="AHG439" s="1"/>
      <c r="AHH439" s="1"/>
      <c r="AHI439" s="1"/>
      <c r="AHJ439" s="1"/>
      <c r="AHK439" s="1"/>
      <c r="AHL439" s="1"/>
      <c r="AHM439" s="1"/>
      <c r="AHN439" s="1"/>
      <c r="AHO439" s="1"/>
      <c r="AHP439" s="1"/>
      <c r="AHQ439" s="1"/>
      <c r="AHR439" s="1"/>
      <c r="AHS439" s="1"/>
      <c r="AHT439" s="1"/>
      <c r="AHU439" s="1"/>
      <c r="AHV439" s="1"/>
      <c r="AHW439" s="1"/>
      <c r="AHX439" s="1"/>
      <c r="AHY439" s="1"/>
      <c r="AHZ439" s="1"/>
      <c r="AIA439" s="1"/>
      <c r="AIB439" s="1"/>
      <c r="AIC439" s="1"/>
      <c r="AID439" s="1"/>
      <c r="AIE439" s="1"/>
      <c r="AIF439" s="1"/>
      <c r="AIG439" s="1"/>
      <c r="AIH439" s="1"/>
      <c r="AII439" s="1"/>
      <c r="AIJ439" s="1"/>
      <c r="AIK439" s="1"/>
      <c r="AIL439" s="1"/>
      <c r="AIM439" s="1"/>
      <c r="AIN439" s="1"/>
      <c r="AIO439" s="1"/>
      <c r="AIP439" s="1"/>
      <c r="AIQ439" s="1"/>
      <c r="AIR439" s="1"/>
      <c r="AIS439" s="1"/>
      <c r="AIT439" s="1"/>
      <c r="AIU439" s="1"/>
      <c r="AIV439" s="1"/>
      <c r="AIW439" s="1"/>
      <c r="AIX439" s="1"/>
      <c r="AIY439" s="1"/>
      <c r="AIZ439" s="1"/>
      <c r="AJA439" s="1"/>
      <c r="AJB439" s="1"/>
      <c r="AJC439" s="1"/>
      <c r="AJD439" s="1"/>
      <c r="AJE439" s="1"/>
      <c r="AJF439" s="1"/>
      <c r="AJG439" s="1"/>
      <c r="AJH439" s="1"/>
      <c r="AJI439" s="1"/>
      <c r="AJJ439" s="1"/>
      <c r="AJK439" s="1"/>
      <c r="AJL439" s="1"/>
      <c r="AJM439" s="1"/>
      <c r="AJN439" s="1"/>
      <c r="AJO439" s="1"/>
      <c r="AJP439" s="1"/>
      <c r="AJQ439" s="1"/>
      <c r="AJR439" s="1"/>
      <c r="AJS439" s="1"/>
      <c r="AJT439" s="1"/>
      <c r="AJU439" s="1"/>
      <c r="AJV439" s="1"/>
      <c r="AJW439" s="1"/>
      <c r="AJX439" s="1"/>
      <c r="AJY439" s="1"/>
      <c r="AJZ439" s="1"/>
      <c r="AKA439" s="1"/>
      <c r="AKB439" s="1"/>
      <c r="AKC439" s="1"/>
      <c r="AKD439" s="1"/>
      <c r="AKE439" s="1"/>
      <c r="AKF439" s="1"/>
      <c r="AKG439" s="1"/>
      <c r="AKH439" s="1"/>
      <c r="AKI439" s="1"/>
      <c r="AKJ439" s="1"/>
      <c r="AKK439" s="1"/>
      <c r="AKL439" s="1"/>
      <c r="AKM439" s="1"/>
      <c r="AKN439" s="1"/>
      <c r="AKO439" s="1"/>
      <c r="AKP439" s="1"/>
      <c r="AKQ439" s="1"/>
      <c r="AKR439" s="1"/>
      <c r="AKS439" s="1"/>
      <c r="AKT439" s="1"/>
      <c r="AKU439" s="1"/>
      <c r="AKV439" s="1"/>
      <c r="AKW439" s="1"/>
      <c r="AKX439" s="1"/>
      <c r="AKY439" s="1"/>
      <c r="AKZ439" s="1"/>
      <c r="ALA439" s="1"/>
      <c r="ALB439" s="1"/>
      <c r="ALC439" s="1"/>
      <c r="ALD439" s="1"/>
      <c r="ALE439" s="1"/>
      <c r="ALF439" s="1"/>
      <c r="ALG439" s="1"/>
      <c r="ALH439" s="1"/>
      <c r="ALI439" s="1"/>
      <c r="ALJ439" s="1"/>
      <c r="ALK439" s="1"/>
      <c r="ALL439" s="1"/>
      <c r="ALM439" s="1"/>
      <c r="ALN439" s="1"/>
      <c r="ALO439" s="1"/>
      <c r="ALP439" s="1"/>
      <c r="ALQ439" s="1"/>
      <c r="ALR439" s="1"/>
      <c r="ALS439" s="1"/>
      <c r="ALT439" s="1"/>
      <c r="ALU439" s="1"/>
      <c r="ALV439" s="1"/>
      <c r="ALW439" s="1"/>
      <c r="ALX439" s="1"/>
      <c r="ALY439" s="1"/>
      <c r="ALZ439" s="1"/>
      <c r="AMA439" s="1"/>
      <c r="AMB439" s="1"/>
      <c r="AMC439" s="1"/>
      <c r="AMD439" s="1"/>
      <c r="AME439" s="1"/>
      <c r="AMF439" s="1"/>
      <c r="AMG439" s="1"/>
      <c r="AMH439" s="1"/>
      <c r="AMI439" s="1"/>
      <c r="AMJ439" s="1"/>
    </row>
    <row r="440" spans="1:1024" s="22" customForma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c r="KB440" s="1"/>
      <c r="KC440" s="1"/>
      <c r="KD440" s="1"/>
      <c r="KE440" s="1"/>
      <c r="KF440" s="1"/>
      <c r="KG440" s="1"/>
      <c r="KH440" s="1"/>
      <c r="KI440" s="1"/>
      <c r="KJ440" s="1"/>
      <c r="KK440" s="1"/>
      <c r="KL440" s="1"/>
      <c r="KM440" s="1"/>
      <c r="KN440" s="1"/>
      <c r="KO440" s="1"/>
      <c r="KP440" s="1"/>
      <c r="KQ440" s="1"/>
      <c r="KR440" s="1"/>
      <c r="KS440" s="1"/>
      <c r="KT440" s="1"/>
      <c r="KU440" s="1"/>
      <c r="KV440" s="1"/>
      <c r="KW440" s="1"/>
      <c r="KX440" s="1"/>
      <c r="KY440" s="1"/>
      <c r="KZ440" s="1"/>
      <c r="LA440" s="1"/>
      <c r="LB440" s="1"/>
      <c r="LC440" s="1"/>
      <c r="LD440" s="1"/>
      <c r="LE440" s="1"/>
      <c r="LF440" s="1"/>
      <c r="LG440" s="1"/>
      <c r="LH440" s="1"/>
      <c r="LI440" s="1"/>
      <c r="LJ440" s="1"/>
      <c r="LK440" s="1"/>
      <c r="LL440" s="1"/>
      <c r="LM440" s="1"/>
      <c r="LN440" s="1"/>
      <c r="LO440" s="1"/>
      <c r="LP440" s="1"/>
      <c r="LQ440" s="1"/>
      <c r="LR440" s="1"/>
      <c r="LS440" s="1"/>
      <c r="LT440" s="1"/>
      <c r="LU440" s="1"/>
      <c r="LV440" s="1"/>
      <c r="LW440" s="1"/>
      <c r="LX440" s="1"/>
      <c r="LY440" s="1"/>
      <c r="LZ440" s="1"/>
      <c r="MA440" s="1"/>
      <c r="MB440" s="1"/>
      <c r="MC440" s="1"/>
      <c r="MD440" s="1"/>
      <c r="ME440" s="1"/>
      <c r="MF440" s="1"/>
      <c r="MG440" s="1"/>
      <c r="MH440" s="1"/>
      <c r="MI440" s="1"/>
      <c r="MJ440" s="1"/>
      <c r="MK440" s="1"/>
      <c r="ML440" s="1"/>
      <c r="MM440" s="1"/>
      <c r="MN440" s="1"/>
      <c r="MO440" s="1"/>
      <c r="MP440" s="1"/>
      <c r="MQ440" s="1"/>
      <c r="MR440" s="1"/>
      <c r="MS440" s="1"/>
      <c r="MT440" s="1"/>
      <c r="MU440" s="1"/>
      <c r="MV440" s="1"/>
      <c r="MW440" s="1"/>
      <c r="MX440" s="1"/>
      <c r="MY440" s="1"/>
      <c r="MZ440" s="1"/>
      <c r="NA440" s="1"/>
      <c r="NB440" s="1"/>
      <c r="NC440" s="1"/>
      <c r="ND440" s="1"/>
      <c r="NE440" s="1"/>
      <c r="NF440" s="1"/>
      <c r="NG440" s="1"/>
      <c r="NH440" s="1"/>
      <c r="NI440" s="1"/>
      <c r="NJ440" s="1"/>
      <c r="NK440" s="1"/>
      <c r="NL440" s="1"/>
      <c r="NM440" s="1"/>
      <c r="NN440" s="1"/>
      <c r="NO440" s="1"/>
      <c r="NP440" s="1"/>
      <c r="NQ440" s="1"/>
      <c r="NR440" s="1"/>
      <c r="NS440" s="1"/>
      <c r="NT440" s="1"/>
      <c r="NU440" s="1"/>
      <c r="NV440" s="1"/>
      <c r="NW440" s="1"/>
      <c r="NX440" s="1"/>
      <c r="NY440" s="1"/>
      <c r="NZ440" s="1"/>
      <c r="OA440" s="1"/>
      <c r="OB440" s="1"/>
      <c r="OC440" s="1"/>
      <c r="OD440" s="1"/>
      <c r="OE440" s="1"/>
      <c r="OF440" s="1"/>
      <c r="OG440" s="1"/>
      <c r="OH440" s="1"/>
      <c r="OI440" s="1"/>
      <c r="OJ440" s="1"/>
      <c r="OK440" s="1"/>
      <c r="OL440" s="1"/>
      <c r="OM440" s="1"/>
      <c r="ON440" s="1"/>
      <c r="OO440" s="1"/>
      <c r="OP440" s="1"/>
      <c r="OQ440" s="1"/>
      <c r="OR440" s="1"/>
      <c r="OS440" s="1"/>
      <c r="OT440" s="1"/>
      <c r="OU440" s="1"/>
      <c r="OV440" s="1"/>
      <c r="OW440" s="1"/>
      <c r="OX440" s="1"/>
      <c r="OY440" s="1"/>
      <c r="OZ440" s="1"/>
      <c r="PA440" s="1"/>
      <c r="PB440" s="1"/>
      <c r="PC440" s="1"/>
      <c r="PD440" s="1"/>
      <c r="PE440" s="1"/>
      <c r="PF440" s="1"/>
      <c r="PG440" s="1"/>
      <c r="PH440" s="1"/>
      <c r="PI440" s="1"/>
      <c r="PJ440" s="1"/>
      <c r="PK440" s="1"/>
      <c r="PL440" s="1"/>
      <c r="PM440" s="1"/>
      <c r="PN440" s="1"/>
      <c r="PO440" s="1"/>
      <c r="PP440" s="1"/>
      <c r="PQ440" s="1"/>
      <c r="PR440" s="1"/>
      <c r="PS440" s="1"/>
      <c r="PT440" s="1"/>
      <c r="PU440" s="1"/>
      <c r="PV440" s="1"/>
      <c r="PW440" s="1"/>
      <c r="PX440" s="1"/>
      <c r="PY440" s="1"/>
      <c r="PZ440" s="1"/>
      <c r="QA440" s="1"/>
      <c r="QB440" s="1"/>
      <c r="QC440" s="1"/>
      <c r="QD440" s="1"/>
      <c r="QE440" s="1"/>
      <c r="QF440" s="1"/>
      <c r="QG440" s="1"/>
      <c r="QH440" s="1"/>
      <c r="QI440" s="1"/>
      <c r="QJ440" s="1"/>
      <c r="QK440" s="1"/>
      <c r="QL440" s="1"/>
      <c r="QM440" s="1"/>
      <c r="QN440" s="1"/>
      <c r="QO440" s="1"/>
      <c r="QP440" s="1"/>
      <c r="QQ440" s="1"/>
      <c r="QR440" s="1"/>
      <c r="QS440" s="1"/>
      <c r="QT440" s="1"/>
      <c r="QU440" s="1"/>
      <c r="QV440" s="1"/>
      <c r="QW440" s="1"/>
      <c r="QX440" s="1"/>
      <c r="QY440" s="1"/>
      <c r="QZ440" s="1"/>
      <c r="RA440" s="1"/>
      <c r="RB440" s="1"/>
      <c r="RC440" s="1"/>
      <c r="RD440" s="1"/>
      <c r="RE440" s="1"/>
      <c r="RF440" s="1"/>
      <c r="RG440" s="1"/>
      <c r="RH440" s="1"/>
      <c r="RI440" s="1"/>
      <c r="RJ440" s="1"/>
      <c r="RK440" s="1"/>
      <c r="RL440" s="1"/>
      <c r="RM440" s="1"/>
      <c r="RN440" s="1"/>
      <c r="RO440" s="1"/>
      <c r="RP440" s="1"/>
      <c r="RQ440" s="1"/>
      <c r="RR440" s="1"/>
      <c r="RS440" s="1"/>
      <c r="RT440" s="1"/>
      <c r="RU440" s="1"/>
      <c r="RV440" s="1"/>
      <c r="RW440" s="1"/>
      <c r="RX440" s="1"/>
      <c r="RY440" s="1"/>
      <c r="RZ440" s="1"/>
      <c r="SA440" s="1"/>
      <c r="SB440" s="1"/>
      <c r="SC440" s="1"/>
      <c r="SD440" s="1"/>
      <c r="SE440" s="1"/>
      <c r="SF440" s="1"/>
      <c r="SG440" s="1"/>
      <c r="SH440" s="1"/>
      <c r="SI440" s="1"/>
      <c r="SJ440" s="1"/>
      <c r="SK440" s="1"/>
      <c r="SL440" s="1"/>
      <c r="SM440" s="1"/>
      <c r="SN440" s="1"/>
      <c r="SO440" s="1"/>
      <c r="SP440" s="1"/>
      <c r="SQ440" s="1"/>
      <c r="SR440" s="1"/>
      <c r="SS440" s="1"/>
      <c r="ST440" s="1"/>
      <c r="SU440" s="1"/>
      <c r="SV440" s="1"/>
      <c r="SW440" s="1"/>
      <c r="SX440" s="1"/>
      <c r="SY440" s="1"/>
      <c r="SZ440" s="1"/>
      <c r="TA440" s="1"/>
      <c r="TB440" s="1"/>
      <c r="TC440" s="1"/>
      <c r="TD440" s="1"/>
      <c r="TE440" s="1"/>
      <c r="TF440" s="1"/>
      <c r="TG440" s="1"/>
      <c r="TH440" s="1"/>
      <c r="TI440" s="1"/>
      <c r="TJ440" s="1"/>
      <c r="TK440" s="1"/>
      <c r="TL440" s="1"/>
      <c r="TM440" s="1"/>
      <c r="TN440" s="1"/>
      <c r="TO440" s="1"/>
      <c r="TP440" s="1"/>
      <c r="TQ440" s="1"/>
      <c r="TR440" s="1"/>
      <c r="TS440" s="1"/>
      <c r="TT440" s="1"/>
      <c r="TU440" s="1"/>
      <c r="TV440" s="1"/>
      <c r="TW440" s="1"/>
      <c r="TX440" s="1"/>
      <c r="TY440" s="1"/>
      <c r="TZ440" s="1"/>
      <c r="UA440" s="1"/>
      <c r="UB440" s="1"/>
      <c r="UC440" s="1"/>
      <c r="UD440" s="1"/>
      <c r="UE440" s="1"/>
      <c r="UF440" s="1"/>
      <c r="UG440" s="1"/>
      <c r="UH440" s="1"/>
      <c r="UI440" s="1"/>
      <c r="UJ440" s="1"/>
      <c r="UK440" s="1"/>
      <c r="UL440" s="1"/>
      <c r="UM440" s="1"/>
      <c r="UN440" s="1"/>
      <c r="UO440" s="1"/>
      <c r="UP440" s="1"/>
      <c r="UQ440" s="1"/>
      <c r="UR440" s="1"/>
      <c r="US440" s="1"/>
      <c r="UT440" s="1"/>
      <c r="UU440" s="1"/>
      <c r="UV440" s="1"/>
      <c r="UW440" s="1"/>
      <c r="UX440" s="1"/>
      <c r="UY440" s="1"/>
      <c r="UZ440" s="1"/>
      <c r="VA440" s="1"/>
      <c r="VB440" s="1"/>
      <c r="VC440" s="1"/>
      <c r="VD440" s="1"/>
      <c r="VE440" s="1"/>
      <c r="VF440" s="1"/>
      <c r="VG440" s="1"/>
      <c r="VH440" s="1"/>
      <c r="VI440" s="1"/>
      <c r="VJ440" s="1"/>
      <c r="VK440" s="1"/>
      <c r="VL440" s="1"/>
      <c r="VM440" s="1"/>
      <c r="VN440" s="1"/>
      <c r="VO440" s="1"/>
      <c r="VP440" s="1"/>
      <c r="VQ440" s="1"/>
      <c r="VR440" s="1"/>
      <c r="VS440" s="1"/>
      <c r="VT440" s="1"/>
      <c r="VU440" s="1"/>
      <c r="VV440" s="1"/>
      <c r="VW440" s="1"/>
      <c r="VX440" s="1"/>
      <c r="VY440" s="1"/>
      <c r="VZ440" s="1"/>
      <c r="WA440" s="1"/>
      <c r="WB440" s="1"/>
      <c r="WC440" s="1"/>
      <c r="WD440" s="1"/>
      <c r="WE440" s="1"/>
      <c r="WF440" s="1"/>
      <c r="WG440" s="1"/>
      <c r="WH440" s="1"/>
      <c r="WI440" s="1"/>
      <c r="WJ440" s="1"/>
      <c r="WK440" s="1"/>
      <c r="WL440" s="1"/>
      <c r="WM440" s="1"/>
      <c r="WN440" s="1"/>
      <c r="WO440" s="1"/>
      <c r="WP440" s="1"/>
      <c r="WQ440" s="1"/>
      <c r="WR440" s="1"/>
      <c r="WS440" s="1"/>
      <c r="WT440" s="1"/>
      <c r="WU440" s="1"/>
      <c r="WV440" s="1"/>
      <c r="WW440" s="1"/>
      <c r="WX440" s="1"/>
      <c r="WY440" s="1"/>
      <c r="WZ440" s="1"/>
      <c r="XA440" s="1"/>
      <c r="XB440" s="1"/>
      <c r="XC440" s="1"/>
      <c r="XD440" s="1"/>
      <c r="XE440" s="1"/>
      <c r="XF440" s="1"/>
      <c r="XG440" s="1"/>
      <c r="XH440" s="1"/>
      <c r="XI440" s="1"/>
      <c r="XJ440" s="1"/>
      <c r="XK440" s="1"/>
      <c r="XL440" s="1"/>
      <c r="XM440" s="1"/>
      <c r="XN440" s="1"/>
      <c r="XO440" s="1"/>
      <c r="XP440" s="1"/>
      <c r="XQ440" s="1"/>
      <c r="XR440" s="1"/>
      <c r="XS440" s="1"/>
      <c r="XT440" s="1"/>
      <c r="XU440" s="1"/>
      <c r="XV440" s="1"/>
      <c r="XW440" s="1"/>
      <c r="XX440" s="1"/>
      <c r="XY440" s="1"/>
      <c r="XZ440" s="1"/>
      <c r="YA440" s="1"/>
      <c r="YB440" s="1"/>
      <c r="YC440" s="1"/>
      <c r="YD440" s="1"/>
      <c r="YE440" s="1"/>
      <c r="YF440" s="1"/>
      <c r="YG440" s="1"/>
      <c r="YH440" s="1"/>
      <c r="YI440" s="1"/>
      <c r="YJ440" s="1"/>
      <c r="YK440" s="1"/>
      <c r="YL440" s="1"/>
      <c r="YM440" s="1"/>
      <c r="YN440" s="1"/>
      <c r="YO440" s="1"/>
      <c r="YP440" s="1"/>
      <c r="YQ440" s="1"/>
      <c r="YR440" s="1"/>
      <c r="YS440" s="1"/>
      <c r="YT440" s="1"/>
      <c r="YU440" s="1"/>
      <c r="YV440" s="1"/>
      <c r="YW440" s="1"/>
      <c r="YX440" s="1"/>
      <c r="YY440" s="1"/>
      <c r="YZ440" s="1"/>
      <c r="ZA440" s="1"/>
      <c r="ZB440" s="1"/>
      <c r="ZC440" s="1"/>
      <c r="ZD440" s="1"/>
      <c r="ZE440" s="1"/>
      <c r="ZF440" s="1"/>
      <c r="ZG440" s="1"/>
      <c r="ZH440" s="1"/>
      <c r="ZI440" s="1"/>
      <c r="ZJ440" s="1"/>
      <c r="ZK440" s="1"/>
      <c r="ZL440" s="1"/>
      <c r="ZM440" s="1"/>
      <c r="ZN440" s="1"/>
      <c r="ZO440" s="1"/>
      <c r="ZP440" s="1"/>
      <c r="ZQ440" s="1"/>
      <c r="ZR440" s="1"/>
      <c r="ZS440" s="1"/>
      <c r="ZT440" s="1"/>
      <c r="ZU440" s="1"/>
      <c r="ZV440" s="1"/>
      <c r="ZW440" s="1"/>
      <c r="ZX440" s="1"/>
      <c r="ZY440" s="1"/>
      <c r="ZZ440" s="1"/>
      <c r="AAA440" s="1"/>
      <c r="AAB440" s="1"/>
      <c r="AAC440" s="1"/>
      <c r="AAD440" s="1"/>
      <c r="AAE440" s="1"/>
      <c r="AAF440" s="1"/>
      <c r="AAG440" s="1"/>
      <c r="AAH440" s="1"/>
      <c r="AAI440" s="1"/>
      <c r="AAJ440" s="1"/>
      <c r="AAK440" s="1"/>
      <c r="AAL440" s="1"/>
      <c r="AAM440" s="1"/>
      <c r="AAN440" s="1"/>
      <c r="AAO440" s="1"/>
      <c r="AAP440" s="1"/>
      <c r="AAQ440" s="1"/>
      <c r="AAR440" s="1"/>
      <c r="AAS440" s="1"/>
      <c r="AAT440" s="1"/>
      <c r="AAU440" s="1"/>
      <c r="AAV440" s="1"/>
      <c r="AAW440" s="1"/>
      <c r="AAX440" s="1"/>
      <c r="AAY440" s="1"/>
      <c r="AAZ440" s="1"/>
      <c r="ABA440" s="1"/>
      <c r="ABB440" s="1"/>
      <c r="ABC440" s="1"/>
      <c r="ABD440" s="1"/>
      <c r="ABE440" s="1"/>
      <c r="ABF440" s="1"/>
      <c r="ABG440" s="1"/>
      <c r="ABH440" s="1"/>
      <c r="ABI440" s="1"/>
      <c r="ABJ440" s="1"/>
      <c r="ABK440" s="1"/>
      <c r="ABL440" s="1"/>
      <c r="ABM440" s="1"/>
      <c r="ABN440" s="1"/>
      <c r="ABO440" s="1"/>
      <c r="ABP440" s="1"/>
      <c r="ABQ440" s="1"/>
      <c r="ABR440" s="1"/>
      <c r="ABS440" s="1"/>
      <c r="ABT440" s="1"/>
      <c r="ABU440" s="1"/>
      <c r="ABV440" s="1"/>
      <c r="ABW440" s="1"/>
      <c r="ABX440" s="1"/>
      <c r="ABY440" s="1"/>
      <c r="ABZ440" s="1"/>
      <c r="ACA440" s="1"/>
      <c r="ACB440" s="1"/>
      <c r="ACC440" s="1"/>
      <c r="ACD440" s="1"/>
      <c r="ACE440" s="1"/>
      <c r="ACF440" s="1"/>
      <c r="ACG440" s="1"/>
      <c r="ACH440" s="1"/>
      <c r="ACI440" s="1"/>
      <c r="ACJ440" s="1"/>
      <c r="ACK440" s="1"/>
      <c r="ACL440" s="1"/>
      <c r="ACM440" s="1"/>
      <c r="ACN440" s="1"/>
      <c r="ACO440" s="1"/>
      <c r="ACP440" s="1"/>
      <c r="ACQ440" s="1"/>
      <c r="ACR440" s="1"/>
      <c r="ACS440" s="1"/>
      <c r="ACT440" s="1"/>
      <c r="ACU440" s="1"/>
      <c r="ACV440" s="1"/>
      <c r="ACW440" s="1"/>
      <c r="ACX440" s="1"/>
      <c r="ACY440" s="1"/>
      <c r="ACZ440" s="1"/>
      <c r="ADA440" s="1"/>
      <c r="ADB440" s="1"/>
      <c r="ADC440" s="1"/>
      <c r="ADD440" s="1"/>
      <c r="ADE440" s="1"/>
      <c r="ADF440" s="1"/>
      <c r="ADG440" s="1"/>
      <c r="ADH440" s="1"/>
      <c r="ADI440" s="1"/>
      <c r="ADJ440" s="1"/>
      <c r="ADK440" s="1"/>
      <c r="ADL440" s="1"/>
      <c r="ADM440" s="1"/>
      <c r="ADN440" s="1"/>
      <c r="ADO440" s="1"/>
      <c r="ADP440" s="1"/>
      <c r="ADQ440" s="1"/>
      <c r="ADR440" s="1"/>
      <c r="ADS440" s="1"/>
      <c r="ADT440" s="1"/>
      <c r="ADU440" s="1"/>
      <c r="ADV440" s="1"/>
      <c r="ADW440" s="1"/>
      <c r="ADX440" s="1"/>
      <c r="ADY440" s="1"/>
      <c r="ADZ440" s="1"/>
      <c r="AEA440" s="1"/>
      <c r="AEB440" s="1"/>
      <c r="AEC440" s="1"/>
      <c r="AED440" s="1"/>
      <c r="AEE440" s="1"/>
      <c r="AEF440" s="1"/>
      <c r="AEG440" s="1"/>
      <c r="AEH440" s="1"/>
      <c r="AEI440" s="1"/>
      <c r="AEJ440" s="1"/>
      <c r="AEK440" s="1"/>
      <c r="AEL440" s="1"/>
      <c r="AEM440" s="1"/>
      <c r="AEN440" s="1"/>
      <c r="AEO440" s="1"/>
      <c r="AEP440" s="1"/>
      <c r="AEQ440" s="1"/>
      <c r="AER440" s="1"/>
      <c r="AES440" s="1"/>
      <c r="AET440" s="1"/>
      <c r="AEU440" s="1"/>
      <c r="AEV440" s="1"/>
      <c r="AEW440" s="1"/>
      <c r="AEX440" s="1"/>
      <c r="AEY440" s="1"/>
      <c r="AEZ440" s="1"/>
      <c r="AFA440" s="1"/>
      <c r="AFB440" s="1"/>
      <c r="AFC440" s="1"/>
      <c r="AFD440" s="1"/>
      <c r="AFE440" s="1"/>
      <c r="AFF440" s="1"/>
      <c r="AFG440" s="1"/>
      <c r="AFH440" s="1"/>
      <c r="AFI440" s="1"/>
      <c r="AFJ440" s="1"/>
      <c r="AFK440" s="1"/>
      <c r="AFL440" s="1"/>
      <c r="AFM440" s="1"/>
      <c r="AFN440" s="1"/>
      <c r="AFO440" s="1"/>
      <c r="AFP440" s="1"/>
      <c r="AFQ440" s="1"/>
      <c r="AFR440" s="1"/>
      <c r="AFS440" s="1"/>
      <c r="AFT440" s="1"/>
      <c r="AFU440" s="1"/>
      <c r="AFV440" s="1"/>
      <c r="AFW440" s="1"/>
      <c r="AFX440" s="1"/>
      <c r="AFY440" s="1"/>
      <c r="AFZ440" s="1"/>
      <c r="AGA440" s="1"/>
      <c r="AGB440" s="1"/>
      <c r="AGC440" s="1"/>
      <c r="AGD440" s="1"/>
      <c r="AGE440" s="1"/>
      <c r="AGF440" s="1"/>
      <c r="AGG440" s="1"/>
      <c r="AGH440" s="1"/>
      <c r="AGI440" s="1"/>
      <c r="AGJ440" s="1"/>
      <c r="AGK440" s="1"/>
      <c r="AGL440" s="1"/>
      <c r="AGM440" s="1"/>
      <c r="AGN440" s="1"/>
      <c r="AGO440" s="1"/>
      <c r="AGP440" s="1"/>
      <c r="AGQ440" s="1"/>
      <c r="AGR440" s="1"/>
      <c r="AGS440" s="1"/>
      <c r="AGT440" s="1"/>
      <c r="AGU440" s="1"/>
      <c r="AGV440" s="1"/>
      <c r="AGW440" s="1"/>
      <c r="AGX440" s="1"/>
      <c r="AGY440" s="1"/>
      <c r="AGZ440" s="1"/>
      <c r="AHA440" s="1"/>
      <c r="AHB440" s="1"/>
      <c r="AHC440" s="1"/>
      <c r="AHD440" s="1"/>
      <c r="AHE440" s="1"/>
      <c r="AHF440" s="1"/>
      <c r="AHG440" s="1"/>
      <c r="AHH440" s="1"/>
      <c r="AHI440" s="1"/>
      <c r="AHJ440" s="1"/>
      <c r="AHK440" s="1"/>
      <c r="AHL440" s="1"/>
      <c r="AHM440" s="1"/>
      <c r="AHN440" s="1"/>
      <c r="AHO440" s="1"/>
      <c r="AHP440" s="1"/>
      <c r="AHQ440" s="1"/>
      <c r="AHR440" s="1"/>
      <c r="AHS440" s="1"/>
      <c r="AHT440" s="1"/>
      <c r="AHU440" s="1"/>
      <c r="AHV440" s="1"/>
      <c r="AHW440" s="1"/>
      <c r="AHX440" s="1"/>
      <c r="AHY440" s="1"/>
      <c r="AHZ440" s="1"/>
      <c r="AIA440" s="1"/>
      <c r="AIB440" s="1"/>
      <c r="AIC440" s="1"/>
      <c r="AID440" s="1"/>
      <c r="AIE440" s="1"/>
      <c r="AIF440" s="1"/>
      <c r="AIG440" s="1"/>
      <c r="AIH440" s="1"/>
      <c r="AII440" s="1"/>
      <c r="AIJ440" s="1"/>
      <c r="AIK440" s="1"/>
      <c r="AIL440" s="1"/>
      <c r="AIM440" s="1"/>
      <c r="AIN440" s="1"/>
      <c r="AIO440" s="1"/>
      <c r="AIP440" s="1"/>
      <c r="AIQ440" s="1"/>
      <c r="AIR440" s="1"/>
      <c r="AIS440" s="1"/>
      <c r="AIT440" s="1"/>
      <c r="AIU440" s="1"/>
      <c r="AIV440" s="1"/>
      <c r="AIW440" s="1"/>
      <c r="AIX440" s="1"/>
      <c r="AIY440" s="1"/>
      <c r="AIZ440" s="1"/>
      <c r="AJA440" s="1"/>
      <c r="AJB440" s="1"/>
      <c r="AJC440" s="1"/>
      <c r="AJD440" s="1"/>
      <c r="AJE440" s="1"/>
      <c r="AJF440" s="1"/>
      <c r="AJG440" s="1"/>
      <c r="AJH440" s="1"/>
      <c r="AJI440" s="1"/>
      <c r="AJJ440" s="1"/>
      <c r="AJK440" s="1"/>
      <c r="AJL440" s="1"/>
      <c r="AJM440" s="1"/>
      <c r="AJN440" s="1"/>
      <c r="AJO440" s="1"/>
      <c r="AJP440" s="1"/>
      <c r="AJQ440" s="1"/>
      <c r="AJR440" s="1"/>
      <c r="AJS440" s="1"/>
      <c r="AJT440" s="1"/>
      <c r="AJU440" s="1"/>
      <c r="AJV440" s="1"/>
      <c r="AJW440" s="1"/>
      <c r="AJX440" s="1"/>
      <c r="AJY440" s="1"/>
      <c r="AJZ440" s="1"/>
      <c r="AKA440" s="1"/>
      <c r="AKB440" s="1"/>
      <c r="AKC440" s="1"/>
      <c r="AKD440" s="1"/>
      <c r="AKE440" s="1"/>
      <c r="AKF440" s="1"/>
      <c r="AKG440" s="1"/>
      <c r="AKH440" s="1"/>
      <c r="AKI440" s="1"/>
      <c r="AKJ440" s="1"/>
      <c r="AKK440" s="1"/>
      <c r="AKL440" s="1"/>
      <c r="AKM440" s="1"/>
      <c r="AKN440" s="1"/>
      <c r="AKO440" s="1"/>
      <c r="AKP440" s="1"/>
      <c r="AKQ440" s="1"/>
      <c r="AKR440" s="1"/>
      <c r="AKS440" s="1"/>
      <c r="AKT440" s="1"/>
      <c r="AKU440" s="1"/>
      <c r="AKV440" s="1"/>
      <c r="AKW440" s="1"/>
      <c r="AKX440" s="1"/>
      <c r="AKY440" s="1"/>
      <c r="AKZ440" s="1"/>
      <c r="ALA440" s="1"/>
      <c r="ALB440" s="1"/>
      <c r="ALC440" s="1"/>
      <c r="ALD440" s="1"/>
      <c r="ALE440" s="1"/>
      <c r="ALF440" s="1"/>
      <c r="ALG440" s="1"/>
      <c r="ALH440" s="1"/>
      <c r="ALI440" s="1"/>
      <c r="ALJ440" s="1"/>
      <c r="ALK440" s="1"/>
      <c r="ALL440" s="1"/>
      <c r="ALM440" s="1"/>
      <c r="ALN440" s="1"/>
      <c r="ALO440" s="1"/>
      <c r="ALP440" s="1"/>
      <c r="ALQ440" s="1"/>
      <c r="ALR440" s="1"/>
      <c r="ALS440" s="1"/>
      <c r="ALT440" s="1"/>
      <c r="ALU440" s="1"/>
      <c r="ALV440" s="1"/>
      <c r="ALW440" s="1"/>
      <c r="ALX440" s="1"/>
      <c r="ALY440" s="1"/>
      <c r="ALZ440" s="1"/>
      <c r="AMA440" s="1"/>
      <c r="AMB440" s="1"/>
      <c r="AMC440" s="1"/>
      <c r="AMD440" s="1"/>
      <c r="AME440" s="1"/>
      <c r="AMF440" s="1"/>
      <c r="AMG440" s="1"/>
      <c r="AMH440" s="1"/>
      <c r="AMI440" s="1"/>
      <c r="AMJ440" s="1"/>
    </row>
    <row r="441" spans="1:1024" s="22" customFormat="1">
      <c r="A441" s="1" t="s">
        <v>9926</v>
      </c>
      <c r="B441" s="1" t="s">
        <v>9927</v>
      </c>
      <c r="C441" s="1" t="s">
        <v>99</v>
      </c>
      <c r="D441" s="1" t="s">
        <v>13</v>
      </c>
      <c r="E441" s="1" t="s">
        <v>9928</v>
      </c>
      <c r="F441" s="1" t="s">
        <v>16</v>
      </c>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c r="KB441" s="1"/>
      <c r="KC441" s="1"/>
      <c r="KD441" s="1"/>
      <c r="KE441" s="1"/>
      <c r="KF441" s="1"/>
      <c r="KG441" s="1"/>
      <c r="KH441" s="1"/>
      <c r="KI441" s="1"/>
      <c r="KJ441" s="1"/>
      <c r="KK441" s="1"/>
      <c r="KL441" s="1"/>
      <c r="KM441" s="1"/>
      <c r="KN441" s="1"/>
      <c r="KO441" s="1"/>
      <c r="KP441" s="1"/>
      <c r="KQ441" s="1"/>
      <c r="KR441" s="1"/>
      <c r="KS441" s="1"/>
      <c r="KT441" s="1"/>
      <c r="KU441" s="1"/>
      <c r="KV441" s="1"/>
      <c r="KW441" s="1"/>
      <c r="KX441" s="1"/>
      <c r="KY441" s="1"/>
      <c r="KZ441" s="1"/>
      <c r="LA441" s="1"/>
      <c r="LB441" s="1"/>
      <c r="LC441" s="1"/>
      <c r="LD441" s="1"/>
      <c r="LE441" s="1"/>
      <c r="LF441" s="1"/>
      <c r="LG441" s="1"/>
      <c r="LH441" s="1"/>
      <c r="LI441" s="1"/>
      <c r="LJ441" s="1"/>
      <c r="LK441" s="1"/>
      <c r="LL441" s="1"/>
      <c r="LM441" s="1"/>
      <c r="LN441" s="1"/>
      <c r="LO441" s="1"/>
      <c r="LP441" s="1"/>
      <c r="LQ441" s="1"/>
      <c r="LR441" s="1"/>
      <c r="LS441" s="1"/>
      <c r="LT441" s="1"/>
      <c r="LU441" s="1"/>
      <c r="LV441" s="1"/>
      <c r="LW441" s="1"/>
      <c r="LX441" s="1"/>
      <c r="LY441" s="1"/>
      <c r="LZ441" s="1"/>
      <c r="MA441" s="1"/>
      <c r="MB441" s="1"/>
      <c r="MC441" s="1"/>
      <c r="MD441" s="1"/>
      <c r="ME441" s="1"/>
      <c r="MF441" s="1"/>
      <c r="MG441" s="1"/>
      <c r="MH441" s="1"/>
      <c r="MI441" s="1"/>
      <c r="MJ441" s="1"/>
      <c r="MK441" s="1"/>
      <c r="ML441" s="1"/>
      <c r="MM441" s="1"/>
      <c r="MN441" s="1"/>
      <c r="MO441" s="1"/>
      <c r="MP441" s="1"/>
      <c r="MQ441" s="1"/>
      <c r="MR441" s="1"/>
      <c r="MS441" s="1"/>
      <c r="MT441" s="1"/>
      <c r="MU441" s="1"/>
      <c r="MV441" s="1"/>
      <c r="MW441" s="1"/>
      <c r="MX441" s="1"/>
      <c r="MY441" s="1"/>
      <c r="MZ441" s="1"/>
      <c r="NA441" s="1"/>
      <c r="NB441" s="1"/>
      <c r="NC441" s="1"/>
      <c r="ND441" s="1"/>
      <c r="NE441" s="1"/>
      <c r="NF441" s="1"/>
      <c r="NG441" s="1"/>
      <c r="NH441" s="1"/>
      <c r="NI441" s="1"/>
      <c r="NJ441" s="1"/>
      <c r="NK441" s="1"/>
      <c r="NL441" s="1"/>
      <c r="NM441" s="1"/>
      <c r="NN441" s="1"/>
      <c r="NO441" s="1"/>
      <c r="NP441" s="1"/>
      <c r="NQ441" s="1"/>
      <c r="NR441" s="1"/>
      <c r="NS441" s="1"/>
      <c r="NT441" s="1"/>
      <c r="NU441" s="1"/>
      <c r="NV441" s="1"/>
      <c r="NW441" s="1"/>
      <c r="NX441" s="1"/>
      <c r="NY441" s="1"/>
      <c r="NZ441" s="1"/>
      <c r="OA441" s="1"/>
      <c r="OB441" s="1"/>
      <c r="OC441" s="1"/>
      <c r="OD441" s="1"/>
      <c r="OE441" s="1"/>
      <c r="OF441" s="1"/>
      <c r="OG441" s="1"/>
      <c r="OH441" s="1"/>
      <c r="OI441" s="1"/>
      <c r="OJ441" s="1"/>
      <c r="OK441" s="1"/>
      <c r="OL441" s="1"/>
      <c r="OM441" s="1"/>
      <c r="ON441" s="1"/>
      <c r="OO441" s="1"/>
      <c r="OP441" s="1"/>
      <c r="OQ441" s="1"/>
      <c r="OR441" s="1"/>
      <c r="OS441" s="1"/>
      <c r="OT441" s="1"/>
      <c r="OU441" s="1"/>
      <c r="OV441" s="1"/>
      <c r="OW441" s="1"/>
      <c r="OX441" s="1"/>
      <c r="OY441" s="1"/>
      <c r="OZ441" s="1"/>
      <c r="PA441" s="1"/>
      <c r="PB441" s="1"/>
      <c r="PC441" s="1"/>
      <c r="PD441" s="1"/>
      <c r="PE441" s="1"/>
      <c r="PF441" s="1"/>
      <c r="PG441" s="1"/>
      <c r="PH441" s="1"/>
      <c r="PI441" s="1"/>
      <c r="PJ441" s="1"/>
      <c r="PK441" s="1"/>
      <c r="PL441" s="1"/>
      <c r="PM441" s="1"/>
      <c r="PN441" s="1"/>
      <c r="PO441" s="1"/>
      <c r="PP441" s="1"/>
      <c r="PQ441" s="1"/>
      <c r="PR441" s="1"/>
      <c r="PS441" s="1"/>
      <c r="PT441" s="1"/>
      <c r="PU441" s="1"/>
      <c r="PV441" s="1"/>
      <c r="PW441" s="1"/>
      <c r="PX441" s="1"/>
      <c r="PY441" s="1"/>
      <c r="PZ441" s="1"/>
      <c r="QA441" s="1"/>
      <c r="QB441" s="1"/>
      <c r="QC441" s="1"/>
      <c r="QD441" s="1"/>
      <c r="QE441" s="1"/>
      <c r="QF441" s="1"/>
      <c r="QG441" s="1"/>
      <c r="QH441" s="1"/>
      <c r="QI441" s="1"/>
      <c r="QJ441" s="1"/>
      <c r="QK441" s="1"/>
      <c r="QL441" s="1"/>
      <c r="QM441" s="1"/>
      <c r="QN441" s="1"/>
      <c r="QO441" s="1"/>
      <c r="QP441" s="1"/>
      <c r="QQ441" s="1"/>
      <c r="QR441" s="1"/>
      <c r="QS441" s="1"/>
      <c r="QT441" s="1"/>
      <c r="QU441" s="1"/>
      <c r="QV441" s="1"/>
      <c r="QW441" s="1"/>
      <c r="QX441" s="1"/>
      <c r="QY441" s="1"/>
      <c r="QZ441" s="1"/>
      <c r="RA441" s="1"/>
      <c r="RB441" s="1"/>
      <c r="RC441" s="1"/>
      <c r="RD441" s="1"/>
      <c r="RE441" s="1"/>
      <c r="RF441" s="1"/>
      <c r="RG441" s="1"/>
      <c r="RH441" s="1"/>
      <c r="RI441" s="1"/>
      <c r="RJ441" s="1"/>
      <c r="RK441" s="1"/>
      <c r="RL441" s="1"/>
      <c r="RM441" s="1"/>
      <c r="RN441" s="1"/>
      <c r="RO441" s="1"/>
      <c r="RP441" s="1"/>
      <c r="RQ441" s="1"/>
      <c r="RR441" s="1"/>
      <c r="RS441" s="1"/>
      <c r="RT441" s="1"/>
      <c r="RU441" s="1"/>
      <c r="RV441" s="1"/>
      <c r="RW441" s="1"/>
      <c r="RX441" s="1"/>
      <c r="RY441" s="1"/>
      <c r="RZ441" s="1"/>
      <c r="SA441" s="1"/>
      <c r="SB441" s="1"/>
      <c r="SC441" s="1"/>
      <c r="SD441" s="1"/>
      <c r="SE441" s="1"/>
      <c r="SF441" s="1"/>
      <c r="SG441" s="1"/>
      <c r="SH441" s="1"/>
      <c r="SI441" s="1"/>
      <c r="SJ441" s="1"/>
      <c r="SK441" s="1"/>
      <c r="SL441" s="1"/>
      <c r="SM441" s="1"/>
      <c r="SN441" s="1"/>
      <c r="SO441" s="1"/>
      <c r="SP441" s="1"/>
      <c r="SQ441" s="1"/>
      <c r="SR441" s="1"/>
      <c r="SS441" s="1"/>
      <c r="ST441" s="1"/>
      <c r="SU441" s="1"/>
      <c r="SV441" s="1"/>
      <c r="SW441" s="1"/>
      <c r="SX441" s="1"/>
      <c r="SY441" s="1"/>
      <c r="SZ441" s="1"/>
      <c r="TA441" s="1"/>
      <c r="TB441" s="1"/>
      <c r="TC441" s="1"/>
      <c r="TD441" s="1"/>
      <c r="TE441" s="1"/>
      <c r="TF441" s="1"/>
      <c r="TG441" s="1"/>
      <c r="TH441" s="1"/>
      <c r="TI441" s="1"/>
      <c r="TJ441" s="1"/>
      <c r="TK441" s="1"/>
      <c r="TL441" s="1"/>
      <c r="TM441" s="1"/>
      <c r="TN441" s="1"/>
      <c r="TO441" s="1"/>
      <c r="TP441" s="1"/>
      <c r="TQ441" s="1"/>
      <c r="TR441" s="1"/>
      <c r="TS441" s="1"/>
      <c r="TT441" s="1"/>
      <c r="TU441" s="1"/>
      <c r="TV441" s="1"/>
      <c r="TW441" s="1"/>
      <c r="TX441" s="1"/>
      <c r="TY441" s="1"/>
      <c r="TZ441" s="1"/>
      <c r="UA441" s="1"/>
      <c r="UB441" s="1"/>
      <c r="UC441" s="1"/>
      <c r="UD441" s="1"/>
      <c r="UE441" s="1"/>
      <c r="UF441" s="1"/>
      <c r="UG441" s="1"/>
      <c r="UH441" s="1"/>
      <c r="UI441" s="1"/>
      <c r="UJ441" s="1"/>
      <c r="UK441" s="1"/>
      <c r="UL441" s="1"/>
      <c r="UM441" s="1"/>
      <c r="UN441" s="1"/>
      <c r="UO441" s="1"/>
      <c r="UP441" s="1"/>
      <c r="UQ441" s="1"/>
      <c r="UR441" s="1"/>
      <c r="US441" s="1"/>
      <c r="UT441" s="1"/>
      <c r="UU441" s="1"/>
      <c r="UV441" s="1"/>
      <c r="UW441" s="1"/>
      <c r="UX441" s="1"/>
      <c r="UY441" s="1"/>
      <c r="UZ441" s="1"/>
      <c r="VA441" s="1"/>
      <c r="VB441" s="1"/>
      <c r="VC441" s="1"/>
      <c r="VD441" s="1"/>
      <c r="VE441" s="1"/>
      <c r="VF441" s="1"/>
      <c r="VG441" s="1"/>
      <c r="VH441" s="1"/>
      <c r="VI441" s="1"/>
      <c r="VJ441" s="1"/>
      <c r="VK441" s="1"/>
      <c r="VL441" s="1"/>
      <c r="VM441" s="1"/>
      <c r="VN441" s="1"/>
      <c r="VO441" s="1"/>
      <c r="VP441" s="1"/>
      <c r="VQ441" s="1"/>
      <c r="VR441" s="1"/>
      <c r="VS441" s="1"/>
      <c r="VT441" s="1"/>
      <c r="VU441" s="1"/>
      <c r="VV441" s="1"/>
      <c r="VW441" s="1"/>
      <c r="VX441" s="1"/>
      <c r="VY441" s="1"/>
      <c r="VZ441" s="1"/>
      <c r="WA441" s="1"/>
      <c r="WB441" s="1"/>
      <c r="WC441" s="1"/>
      <c r="WD441" s="1"/>
      <c r="WE441" s="1"/>
      <c r="WF441" s="1"/>
      <c r="WG441" s="1"/>
      <c r="WH441" s="1"/>
      <c r="WI441" s="1"/>
      <c r="WJ441" s="1"/>
      <c r="WK441" s="1"/>
      <c r="WL441" s="1"/>
      <c r="WM441" s="1"/>
      <c r="WN441" s="1"/>
      <c r="WO441" s="1"/>
      <c r="WP441" s="1"/>
      <c r="WQ441" s="1"/>
      <c r="WR441" s="1"/>
      <c r="WS441" s="1"/>
      <c r="WT441" s="1"/>
      <c r="WU441" s="1"/>
      <c r="WV441" s="1"/>
      <c r="WW441" s="1"/>
      <c r="WX441" s="1"/>
      <c r="WY441" s="1"/>
      <c r="WZ441" s="1"/>
      <c r="XA441" s="1"/>
      <c r="XB441" s="1"/>
      <c r="XC441" s="1"/>
      <c r="XD441" s="1"/>
      <c r="XE441" s="1"/>
      <c r="XF441" s="1"/>
      <c r="XG441" s="1"/>
      <c r="XH441" s="1"/>
      <c r="XI441" s="1"/>
      <c r="XJ441" s="1"/>
      <c r="XK441" s="1"/>
      <c r="XL441" s="1"/>
      <c r="XM441" s="1"/>
      <c r="XN441" s="1"/>
      <c r="XO441" s="1"/>
      <c r="XP441" s="1"/>
      <c r="XQ441" s="1"/>
      <c r="XR441" s="1"/>
      <c r="XS441" s="1"/>
      <c r="XT441" s="1"/>
      <c r="XU441" s="1"/>
      <c r="XV441" s="1"/>
      <c r="XW441" s="1"/>
      <c r="XX441" s="1"/>
      <c r="XY441" s="1"/>
      <c r="XZ441" s="1"/>
      <c r="YA441" s="1"/>
      <c r="YB441" s="1"/>
      <c r="YC441" s="1"/>
      <c r="YD441" s="1"/>
      <c r="YE441" s="1"/>
      <c r="YF441" s="1"/>
      <c r="YG441" s="1"/>
      <c r="YH441" s="1"/>
      <c r="YI441" s="1"/>
      <c r="YJ441" s="1"/>
      <c r="YK441" s="1"/>
      <c r="YL441" s="1"/>
      <c r="YM441" s="1"/>
      <c r="YN441" s="1"/>
      <c r="YO441" s="1"/>
      <c r="YP441" s="1"/>
      <c r="YQ441" s="1"/>
      <c r="YR441" s="1"/>
      <c r="YS441" s="1"/>
      <c r="YT441" s="1"/>
      <c r="YU441" s="1"/>
      <c r="YV441" s="1"/>
      <c r="YW441" s="1"/>
      <c r="YX441" s="1"/>
      <c r="YY441" s="1"/>
      <c r="YZ441" s="1"/>
      <c r="ZA441" s="1"/>
      <c r="ZB441" s="1"/>
      <c r="ZC441" s="1"/>
      <c r="ZD441" s="1"/>
      <c r="ZE441" s="1"/>
      <c r="ZF441" s="1"/>
      <c r="ZG441" s="1"/>
      <c r="ZH441" s="1"/>
      <c r="ZI441" s="1"/>
      <c r="ZJ441" s="1"/>
      <c r="ZK441" s="1"/>
      <c r="ZL441" s="1"/>
      <c r="ZM441" s="1"/>
      <c r="ZN441" s="1"/>
      <c r="ZO441" s="1"/>
      <c r="ZP441" s="1"/>
      <c r="ZQ441" s="1"/>
      <c r="ZR441" s="1"/>
      <c r="ZS441" s="1"/>
      <c r="ZT441" s="1"/>
      <c r="ZU441" s="1"/>
      <c r="ZV441" s="1"/>
      <c r="ZW441" s="1"/>
      <c r="ZX441" s="1"/>
      <c r="ZY441" s="1"/>
      <c r="ZZ441" s="1"/>
      <c r="AAA441" s="1"/>
      <c r="AAB441" s="1"/>
      <c r="AAC441" s="1"/>
      <c r="AAD441" s="1"/>
      <c r="AAE441" s="1"/>
      <c r="AAF441" s="1"/>
      <c r="AAG441" s="1"/>
      <c r="AAH441" s="1"/>
      <c r="AAI441" s="1"/>
      <c r="AAJ441" s="1"/>
      <c r="AAK441" s="1"/>
      <c r="AAL441" s="1"/>
      <c r="AAM441" s="1"/>
      <c r="AAN441" s="1"/>
      <c r="AAO441" s="1"/>
      <c r="AAP441" s="1"/>
      <c r="AAQ441" s="1"/>
      <c r="AAR441" s="1"/>
      <c r="AAS441" s="1"/>
      <c r="AAT441" s="1"/>
      <c r="AAU441" s="1"/>
      <c r="AAV441" s="1"/>
      <c r="AAW441" s="1"/>
      <c r="AAX441" s="1"/>
      <c r="AAY441" s="1"/>
      <c r="AAZ441" s="1"/>
      <c r="ABA441" s="1"/>
      <c r="ABB441" s="1"/>
      <c r="ABC441" s="1"/>
      <c r="ABD441" s="1"/>
      <c r="ABE441" s="1"/>
      <c r="ABF441" s="1"/>
      <c r="ABG441" s="1"/>
      <c r="ABH441" s="1"/>
      <c r="ABI441" s="1"/>
      <c r="ABJ441" s="1"/>
      <c r="ABK441" s="1"/>
      <c r="ABL441" s="1"/>
      <c r="ABM441" s="1"/>
      <c r="ABN441" s="1"/>
      <c r="ABO441" s="1"/>
      <c r="ABP441" s="1"/>
      <c r="ABQ441" s="1"/>
      <c r="ABR441" s="1"/>
      <c r="ABS441" s="1"/>
      <c r="ABT441" s="1"/>
      <c r="ABU441" s="1"/>
      <c r="ABV441" s="1"/>
      <c r="ABW441" s="1"/>
      <c r="ABX441" s="1"/>
      <c r="ABY441" s="1"/>
      <c r="ABZ441" s="1"/>
      <c r="ACA441" s="1"/>
      <c r="ACB441" s="1"/>
      <c r="ACC441" s="1"/>
      <c r="ACD441" s="1"/>
      <c r="ACE441" s="1"/>
      <c r="ACF441" s="1"/>
      <c r="ACG441" s="1"/>
      <c r="ACH441" s="1"/>
      <c r="ACI441" s="1"/>
      <c r="ACJ441" s="1"/>
      <c r="ACK441" s="1"/>
      <c r="ACL441" s="1"/>
      <c r="ACM441" s="1"/>
      <c r="ACN441" s="1"/>
      <c r="ACO441" s="1"/>
      <c r="ACP441" s="1"/>
      <c r="ACQ441" s="1"/>
      <c r="ACR441" s="1"/>
      <c r="ACS441" s="1"/>
      <c r="ACT441" s="1"/>
      <c r="ACU441" s="1"/>
      <c r="ACV441" s="1"/>
      <c r="ACW441" s="1"/>
      <c r="ACX441" s="1"/>
      <c r="ACY441" s="1"/>
      <c r="ACZ441" s="1"/>
      <c r="ADA441" s="1"/>
      <c r="ADB441" s="1"/>
      <c r="ADC441" s="1"/>
      <c r="ADD441" s="1"/>
      <c r="ADE441" s="1"/>
      <c r="ADF441" s="1"/>
      <c r="ADG441" s="1"/>
      <c r="ADH441" s="1"/>
      <c r="ADI441" s="1"/>
      <c r="ADJ441" s="1"/>
      <c r="ADK441" s="1"/>
      <c r="ADL441" s="1"/>
      <c r="ADM441" s="1"/>
      <c r="ADN441" s="1"/>
      <c r="ADO441" s="1"/>
      <c r="ADP441" s="1"/>
      <c r="ADQ441" s="1"/>
      <c r="ADR441" s="1"/>
      <c r="ADS441" s="1"/>
      <c r="ADT441" s="1"/>
      <c r="ADU441" s="1"/>
      <c r="ADV441" s="1"/>
      <c r="ADW441" s="1"/>
      <c r="ADX441" s="1"/>
      <c r="ADY441" s="1"/>
      <c r="ADZ441" s="1"/>
      <c r="AEA441" s="1"/>
      <c r="AEB441" s="1"/>
      <c r="AEC441" s="1"/>
      <c r="AED441" s="1"/>
      <c r="AEE441" s="1"/>
      <c r="AEF441" s="1"/>
      <c r="AEG441" s="1"/>
      <c r="AEH441" s="1"/>
      <c r="AEI441" s="1"/>
      <c r="AEJ441" s="1"/>
      <c r="AEK441" s="1"/>
      <c r="AEL441" s="1"/>
      <c r="AEM441" s="1"/>
      <c r="AEN441" s="1"/>
      <c r="AEO441" s="1"/>
      <c r="AEP441" s="1"/>
      <c r="AEQ441" s="1"/>
      <c r="AER441" s="1"/>
      <c r="AES441" s="1"/>
      <c r="AET441" s="1"/>
      <c r="AEU441" s="1"/>
      <c r="AEV441" s="1"/>
      <c r="AEW441" s="1"/>
      <c r="AEX441" s="1"/>
      <c r="AEY441" s="1"/>
      <c r="AEZ441" s="1"/>
      <c r="AFA441" s="1"/>
      <c r="AFB441" s="1"/>
      <c r="AFC441" s="1"/>
      <c r="AFD441" s="1"/>
      <c r="AFE441" s="1"/>
      <c r="AFF441" s="1"/>
      <c r="AFG441" s="1"/>
      <c r="AFH441" s="1"/>
      <c r="AFI441" s="1"/>
      <c r="AFJ441" s="1"/>
      <c r="AFK441" s="1"/>
      <c r="AFL441" s="1"/>
      <c r="AFM441" s="1"/>
      <c r="AFN441" s="1"/>
      <c r="AFO441" s="1"/>
      <c r="AFP441" s="1"/>
      <c r="AFQ441" s="1"/>
      <c r="AFR441" s="1"/>
      <c r="AFS441" s="1"/>
      <c r="AFT441" s="1"/>
      <c r="AFU441" s="1"/>
      <c r="AFV441" s="1"/>
      <c r="AFW441" s="1"/>
      <c r="AFX441" s="1"/>
      <c r="AFY441" s="1"/>
      <c r="AFZ441" s="1"/>
      <c r="AGA441" s="1"/>
      <c r="AGB441" s="1"/>
      <c r="AGC441" s="1"/>
      <c r="AGD441" s="1"/>
      <c r="AGE441" s="1"/>
      <c r="AGF441" s="1"/>
      <c r="AGG441" s="1"/>
      <c r="AGH441" s="1"/>
      <c r="AGI441" s="1"/>
      <c r="AGJ441" s="1"/>
      <c r="AGK441" s="1"/>
      <c r="AGL441" s="1"/>
      <c r="AGM441" s="1"/>
      <c r="AGN441" s="1"/>
      <c r="AGO441" s="1"/>
      <c r="AGP441" s="1"/>
      <c r="AGQ441" s="1"/>
      <c r="AGR441" s="1"/>
      <c r="AGS441" s="1"/>
      <c r="AGT441" s="1"/>
      <c r="AGU441" s="1"/>
      <c r="AGV441" s="1"/>
      <c r="AGW441" s="1"/>
      <c r="AGX441" s="1"/>
      <c r="AGY441" s="1"/>
      <c r="AGZ441" s="1"/>
      <c r="AHA441" s="1"/>
      <c r="AHB441" s="1"/>
      <c r="AHC441" s="1"/>
      <c r="AHD441" s="1"/>
      <c r="AHE441" s="1"/>
      <c r="AHF441" s="1"/>
      <c r="AHG441" s="1"/>
      <c r="AHH441" s="1"/>
      <c r="AHI441" s="1"/>
      <c r="AHJ441" s="1"/>
      <c r="AHK441" s="1"/>
      <c r="AHL441" s="1"/>
      <c r="AHM441" s="1"/>
      <c r="AHN441" s="1"/>
      <c r="AHO441" s="1"/>
      <c r="AHP441" s="1"/>
      <c r="AHQ441" s="1"/>
      <c r="AHR441" s="1"/>
      <c r="AHS441" s="1"/>
      <c r="AHT441" s="1"/>
      <c r="AHU441" s="1"/>
      <c r="AHV441" s="1"/>
      <c r="AHW441" s="1"/>
      <c r="AHX441" s="1"/>
      <c r="AHY441" s="1"/>
      <c r="AHZ441" s="1"/>
      <c r="AIA441" s="1"/>
      <c r="AIB441" s="1"/>
      <c r="AIC441" s="1"/>
      <c r="AID441" s="1"/>
      <c r="AIE441" s="1"/>
      <c r="AIF441" s="1"/>
      <c r="AIG441" s="1"/>
      <c r="AIH441" s="1"/>
      <c r="AII441" s="1"/>
      <c r="AIJ441" s="1"/>
      <c r="AIK441" s="1"/>
      <c r="AIL441" s="1"/>
      <c r="AIM441" s="1"/>
      <c r="AIN441" s="1"/>
      <c r="AIO441" s="1"/>
      <c r="AIP441" s="1"/>
      <c r="AIQ441" s="1"/>
      <c r="AIR441" s="1"/>
      <c r="AIS441" s="1"/>
      <c r="AIT441" s="1"/>
      <c r="AIU441" s="1"/>
      <c r="AIV441" s="1"/>
      <c r="AIW441" s="1"/>
      <c r="AIX441" s="1"/>
      <c r="AIY441" s="1"/>
      <c r="AIZ441" s="1"/>
      <c r="AJA441" s="1"/>
      <c r="AJB441" s="1"/>
      <c r="AJC441" s="1"/>
      <c r="AJD441" s="1"/>
      <c r="AJE441" s="1"/>
      <c r="AJF441" s="1"/>
      <c r="AJG441" s="1"/>
      <c r="AJH441" s="1"/>
      <c r="AJI441" s="1"/>
      <c r="AJJ441" s="1"/>
      <c r="AJK441" s="1"/>
      <c r="AJL441" s="1"/>
      <c r="AJM441" s="1"/>
      <c r="AJN441" s="1"/>
      <c r="AJO441" s="1"/>
      <c r="AJP441" s="1"/>
      <c r="AJQ441" s="1"/>
      <c r="AJR441" s="1"/>
      <c r="AJS441" s="1"/>
      <c r="AJT441" s="1"/>
      <c r="AJU441" s="1"/>
      <c r="AJV441" s="1"/>
      <c r="AJW441" s="1"/>
      <c r="AJX441" s="1"/>
      <c r="AJY441" s="1"/>
      <c r="AJZ441" s="1"/>
      <c r="AKA441" s="1"/>
      <c r="AKB441" s="1"/>
      <c r="AKC441" s="1"/>
      <c r="AKD441" s="1"/>
      <c r="AKE441" s="1"/>
      <c r="AKF441" s="1"/>
      <c r="AKG441" s="1"/>
      <c r="AKH441" s="1"/>
      <c r="AKI441" s="1"/>
      <c r="AKJ441" s="1"/>
      <c r="AKK441" s="1"/>
      <c r="AKL441" s="1"/>
      <c r="AKM441" s="1"/>
      <c r="AKN441" s="1"/>
      <c r="AKO441" s="1"/>
      <c r="AKP441" s="1"/>
      <c r="AKQ441" s="1"/>
      <c r="AKR441" s="1"/>
      <c r="AKS441" s="1"/>
      <c r="AKT441" s="1"/>
      <c r="AKU441" s="1"/>
      <c r="AKV441" s="1"/>
      <c r="AKW441" s="1"/>
      <c r="AKX441" s="1"/>
      <c r="AKY441" s="1"/>
      <c r="AKZ441" s="1"/>
      <c r="ALA441" s="1"/>
      <c r="ALB441" s="1"/>
      <c r="ALC441" s="1"/>
      <c r="ALD441" s="1"/>
      <c r="ALE441" s="1"/>
      <c r="ALF441" s="1"/>
      <c r="ALG441" s="1"/>
      <c r="ALH441" s="1"/>
      <c r="ALI441" s="1"/>
      <c r="ALJ441" s="1"/>
      <c r="ALK441" s="1"/>
      <c r="ALL441" s="1"/>
      <c r="ALM441" s="1"/>
      <c r="ALN441" s="1"/>
      <c r="ALO441" s="1"/>
      <c r="ALP441" s="1"/>
      <c r="ALQ441" s="1"/>
      <c r="ALR441" s="1"/>
      <c r="ALS441" s="1"/>
      <c r="ALT441" s="1"/>
      <c r="ALU441" s="1"/>
      <c r="ALV441" s="1"/>
      <c r="ALW441" s="1"/>
      <c r="ALX441" s="1"/>
      <c r="ALY441" s="1"/>
      <c r="ALZ441" s="1"/>
      <c r="AMA441" s="1"/>
      <c r="AMB441" s="1"/>
      <c r="AMC441" s="1"/>
      <c r="AMD441" s="1"/>
      <c r="AME441" s="1"/>
      <c r="AMF441" s="1"/>
      <c r="AMG441" s="1"/>
      <c r="AMH441" s="1"/>
      <c r="AMI441" s="1"/>
      <c r="AMJ441" s="1"/>
    </row>
    <row r="442" spans="1:1024" s="22" customFormat="1">
      <c r="A442" s="1" t="s">
        <v>9929</v>
      </c>
      <c r="B442" s="1" t="s">
        <v>9930</v>
      </c>
      <c r="C442" s="1" t="s">
        <v>99</v>
      </c>
      <c r="D442" s="1" t="s">
        <v>13</v>
      </c>
      <c r="E442" s="1" t="s">
        <v>9931</v>
      </c>
      <c r="F442" s="1" t="s">
        <v>16</v>
      </c>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c r="KB442" s="1"/>
      <c r="KC442" s="1"/>
      <c r="KD442" s="1"/>
      <c r="KE442" s="1"/>
      <c r="KF442" s="1"/>
      <c r="KG442" s="1"/>
      <c r="KH442" s="1"/>
      <c r="KI442" s="1"/>
      <c r="KJ442" s="1"/>
      <c r="KK442" s="1"/>
      <c r="KL442" s="1"/>
      <c r="KM442" s="1"/>
      <c r="KN442" s="1"/>
      <c r="KO442" s="1"/>
      <c r="KP442" s="1"/>
      <c r="KQ442" s="1"/>
      <c r="KR442" s="1"/>
      <c r="KS442" s="1"/>
      <c r="KT442" s="1"/>
      <c r="KU442" s="1"/>
      <c r="KV442" s="1"/>
      <c r="KW442" s="1"/>
      <c r="KX442" s="1"/>
      <c r="KY442" s="1"/>
      <c r="KZ442" s="1"/>
      <c r="LA442" s="1"/>
      <c r="LB442" s="1"/>
      <c r="LC442" s="1"/>
      <c r="LD442" s="1"/>
      <c r="LE442" s="1"/>
      <c r="LF442" s="1"/>
      <c r="LG442" s="1"/>
      <c r="LH442" s="1"/>
      <c r="LI442" s="1"/>
      <c r="LJ442" s="1"/>
      <c r="LK442" s="1"/>
      <c r="LL442" s="1"/>
      <c r="LM442" s="1"/>
      <c r="LN442" s="1"/>
      <c r="LO442" s="1"/>
      <c r="LP442" s="1"/>
      <c r="LQ442" s="1"/>
      <c r="LR442" s="1"/>
      <c r="LS442" s="1"/>
      <c r="LT442" s="1"/>
      <c r="LU442" s="1"/>
      <c r="LV442" s="1"/>
      <c r="LW442" s="1"/>
      <c r="LX442" s="1"/>
      <c r="LY442" s="1"/>
      <c r="LZ442" s="1"/>
      <c r="MA442" s="1"/>
      <c r="MB442" s="1"/>
      <c r="MC442" s="1"/>
      <c r="MD442" s="1"/>
      <c r="ME442" s="1"/>
      <c r="MF442" s="1"/>
      <c r="MG442" s="1"/>
      <c r="MH442" s="1"/>
      <c r="MI442" s="1"/>
      <c r="MJ442" s="1"/>
      <c r="MK442" s="1"/>
      <c r="ML442" s="1"/>
      <c r="MM442" s="1"/>
      <c r="MN442" s="1"/>
      <c r="MO442" s="1"/>
      <c r="MP442" s="1"/>
      <c r="MQ442" s="1"/>
      <c r="MR442" s="1"/>
      <c r="MS442" s="1"/>
      <c r="MT442" s="1"/>
      <c r="MU442" s="1"/>
      <c r="MV442" s="1"/>
      <c r="MW442" s="1"/>
      <c r="MX442" s="1"/>
      <c r="MY442" s="1"/>
      <c r="MZ442" s="1"/>
      <c r="NA442" s="1"/>
      <c r="NB442" s="1"/>
      <c r="NC442" s="1"/>
      <c r="ND442" s="1"/>
      <c r="NE442" s="1"/>
      <c r="NF442" s="1"/>
      <c r="NG442" s="1"/>
      <c r="NH442" s="1"/>
      <c r="NI442" s="1"/>
      <c r="NJ442" s="1"/>
      <c r="NK442" s="1"/>
      <c r="NL442" s="1"/>
      <c r="NM442" s="1"/>
      <c r="NN442" s="1"/>
      <c r="NO442" s="1"/>
      <c r="NP442" s="1"/>
      <c r="NQ442" s="1"/>
      <c r="NR442" s="1"/>
      <c r="NS442" s="1"/>
      <c r="NT442" s="1"/>
      <c r="NU442" s="1"/>
      <c r="NV442" s="1"/>
      <c r="NW442" s="1"/>
      <c r="NX442" s="1"/>
      <c r="NY442" s="1"/>
      <c r="NZ442" s="1"/>
      <c r="OA442" s="1"/>
      <c r="OB442" s="1"/>
      <c r="OC442" s="1"/>
      <c r="OD442" s="1"/>
      <c r="OE442" s="1"/>
      <c r="OF442" s="1"/>
      <c r="OG442" s="1"/>
      <c r="OH442" s="1"/>
      <c r="OI442" s="1"/>
      <c r="OJ442" s="1"/>
      <c r="OK442" s="1"/>
      <c r="OL442" s="1"/>
      <c r="OM442" s="1"/>
      <c r="ON442" s="1"/>
      <c r="OO442" s="1"/>
      <c r="OP442" s="1"/>
      <c r="OQ442" s="1"/>
      <c r="OR442" s="1"/>
      <c r="OS442" s="1"/>
      <c r="OT442" s="1"/>
      <c r="OU442" s="1"/>
      <c r="OV442" s="1"/>
      <c r="OW442" s="1"/>
      <c r="OX442" s="1"/>
      <c r="OY442" s="1"/>
      <c r="OZ442" s="1"/>
      <c r="PA442" s="1"/>
      <c r="PB442" s="1"/>
      <c r="PC442" s="1"/>
      <c r="PD442" s="1"/>
      <c r="PE442" s="1"/>
      <c r="PF442" s="1"/>
      <c r="PG442" s="1"/>
      <c r="PH442" s="1"/>
      <c r="PI442" s="1"/>
      <c r="PJ442" s="1"/>
      <c r="PK442" s="1"/>
      <c r="PL442" s="1"/>
      <c r="PM442" s="1"/>
      <c r="PN442" s="1"/>
      <c r="PO442" s="1"/>
      <c r="PP442" s="1"/>
      <c r="PQ442" s="1"/>
      <c r="PR442" s="1"/>
      <c r="PS442" s="1"/>
      <c r="PT442" s="1"/>
      <c r="PU442" s="1"/>
      <c r="PV442" s="1"/>
      <c r="PW442" s="1"/>
      <c r="PX442" s="1"/>
      <c r="PY442" s="1"/>
      <c r="PZ442" s="1"/>
      <c r="QA442" s="1"/>
      <c r="QB442" s="1"/>
      <c r="QC442" s="1"/>
      <c r="QD442" s="1"/>
      <c r="QE442" s="1"/>
      <c r="QF442" s="1"/>
      <c r="QG442" s="1"/>
      <c r="QH442" s="1"/>
      <c r="QI442" s="1"/>
      <c r="QJ442" s="1"/>
      <c r="QK442" s="1"/>
      <c r="QL442" s="1"/>
      <c r="QM442" s="1"/>
      <c r="QN442" s="1"/>
      <c r="QO442" s="1"/>
      <c r="QP442" s="1"/>
      <c r="QQ442" s="1"/>
      <c r="QR442" s="1"/>
      <c r="QS442" s="1"/>
      <c r="QT442" s="1"/>
      <c r="QU442" s="1"/>
      <c r="QV442" s="1"/>
      <c r="QW442" s="1"/>
      <c r="QX442" s="1"/>
      <c r="QY442" s="1"/>
      <c r="QZ442" s="1"/>
      <c r="RA442" s="1"/>
      <c r="RB442" s="1"/>
      <c r="RC442" s="1"/>
      <c r="RD442" s="1"/>
      <c r="RE442" s="1"/>
      <c r="RF442" s="1"/>
      <c r="RG442" s="1"/>
      <c r="RH442" s="1"/>
      <c r="RI442" s="1"/>
      <c r="RJ442" s="1"/>
      <c r="RK442" s="1"/>
      <c r="RL442" s="1"/>
      <c r="RM442" s="1"/>
      <c r="RN442" s="1"/>
      <c r="RO442" s="1"/>
      <c r="RP442" s="1"/>
      <c r="RQ442" s="1"/>
      <c r="RR442" s="1"/>
      <c r="RS442" s="1"/>
      <c r="RT442" s="1"/>
      <c r="RU442" s="1"/>
      <c r="RV442" s="1"/>
      <c r="RW442" s="1"/>
      <c r="RX442" s="1"/>
      <c r="RY442" s="1"/>
      <c r="RZ442" s="1"/>
      <c r="SA442" s="1"/>
      <c r="SB442" s="1"/>
      <c r="SC442" s="1"/>
      <c r="SD442" s="1"/>
      <c r="SE442" s="1"/>
      <c r="SF442" s="1"/>
      <c r="SG442" s="1"/>
      <c r="SH442" s="1"/>
      <c r="SI442" s="1"/>
      <c r="SJ442" s="1"/>
      <c r="SK442" s="1"/>
      <c r="SL442" s="1"/>
      <c r="SM442" s="1"/>
      <c r="SN442" s="1"/>
      <c r="SO442" s="1"/>
      <c r="SP442" s="1"/>
      <c r="SQ442" s="1"/>
      <c r="SR442" s="1"/>
      <c r="SS442" s="1"/>
      <c r="ST442" s="1"/>
      <c r="SU442" s="1"/>
      <c r="SV442" s="1"/>
      <c r="SW442" s="1"/>
      <c r="SX442" s="1"/>
      <c r="SY442" s="1"/>
      <c r="SZ442" s="1"/>
      <c r="TA442" s="1"/>
      <c r="TB442" s="1"/>
      <c r="TC442" s="1"/>
      <c r="TD442" s="1"/>
      <c r="TE442" s="1"/>
      <c r="TF442" s="1"/>
      <c r="TG442" s="1"/>
      <c r="TH442" s="1"/>
      <c r="TI442" s="1"/>
      <c r="TJ442" s="1"/>
      <c r="TK442" s="1"/>
      <c r="TL442" s="1"/>
      <c r="TM442" s="1"/>
      <c r="TN442" s="1"/>
      <c r="TO442" s="1"/>
      <c r="TP442" s="1"/>
      <c r="TQ442" s="1"/>
      <c r="TR442" s="1"/>
      <c r="TS442" s="1"/>
      <c r="TT442" s="1"/>
      <c r="TU442" s="1"/>
      <c r="TV442" s="1"/>
      <c r="TW442" s="1"/>
      <c r="TX442" s="1"/>
      <c r="TY442" s="1"/>
      <c r="TZ442" s="1"/>
      <c r="UA442" s="1"/>
      <c r="UB442" s="1"/>
      <c r="UC442" s="1"/>
      <c r="UD442" s="1"/>
      <c r="UE442" s="1"/>
      <c r="UF442" s="1"/>
      <c r="UG442" s="1"/>
      <c r="UH442" s="1"/>
      <c r="UI442" s="1"/>
      <c r="UJ442" s="1"/>
      <c r="UK442" s="1"/>
      <c r="UL442" s="1"/>
      <c r="UM442" s="1"/>
      <c r="UN442" s="1"/>
      <c r="UO442" s="1"/>
      <c r="UP442" s="1"/>
      <c r="UQ442" s="1"/>
      <c r="UR442" s="1"/>
      <c r="US442" s="1"/>
      <c r="UT442" s="1"/>
      <c r="UU442" s="1"/>
      <c r="UV442" s="1"/>
      <c r="UW442" s="1"/>
      <c r="UX442" s="1"/>
      <c r="UY442" s="1"/>
      <c r="UZ442" s="1"/>
      <c r="VA442" s="1"/>
      <c r="VB442" s="1"/>
      <c r="VC442" s="1"/>
      <c r="VD442" s="1"/>
      <c r="VE442" s="1"/>
      <c r="VF442" s="1"/>
      <c r="VG442" s="1"/>
      <c r="VH442" s="1"/>
      <c r="VI442" s="1"/>
      <c r="VJ442" s="1"/>
      <c r="VK442" s="1"/>
      <c r="VL442" s="1"/>
      <c r="VM442" s="1"/>
      <c r="VN442" s="1"/>
      <c r="VO442" s="1"/>
      <c r="VP442" s="1"/>
      <c r="VQ442" s="1"/>
      <c r="VR442" s="1"/>
      <c r="VS442" s="1"/>
      <c r="VT442" s="1"/>
      <c r="VU442" s="1"/>
      <c r="VV442" s="1"/>
      <c r="VW442" s="1"/>
      <c r="VX442" s="1"/>
      <c r="VY442" s="1"/>
      <c r="VZ442" s="1"/>
      <c r="WA442" s="1"/>
      <c r="WB442" s="1"/>
      <c r="WC442" s="1"/>
      <c r="WD442" s="1"/>
      <c r="WE442" s="1"/>
      <c r="WF442" s="1"/>
      <c r="WG442" s="1"/>
      <c r="WH442" s="1"/>
      <c r="WI442" s="1"/>
      <c r="WJ442" s="1"/>
      <c r="WK442" s="1"/>
      <c r="WL442" s="1"/>
      <c r="WM442" s="1"/>
      <c r="WN442" s="1"/>
      <c r="WO442" s="1"/>
      <c r="WP442" s="1"/>
      <c r="WQ442" s="1"/>
      <c r="WR442" s="1"/>
      <c r="WS442" s="1"/>
      <c r="WT442" s="1"/>
      <c r="WU442" s="1"/>
      <c r="WV442" s="1"/>
      <c r="WW442" s="1"/>
      <c r="WX442" s="1"/>
      <c r="WY442" s="1"/>
      <c r="WZ442" s="1"/>
      <c r="XA442" s="1"/>
      <c r="XB442" s="1"/>
      <c r="XC442" s="1"/>
      <c r="XD442" s="1"/>
      <c r="XE442" s="1"/>
      <c r="XF442" s="1"/>
      <c r="XG442" s="1"/>
      <c r="XH442" s="1"/>
      <c r="XI442" s="1"/>
      <c r="XJ442" s="1"/>
      <c r="XK442" s="1"/>
      <c r="XL442" s="1"/>
      <c r="XM442" s="1"/>
      <c r="XN442" s="1"/>
      <c r="XO442" s="1"/>
      <c r="XP442" s="1"/>
      <c r="XQ442" s="1"/>
      <c r="XR442" s="1"/>
      <c r="XS442" s="1"/>
      <c r="XT442" s="1"/>
      <c r="XU442" s="1"/>
      <c r="XV442" s="1"/>
      <c r="XW442" s="1"/>
      <c r="XX442" s="1"/>
      <c r="XY442" s="1"/>
      <c r="XZ442" s="1"/>
      <c r="YA442" s="1"/>
      <c r="YB442" s="1"/>
      <c r="YC442" s="1"/>
      <c r="YD442" s="1"/>
      <c r="YE442" s="1"/>
      <c r="YF442" s="1"/>
      <c r="YG442" s="1"/>
      <c r="YH442" s="1"/>
      <c r="YI442" s="1"/>
      <c r="YJ442" s="1"/>
      <c r="YK442" s="1"/>
      <c r="YL442" s="1"/>
      <c r="YM442" s="1"/>
      <c r="YN442" s="1"/>
      <c r="YO442" s="1"/>
      <c r="YP442" s="1"/>
      <c r="YQ442" s="1"/>
      <c r="YR442" s="1"/>
      <c r="YS442" s="1"/>
      <c r="YT442" s="1"/>
      <c r="YU442" s="1"/>
      <c r="YV442" s="1"/>
      <c r="YW442" s="1"/>
      <c r="YX442" s="1"/>
      <c r="YY442" s="1"/>
      <c r="YZ442" s="1"/>
      <c r="ZA442" s="1"/>
      <c r="ZB442" s="1"/>
      <c r="ZC442" s="1"/>
      <c r="ZD442" s="1"/>
      <c r="ZE442" s="1"/>
      <c r="ZF442" s="1"/>
      <c r="ZG442" s="1"/>
      <c r="ZH442" s="1"/>
      <c r="ZI442" s="1"/>
      <c r="ZJ442" s="1"/>
      <c r="ZK442" s="1"/>
      <c r="ZL442" s="1"/>
      <c r="ZM442" s="1"/>
      <c r="ZN442" s="1"/>
      <c r="ZO442" s="1"/>
      <c r="ZP442" s="1"/>
      <c r="ZQ442" s="1"/>
      <c r="ZR442" s="1"/>
      <c r="ZS442" s="1"/>
      <c r="ZT442" s="1"/>
      <c r="ZU442" s="1"/>
      <c r="ZV442" s="1"/>
      <c r="ZW442" s="1"/>
      <c r="ZX442" s="1"/>
      <c r="ZY442" s="1"/>
      <c r="ZZ442" s="1"/>
      <c r="AAA442" s="1"/>
      <c r="AAB442" s="1"/>
      <c r="AAC442" s="1"/>
      <c r="AAD442" s="1"/>
      <c r="AAE442" s="1"/>
      <c r="AAF442" s="1"/>
      <c r="AAG442" s="1"/>
      <c r="AAH442" s="1"/>
      <c r="AAI442" s="1"/>
      <c r="AAJ442" s="1"/>
      <c r="AAK442" s="1"/>
      <c r="AAL442" s="1"/>
      <c r="AAM442" s="1"/>
      <c r="AAN442" s="1"/>
      <c r="AAO442" s="1"/>
      <c r="AAP442" s="1"/>
      <c r="AAQ442" s="1"/>
      <c r="AAR442" s="1"/>
      <c r="AAS442" s="1"/>
      <c r="AAT442" s="1"/>
      <c r="AAU442" s="1"/>
      <c r="AAV442" s="1"/>
      <c r="AAW442" s="1"/>
      <c r="AAX442" s="1"/>
      <c r="AAY442" s="1"/>
      <c r="AAZ442" s="1"/>
      <c r="ABA442" s="1"/>
      <c r="ABB442" s="1"/>
      <c r="ABC442" s="1"/>
      <c r="ABD442" s="1"/>
      <c r="ABE442" s="1"/>
      <c r="ABF442" s="1"/>
      <c r="ABG442" s="1"/>
      <c r="ABH442" s="1"/>
      <c r="ABI442" s="1"/>
      <c r="ABJ442" s="1"/>
      <c r="ABK442" s="1"/>
      <c r="ABL442" s="1"/>
      <c r="ABM442" s="1"/>
      <c r="ABN442" s="1"/>
      <c r="ABO442" s="1"/>
      <c r="ABP442" s="1"/>
      <c r="ABQ442" s="1"/>
      <c r="ABR442" s="1"/>
      <c r="ABS442" s="1"/>
      <c r="ABT442" s="1"/>
      <c r="ABU442" s="1"/>
      <c r="ABV442" s="1"/>
      <c r="ABW442" s="1"/>
      <c r="ABX442" s="1"/>
      <c r="ABY442" s="1"/>
      <c r="ABZ442" s="1"/>
      <c r="ACA442" s="1"/>
      <c r="ACB442" s="1"/>
      <c r="ACC442" s="1"/>
      <c r="ACD442" s="1"/>
      <c r="ACE442" s="1"/>
      <c r="ACF442" s="1"/>
      <c r="ACG442" s="1"/>
      <c r="ACH442" s="1"/>
      <c r="ACI442" s="1"/>
      <c r="ACJ442" s="1"/>
      <c r="ACK442" s="1"/>
      <c r="ACL442" s="1"/>
      <c r="ACM442" s="1"/>
      <c r="ACN442" s="1"/>
      <c r="ACO442" s="1"/>
      <c r="ACP442" s="1"/>
      <c r="ACQ442" s="1"/>
      <c r="ACR442" s="1"/>
      <c r="ACS442" s="1"/>
      <c r="ACT442" s="1"/>
      <c r="ACU442" s="1"/>
      <c r="ACV442" s="1"/>
      <c r="ACW442" s="1"/>
      <c r="ACX442" s="1"/>
      <c r="ACY442" s="1"/>
      <c r="ACZ442" s="1"/>
      <c r="ADA442" s="1"/>
      <c r="ADB442" s="1"/>
      <c r="ADC442" s="1"/>
      <c r="ADD442" s="1"/>
      <c r="ADE442" s="1"/>
      <c r="ADF442" s="1"/>
      <c r="ADG442" s="1"/>
      <c r="ADH442" s="1"/>
      <c r="ADI442" s="1"/>
      <c r="ADJ442" s="1"/>
      <c r="ADK442" s="1"/>
      <c r="ADL442" s="1"/>
      <c r="ADM442" s="1"/>
      <c r="ADN442" s="1"/>
      <c r="ADO442" s="1"/>
      <c r="ADP442" s="1"/>
      <c r="ADQ442" s="1"/>
      <c r="ADR442" s="1"/>
      <c r="ADS442" s="1"/>
      <c r="ADT442" s="1"/>
      <c r="ADU442" s="1"/>
      <c r="ADV442" s="1"/>
      <c r="ADW442" s="1"/>
      <c r="ADX442" s="1"/>
      <c r="ADY442" s="1"/>
      <c r="ADZ442" s="1"/>
      <c r="AEA442" s="1"/>
      <c r="AEB442" s="1"/>
      <c r="AEC442" s="1"/>
      <c r="AED442" s="1"/>
      <c r="AEE442" s="1"/>
      <c r="AEF442" s="1"/>
      <c r="AEG442" s="1"/>
      <c r="AEH442" s="1"/>
      <c r="AEI442" s="1"/>
      <c r="AEJ442" s="1"/>
      <c r="AEK442" s="1"/>
      <c r="AEL442" s="1"/>
      <c r="AEM442" s="1"/>
      <c r="AEN442" s="1"/>
      <c r="AEO442" s="1"/>
      <c r="AEP442" s="1"/>
      <c r="AEQ442" s="1"/>
      <c r="AER442" s="1"/>
      <c r="AES442" s="1"/>
      <c r="AET442" s="1"/>
      <c r="AEU442" s="1"/>
      <c r="AEV442" s="1"/>
      <c r="AEW442" s="1"/>
      <c r="AEX442" s="1"/>
      <c r="AEY442" s="1"/>
      <c r="AEZ442" s="1"/>
      <c r="AFA442" s="1"/>
      <c r="AFB442" s="1"/>
      <c r="AFC442" s="1"/>
      <c r="AFD442" s="1"/>
      <c r="AFE442" s="1"/>
      <c r="AFF442" s="1"/>
      <c r="AFG442" s="1"/>
      <c r="AFH442" s="1"/>
      <c r="AFI442" s="1"/>
      <c r="AFJ442" s="1"/>
      <c r="AFK442" s="1"/>
      <c r="AFL442" s="1"/>
      <c r="AFM442" s="1"/>
      <c r="AFN442" s="1"/>
      <c r="AFO442" s="1"/>
      <c r="AFP442" s="1"/>
      <c r="AFQ442" s="1"/>
      <c r="AFR442" s="1"/>
      <c r="AFS442" s="1"/>
      <c r="AFT442" s="1"/>
      <c r="AFU442" s="1"/>
      <c r="AFV442" s="1"/>
      <c r="AFW442" s="1"/>
      <c r="AFX442" s="1"/>
      <c r="AFY442" s="1"/>
      <c r="AFZ442" s="1"/>
      <c r="AGA442" s="1"/>
      <c r="AGB442" s="1"/>
      <c r="AGC442" s="1"/>
      <c r="AGD442" s="1"/>
      <c r="AGE442" s="1"/>
      <c r="AGF442" s="1"/>
      <c r="AGG442" s="1"/>
      <c r="AGH442" s="1"/>
      <c r="AGI442" s="1"/>
      <c r="AGJ442" s="1"/>
      <c r="AGK442" s="1"/>
      <c r="AGL442" s="1"/>
      <c r="AGM442" s="1"/>
      <c r="AGN442" s="1"/>
      <c r="AGO442" s="1"/>
      <c r="AGP442" s="1"/>
      <c r="AGQ442" s="1"/>
      <c r="AGR442" s="1"/>
      <c r="AGS442" s="1"/>
      <c r="AGT442" s="1"/>
      <c r="AGU442" s="1"/>
      <c r="AGV442" s="1"/>
      <c r="AGW442" s="1"/>
      <c r="AGX442" s="1"/>
      <c r="AGY442" s="1"/>
      <c r="AGZ442" s="1"/>
      <c r="AHA442" s="1"/>
      <c r="AHB442" s="1"/>
      <c r="AHC442" s="1"/>
      <c r="AHD442" s="1"/>
      <c r="AHE442" s="1"/>
      <c r="AHF442" s="1"/>
      <c r="AHG442" s="1"/>
      <c r="AHH442" s="1"/>
      <c r="AHI442" s="1"/>
      <c r="AHJ442" s="1"/>
      <c r="AHK442" s="1"/>
      <c r="AHL442" s="1"/>
      <c r="AHM442" s="1"/>
      <c r="AHN442" s="1"/>
      <c r="AHO442" s="1"/>
      <c r="AHP442" s="1"/>
      <c r="AHQ442" s="1"/>
      <c r="AHR442" s="1"/>
      <c r="AHS442" s="1"/>
      <c r="AHT442" s="1"/>
      <c r="AHU442" s="1"/>
      <c r="AHV442" s="1"/>
      <c r="AHW442" s="1"/>
      <c r="AHX442" s="1"/>
      <c r="AHY442" s="1"/>
      <c r="AHZ442" s="1"/>
      <c r="AIA442" s="1"/>
      <c r="AIB442" s="1"/>
      <c r="AIC442" s="1"/>
      <c r="AID442" s="1"/>
      <c r="AIE442" s="1"/>
      <c r="AIF442" s="1"/>
      <c r="AIG442" s="1"/>
      <c r="AIH442" s="1"/>
      <c r="AII442" s="1"/>
      <c r="AIJ442" s="1"/>
      <c r="AIK442" s="1"/>
      <c r="AIL442" s="1"/>
      <c r="AIM442" s="1"/>
      <c r="AIN442" s="1"/>
      <c r="AIO442" s="1"/>
      <c r="AIP442" s="1"/>
      <c r="AIQ442" s="1"/>
      <c r="AIR442" s="1"/>
      <c r="AIS442" s="1"/>
      <c r="AIT442" s="1"/>
      <c r="AIU442" s="1"/>
      <c r="AIV442" s="1"/>
      <c r="AIW442" s="1"/>
      <c r="AIX442" s="1"/>
      <c r="AIY442" s="1"/>
      <c r="AIZ442" s="1"/>
      <c r="AJA442" s="1"/>
      <c r="AJB442" s="1"/>
      <c r="AJC442" s="1"/>
      <c r="AJD442" s="1"/>
      <c r="AJE442" s="1"/>
      <c r="AJF442" s="1"/>
      <c r="AJG442" s="1"/>
      <c r="AJH442" s="1"/>
      <c r="AJI442" s="1"/>
      <c r="AJJ442" s="1"/>
      <c r="AJK442" s="1"/>
      <c r="AJL442" s="1"/>
      <c r="AJM442" s="1"/>
      <c r="AJN442" s="1"/>
      <c r="AJO442" s="1"/>
      <c r="AJP442" s="1"/>
      <c r="AJQ442" s="1"/>
      <c r="AJR442" s="1"/>
      <c r="AJS442" s="1"/>
      <c r="AJT442" s="1"/>
      <c r="AJU442" s="1"/>
      <c r="AJV442" s="1"/>
      <c r="AJW442" s="1"/>
      <c r="AJX442" s="1"/>
      <c r="AJY442" s="1"/>
      <c r="AJZ442" s="1"/>
      <c r="AKA442" s="1"/>
      <c r="AKB442" s="1"/>
      <c r="AKC442" s="1"/>
      <c r="AKD442" s="1"/>
      <c r="AKE442" s="1"/>
      <c r="AKF442" s="1"/>
      <c r="AKG442" s="1"/>
      <c r="AKH442" s="1"/>
      <c r="AKI442" s="1"/>
      <c r="AKJ442" s="1"/>
      <c r="AKK442" s="1"/>
      <c r="AKL442" s="1"/>
      <c r="AKM442" s="1"/>
      <c r="AKN442" s="1"/>
      <c r="AKO442" s="1"/>
      <c r="AKP442" s="1"/>
      <c r="AKQ442" s="1"/>
      <c r="AKR442" s="1"/>
      <c r="AKS442" s="1"/>
      <c r="AKT442" s="1"/>
      <c r="AKU442" s="1"/>
      <c r="AKV442" s="1"/>
      <c r="AKW442" s="1"/>
      <c r="AKX442" s="1"/>
      <c r="AKY442" s="1"/>
      <c r="AKZ442" s="1"/>
      <c r="ALA442" s="1"/>
      <c r="ALB442" s="1"/>
      <c r="ALC442" s="1"/>
      <c r="ALD442" s="1"/>
      <c r="ALE442" s="1"/>
      <c r="ALF442" s="1"/>
      <c r="ALG442" s="1"/>
      <c r="ALH442" s="1"/>
      <c r="ALI442" s="1"/>
      <c r="ALJ442" s="1"/>
      <c r="ALK442" s="1"/>
      <c r="ALL442" s="1"/>
      <c r="ALM442" s="1"/>
      <c r="ALN442" s="1"/>
      <c r="ALO442" s="1"/>
      <c r="ALP442" s="1"/>
      <c r="ALQ442" s="1"/>
      <c r="ALR442" s="1"/>
      <c r="ALS442" s="1"/>
      <c r="ALT442" s="1"/>
      <c r="ALU442" s="1"/>
      <c r="ALV442" s="1"/>
      <c r="ALW442" s="1"/>
      <c r="ALX442" s="1"/>
      <c r="ALY442" s="1"/>
      <c r="ALZ442" s="1"/>
      <c r="AMA442" s="1"/>
      <c r="AMB442" s="1"/>
      <c r="AMC442" s="1"/>
      <c r="AMD442" s="1"/>
      <c r="AME442" s="1"/>
      <c r="AMF442" s="1"/>
      <c r="AMG442" s="1"/>
      <c r="AMH442" s="1"/>
      <c r="AMI442" s="1"/>
      <c r="AMJ442" s="1"/>
    </row>
    <row r="443" spans="1:1024" s="22" customFormat="1">
      <c r="A443" s="1" t="s">
        <v>9932</v>
      </c>
      <c r="B443" s="1" t="s">
        <v>9933</v>
      </c>
      <c r="C443" s="1" t="s">
        <v>99</v>
      </c>
      <c r="D443" s="1" t="s">
        <v>13</v>
      </c>
      <c r="E443" s="1" t="s">
        <v>9934</v>
      </c>
      <c r="F443" s="1" t="s">
        <v>16</v>
      </c>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c r="KB443" s="1"/>
      <c r="KC443" s="1"/>
      <c r="KD443" s="1"/>
      <c r="KE443" s="1"/>
      <c r="KF443" s="1"/>
      <c r="KG443" s="1"/>
      <c r="KH443" s="1"/>
      <c r="KI443" s="1"/>
      <c r="KJ443" s="1"/>
      <c r="KK443" s="1"/>
      <c r="KL443" s="1"/>
      <c r="KM443" s="1"/>
      <c r="KN443" s="1"/>
      <c r="KO443" s="1"/>
      <c r="KP443" s="1"/>
      <c r="KQ443" s="1"/>
      <c r="KR443" s="1"/>
      <c r="KS443" s="1"/>
      <c r="KT443" s="1"/>
      <c r="KU443" s="1"/>
      <c r="KV443" s="1"/>
      <c r="KW443" s="1"/>
      <c r="KX443" s="1"/>
      <c r="KY443" s="1"/>
      <c r="KZ443" s="1"/>
      <c r="LA443" s="1"/>
      <c r="LB443" s="1"/>
      <c r="LC443" s="1"/>
      <c r="LD443" s="1"/>
      <c r="LE443" s="1"/>
      <c r="LF443" s="1"/>
      <c r="LG443" s="1"/>
      <c r="LH443" s="1"/>
      <c r="LI443" s="1"/>
      <c r="LJ443" s="1"/>
      <c r="LK443" s="1"/>
      <c r="LL443" s="1"/>
      <c r="LM443" s="1"/>
      <c r="LN443" s="1"/>
      <c r="LO443" s="1"/>
      <c r="LP443" s="1"/>
      <c r="LQ443" s="1"/>
      <c r="LR443" s="1"/>
      <c r="LS443" s="1"/>
      <c r="LT443" s="1"/>
      <c r="LU443" s="1"/>
      <c r="LV443" s="1"/>
      <c r="LW443" s="1"/>
      <c r="LX443" s="1"/>
      <c r="LY443" s="1"/>
      <c r="LZ443" s="1"/>
      <c r="MA443" s="1"/>
      <c r="MB443" s="1"/>
      <c r="MC443" s="1"/>
      <c r="MD443" s="1"/>
      <c r="ME443" s="1"/>
      <c r="MF443" s="1"/>
      <c r="MG443" s="1"/>
      <c r="MH443" s="1"/>
      <c r="MI443" s="1"/>
      <c r="MJ443" s="1"/>
      <c r="MK443" s="1"/>
      <c r="ML443" s="1"/>
      <c r="MM443" s="1"/>
      <c r="MN443" s="1"/>
      <c r="MO443" s="1"/>
      <c r="MP443" s="1"/>
      <c r="MQ443" s="1"/>
      <c r="MR443" s="1"/>
      <c r="MS443" s="1"/>
      <c r="MT443" s="1"/>
      <c r="MU443" s="1"/>
      <c r="MV443" s="1"/>
      <c r="MW443" s="1"/>
      <c r="MX443" s="1"/>
      <c r="MY443" s="1"/>
      <c r="MZ443" s="1"/>
      <c r="NA443" s="1"/>
      <c r="NB443" s="1"/>
      <c r="NC443" s="1"/>
      <c r="ND443" s="1"/>
      <c r="NE443" s="1"/>
      <c r="NF443" s="1"/>
      <c r="NG443" s="1"/>
      <c r="NH443" s="1"/>
      <c r="NI443" s="1"/>
      <c r="NJ443" s="1"/>
      <c r="NK443" s="1"/>
      <c r="NL443" s="1"/>
      <c r="NM443" s="1"/>
      <c r="NN443" s="1"/>
      <c r="NO443" s="1"/>
      <c r="NP443" s="1"/>
      <c r="NQ443" s="1"/>
      <c r="NR443" s="1"/>
      <c r="NS443" s="1"/>
      <c r="NT443" s="1"/>
      <c r="NU443" s="1"/>
      <c r="NV443" s="1"/>
      <c r="NW443" s="1"/>
      <c r="NX443" s="1"/>
      <c r="NY443" s="1"/>
      <c r="NZ443" s="1"/>
      <c r="OA443" s="1"/>
      <c r="OB443" s="1"/>
      <c r="OC443" s="1"/>
      <c r="OD443" s="1"/>
      <c r="OE443" s="1"/>
      <c r="OF443" s="1"/>
      <c r="OG443" s="1"/>
      <c r="OH443" s="1"/>
      <c r="OI443" s="1"/>
      <c r="OJ443" s="1"/>
      <c r="OK443" s="1"/>
      <c r="OL443" s="1"/>
      <c r="OM443" s="1"/>
      <c r="ON443" s="1"/>
      <c r="OO443" s="1"/>
      <c r="OP443" s="1"/>
      <c r="OQ443" s="1"/>
      <c r="OR443" s="1"/>
      <c r="OS443" s="1"/>
      <c r="OT443" s="1"/>
      <c r="OU443" s="1"/>
      <c r="OV443" s="1"/>
      <c r="OW443" s="1"/>
      <c r="OX443" s="1"/>
      <c r="OY443" s="1"/>
      <c r="OZ443" s="1"/>
      <c r="PA443" s="1"/>
      <c r="PB443" s="1"/>
      <c r="PC443" s="1"/>
      <c r="PD443" s="1"/>
      <c r="PE443" s="1"/>
      <c r="PF443" s="1"/>
      <c r="PG443" s="1"/>
      <c r="PH443" s="1"/>
      <c r="PI443" s="1"/>
      <c r="PJ443" s="1"/>
      <c r="PK443" s="1"/>
      <c r="PL443" s="1"/>
      <c r="PM443" s="1"/>
      <c r="PN443" s="1"/>
      <c r="PO443" s="1"/>
      <c r="PP443" s="1"/>
      <c r="PQ443" s="1"/>
      <c r="PR443" s="1"/>
      <c r="PS443" s="1"/>
      <c r="PT443" s="1"/>
      <c r="PU443" s="1"/>
      <c r="PV443" s="1"/>
      <c r="PW443" s="1"/>
      <c r="PX443" s="1"/>
      <c r="PY443" s="1"/>
      <c r="PZ443" s="1"/>
      <c r="QA443" s="1"/>
      <c r="QB443" s="1"/>
      <c r="QC443" s="1"/>
      <c r="QD443" s="1"/>
      <c r="QE443" s="1"/>
      <c r="QF443" s="1"/>
      <c r="QG443" s="1"/>
      <c r="QH443" s="1"/>
      <c r="QI443" s="1"/>
      <c r="QJ443" s="1"/>
      <c r="QK443" s="1"/>
      <c r="QL443" s="1"/>
      <c r="QM443" s="1"/>
      <c r="QN443" s="1"/>
      <c r="QO443" s="1"/>
      <c r="QP443" s="1"/>
      <c r="QQ443" s="1"/>
      <c r="QR443" s="1"/>
      <c r="QS443" s="1"/>
      <c r="QT443" s="1"/>
      <c r="QU443" s="1"/>
      <c r="QV443" s="1"/>
      <c r="QW443" s="1"/>
      <c r="QX443" s="1"/>
      <c r="QY443" s="1"/>
      <c r="QZ443" s="1"/>
      <c r="RA443" s="1"/>
      <c r="RB443" s="1"/>
      <c r="RC443" s="1"/>
      <c r="RD443" s="1"/>
      <c r="RE443" s="1"/>
      <c r="RF443" s="1"/>
      <c r="RG443" s="1"/>
      <c r="RH443" s="1"/>
      <c r="RI443" s="1"/>
      <c r="RJ443" s="1"/>
      <c r="RK443" s="1"/>
      <c r="RL443" s="1"/>
      <c r="RM443" s="1"/>
      <c r="RN443" s="1"/>
      <c r="RO443" s="1"/>
      <c r="RP443" s="1"/>
      <c r="RQ443" s="1"/>
      <c r="RR443" s="1"/>
      <c r="RS443" s="1"/>
      <c r="RT443" s="1"/>
      <c r="RU443" s="1"/>
      <c r="RV443" s="1"/>
      <c r="RW443" s="1"/>
      <c r="RX443" s="1"/>
      <c r="RY443" s="1"/>
      <c r="RZ443" s="1"/>
      <c r="SA443" s="1"/>
      <c r="SB443" s="1"/>
      <c r="SC443" s="1"/>
      <c r="SD443" s="1"/>
      <c r="SE443" s="1"/>
      <c r="SF443" s="1"/>
      <c r="SG443" s="1"/>
      <c r="SH443" s="1"/>
      <c r="SI443" s="1"/>
      <c r="SJ443" s="1"/>
      <c r="SK443" s="1"/>
      <c r="SL443" s="1"/>
      <c r="SM443" s="1"/>
      <c r="SN443" s="1"/>
      <c r="SO443" s="1"/>
      <c r="SP443" s="1"/>
      <c r="SQ443" s="1"/>
      <c r="SR443" s="1"/>
      <c r="SS443" s="1"/>
      <c r="ST443" s="1"/>
      <c r="SU443" s="1"/>
      <c r="SV443" s="1"/>
      <c r="SW443" s="1"/>
      <c r="SX443" s="1"/>
      <c r="SY443" s="1"/>
      <c r="SZ443" s="1"/>
      <c r="TA443" s="1"/>
      <c r="TB443" s="1"/>
      <c r="TC443" s="1"/>
      <c r="TD443" s="1"/>
      <c r="TE443" s="1"/>
      <c r="TF443" s="1"/>
      <c r="TG443" s="1"/>
      <c r="TH443" s="1"/>
      <c r="TI443" s="1"/>
      <c r="TJ443" s="1"/>
      <c r="TK443" s="1"/>
      <c r="TL443" s="1"/>
      <c r="TM443" s="1"/>
      <c r="TN443" s="1"/>
      <c r="TO443" s="1"/>
      <c r="TP443" s="1"/>
      <c r="TQ443" s="1"/>
      <c r="TR443" s="1"/>
      <c r="TS443" s="1"/>
      <c r="TT443" s="1"/>
      <c r="TU443" s="1"/>
      <c r="TV443" s="1"/>
      <c r="TW443" s="1"/>
      <c r="TX443" s="1"/>
      <c r="TY443" s="1"/>
      <c r="TZ443" s="1"/>
      <c r="UA443" s="1"/>
      <c r="UB443" s="1"/>
      <c r="UC443" s="1"/>
      <c r="UD443" s="1"/>
      <c r="UE443" s="1"/>
      <c r="UF443" s="1"/>
      <c r="UG443" s="1"/>
      <c r="UH443" s="1"/>
      <c r="UI443" s="1"/>
      <c r="UJ443" s="1"/>
      <c r="UK443" s="1"/>
      <c r="UL443" s="1"/>
      <c r="UM443" s="1"/>
      <c r="UN443" s="1"/>
      <c r="UO443" s="1"/>
      <c r="UP443" s="1"/>
      <c r="UQ443" s="1"/>
      <c r="UR443" s="1"/>
      <c r="US443" s="1"/>
      <c r="UT443" s="1"/>
      <c r="UU443" s="1"/>
      <c r="UV443" s="1"/>
      <c r="UW443" s="1"/>
      <c r="UX443" s="1"/>
      <c r="UY443" s="1"/>
      <c r="UZ443" s="1"/>
      <c r="VA443" s="1"/>
      <c r="VB443" s="1"/>
      <c r="VC443" s="1"/>
      <c r="VD443" s="1"/>
      <c r="VE443" s="1"/>
      <c r="VF443" s="1"/>
      <c r="VG443" s="1"/>
      <c r="VH443" s="1"/>
      <c r="VI443" s="1"/>
      <c r="VJ443" s="1"/>
      <c r="VK443" s="1"/>
      <c r="VL443" s="1"/>
      <c r="VM443" s="1"/>
      <c r="VN443" s="1"/>
      <c r="VO443" s="1"/>
      <c r="VP443" s="1"/>
      <c r="VQ443" s="1"/>
      <c r="VR443" s="1"/>
      <c r="VS443" s="1"/>
      <c r="VT443" s="1"/>
      <c r="VU443" s="1"/>
      <c r="VV443" s="1"/>
      <c r="VW443" s="1"/>
      <c r="VX443" s="1"/>
      <c r="VY443" s="1"/>
      <c r="VZ443" s="1"/>
      <c r="WA443" s="1"/>
      <c r="WB443" s="1"/>
      <c r="WC443" s="1"/>
      <c r="WD443" s="1"/>
      <c r="WE443" s="1"/>
      <c r="WF443" s="1"/>
      <c r="WG443" s="1"/>
      <c r="WH443" s="1"/>
      <c r="WI443" s="1"/>
      <c r="WJ443" s="1"/>
      <c r="WK443" s="1"/>
      <c r="WL443" s="1"/>
      <c r="WM443" s="1"/>
      <c r="WN443" s="1"/>
      <c r="WO443" s="1"/>
      <c r="WP443" s="1"/>
      <c r="WQ443" s="1"/>
      <c r="WR443" s="1"/>
      <c r="WS443" s="1"/>
      <c r="WT443" s="1"/>
      <c r="WU443" s="1"/>
      <c r="WV443" s="1"/>
      <c r="WW443" s="1"/>
      <c r="WX443" s="1"/>
      <c r="WY443" s="1"/>
      <c r="WZ443" s="1"/>
      <c r="XA443" s="1"/>
      <c r="XB443" s="1"/>
      <c r="XC443" s="1"/>
      <c r="XD443" s="1"/>
      <c r="XE443" s="1"/>
      <c r="XF443" s="1"/>
      <c r="XG443" s="1"/>
      <c r="XH443" s="1"/>
      <c r="XI443" s="1"/>
      <c r="XJ443" s="1"/>
      <c r="XK443" s="1"/>
      <c r="XL443" s="1"/>
      <c r="XM443" s="1"/>
      <c r="XN443" s="1"/>
      <c r="XO443" s="1"/>
      <c r="XP443" s="1"/>
      <c r="XQ443" s="1"/>
      <c r="XR443" s="1"/>
      <c r="XS443" s="1"/>
      <c r="XT443" s="1"/>
      <c r="XU443" s="1"/>
      <c r="XV443" s="1"/>
      <c r="XW443" s="1"/>
      <c r="XX443" s="1"/>
      <c r="XY443" s="1"/>
      <c r="XZ443" s="1"/>
      <c r="YA443" s="1"/>
      <c r="YB443" s="1"/>
      <c r="YC443" s="1"/>
      <c r="YD443" s="1"/>
      <c r="YE443" s="1"/>
      <c r="YF443" s="1"/>
      <c r="YG443" s="1"/>
      <c r="YH443" s="1"/>
      <c r="YI443" s="1"/>
      <c r="YJ443" s="1"/>
      <c r="YK443" s="1"/>
      <c r="YL443" s="1"/>
      <c r="YM443" s="1"/>
      <c r="YN443" s="1"/>
      <c r="YO443" s="1"/>
      <c r="YP443" s="1"/>
      <c r="YQ443" s="1"/>
      <c r="YR443" s="1"/>
      <c r="YS443" s="1"/>
      <c r="YT443" s="1"/>
      <c r="YU443" s="1"/>
      <c r="YV443" s="1"/>
      <c r="YW443" s="1"/>
      <c r="YX443" s="1"/>
      <c r="YY443" s="1"/>
      <c r="YZ443" s="1"/>
      <c r="ZA443" s="1"/>
      <c r="ZB443" s="1"/>
      <c r="ZC443" s="1"/>
      <c r="ZD443" s="1"/>
      <c r="ZE443" s="1"/>
      <c r="ZF443" s="1"/>
      <c r="ZG443" s="1"/>
      <c r="ZH443" s="1"/>
      <c r="ZI443" s="1"/>
      <c r="ZJ443" s="1"/>
      <c r="ZK443" s="1"/>
      <c r="ZL443" s="1"/>
      <c r="ZM443" s="1"/>
      <c r="ZN443" s="1"/>
      <c r="ZO443" s="1"/>
      <c r="ZP443" s="1"/>
      <c r="ZQ443" s="1"/>
      <c r="ZR443" s="1"/>
      <c r="ZS443" s="1"/>
      <c r="ZT443" s="1"/>
      <c r="ZU443" s="1"/>
      <c r="ZV443" s="1"/>
      <c r="ZW443" s="1"/>
      <c r="ZX443" s="1"/>
      <c r="ZY443" s="1"/>
      <c r="ZZ443" s="1"/>
      <c r="AAA443" s="1"/>
      <c r="AAB443" s="1"/>
      <c r="AAC443" s="1"/>
      <c r="AAD443" s="1"/>
      <c r="AAE443" s="1"/>
      <c r="AAF443" s="1"/>
      <c r="AAG443" s="1"/>
      <c r="AAH443" s="1"/>
      <c r="AAI443" s="1"/>
      <c r="AAJ443" s="1"/>
      <c r="AAK443" s="1"/>
      <c r="AAL443" s="1"/>
      <c r="AAM443" s="1"/>
      <c r="AAN443" s="1"/>
      <c r="AAO443" s="1"/>
      <c r="AAP443" s="1"/>
      <c r="AAQ443" s="1"/>
      <c r="AAR443" s="1"/>
      <c r="AAS443" s="1"/>
      <c r="AAT443" s="1"/>
      <c r="AAU443" s="1"/>
      <c r="AAV443" s="1"/>
      <c r="AAW443" s="1"/>
      <c r="AAX443" s="1"/>
      <c r="AAY443" s="1"/>
      <c r="AAZ443" s="1"/>
      <c r="ABA443" s="1"/>
      <c r="ABB443" s="1"/>
      <c r="ABC443" s="1"/>
      <c r="ABD443" s="1"/>
      <c r="ABE443" s="1"/>
      <c r="ABF443" s="1"/>
      <c r="ABG443" s="1"/>
      <c r="ABH443" s="1"/>
      <c r="ABI443" s="1"/>
      <c r="ABJ443" s="1"/>
      <c r="ABK443" s="1"/>
      <c r="ABL443" s="1"/>
      <c r="ABM443" s="1"/>
      <c r="ABN443" s="1"/>
      <c r="ABO443" s="1"/>
      <c r="ABP443" s="1"/>
      <c r="ABQ443" s="1"/>
      <c r="ABR443" s="1"/>
      <c r="ABS443" s="1"/>
      <c r="ABT443" s="1"/>
      <c r="ABU443" s="1"/>
      <c r="ABV443" s="1"/>
      <c r="ABW443" s="1"/>
      <c r="ABX443" s="1"/>
      <c r="ABY443" s="1"/>
      <c r="ABZ443" s="1"/>
      <c r="ACA443" s="1"/>
      <c r="ACB443" s="1"/>
      <c r="ACC443" s="1"/>
      <c r="ACD443" s="1"/>
      <c r="ACE443" s="1"/>
      <c r="ACF443" s="1"/>
      <c r="ACG443" s="1"/>
      <c r="ACH443" s="1"/>
      <c r="ACI443" s="1"/>
      <c r="ACJ443" s="1"/>
      <c r="ACK443" s="1"/>
      <c r="ACL443" s="1"/>
      <c r="ACM443" s="1"/>
      <c r="ACN443" s="1"/>
      <c r="ACO443" s="1"/>
      <c r="ACP443" s="1"/>
      <c r="ACQ443" s="1"/>
      <c r="ACR443" s="1"/>
      <c r="ACS443" s="1"/>
      <c r="ACT443" s="1"/>
      <c r="ACU443" s="1"/>
      <c r="ACV443" s="1"/>
      <c r="ACW443" s="1"/>
      <c r="ACX443" s="1"/>
      <c r="ACY443" s="1"/>
      <c r="ACZ443" s="1"/>
      <c r="ADA443" s="1"/>
      <c r="ADB443" s="1"/>
      <c r="ADC443" s="1"/>
      <c r="ADD443" s="1"/>
      <c r="ADE443" s="1"/>
      <c r="ADF443" s="1"/>
      <c r="ADG443" s="1"/>
      <c r="ADH443" s="1"/>
      <c r="ADI443" s="1"/>
      <c r="ADJ443" s="1"/>
      <c r="ADK443" s="1"/>
      <c r="ADL443" s="1"/>
      <c r="ADM443" s="1"/>
      <c r="ADN443" s="1"/>
      <c r="ADO443" s="1"/>
      <c r="ADP443" s="1"/>
      <c r="ADQ443" s="1"/>
      <c r="ADR443" s="1"/>
      <c r="ADS443" s="1"/>
      <c r="ADT443" s="1"/>
      <c r="ADU443" s="1"/>
      <c r="ADV443" s="1"/>
      <c r="ADW443" s="1"/>
      <c r="ADX443" s="1"/>
      <c r="ADY443" s="1"/>
      <c r="ADZ443" s="1"/>
      <c r="AEA443" s="1"/>
      <c r="AEB443" s="1"/>
      <c r="AEC443" s="1"/>
      <c r="AED443" s="1"/>
      <c r="AEE443" s="1"/>
      <c r="AEF443" s="1"/>
      <c r="AEG443" s="1"/>
      <c r="AEH443" s="1"/>
      <c r="AEI443" s="1"/>
      <c r="AEJ443" s="1"/>
      <c r="AEK443" s="1"/>
      <c r="AEL443" s="1"/>
      <c r="AEM443" s="1"/>
      <c r="AEN443" s="1"/>
      <c r="AEO443" s="1"/>
      <c r="AEP443" s="1"/>
      <c r="AEQ443" s="1"/>
      <c r="AER443" s="1"/>
      <c r="AES443" s="1"/>
      <c r="AET443" s="1"/>
      <c r="AEU443" s="1"/>
      <c r="AEV443" s="1"/>
      <c r="AEW443" s="1"/>
      <c r="AEX443" s="1"/>
      <c r="AEY443" s="1"/>
      <c r="AEZ443" s="1"/>
      <c r="AFA443" s="1"/>
      <c r="AFB443" s="1"/>
      <c r="AFC443" s="1"/>
      <c r="AFD443" s="1"/>
      <c r="AFE443" s="1"/>
      <c r="AFF443" s="1"/>
      <c r="AFG443" s="1"/>
      <c r="AFH443" s="1"/>
      <c r="AFI443" s="1"/>
      <c r="AFJ443" s="1"/>
      <c r="AFK443" s="1"/>
      <c r="AFL443" s="1"/>
      <c r="AFM443" s="1"/>
      <c r="AFN443" s="1"/>
      <c r="AFO443" s="1"/>
      <c r="AFP443" s="1"/>
      <c r="AFQ443" s="1"/>
      <c r="AFR443" s="1"/>
      <c r="AFS443" s="1"/>
      <c r="AFT443" s="1"/>
      <c r="AFU443" s="1"/>
      <c r="AFV443" s="1"/>
      <c r="AFW443" s="1"/>
      <c r="AFX443" s="1"/>
      <c r="AFY443" s="1"/>
      <c r="AFZ443" s="1"/>
      <c r="AGA443" s="1"/>
      <c r="AGB443" s="1"/>
      <c r="AGC443" s="1"/>
      <c r="AGD443" s="1"/>
      <c r="AGE443" s="1"/>
      <c r="AGF443" s="1"/>
      <c r="AGG443" s="1"/>
      <c r="AGH443" s="1"/>
      <c r="AGI443" s="1"/>
      <c r="AGJ443" s="1"/>
      <c r="AGK443" s="1"/>
      <c r="AGL443" s="1"/>
      <c r="AGM443" s="1"/>
      <c r="AGN443" s="1"/>
      <c r="AGO443" s="1"/>
      <c r="AGP443" s="1"/>
      <c r="AGQ443" s="1"/>
      <c r="AGR443" s="1"/>
      <c r="AGS443" s="1"/>
      <c r="AGT443" s="1"/>
      <c r="AGU443" s="1"/>
      <c r="AGV443" s="1"/>
      <c r="AGW443" s="1"/>
      <c r="AGX443" s="1"/>
      <c r="AGY443" s="1"/>
      <c r="AGZ443" s="1"/>
      <c r="AHA443" s="1"/>
      <c r="AHB443" s="1"/>
      <c r="AHC443" s="1"/>
      <c r="AHD443" s="1"/>
      <c r="AHE443" s="1"/>
      <c r="AHF443" s="1"/>
      <c r="AHG443" s="1"/>
      <c r="AHH443" s="1"/>
      <c r="AHI443" s="1"/>
      <c r="AHJ443" s="1"/>
      <c r="AHK443" s="1"/>
      <c r="AHL443" s="1"/>
      <c r="AHM443" s="1"/>
      <c r="AHN443" s="1"/>
      <c r="AHO443" s="1"/>
      <c r="AHP443" s="1"/>
      <c r="AHQ443" s="1"/>
      <c r="AHR443" s="1"/>
      <c r="AHS443" s="1"/>
      <c r="AHT443" s="1"/>
      <c r="AHU443" s="1"/>
      <c r="AHV443" s="1"/>
      <c r="AHW443" s="1"/>
      <c r="AHX443" s="1"/>
      <c r="AHY443" s="1"/>
      <c r="AHZ443" s="1"/>
      <c r="AIA443" s="1"/>
      <c r="AIB443" s="1"/>
      <c r="AIC443" s="1"/>
      <c r="AID443" s="1"/>
      <c r="AIE443" s="1"/>
      <c r="AIF443" s="1"/>
      <c r="AIG443" s="1"/>
      <c r="AIH443" s="1"/>
      <c r="AII443" s="1"/>
      <c r="AIJ443" s="1"/>
      <c r="AIK443" s="1"/>
      <c r="AIL443" s="1"/>
      <c r="AIM443" s="1"/>
      <c r="AIN443" s="1"/>
      <c r="AIO443" s="1"/>
      <c r="AIP443" s="1"/>
      <c r="AIQ443" s="1"/>
      <c r="AIR443" s="1"/>
      <c r="AIS443" s="1"/>
      <c r="AIT443" s="1"/>
      <c r="AIU443" s="1"/>
      <c r="AIV443" s="1"/>
      <c r="AIW443" s="1"/>
      <c r="AIX443" s="1"/>
      <c r="AIY443" s="1"/>
      <c r="AIZ443" s="1"/>
      <c r="AJA443" s="1"/>
      <c r="AJB443" s="1"/>
      <c r="AJC443" s="1"/>
      <c r="AJD443" s="1"/>
      <c r="AJE443" s="1"/>
      <c r="AJF443" s="1"/>
      <c r="AJG443" s="1"/>
      <c r="AJH443" s="1"/>
      <c r="AJI443" s="1"/>
      <c r="AJJ443" s="1"/>
      <c r="AJK443" s="1"/>
      <c r="AJL443" s="1"/>
      <c r="AJM443" s="1"/>
      <c r="AJN443" s="1"/>
      <c r="AJO443" s="1"/>
      <c r="AJP443" s="1"/>
      <c r="AJQ443" s="1"/>
      <c r="AJR443" s="1"/>
      <c r="AJS443" s="1"/>
      <c r="AJT443" s="1"/>
      <c r="AJU443" s="1"/>
      <c r="AJV443" s="1"/>
      <c r="AJW443" s="1"/>
      <c r="AJX443" s="1"/>
      <c r="AJY443" s="1"/>
      <c r="AJZ443" s="1"/>
      <c r="AKA443" s="1"/>
      <c r="AKB443" s="1"/>
      <c r="AKC443" s="1"/>
      <c r="AKD443" s="1"/>
      <c r="AKE443" s="1"/>
      <c r="AKF443" s="1"/>
      <c r="AKG443" s="1"/>
      <c r="AKH443" s="1"/>
      <c r="AKI443" s="1"/>
      <c r="AKJ443" s="1"/>
      <c r="AKK443" s="1"/>
      <c r="AKL443" s="1"/>
      <c r="AKM443" s="1"/>
      <c r="AKN443" s="1"/>
      <c r="AKO443" s="1"/>
      <c r="AKP443" s="1"/>
      <c r="AKQ443" s="1"/>
      <c r="AKR443" s="1"/>
      <c r="AKS443" s="1"/>
      <c r="AKT443" s="1"/>
      <c r="AKU443" s="1"/>
      <c r="AKV443" s="1"/>
      <c r="AKW443" s="1"/>
      <c r="AKX443" s="1"/>
      <c r="AKY443" s="1"/>
      <c r="AKZ443" s="1"/>
      <c r="ALA443" s="1"/>
      <c r="ALB443" s="1"/>
      <c r="ALC443" s="1"/>
      <c r="ALD443" s="1"/>
      <c r="ALE443" s="1"/>
      <c r="ALF443" s="1"/>
      <c r="ALG443" s="1"/>
      <c r="ALH443" s="1"/>
      <c r="ALI443" s="1"/>
      <c r="ALJ443" s="1"/>
      <c r="ALK443" s="1"/>
      <c r="ALL443" s="1"/>
      <c r="ALM443" s="1"/>
      <c r="ALN443" s="1"/>
      <c r="ALO443" s="1"/>
      <c r="ALP443" s="1"/>
      <c r="ALQ443" s="1"/>
      <c r="ALR443" s="1"/>
      <c r="ALS443" s="1"/>
      <c r="ALT443" s="1"/>
      <c r="ALU443" s="1"/>
      <c r="ALV443" s="1"/>
      <c r="ALW443" s="1"/>
      <c r="ALX443" s="1"/>
      <c r="ALY443" s="1"/>
      <c r="ALZ443" s="1"/>
      <c r="AMA443" s="1"/>
      <c r="AMB443" s="1"/>
      <c r="AMC443" s="1"/>
      <c r="AMD443" s="1"/>
      <c r="AME443" s="1"/>
      <c r="AMF443" s="1"/>
      <c r="AMG443" s="1"/>
      <c r="AMH443" s="1"/>
      <c r="AMI443" s="1"/>
      <c r="AMJ443" s="1"/>
    </row>
    <row r="444" spans="1:1024" s="22" customFormat="1">
      <c r="A444" s="1" t="s">
        <v>9935</v>
      </c>
      <c r="B444" s="1" t="s">
        <v>9936</v>
      </c>
      <c r="C444" s="1" t="s">
        <v>99</v>
      </c>
      <c r="D444" s="1" t="s">
        <v>13</v>
      </c>
      <c r="E444" s="1" t="s">
        <v>9937</v>
      </c>
      <c r="F444" s="1" t="s">
        <v>16</v>
      </c>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c r="KB444" s="1"/>
      <c r="KC444" s="1"/>
      <c r="KD444" s="1"/>
      <c r="KE444" s="1"/>
      <c r="KF444" s="1"/>
      <c r="KG444" s="1"/>
      <c r="KH444" s="1"/>
      <c r="KI444" s="1"/>
      <c r="KJ444" s="1"/>
      <c r="KK444" s="1"/>
      <c r="KL444" s="1"/>
      <c r="KM444" s="1"/>
      <c r="KN444" s="1"/>
      <c r="KO444" s="1"/>
      <c r="KP444" s="1"/>
      <c r="KQ444" s="1"/>
      <c r="KR444" s="1"/>
      <c r="KS444" s="1"/>
      <c r="KT444" s="1"/>
      <c r="KU444" s="1"/>
      <c r="KV444" s="1"/>
      <c r="KW444" s="1"/>
      <c r="KX444" s="1"/>
      <c r="KY444" s="1"/>
      <c r="KZ444" s="1"/>
      <c r="LA444" s="1"/>
      <c r="LB444" s="1"/>
      <c r="LC444" s="1"/>
      <c r="LD444" s="1"/>
      <c r="LE444" s="1"/>
      <c r="LF444" s="1"/>
      <c r="LG444" s="1"/>
      <c r="LH444" s="1"/>
      <c r="LI444" s="1"/>
      <c r="LJ444" s="1"/>
      <c r="LK444" s="1"/>
      <c r="LL444" s="1"/>
      <c r="LM444" s="1"/>
      <c r="LN444" s="1"/>
      <c r="LO444" s="1"/>
      <c r="LP444" s="1"/>
      <c r="LQ444" s="1"/>
      <c r="LR444" s="1"/>
      <c r="LS444" s="1"/>
      <c r="LT444" s="1"/>
      <c r="LU444" s="1"/>
      <c r="LV444" s="1"/>
      <c r="LW444" s="1"/>
      <c r="LX444" s="1"/>
      <c r="LY444" s="1"/>
      <c r="LZ444" s="1"/>
      <c r="MA444" s="1"/>
      <c r="MB444" s="1"/>
      <c r="MC444" s="1"/>
      <c r="MD444" s="1"/>
      <c r="ME444" s="1"/>
      <c r="MF444" s="1"/>
      <c r="MG444" s="1"/>
      <c r="MH444" s="1"/>
      <c r="MI444" s="1"/>
      <c r="MJ444" s="1"/>
      <c r="MK444" s="1"/>
      <c r="ML444" s="1"/>
      <c r="MM444" s="1"/>
      <c r="MN444" s="1"/>
      <c r="MO444" s="1"/>
      <c r="MP444" s="1"/>
      <c r="MQ444" s="1"/>
      <c r="MR444" s="1"/>
      <c r="MS444" s="1"/>
      <c r="MT444" s="1"/>
      <c r="MU444" s="1"/>
      <c r="MV444" s="1"/>
      <c r="MW444" s="1"/>
      <c r="MX444" s="1"/>
      <c r="MY444" s="1"/>
      <c r="MZ444" s="1"/>
      <c r="NA444" s="1"/>
      <c r="NB444" s="1"/>
      <c r="NC444" s="1"/>
      <c r="ND444" s="1"/>
      <c r="NE444" s="1"/>
      <c r="NF444" s="1"/>
      <c r="NG444" s="1"/>
      <c r="NH444" s="1"/>
      <c r="NI444" s="1"/>
      <c r="NJ444" s="1"/>
      <c r="NK444" s="1"/>
      <c r="NL444" s="1"/>
      <c r="NM444" s="1"/>
      <c r="NN444" s="1"/>
      <c r="NO444" s="1"/>
      <c r="NP444" s="1"/>
      <c r="NQ444" s="1"/>
      <c r="NR444" s="1"/>
      <c r="NS444" s="1"/>
      <c r="NT444" s="1"/>
      <c r="NU444" s="1"/>
      <c r="NV444" s="1"/>
      <c r="NW444" s="1"/>
      <c r="NX444" s="1"/>
      <c r="NY444" s="1"/>
      <c r="NZ444" s="1"/>
      <c r="OA444" s="1"/>
      <c r="OB444" s="1"/>
      <c r="OC444" s="1"/>
      <c r="OD444" s="1"/>
      <c r="OE444" s="1"/>
      <c r="OF444" s="1"/>
      <c r="OG444" s="1"/>
      <c r="OH444" s="1"/>
      <c r="OI444" s="1"/>
      <c r="OJ444" s="1"/>
      <c r="OK444" s="1"/>
      <c r="OL444" s="1"/>
      <c r="OM444" s="1"/>
      <c r="ON444" s="1"/>
      <c r="OO444" s="1"/>
      <c r="OP444" s="1"/>
      <c r="OQ444" s="1"/>
      <c r="OR444" s="1"/>
      <c r="OS444" s="1"/>
      <c r="OT444" s="1"/>
      <c r="OU444" s="1"/>
      <c r="OV444" s="1"/>
      <c r="OW444" s="1"/>
      <c r="OX444" s="1"/>
      <c r="OY444" s="1"/>
      <c r="OZ444" s="1"/>
      <c r="PA444" s="1"/>
      <c r="PB444" s="1"/>
      <c r="PC444" s="1"/>
      <c r="PD444" s="1"/>
      <c r="PE444" s="1"/>
      <c r="PF444" s="1"/>
      <c r="PG444" s="1"/>
      <c r="PH444" s="1"/>
      <c r="PI444" s="1"/>
      <c r="PJ444" s="1"/>
      <c r="PK444" s="1"/>
      <c r="PL444" s="1"/>
      <c r="PM444" s="1"/>
      <c r="PN444" s="1"/>
      <c r="PO444" s="1"/>
      <c r="PP444" s="1"/>
      <c r="PQ444" s="1"/>
      <c r="PR444" s="1"/>
      <c r="PS444" s="1"/>
      <c r="PT444" s="1"/>
      <c r="PU444" s="1"/>
      <c r="PV444" s="1"/>
      <c r="PW444" s="1"/>
      <c r="PX444" s="1"/>
      <c r="PY444" s="1"/>
      <c r="PZ444" s="1"/>
      <c r="QA444" s="1"/>
      <c r="QB444" s="1"/>
      <c r="QC444" s="1"/>
      <c r="QD444" s="1"/>
      <c r="QE444" s="1"/>
      <c r="QF444" s="1"/>
      <c r="QG444" s="1"/>
      <c r="QH444" s="1"/>
      <c r="QI444" s="1"/>
      <c r="QJ444" s="1"/>
      <c r="QK444" s="1"/>
      <c r="QL444" s="1"/>
      <c r="QM444" s="1"/>
      <c r="QN444" s="1"/>
      <c r="QO444" s="1"/>
      <c r="QP444" s="1"/>
      <c r="QQ444" s="1"/>
      <c r="QR444" s="1"/>
      <c r="QS444" s="1"/>
      <c r="QT444" s="1"/>
      <c r="QU444" s="1"/>
      <c r="QV444" s="1"/>
      <c r="QW444" s="1"/>
      <c r="QX444" s="1"/>
      <c r="QY444" s="1"/>
      <c r="QZ444" s="1"/>
      <c r="RA444" s="1"/>
      <c r="RB444" s="1"/>
      <c r="RC444" s="1"/>
      <c r="RD444" s="1"/>
      <c r="RE444" s="1"/>
      <c r="RF444" s="1"/>
      <c r="RG444" s="1"/>
      <c r="RH444" s="1"/>
      <c r="RI444" s="1"/>
      <c r="RJ444" s="1"/>
      <c r="RK444" s="1"/>
      <c r="RL444" s="1"/>
      <c r="RM444" s="1"/>
      <c r="RN444" s="1"/>
      <c r="RO444" s="1"/>
      <c r="RP444" s="1"/>
      <c r="RQ444" s="1"/>
      <c r="RR444" s="1"/>
      <c r="RS444" s="1"/>
      <c r="RT444" s="1"/>
      <c r="RU444" s="1"/>
      <c r="RV444" s="1"/>
      <c r="RW444" s="1"/>
      <c r="RX444" s="1"/>
      <c r="RY444" s="1"/>
      <c r="RZ444" s="1"/>
      <c r="SA444" s="1"/>
      <c r="SB444" s="1"/>
      <c r="SC444" s="1"/>
      <c r="SD444" s="1"/>
      <c r="SE444" s="1"/>
      <c r="SF444" s="1"/>
      <c r="SG444" s="1"/>
      <c r="SH444" s="1"/>
      <c r="SI444" s="1"/>
      <c r="SJ444" s="1"/>
      <c r="SK444" s="1"/>
      <c r="SL444" s="1"/>
      <c r="SM444" s="1"/>
      <c r="SN444" s="1"/>
      <c r="SO444" s="1"/>
      <c r="SP444" s="1"/>
      <c r="SQ444" s="1"/>
      <c r="SR444" s="1"/>
      <c r="SS444" s="1"/>
      <c r="ST444" s="1"/>
      <c r="SU444" s="1"/>
      <c r="SV444" s="1"/>
      <c r="SW444" s="1"/>
      <c r="SX444" s="1"/>
      <c r="SY444" s="1"/>
      <c r="SZ444" s="1"/>
      <c r="TA444" s="1"/>
      <c r="TB444" s="1"/>
      <c r="TC444" s="1"/>
      <c r="TD444" s="1"/>
      <c r="TE444" s="1"/>
      <c r="TF444" s="1"/>
      <c r="TG444" s="1"/>
      <c r="TH444" s="1"/>
      <c r="TI444" s="1"/>
      <c r="TJ444" s="1"/>
      <c r="TK444" s="1"/>
      <c r="TL444" s="1"/>
      <c r="TM444" s="1"/>
      <c r="TN444" s="1"/>
      <c r="TO444" s="1"/>
      <c r="TP444" s="1"/>
      <c r="TQ444" s="1"/>
      <c r="TR444" s="1"/>
      <c r="TS444" s="1"/>
      <c r="TT444" s="1"/>
      <c r="TU444" s="1"/>
      <c r="TV444" s="1"/>
      <c r="TW444" s="1"/>
      <c r="TX444" s="1"/>
      <c r="TY444" s="1"/>
      <c r="TZ444" s="1"/>
      <c r="UA444" s="1"/>
      <c r="UB444" s="1"/>
      <c r="UC444" s="1"/>
      <c r="UD444" s="1"/>
      <c r="UE444" s="1"/>
      <c r="UF444" s="1"/>
      <c r="UG444" s="1"/>
      <c r="UH444" s="1"/>
      <c r="UI444" s="1"/>
      <c r="UJ444" s="1"/>
      <c r="UK444" s="1"/>
      <c r="UL444" s="1"/>
      <c r="UM444" s="1"/>
      <c r="UN444" s="1"/>
      <c r="UO444" s="1"/>
      <c r="UP444" s="1"/>
      <c r="UQ444" s="1"/>
      <c r="UR444" s="1"/>
      <c r="US444" s="1"/>
      <c r="UT444" s="1"/>
      <c r="UU444" s="1"/>
      <c r="UV444" s="1"/>
      <c r="UW444" s="1"/>
      <c r="UX444" s="1"/>
      <c r="UY444" s="1"/>
      <c r="UZ444" s="1"/>
      <c r="VA444" s="1"/>
      <c r="VB444" s="1"/>
      <c r="VC444" s="1"/>
      <c r="VD444" s="1"/>
      <c r="VE444" s="1"/>
      <c r="VF444" s="1"/>
      <c r="VG444" s="1"/>
      <c r="VH444" s="1"/>
      <c r="VI444" s="1"/>
      <c r="VJ444" s="1"/>
      <c r="VK444" s="1"/>
      <c r="VL444" s="1"/>
      <c r="VM444" s="1"/>
      <c r="VN444" s="1"/>
      <c r="VO444" s="1"/>
      <c r="VP444" s="1"/>
      <c r="VQ444" s="1"/>
      <c r="VR444" s="1"/>
      <c r="VS444" s="1"/>
      <c r="VT444" s="1"/>
      <c r="VU444" s="1"/>
      <c r="VV444" s="1"/>
      <c r="VW444" s="1"/>
      <c r="VX444" s="1"/>
      <c r="VY444" s="1"/>
      <c r="VZ444" s="1"/>
      <c r="WA444" s="1"/>
      <c r="WB444" s="1"/>
      <c r="WC444" s="1"/>
      <c r="WD444" s="1"/>
      <c r="WE444" s="1"/>
      <c r="WF444" s="1"/>
      <c r="WG444" s="1"/>
      <c r="WH444" s="1"/>
      <c r="WI444" s="1"/>
      <c r="WJ444" s="1"/>
      <c r="WK444" s="1"/>
      <c r="WL444" s="1"/>
      <c r="WM444" s="1"/>
      <c r="WN444" s="1"/>
      <c r="WO444" s="1"/>
      <c r="WP444" s="1"/>
      <c r="WQ444" s="1"/>
      <c r="WR444" s="1"/>
      <c r="WS444" s="1"/>
      <c r="WT444" s="1"/>
      <c r="WU444" s="1"/>
      <c r="WV444" s="1"/>
      <c r="WW444" s="1"/>
      <c r="WX444" s="1"/>
      <c r="WY444" s="1"/>
      <c r="WZ444" s="1"/>
      <c r="XA444" s="1"/>
      <c r="XB444" s="1"/>
      <c r="XC444" s="1"/>
      <c r="XD444" s="1"/>
      <c r="XE444" s="1"/>
      <c r="XF444" s="1"/>
      <c r="XG444" s="1"/>
      <c r="XH444" s="1"/>
      <c r="XI444" s="1"/>
      <c r="XJ444" s="1"/>
      <c r="XK444" s="1"/>
      <c r="XL444" s="1"/>
      <c r="XM444" s="1"/>
      <c r="XN444" s="1"/>
      <c r="XO444" s="1"/>
      <c r="XP444" s="1"/>
      <c r="XQ444" s="1"/>
      <c r="XR444" s="1"/>
      <c r="XS444" s="1"/>
      <c r="XT444" s="1"/>
      <c r="XU444" s="1"/>
      <c r="XV444" s="1"/>
      <c r="XW444" s="1"/>
      <c r="XX444" s="1"/>
      <c r="XY444" s="1"/>
      <c r="XZ444" s="1"/>
      <c r="YA444" s="1"/>
      <c r="YB444" s="1"/>
      <c r="YC444" s="1"/>
      <c r="YD444" s="1"/>
      <c r="YE444" s="1"/>
      <c r="YF444" s="1"/>
      <c r="YG444" s="1"/>
      <c r="YH444" s="1"/>
      <c r="YI444" s="1"/>
      <c r="YJ444" s="1"/>
      <c r="YK444" s="1"/>
      <c r="YL444" s="1"/>
      <c r="YM444" s="1"/>
      <c r="YN444" s="1"/>
      <c r="YO444" s="1"/>
      <c r="YP444" s="1"/>
      <c r="YQ444" s="1"/>
      <c r="YR444" s="1"/>
      <c r="YS444" s="1"/>
      <c r="YT444" s="1"/>
      <c r="YU444" s="1"/>
      <c r="YV444" s="1"/>
      <c r="YW444" s="1"/>
      <c r="YX444" s="1"/>
      <c r="YY444" s="1"/>
      <c r="YZ444" s="1"/>
      <c r="ZA444" s="1"/>
      <c r="ZB444" s="1"/>
      <c r="ZC444" s="1"/>
      <c r="ZD444" s="1"/>
      <c r="ZE444" s="1"/>
      <c r="ZF444" s="1"/>
      <c r="ZG444" s="1"/>
      <c r="ZH444" s="1"/>
      <c r="ZI444" s="1"/>
      <c r="ZJ444" s="1"/>
      <c r="ZK444" s="1"/>
      <c r="ZL444" s="1"/>
      <c r="ZM444" s="1"/>
      <c r="ZN444" s="1"/>
      <c r="ZO444" s="1"/>
      <c r="ZP444" s="1"/>
      <c r="ZQ444" s="1"/>
      <c r="ZR444" s="1"/>
      <c r="ZS444" s="1"/>
      <c r="ZT444" s="1"/>
      <c r="ZU444" s="1"/>
      <c r="ZV444" s="1"/>
      <c r="ZW444" s="1"/>
      <c r="ZX444" s="1"/>
      <c r="ZY444" s="1"/>
      <c r="ZZ444" s="1"/>
      <c r="AAA444" s="1"/>
      <c r="AAB444" s="1"/>
      <c r="AAC444" s="1"/>
      <c r="AAD444" s="1"/>
      <c r="AAE444" s="1"/>
      <c r="AAF444" s="1"/>
      <c r="AAG444" s="1"/>
      <c r="AAH444" s="1"/>
      <c r="AAI444" s="1"/>
      <c r="AAJ444" s="1"/>
      <c r="AAK444" s="1"/>
      <c r="AAL444" s="1"/>
      <c r="AAM444" s="1"/>
      <c r="AAN444" s="1"/>
      <c r="AAO444" s="1"/>
      <c r="AAP444" s="1"/>
      <c r="AAQ444" s="1"/>
      <c r="AAR444" s="1"/>
      <c r="AAS444" s="1"/>
      <c r="AAT444" s="1"/>
      <c r="AAU444" s="1"/>
      <c r="AAV444" s="1"/>
      <c r="AAW444" s="1"/>
      <c r="AAX444" s="1"/>
      <c r="AAY444" s="1"/>
      <c r="AAZ444" s="1"/>
      <c r="ABA444" s="1"/>
      <c r="ABB444" s="1"/>
      <c r="ABC444" s="1"/>
      <c r="ABD444" s="1"/>
      <c r="ABE444" s="1"/>
      <c r="ABF444" s="1"/>
      <c r="ABG444" s="1"/>
      <c r="ABH444" s="1"/>
      <c r="ABI444" s="1"/>
      <c r="ABJ444" s="1"/>
      <c r="ABK444" s="1"/>
      <c r="ABL444" s="1"/>
      <c r="ABM444" s="1"/>
      <c r="ABN444" s="1"/>
      <c r="ABO444" s="1"/>
      <c r="ABP444" s="1"/>
      <c r="ABQ444" s="1"/>
      <c r="ABR444" s="1"/>
      <c r="ABS444" s="1"/>
      <c r="ABT444" s="1"/>
      <c r="ABU444" s="1"/>
      <c r="ABV444" s="1"/>
      <c r="ABW444" s="1"/>
      <c r="ABX444" s="1"/>
      <c r="ABY444" s="1"/>
      <c r="ABZ444" s="1"/>
      <c r="ACA444" s="1"/>
      <c r="ACB444" s="1"/>
      <c r="ACC444" s="1"/>
      <c r="ACD444" s="1"/>
      <c r="ACE444" s="1"/>
      <c r="ACF444" s="1"/>
      <c r="ACG444" s="1"/>
      <c r="ACH444" s="1"/>
      <c r="ACI444" s="1"/>
      <c r="ACJ444" s="1"/>
      <c r="ACK444" s="1"/>
      <c r="ACL444" s="1"/>
      <c r="ACM444" s="1"/>
      <c r="ACN444" s="1"/>
      <c r="ACO444" s="1"/>
      <c r="ACP444" s="1"/>
      <c r="ACQ444" s="1"/>
      <c r="ACR444" s="1"/>
      <c r="ACS444" s="1"/>
      <c r="ACT444" s="1"/>
      <c r="ACU444" s="1"/>
      <c r="ACV444" s="1"/>
      <c r="ACW444" s="1"/>
      <c r="ACX444" s="1"/>
      <c r="ACY444" s="1"/>
      <c r="ACZ444" s="1"/>
      <c r="ADA444" s="1"/>
      <c r="ADB444" s="1"/>
      <c r="ADC444" s="1"/>
      <c r="ADD444" s="1"/>
      <c r="ADE444" s="1"/>
      <c r="ADF444" s="1"/>
      <c r="ADG444" s="1"/>
      <c r="ADH444" s="1"/>
      <c r="ADI444" s="1"/>
      <c r="ADJ444" s="1"/>
      <c r="ADK444" s="1"/>
      <c r="ADL444" s="1"/>
      <c r="ADM444" s="1"/>
      <c r="ADN444" s="1"/>
      <c r="ADO444" s="1"/>
      <c r="ADP444" s="1"/>
      <c r="ADQ444" s="1"/>
      <c r="ADR444" s="1"/>
      <c r="ADS444" s="1"/>
      <c r="ADT444" s="1"/>
      <c r="ADU444" s="1"/>
      <c r="ADV444" s="1"/>
      <c r="ADW444" s="1"/>
      <c r="ADX444" s="1"/>
      <c r="ADY444" s="1"/>
      <c r="ADZ444" s="1"/>
      <c r="AEA444" s="1"/>
      <c r="AEB444" s="1"/>
      <c r="AEC444" s="1"/>
      <c r="AED444" s="1"/>
      <c r="AEE444" s="1"/>
      <c r="AEF444" s="1"/>
      <c r="AEG444" s="1"/>
      <c r="AEH444" s="1"/>
      <c r="AEI444" s="1"/>
      <c r="AEJ444" s="1"/>
      <c r="AEK444" s="1"/>
      <c r="AEL444" s="1"/>
      <c r="AEM444" s="1"/>
      <c r="AEN444" s="1"/>
      <c r="AEO444" s="1"/>
      <c r="AEP444" s="1"/>
      <c r="AEQ444" s="1"/>
      <c r="AER444" s="1"/>
      <c r="AES444" s="1"/>
      <c r="AET444" s="1"/>
      <c r="AEU444" s="1"/>
      <c r="AEV444" s="1"/>
      <c r="AEW444" s="1"/>
      <c r="AEX444" s="1"/>
      <c r="AEY444" s="1"/>
      <c r="AEZ444" s="1"/>
      <c r="AFA444" s="1"/>
      <c r="AFB444" s="1"/>
      <c r="AFC444" s="1"/>
      <c r="AFD444" s="1"/>
      <c r="AFE444" s="1"/>
      <c r="AFF444" s="1"/>
      <c r="AFG444" s="1"/>
      <c r="AFH444" s="1"/>
      <c r="AFI444" s="1"/>
      <c r="AFJ444" s="1"/>
      <c r="AFK444" s="1"/>
      <c r="AFL444" s="1"/>
      <c r="AFM444" s="1"/>
      <c r="AFN444" s="1"/>
      <c r="AFO444" s="1"/>
      <c r="AFP444" s="1"/>
      <c r="AFQ444" s="1"/>
      <c r="AFR444" s="1"/>
      <c r="AFS444" s="1"/>
      <c r="AFT444" s="1"/>
      <c r="AFU444" s="1"/>
      <c r="AFV444" s="1"/>
      <c r="AFW444" s="1"/>
      <c r="AFX444" s="1"/>
      <c r="AFY444" s="1"/>
      <c r="AFZ444" s="1"/>
      <c r="AGA444" s="1"/>
      <c r="AGB444" s="1"/>
      <c r="AGC444" s="1"/>
      <c r="AGD444" s="1"/>
      <c r="AGE444" s="1"/>
      <c r="AGF444" s="1"/>
      <c r="AGG444" s="1"/>
      <c r="AGH444" s="1"/>
      <c r="AGI444" s="1"/>
      <c r="AGJ444" s="1"/>
      <c r="AGK444" s="1"/>
      <c r="AGL444" s="1"/>
      <c r="AGM444" s="1"/>
      <c r="AGN444" s="1"/>
      <c r="AGO444" s="1"/>
      <c r="AGP444" s="1"/>
      <c r="AGQ444" s="1"/>
      <c r="AGR444" s="1"/>
      <c r="AGS444" s="1"/>
      <c r="AGT444" s="1"/>
      <c r="AGU444" s="1"/>
      <c r="AGV444" s="1"/>
      <c r="AGW444" s="1"/>
      <c r="AGX444" s="1"/>
      <c r="AGY444" s="1"/>
      <c r="AGZ444" s="1"/>
      <c r="AHA444" s="1"/>
      <c r="AHB444" s="1"/>
      <c r="AHC444" s="1"/>
      <c r="AHD444" s="1"/>
      <c r="AHE444" s="1"/>
      <c r="AHF444" s="1"/>
      <c r="AHG444" s="1"/>
      <c r="AHH444" s="1"/>
      <c r="AHI444" s="1"/>
      <c r="AHJ444" s="1"/>
      <c r="AHK444" s="1"/>
      <c r="AHL444" s="1"/>
      <c r="AHM444" s="1"/>
      <c r="AHN444" s="1"/>
      <c r="AHO444" s="1"/>
      <c r="AHP444" s="1"/>
      <c r="AHQ444" s="1"/>
      <c r="AHR444" s="1"/>
      <c r="AHS444" s="1"/>
      <c r="AHT444" s="1"/>
      <c r="AHU444" s="1"/>
      <c r="AHV444" s="1"/>
      <c r="AHW444" s="1"/>
      <c r="AHX444" s="1"/>
      <c r="AHY444" s="1"/>
      <c r="AHZ444" s="1"/>
      <c r="AIA444" s="1"/>
      <c r="AIB444" s="1"/>
      <c r="AIC444" s="1"/>
      <c r="AID444" s="1"/>
      <c r="AIE444" s="1"/>
      <c r="AIF444" s="1"/>
      <c r="AIG444" s="1"/>
      <c r="AIH444" s="1"/>
      <c r="AII444" s="1"/>
      <c r="AIJ444" s="1"/>
      <c r="AIK444" s="1"/>
      <c r="AIL444" s="1"/>
      <c r="AIM444" s="1"/>
      <c r="AIN444" s="1"/>
      <c r="AIO444" s="1"/>
      <c r="AIP444" s="1"/>
      <c r="AIQ444" s="1"/>
      <c r="AIR444" s="1"/>
      <c r="AIS444" s="1"/>
      <c r="AIT444" s="1"/>
      <c r="AIU444" s="1"/>
      <c r="AIV444" s="1"/>
      <c r="AIW444" s="1"/>
      <c r="AIX444" s="1"/>
      <c r="AIY444" s="1"/>
      <c r="AIZ444" s="1"/>
      <c r="AJA444" s="1"/>
      <c r="AJB444" s="1"/>
      <c r="AJC444" s="1"/>
      <c r="AJD444" s="1"/>
      <c r="AJE444" s="1"/>
      <c r="AJF444" s="1"/>
      <c r="AJG444" s="1"/>
      <c r="AJH444" s="1"/>
      <c r="AJI444" s="1"/>
      <c r="AJJ444" s="1"/>
      <c r="AJK444" s="1"/>
      <c r="AJL444" s="1"/>
      <c r="AJM444" s="1"/>
      <c r="AJN444" s="1"/>
      <c r="AJO444" s="1"/>
      <c r="AJP444" s="1"/>
      <c r="AJQ444" s="1"/>
      <c r="AJR444" s="1"/>
      <c r="AJS444" s="1"/>
      <c r="AJT444" s="1"/>
      <c r="AJU444" s="1"/>
      <c r="AJV444" s="1"/>
      <c r="AJW444" s="1"/>
      <c r="AJX444" s="1"/>
      <c r="AJY444" s="1"/>
      <c r="AJZ444" s="1"/>
      <c r="AKA444" s="1"/>
      <c r="AKB444" s="1"/>
      <c r="AKC444" s="1"/>
      <c r="AKD444" s="1"/>
      <c r="AKE444" s="1"/>
      <c r="AKF444" s="1"/>
      <c r="AKG444" s="1"/>
      <c r="AKH444" s="1"/>
      <c r="AKI444" s="1"/>
      <c r="AKJ444" s="1"/>
      <c r="AKK444" s="1"/>
      <c r="AKL444" s="1"/>
      <c r="AKM444" s="1"/>
      <c r="AKN444" s="1"/>
      <c r="AKO444" s="1"/>
      <c r="AKP444" s="1"/>
      <c r="AKQ444" s="1"/>
      <c r="AKR444" s="1"/>
      <c r="AKS444" s="1"/>
      <c r="AKT444" s="1"/>
      <c r="AKU444" s="1"/>
      <c r="AKV444" s="1"/>
      <c r="AKW444" s="1"/>
      <c r="AKX444" s="1"/>
      <c r="AKY444" s="1"/>
      <c r="AKZ444" s="1"/>
      <c r="ALA444" s="1"/>
      <c r="ALB444" s="1"/>
      <c r="ALC444" s="1"/>
      <c r="ALD444" s="1"/>
      <c r="ALE444" s="1"/>
      <c r="ALF444" s="1"/>
      <c r="ALG444" s="1"/>
      <c r="ALH444" s="1"/>
      <c r="ALI444" s="1"/>
      <c r="ALJ444" s="1"/>
      <c r="ALK444" s="1"/>
      <c r="ALL444" s="1"/>
      <c r="ALM444" s="1"/>
      <c r="ALN444" s="1"/>
      <c r="ALO444" s="1"/>
      <c r="ALP444" s="1"/>
      <c r="ALQ444" s="1"/>
      <c r="ALR444" s="1"/>
      <c r="ALS444" s="1"/>
      <c r="ALT444" s="1"/>
      <c r="ALU444" s="1"/>
      <c r="ALV444" s="1"/>
      <c r="ALW444" s="1"/>
      <c r="ALX444" s="1"/>
      <c r="ALY444" s="1"/>
      <c r="ALZ444" s="1"/>
      <c r="AMA444" s="1"/>
      <c r="AMB444" s="1"/>
      <c r="AMC444" s="1"/>
      <c r="AMD444" s="1"/>
      <c r="AME444" s="1"/>
      <c r="AMF444" s="1"/>
      <c r="AMG444" s="1"/>
      <c r="AMH444" s="1"/>
      <c r="AMI444" s="1"/>
      <c r="AMJ444" s="1"/>
    </row>
    <row r="445" spans="1:1024" s="22" customForma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c r="KB445" s="1"/>
      <c r="KC445" s="1"/>
      <c r="KD445" s="1"/>
      <c r="KE445" s="1"/>
      <c r="KF445" s="1"/>
      <c r="KG445" s="1"/>
      <c r="KH445" s="1"/>
      <c r="KI445" s="1"/>
      <c r="KJ445" s="1"/>
      <c r="KK445" s="1"/>
      <c r="KL445" s="1"/>
      <c r="KM445" s="1"/>
      <c r="KN445" s="1"/>
      <c r="KO445" s="1"/>
      <c r="KP445" s="1"/>
      <c r="KQ445" s="1"/>
      <c r="KR445" s="1"/>
      <c r="KS445" s="1"/>
      <c r="KT445" s="1"/>
      <c r="KU445" s="1"/>
      <c r="KV445" s="1"/>
      <c r="KW445" s="1"/>
      <c r="KX445" s="1"/>
      <c r="KY445" s="1"/>
      <c r="KZ445" s="1"/>
      <c r="LA445" s="1"/>
      <c r="LB445" s="1"/>
      <c r="LC445" s="1"/>
      <c r="LD445" s="1"/>
      <c r="LE445" s="1"/>
      <c r="LF445" s="1"/>
      <c r="LG445" s="1"/>
      <c r="LH445" s="1"/>
      <c r="LI445" s="1"/>
      <c r="LJ445" s="1"/>
      <c r="LK445" s="1"/>
      <c r="LL445" s="1"/>
      <c r="LM445" s="1"/>
      <c r="LN445" s="1"/>
      <c r="LO445" s="1"/>
      <c r="LP445" s="1"/>
      <c r="LQ445" s="1"/>
      <c r="LR445" s="1"/>
      <c r="LS445" s="1"/>
      <c r="LT445" s="1"/>
      <c r="LU445" s="1"/>
      <c r="LV445" s="1"/>
      <c r="LW445" s="1"/>
      <c r="LX445" s="1"/>
      <c r="LY445" s="1"/>
      <c r="LZ445" s="1"/>
      <c r="MA445" s="1"/>
      <c r="MB445" s="1"/>
      <c r="MC445" s="1"/>
      <c r="MD445" s="1"/>
      <c r="ME445" s="1"/>
      <c r="MF445" s="1"/>
      <c r="MG445" s="1"/>
      <c r="MH445" s="1"/>
      <c r="MI445" s="1"/>
      <c r="MJ445" s="1"/>
      <c r="MK445" s="1"/>
      <c r="ML445" s="1"/>
      <c r="MM445" s="1"/>
      <c r="MN445" s="1"/>
      <c r="MO445" s="1"/>
      <c r="MP445" s="1"/>
      <c r="MQ445" s="1"/>
      <c r="MR445" s="1"/>
      <c r="MS445" s="1"/>
      <c r="MT445" s="1"/>
      <c r="MU445" s="1"/>
      <c r="MV445" s="1"/>
      <c r="MW445" s="1"/>
      <c r="MX445" s="1"/>
      <c r="MY445" s="1"/>
      <c r="MZ445" s="1"/>
      <c r="NA445" s="1"/>
      <c r="NB445" s="1"/>
      <c r="NC445" s="1"/>
      <c r="ND445" s="1"/>
      <c r="NE445" s="1"/>
      <c r="NF445" s="1"/>
      <c r="NG445" s="1"/>
      <c r="NH445" s="1"/>
      <c r="NI445" s="1"/>
      <c r="NJ445" s="1"/>
      <c r="NK445" s="1"/>
      <c r="NL445" s="1"/>
      <c r="NM445" s="1"/>
      <c r="NN445" s="1"/>
      <c r="NO445" s="1"/>
      <c r="NP445" s="1"/>
      <c r="NQ445" s="1"/>
      <c r="NR445" s="1"/>
      <c r="NS445" s="1"/>
      <c r="NT445" s="1"/>
      <c r="NU445" s="1"/>
      <c r="NV445" s="1"/>
      <c r="NW445" s="1"/>
      <c r="NX445" s="1"/>
      <c r="NY445" s="1"/>
      <c r="NZ445" s="1"/>
      <c r="OA445" s="1"/>
      <c r="OB445" s="1"/>
      <c r="OC445" s="1"/>
      <c r="OD445" s="1"/>
      <c r="OE445" s="1"/>
      <c r="OF445" s="1"/>
      <c r="OG445" s="1"/>
      <c r="OH445" s="1"/>
      <c r="OI445" s="1"/>
      <c r="OJ445" s="1"/>
      <c r="OK445" s="1"/>
      <c r="OL445" s="1"/>
      <c r="OM445" s="1"/>
      <c r="ON445" s="1"/>
      <c r="OO445" s="1"/>
      <c r="OP445" s="1"/>
      <c r="OQ445" s="1"/>
      <c r="OR445" s="1"/>
      <c r="OS445" s="1"/>
      <c r="OT445" s="1"/>
      <c r="OU445" s="1"/>
      <c r="OV445" s="1"/>
      <c r="OW445" s="1"/>
      <c r="OX445" s="1"/>
      <c r="OY445" s="1"/>
      <c r="OZ445" s="1"/>
      <c r="PA445" s="1"/>
      <c r="PB445" s="1"/>
      <c r="PC445" s="1"/>
      <c r="PD445" s="1"/>
      <c r="PE445" s="1"/>
      <c r="PF445" s="1"/>
      <c r="PG445" s="1"/>
      <c r="PH445" s="1"/>
      <c r="PI445" s="1"/>
      <c r="PJ445" s="1"/>
      <c r="PK445" s="1"/>
      <c r="PL445" s="1"/>
      <c r="PM445" s="1"/>
      <c r="PN445" s="1"/>
      <c r="PO445" s="1"/>
      <c r="PP445" s="1"/>
      <c r="PQ445" s="1"/>
      <c r="PR445" s="1"/>
      <c r="PS445" s="1"/>
      <c r="PT445" s="1"/>
      <c r="PU445" s="1"/>
      <c r="PV445" s="1"/>
      <c r="PW445" s="1"/>
      <c r="PX445" s="1"/>
      <c r="PY445" s="1"/>
      <c r="PZ445" s="1"/>
      <c r="QA445" s="1"/>
      <c r="QB445" s="1"/>
      <c r="QC445" s="1"/>
      <c r="QD445" s="1"/>
      <c r="QE445" s="1"/>
      <c r="QF445" s="1"/>
      <c r="QG445" s="1"/>
      <c r="QH445" s="1"/>
      <c r="QI445" s="1"/>
      <c r="QJ445" s="1"/>
      <c r="QK445" s="1"/>
      <c r="QL445" s="1"/>
      <c r="QM445" s="1"/>
      <c r="QN445" s="1"/>
      <c r="QO445" s="1"/>
      <c r="QP445" s="1"/>
      <c r="QQ445" s="1"/>
      <c r="QR445" s="1"/>
      <c r="QS445" s="1"/>
      <c r="QT445" s="1"/>
      <c r="QU445" s="1"/>
      <c r="QV445" s="1"/>
      <c r="QW445" s="1"/>
      <c r="QX445" s="1"/>
      <c r="QY445" s="1"/>
      <c r="QZ445" s="1"/>
      <c r="RA445" s="1"/>
      <c r="RB445" s="1"/>
      <c r="RC445" s="1"/>
      <c r="RD445" s="1"/>
      <c r="RE445" s="1"/>
      <c r="RF445" s="1"/>
      <c r="RG445" s="1"/>
      <c r="RH445" s="1"/>
      <c r="RI445" s="1"/>
      <c r="RJ445" s="1"/>
      <c r="RK445" s="1"/>
      <c r="RL445" s="1"/>
      <c r="RM445" s="1"/>
      <c r="RN445" s="1"/>
      <c r="RO445" s="1"/>
      <c r="RP445" s="1"/>
      <c r="RQ445" s="1"/>
      <c r="RR445" s="1"/>
      <c r="RS445" s="1"/>
      <c r="RT445" s="1"/>
      <c r="RU445" s="1"/>
      <c r="RV445" s="1"/>
      <c r="RW445" s="1"/>
      <c r="RX445" s="1"/>
      <c r="RY445" s="1"/>
      <c r="RZ445" s="1"/>
      <c r="SA445" s="1"/>
      <c r="SB445" s="1"/>
      <c r="SC445" s="1"/>
      <c r="SD445" s="1"/>
      <c r="SE445" s="1"/>
      <c r="SF445" s="1"/>
      <c r="SG445" s="1"/>
      <c r="SH445" s="1"/>
      <c r="SI445" s="1"/>
      <c r="SJ445" s="1"/>
      <c r="SK445" s="1"/>
      <c r="SL445" s="1"/>
      <c r="SM445" s="1"/>
      <c r="SN445" s="1"/>
      <c r="SO445" s="1"/>
      <c r="SP445" s="1"/>
      <c r="SQ445" s="1"/>
      <c r="SR445" s="1"/>
      <c r="SS445" s="1"/>
      <c r="ST445" s="1"/>
      <c r="SU445" s="1"/>
      <c r="SV445" s="1"/>
      <c r="SW445" s="1"/>
      <c r="SX445" s="1"/>
      <c r="SY445" s="1"/>
      <c r="SZ445" s="1"/>
      <c r="TA445" s="1"/>
      <c r="TB445" s="1"/>
      <c r="TC445" s="1"/>
      <c r="TD445" s="1"/>
      <c r="TE445" s="1"/>
      <c r="TF445" s="1"/>
      <c r="TG445" s="1"/>
      <c r="TH445" s="1"/>
      <c r="TI445" s="1"/>
      <c r="TJ445" s="1"/>
      <c r="TK445" s="1"/>
      <c r="TL445" s="1"/>
      <c r="TM445" s="1"/>
      <c r="TN445" s="1"/>
      <c r="TO445" s="1"/>
      <c r="TP445" s="1"/>
      <c r="TQ445" s="1"/>
      <c r="TR445" s="1"/>
      <c r="TS445" s="1"/>
      <c r="TT445" s="1"/>
      <c r="TU445" s="1"/>
      <c r="TV445" s="1"/>
      <c r="TW445" s="1"/>
      <c r="TX445" s="1"/>
      <c r="TY445" s="1"/>
      <c r="TZ445" s="1"/>
      <c r="UA445" s="1"/>
      <c r="UB445" s="1"/>
      <c r="UC445" s="1"/>
      <c r="UD445" s="1"/>
      <c r="UE445" s="1"/>
      <c r="UF445" s="1"/>
      <c r="UG445" s="1"/>
      <c r="UH445" s="1"/>
      <c r="UI445" s="1"/>
      <c r="UJ445" s="1"/>
      <c r="UK445" s="1"/>
      <c r="UL445" s="1"/>
      <c r="UM445" s="1"/>
      <c r="UN445" s="1"/>
      <c r="UO445" s="1"/>
      <c r="UP445" s="1"/>
      <c r="UQ445" s="1"/>
      <c r="UR445" s="1"/>
      <c r="US445" s="1"/>
      <c r="UT445" s="1"/>
      <c r="UU445" s="1"/>
      <c r="UV445" s="1"/>
      <c r="UW445" s="1"/>
      <c r="UX445" s="1"/>
      <c r="UY445" s="1"/>
      <c r="UZ445" s="1"/>
      <c r="VA445" s="1"/>
      <c r="VB445" s="1"/>
      <c r="VC445" s="1"/>
      <c r="VD445" s="1"/>
      <c r="VE445" s="1"/>
      <c r="VF445" s="1"/>
      <c r="VG445" s="1"/>
      <c r="VH445" s="1"/>
      <c r="VI445" s="1"/>
      <c r="VJ445" s="1"/>
      <c r="VK445" s="1"/>
      <c r="VL445" s="1"/>
      <c r="VM445" s="1"/>
      <c r="VN445" s="1"/>
      <c r="VO445" s="1"/>
      <c r="VP445" s="1"/>
      <c r="VQ445" s="1"/>
      <c r="VR445" s="1"/>
      <c r="VS445" s="1"/>
      <c r="VT445" s="1"/>
      <c r="VU445" s="1"/>
      <c r="VV445" s="1"/>
      <c r="VW445" s="1"/>
      <c r="VX445" s="1"/>
      <c r="VY445" s="1"/>
      <c r="VZ445" s="1"/>
      <c r="WA445" s="1"/>
      <c r="WB445" s="1"/>
      <c r="WC445" s="1"/>
      <c r="WD445" s="1"/>
      <c r="WE445" s="1"/>
      <c r="WF445" s="1"/>
      <c r="WG445" s="1"/>
      <c r="WH445" s="1"/>
      <c r="WI445" s="1"/>
      <c r="WJ445" s="1"/>
      <c r="WK445" s="1"/>
      <c r="WL445" s="1"/>
      <c r="WM445" s="1"/>
      <c r="WN445" s="1"/>
      <c r="WO445" s="1"/>
      <c r="WP445" s="1"/>
      <c r="WQ445" s="1"/>
      <c r="WR445" s="1"/>
      <c r="WS445" s="1"/>
      <c r="WT445" s="1"/>
      <c r="WU445" s="1"/>
      <c r="WV445" s="1"/>
      <c r="WW445" s="1"/>
      <c r="WX445" s="1"/>
      <c r="WY445" s="1"/>
      <c r="WZ445" s="1"/>
      <c r="XA445" s="1"/>
      <c r="XB445" s="1"/>
      <c r="XC445" s="1"/>
      <c r="XD445" s="1"/>
      <c r="XE445" s="1"/>
      <c r="XF445" s="1"/>
      <c r="XG445" s="1"/>
      <c r="XH445" s="1"/>
      <c r="XI445" s="1"/>
      <c r="XJ445" s="1"/>
      <c r="XK445" s="1"/>
      <c r="XL445" s="1"/>
      <c r="XM445" s="1"/>
      <c r="XN445" s="1"/>
      <c r="XO445" s="1"/>
      <c r="XP445" s="1"/>
      <c r="XQ445" s="1"/>
      <c r="XR445" s="1"/>
      <c r="XS445" s="1"/>
      <c r="XT445" s="1"/>
      <c r="XU445" s="1"/>
      <c r="XV445" s="1"/>
      <c r="XW445" s="1"/>
      <c r="XX445" s="1"/>
      <c r="XY445" s="1"/>
      <c r="XZ445" s="1"/>
      <c r="YA445" s="1"/>
      <c r="YB445" s="1"/>
      <c r="YC445" s="1"/>
      <c r="YD445" s="1"/>
      <c r="YE445" s="1"/>
      <c r="YF445" s="1"/>
      <c r="YG445" s="1"/>
      <c r="YH445" s="1"/>
      <c r="YI445" s="1"/>
      <c r="YJ445" s="1"/>
      <c r="YK445" s="1"/>
      <c r="YL445" s="1"/>
      <c r="YM445" s="1"/>
      <c r="YN445" s="1"/>
      <c r="YO445" s="1"/>
      <c r="YP445" s="1"/>
      <c r="YQ445" s="1"/>
      <c r="YR445" s="1"/>
      <c r="YS445" s="1"/>
      <c r="YT445" s="1"/>
      <c r="YU445" s="1"/>
      <c r="YV445" s="1"/>
      <c r="YW445" s="1"/>
      <c r="YX445" s="1"/>
      <c r="YY445" s="1"/>
      <c r="YZ445" s="1"/>
      <c r="ZA445" s="1"/>
      <c r="ZB445" s="1"/>
      <c r="ZC445" s="1"/>
      <c r="ZD445" s="1"/>
      <c r="ZE445" s="1"/>
      <c r="ZF445" s="1"/>
      <c r="ZG445" s="1"/>
      <c r="ZH445" s="1"/>
      <c r="ZI445" s="1"/>
      <c r="ZJ445" s="1"/>
      <c r="ZK445" s="1"/>
      <c r="ZL445" s="1"/>
      <c r="ZM445" s="1"/>
      <c r="ZN445" s="1"/>
      <c r="ZO445" s="1"/>
      <c r="ZP445" s="1"/>
      <c r="ZQ445" s="1"/>
      <c r="ZR445" s="1"/>
      <c r="ZS445" s="1"/>
      <c r="ZT445" s="1"/>
      <c r="ZU445" s="1"/>
      <c r="ZV445" s="1"/>
      <c r="ZW445" s="1"/>
      <c r="ZX445" s="1"/>
      <c r="ZY445" s="1"/>
      <c r="ZZ445" s="1"/>
      <c r="AAA445" s="1"/>
      <c r="AAB445" s="1"/>
      <c r="AAC445" s="1"/>
      <c r="AAD445" s="1"/>
      <c r="AAE445" s="1"/>
      <c r="AAF445" s="1"/>
      <c r="AAG445" s="1"/>
      <c r="AAH445" s="1"/>
      <c r="AAI445" s="1"/>
      <c r="AAJ445" s="1"/>
      <c r="AAK445" s="1"/>
      <c r="AAL445" s="1"/>
      <c r="AAM445" s="1"/>
      <c r="AAN445" s="1"/>
      <c r="AAO445" s="1"/>
      <c r="AAP445" s="1"/>
      <c r="AAQ445" s="1"/>
      <c r="AAR445" s="1"/>
      <c r="AAS445" s="1"/>
      <c r="AAT445" s="1"/>
      <c r="AAU445" s="1"/>
      <c r="AAV445" s="1"/>
      <c r="AAW445" s="1"/>
      <c r="AAX445" s="1"/>
      <c r="AAY445" s="1"/>
      <c r="AAZ445" s="1"/>
      <c r="ABA445" s="1"/>
      <c r="ABB445" s="1"/>
      <c r="ABC445" s="1"/>
      <c r="ABD445" s="1"/>
      <c r="ABE445" s="1"/>
      <c r="ABF445" s="1"/>
      <c r="ABG445" s="1"/>
      <c r="ABH445" s="1"/>
      <c r="ABI445" s="1"/>
      <c r="ABJ445" s="1"/>
      <c r="ABK445" s="1"/>
      <c r="ABL445" s="1"/>
      <c r="ABM445" s="1"/>
      <c r="ABN445" s="1"/>
      <c r="ABO445" s="1"/>
      <c r="ABP445" s="1"/>
      <c r="ABQ445" s="1"/>
      <c r="ABR445" s="1"/>
      <c r="ABS445" s="1"/>
      <c r="ABT445" s="1"/>
      <c r="ABU445" s="1"/>
      <c r="ABV445" s="1"/>
      <c r="ABW445" s="1"/>
      <c r="ABX445" s="1"/>
      <c r="ABY445" s="1"/>
      <c r="ABZ445" s="1"/>
      <c r="ACA445" s="1"/>
      <c r="ACB445" s="1"/>
      <c r="ACC445" s="1"/>
      <c r="ACD445" s="1"/>
      <c r="ACE445" s="1"/>
      <c r="ACF445" s="1"/>
      <c r="ACG445" s="1"/>
      <c r="ACH445" s="1"/>
      <c r="ACI445" s="1"/>
      <c r="ACJ445" s="1"/>
      <c r="ACK445" s="1"/>
      <c r="ACL445" s="1"/>
      <c r="ACM445" s="1"/>
      <c r="ACN445" s="1"/>
      <c r="ACO445" s="1"/>
      <c r="ACP445" s="1"/>
      <c r="ACQ445" s="1"/>
      <c r="ACR445" s="1"/>
      <c r="ACS445" s="1"/>
      <c r="ACT445" s="1"/>
      <c r="ACU445" s="1"/>
      <c r="ACV445" s="1"/>
      <c r="ACW445" s="1"/>
      <c r="ACX445" s="1"/>
      <c r="ACY445" s="1"/>
      <c r="ACZ445" s="1"/>
      <c r="ADA445" s="1"/>
      <c r="ADB445" s="1"/>
      <c r="ADC445" s="1"/>
      <c r="ADD445" s="1"/>
      <c r="ADE445" s="1"/>
      <c r="ADF445" s="1"/>
      <c r="ADG445" s="1"/>
      <c r="ADH445" s="1"/>
      <c r="ADI445" s="1"/>
      <c r="ADJ445" s="1"/>
      <c r="ADK445" s="1"/>
      <c r="ADL445" s="1"/>
      <c r="ADM445" s="1"/>
      <c r="ADN445" s="1"/>
      <c r="ADO445" s="1"/>
      <c r="ADP445" s="1"/>
      <c r="ADQ445" s="1"/>
      <c r="ADR445" s="1"/>
      <c r="ADS445" s="1"/>
      <c r="ADT445" s="1"/>
      <c r="ADU445" s="1"/>
      <c r="ADV445" s="1"/>
      <c r="ADW445" s="1"/>
      <c r="ADX445" s="1"/>
      <c r="ADY445" s="1"/>
      <c r="ADZ445" s="1"/>
      <c r="AEA445" s="1"/>
      <c r="AEB445" s="1"/>
      <c r="AEC445" s="1"/>
      <c r="AED445" s="1"/>
      <c r="AEE445" s="1"/>
      <c r="AEF445" s="1"/>
      <c r="AEG445" s="1"/>
      <c r="AEH445" s="1"/>
      <c r="AEI445" s="1"/>
      <c r="AEJ445" s="1"/>
      <c r="AEK445" s="1"/>
      <c r="AEL445" s="1"/>
      <c r="AEM445" s="1"/>
      <c r="AEN445" s="1"/>
      <c r="AEO445" s="1"/>
      <c r="AEP445" s="1"/>
      <c r="AEQ445" s="1"/>
      <c r="AER445" s="1"/>
      <c r="AES445" s="1"/>
      <c r="AET445" s="1"/>
      <c r="AEU445" s="1"/>
      <c r="AEV445" s="1"/>
      <c r="AEW445" s="1"/>
      <c r="AEX445" s="1"/>
      <c r="AEY445" s="1"/>
      <c r="AEZ445" s="1"/>
      <c r="AFA445" s="1"/>
      <c r="AFB445" s="1"/>
      <c r="AFC445" s="1"/>
      <c r="AFD445" s="1"/>
      <c r="AFE445" s="1"/>
      <c r="AFF445" s="1"/>
      <c r="AFG445" s="1"/>
      <c r="AFH445" s="1"/>
      <c r="AFI445" s="1"/>
      <c r="AFJ445" s="1"/>
      <c r="AFK445" s="1"/>
      <c r="AFL445" s="1"/>
      <c r="AFM445" s="1"/>
      <c r="AFN445" s="1"/>
      <c r="AFO445" s="1"/>
      <c r="AFP445" s="1"/>
      <c r="AFQ445" s="1"/>
      <c r="AFR445" s="1"/>
      <c r="AFS445" s="1"/>
      <c r="AFT445" s="1"/>
      <c r="AFU445" s="1"/>
      <c r="AFV445" s="1"/>
      <c r="AFW445" s="1"/>
      <c r="AFX445" s="1"/>
      <c r="AFY445" s="1"/>
      <c r="AFZ445" s="1"/>
      <c r="AGA445" s="1"/>
      <c r="AGB445" s="1"/>
      <c r="AGC445" s="1"/>
      <c r="AGD445" s="1"/>
      <c r="AGE445" s="1"/>
      <c r="AGF445" s="1"/>
      <c r="AGG445" s="1"/>
      <c r="AGH445" s="1"/>
      <c r="AGI445" s="1"/>
      <c r="AGJ445" s="1"/>
      <c r="AGK445" s="1"/>
      <c r="AGL445" s="1"/>
      <c r="AGM445" s="1"/>
      <c r="AGN445" s="1"/>
      <c r="AGO445" s="1"/>
      <c r="AGP445" s="1"/>
      <c r="AGQ445" s="1"/>
      <c r="AGR445" s="1"/>
      <c r="AGS445" s="1"/>
      <c r="AGT445" s="1"/>
      <c r="AGU445" s="1"/>
      <c r="AGV445" s="1"/>
      <c r="AGW445" s="1"/>
      <c r="AGX445" s="1"/>
      <c r="AGY445" s="1"/>
      <c r="AGZ445" s="1"/>
      <c r="AHA445" s="1"/>
      <c r="AHB445" s="1"/>
      <c r="AHC445" s="1"/>
      <c r="AHD445" s="1"/>
      <c r="AHE445" s="1"/>
      <c r="AHF445" s="1"/>
      <c r="AHG445" s="1"/>
      <c r="AHH445" s="1"/>
      <c r="AHI445" s="1"/>
      <c r="AHJ445" s="1"/>
      <c r="AHK445" s="1"/>
      <c r="AHL445" s="1"/>
      <c r="AHM445" s="1"/>
      <c r="AHN445" s="1"/>
      <c r="AHO445" s="1"/>
      <c r="AHP445" s="1"/>
      <c r="AHQ445" s="1"/>
      <c r="AHR445" s="1"/>
      <c r="AHS445" s="1"/>
      <c r="AHT445" s="1"/>
      <c r="AHU445" s="1"/>
      <c r="AHV445" s="1"/>
      <c r="AHW445" s="1"/>
      <c r="AHX445" s="1"/>
      <c r="AHY445" s="1"/>
      <c r="AHZ445" s="1"/>
      <c r="AIA445" s="1"/>
      <c r="AIB445" s="1"/>
      <c r="AIC445" s="1"/>
      <c r="AID445" s="1"/>
      <c r="AIE445" s="1"/>
      <c r="AIF445" s="1"/>
      <c r="AIG445" s="1"/>
      <c r="AIH445" s="1"/>
      <c r="AII445" s="1"/>
      <c r="AIJ445" s="1"/>
      <c r="AIK445" s="1"/>
      <c r="AIL445" s="1"/>
      <c r="AIM445" s="1"/>
      <c r="AIN445" s="1"/>
      <c r="AIO445" s="1"/>
      <c r="AIP445" s="1"/>
      <c r="AIQ445" s="1"/>
      <c r="AIR445" s="1"/>
      <c r="AIS445" s="1"/>
      <c r="AIT445" s="1"/>
      <c r="AIU445" s="1"/>
      <c r="AIV445" s="1"/>
      <c r="AIW445" s="1"/>
      <c r="AIX445" s="1"/>
      <c r="AIY445" s="1"/>
      <c r="AIZ445" s="1"/>
      <c r="AJA445" s="1"/>
      <c r="AJB445" s="1"/>
      <c r="AJC445" s="1"/>
      <c r="AJD445" s="1"/>
      <c r="AJE445" s="1"/>
      <c r="AJF445" s="1"/>
      <c r="AJG445" s="1"/>
      <c r="AJH445" s="1"/>
      <c r="AJI445" s="1"/>
      <c r="AJJ445" s="1"/>
      <c r="AJK445" s="1"/>
      <c r="AJL445" s="1"/>
      <c r="AJM445" s="1"/>
      <c r="AJN445" s="1"/>
      <c r="AJO445" s="1"/>
      <c r="AJP445" s="1"/>
      <c r="AJQ445" s="1"/>
      <c r="AJR445" s="1"/>
      <c r="AJS445" s="1"/>
      <c r="AJT445" s="1"/>
      <c r="AJU445" s="1"/>
      <c r="AJV445" s="1"/>
      <c r="AJW445" s="1"/>
      <c r="AJX445" s="1"/>
      <c r="AJY445" s="1"/>
      <c r="AJZ445" s="1"/>
      <c r="AKA445" s="1"/>
      <c r="AKB445" s="1"/>
      <c r="AKC445" s="1"/>
      <c r="AKD445" s="1"/>
      <c r="AKE445" s="1"/>
      <c r="AKF445" s="1"/>
      <c r="AKG445" s="1"/>
      <c r="AKH445" s="1"/>
      <c r="AKI445" s="1"/>
      <c r="AKJ445" s="1"/>
      <c r="AKK445" s="1"/>
      <c r="AKL445" s="1"/>
      <c r="AKM445" s="1"/>
      <c r="AKN445" s="1"/>
      <c r="AKO445" s="1"/>
      <c r="AKP445" s="1"/>
      <c r="AKQ445" s="1"/>
      <c r="AKR445" s="1"/>
      <c r="AKS445" s="1"/>
      <c r="AKT445" s="1"/>
      <c r="AKU445" s="1"/>
      <c r="AKV445" s="1"/>
      <c r="AKW445" s="1"/>
      <c r="AKX445" s="1"/>
      <c r="AKY445" s="1"/>
      <c r="AKZ445" s="1"/>
      <c r="ALA445" s="1"/>
      <c r="ALB445" s="1"/>
      <c r="ALC445" s="1"/>
      <c r="ALD445" s="1"/>
      <c r="ALE445" s="1"/>
      <c r="ALF445" s="1"/>
      <c r="ALG445" s="1"/>
      <c r="ALH445" s="1"/>
      <c r="ALI445" s="1"/>
      <c r="ALJ445" s="1"/>
      <c r="ALK445" s="1"/>
      <c r="ALL445" s="1"/>
      <c r="ALM445" s="1"/>
      <c r="ALN445" s="1"/>
      <c r="ALO445" s="1"/>
      <c r="ALP445" s="1"/>
      <c r="ALQ445" s="1"/>
      <c r="ALR445" s="1"/>
      <c r="ALS445" s="1"/>
      <c r="ALT445" s="1"/>
      <c r="ALU445" s="1"/>
      <c r="ALV445" s="1"/>
      <c r="ALW445" s="1"/>
      <c r="ALX445" s="1"/>
      <c r="ALY445" s="1"/>
      <c r="ALZ445" s="1"/>
      <c r="AMA445" s="1"/>
      <c r="AMB445" s="1"/>
      <c r="AMC445" s="1"/>
      <c r="AMD445" s="1"/>
      <c r="AME445" s="1"/>
      <c r="AMF445" s="1"/>
      <c r="AMG445" s="1"/>
      <c r="AMH445" s="1"/>
      <c r="AMI445" s="1"/>
      <c r="AMJ445" s="1"/>
    </row>
    <row r="446" spans="1:1024" s="22" customFormat="1">
      <c r="A446" s="1" t="s">
        <v>9938</v>
      </c>
      <c r="B446" s="1" t="s">
        <v>9939</v>
      </c>
      <c r="C446" s="1" t="s">
        <v>99</v>
      </c>
      <c r="D446" s="1" t="s">
        <v>13</v>
      </c>
      <c r="E446" s="1" t="s">
        <v>9940</v>
      </c>
      <c r="F446" s="1" t="s">
        <v>16</v>
      </c>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c r="KB446" s="1"/>
      <c r="KC446" s="1"/>
      <c r="KD446" s="1"/>
      <c r="KE446" s="1"/>
      <c r="KF446" s="1"/>
      <c r="KG446" s="1"/>
      <c r="KH446" s="1"/>
      <c r="KI446" s="1"/>
      <c r="KJ446" s="1"/>
      <c r="KK446" s="1"/>
      <c r="KL446" s="1"/>
      <c r="KM446" s="1"/>
      <c r="KN446" s="1"/>
      <c r="KO446" s="1"/>
      <c r="KP446" s="1"/>
      <c r="KQ446" s="1"/>
      <c r="KR446" s="1"/>
      <c r="KS446" s="1"/>
      <c r="KT446" s="1"/>
      <c r="KU446" s="1"/>
      <c r="KV446" s="1"/>
      <c r="KW446" s="1"/>
      <c r="KX446" s="1"/>
      <c r="KY446" s="1"/>
      <c r="KZ446" s="1"/>
      <c r="LA446" s="1"/>
      <c r="LB446" s="1"/>
      <c r="LC446" s="1"/>
      <c r="LD446" s="1"/>
      <c r="LE446" s="1"/>
      <c r="LF446" s="1"/>
      <c r="LG446" s="1"/>
      <c r="LH446" s="1"/>
      <c r="LI446" s="1"/>
      <c r="LJ446" s="1"/>
      <c r="LK446" s="1"/>
      <c r="LL446" s="1"/>
      <c r="LM446" s="1"/>
      <c r="LN446" s="1"/>
      <c r="LO446" s="1"/>
      <c r="LP446" s="1"/>
      <c r="LQ446" s="1"/>
      <c r="LR446" s="1"/>
      <c r="LS446" s="1"/>
      <c r="LT446" s="1"/>
      <c r="LU446" s="1"/>
      <c r="LV446" s="1"/>
      <c r="LW446" s="1"/>
      <c r="LX446" s="1"/>
      <c r="LY446" s="1"/>
      <c r="LZ446" s="1"/>
      <c r="MA446" s="1"/>
      <c r="MB446" s="1"/>
      <c r="MC446" s="1"/>
      <c r="MD446" s="1"/>
      <c r="ME446" s="1"/>
      <c r="MF446" s="1"/>
      <c r="MG446" s="1"/>
      <c r="MH446" s="1"/>
      <c r="MI446" s="1"/>
      <c r="MJ446" s="1"/>
      <c r="MK446" s="1"/>
      <c r="ML446" s="1"/>
      <c r="MM446" s="1"/>
      <c r="MN446" s="1"/>
      <c r="MO446" s="1"/>
      <c r="MP446" s="1"/>
      <c r="MQ446" s="1"/>
      <c r="MR446" s="1"/>
      <c r="MS446" s="1"/>
      <c r="MT446" s="1"/>
      <c r="MU446" s="1"/>
      <c r="MV446" s="1"/>
      <c r="MW446" s="1"/>
      <c r="MX446" s="1"/>
      <c r="MY446" s="1"/>
      <c r="MZ446" s="1"/>
      <c r="NA446" s="1"/>
      <c r="NB446" s="1"/>
      <c r="NC446" s="1"/>
      <c r="ND446" s="1"/>
      <c r="NE446" s="1"/>
      <c r="NF446" s="1"/>
      <c r="NG446" s="1"/>
      <c r="NH446" s="1"/>
      <c r="NI446" s="1"/>
      <c r="NJ446" s="1"/>
      <c r="NK446" s="1"/>
      <c r="NL446" s="1"/>
      <c r="NM446" s="1"/>
      <c r="NN446" s="1"/>
      <c r="NO446" s="1"/>
      <c r="NP446" s="1"/>
      <c r="NQ446" s="1"/>
      <c r="NR446" s="1"/>
      <c r="NS446" s="1"/>
      <c r="NT446" s="1"/>
      <c r="NU446" s="1"/>
      <c r="NV446" s="1"/>
      <c r="NW446" s="1"/>
      <c r="NX446" s="1"/>
      <c r="NY446" s="1"/>
      <c r="NZ446" s="1"/>
      <c r="OA446" s="1"/>
      <c r="OB446" s="1"/>
      <c r="OC446" s="1"/>
      <c r="OD446" s="1"/>
      <c r="OE446" s="1"/>
      <c r="OF446" s="1"/>
      <c r="OG446" s="1"/>
      <c r="OH446" s="1"/>
      <c r="OI446" s="1"/>
      <c r="OJ446" s="1"/>
      <c r="OK446" s="1"/>
      <c r="OL446" s="1"/>
      <c r="OM446" s="1"/>
      <c r="ON446" s="1"/>
      <c r="OO446" s="1"/>
      <c r="OP446" s="1"/>
      <c r="OQ446" s="1"/>
      <c r="OR446" s="1"/>
      <c r="OS446" s="1"/>
      <c r="OT446" s="1"/>
      <c r="OU446" s="1"/>
      <c r="OV446" s="1"/>
      <c r="OW446" s="1"/>
      <c r="OX446" s="1"/>
      <c r="OY446" s="1"/>
      <c r="OZ446" s="1"/>
      <c r="PA446" s="1"/>
      <c r="PB446" s="1"/>
      <c r="PC446" s="1"/>
      <c r="PD446" s="1"/>
      <c r="PE446" s="1"/>
      <c r="PF446" s="1"/>
      <c r="PG446" s="1"/>
      <c r="PH446" s="1"/>
      <c r="PI446" s="1"/>
      <c r="PJ446" s="1"/>
      <c r="PK446" s="1"/>
      <c r="PL446" s="1"/>
      <c r="PM446" s="1"/>
      <c r="PN446" s="1"/>
      <c r="PO446" s="1"/>
      <c r="PP446" s="1"/>
      <c r="PQ446" s="1"/>
      <c r="PR446" s="1"/>
      <c r="PS446" s="1"/>
      <c r="PT446" s="1"/>
      <c r="PU446" s="1"/>
      <c r="PV446" s="1"/>
      <c r="PW446" s="1"/>
      <c r="PX446" s="1"/>
      <c r="PY446" s="1"/>
      <c r="PZ446" s="1"/>
      <c r="QA446" s="1"/>
      <c r="QB446" s="1"/>
      <c r="QC446" s="1"/>
      <c r="QD446" s="1"/>
      <c r="QE446" s="1"/>
      <c r="QF446" s="1"/>
      <c r="QG446" s="1"/>
      <c r="QH446" s="1"/>
      <c r="QI446" s="1"/>
      <c r="QJ446" s="1"/>
      <c r="QK446" s="1"/>
      <c r="QL446" s="1"/>
      <c r="QM446" s="1"/>
      <c r="QN446" s="1"/>
      <c r="QO446" s="1"/>
      <c r="QP446" s="1"/>
      <c r="QQ446" s="1"/>
      <c r="QR446" s="1"/>
      <c r="QS446" s="1"/>
      <c r="QT446" s="1"/>
      <c r="QU446" s="1"/>
      <c r="QV446" s="1"/>
      <c r="QW446" s="1"/>
      <c r="QX446" s="1"/>
      <c r="QY446" s="1"/>
      <c r="QZ446" s="1"/>
      <c r="RA446" s="1"/>
      <c r="RB446" s="1"/>
      <c r="RC446" s="1"/>
      <c r="RD446" s="1"/>
      <c r="RE446" s="1"/>
      <c r="RF446" s="1"/>
      <c r="RG446" s="1"/>
      <c r="RH446" s="1"/>
      <c r="RI446" s="1"/>
      <c r="RJ446" s="1"/>
      <c r="RK446" s="1"/>
      <c r="RL446" s="1"/>
      <c r="RM446" s="1"/>
      <c r="RN446" s="1"/>
      <c r="RO446" s="1"/>
      <c r="RP446" s="1"/>
      <c r="RQ446" s="1"/>
      <c r="RR446" s="1"/>
      <c r="RS446" s="1"/>
      <c r="RT446" s="1"/>
      <c r="RU446" s="1"/>
      <c r="RV446" s="1"/>
      <c r="RW446" s="1"/>
      <c r="RX446" s="1"/>
      <c r="RY446" s="1"/>
      <c r="RZ446" s="1"/>
      <c r="SA446" s="1"/>
      <c r="SB446" s="1"/>
      <c r="SC446" s="1"/>
      <c r="SD446" s="1"/>
      <c r="SE446" s="1"/>
      <c r="SF446" s="1"/>
      <c r="SG446" s="1"/>
      <c r="SH446" s="1"/>
      <c r="SI446" s="1"/>
      <c r="SJ446" s="1"/>
      <c r="SK446" s="1"/>
      <c r="SL446" s="1"/>
      <c r="SM446" s="1"/>
      <c r="SN446" s="1"/>
      <c r="SO446" s="1"/>
      <c r="SP446" s="1"/>
      <c r="SQ446" s="1"/>
      <c r="SR446" s="1"/>
      <c r="SS446" s="1"/>
      <c r="ST446" s="1"/>
      <c r="SU446" s="1"/>
      <c r="SV446" s="1"/>
      <c r="SW446" s="1"/>
      <c r="SX446" s="1"/>
      <c r="SY446" s="1"/>
      <c r="SZ446" s="1"/>
      <c r="TA446" s="1"/>
      <c r="TB446" s="1"/>
      <c r="TC446" s="1"/>
      <c r="TD446" s="1"/>
      <c r="TE446" s="1"/>
      <c r="TF446" s="1"/>
      <c r="TG446" s="1"/>
      <c r="TH446" s="1"/>
      <c r="TI446" s="1"/>
      <c r="TJ446" s="1"/>
      <c r="TK446" s="1"/>
      <c r="TL446" s="1"/>
      <c r="TM446" s="1"/>
      <c r="TN446" s="1"/>
      <c r="TO446" s="1"/>
      <c r="TP446" s="1"/>
      <c r="TQ446" s="1"/>
      <c r="TR446" s="1"/>
      <c r="TS446" s="1"/>
      <c r="TT446" s="1"/>
      <c r="TU446" s="1"/>
      <c r="TV446" s="1"/>
      <c r="TW446" s="1"/>
      <c r="TX446" s="1"/>
      <c r="TY446" s="1"/>
      <c r="TZ446" s="1"/>
      <c r="UA446" s="1"/>
      <c r="UB446" s="1"/>
      <c r="UC446" s="1"/>
      <c r="UD446" s="1"/>
      <c r="UE446" s="1"/>
      <c r="UF446" s="1"/>
      <c r="UG446" s="1"/>
      <c r="UH446" s="1"/>
      <c r="UI446" s="1"/>
      <c r="UJ446" s="1"/>
      <c r="UK446" s="1"/>
      <c r="UL446" s="1"/>
      <c r="UM446" s="1"/>
      <c r="UN446" s="1"/>
      <c r="UO446" s="1"/>
      <c r="UP446" s="1"/>
      <c r="UQ446" s="1"/>
      <c r="UR446" s="1"/>
      <c r="US446" s="1"/>
      <c r="UT446" s="1"/>
      <c r="UU446" s="1"/>
      <c r="UV446" s="1"/>
      <c r="UW446" s="1"/>
      <c r="UX446" s="1"/>
      <c r="UY446" s="1"/>
      <c r="UZ446" s="1"/>
      <c r="VA446" s="1"/>
      <c r="VB446" s="1"/>
      <c r="VC446" s="1"/>
      <c r="VD446" s="1"/>
      <c r="VE446" s="1"/>
      <c r="VF446" s="1"/>
      <c r="VG446" s="1"/>
      <c r="VH446" s="1"/>
      <c r="VI446" s="1"/>
      <c r="VJ446" s="1"/>
      <c r="VK446" s="1"/>
      <c r="VL446" s="1"/>
      <c r="VM446" s="1"/>
      <c r="VN446" s="1"/>
      <c r="VO446" s="1"/>
      <c r="VP446" s="1"/>
      <c r="VQ446" s="1"/>
      <c r="VR446" s="1"/>
      <c r="VS446" s="1"/>
      <c r="VT446" s="1"/>
      <c r="VU446" s="1"/>
      <c r="VV446" s="1"/>
      <c r="VW446" s="1"/>
      <c r="VX446" s="1"/>
      <c r="VY446" s="1"/>
      <c r="VZ446" s="1"/>
      <c r="WA446" s="1"/>
      <c r="WB446" s="1"/>
      <c r="WC446" s="1"/>
      <c r="WD446" s="1"/>
      <c r="WE446" s="1"/>
      <c r="WF446" s="1"/>
      <c r="WG446" s="1"/>
      <c r="WH446" s="1"/>
      <c r="WI446" s="1"/>
      <c r="WJ446" s="1"/>
      <c r="WK446" s="1"/>
      <c r="WL446" s="1"/>
      <c r="WM446" s="1"/>
      <c r="WN446" s="1"/>
      <c r="WO446" s="1"/>
      <c r="WP446" s="1"/>
      <c r="WQ446" s="1"/>
      <c r="WR446" s="1"/>
      <c r="WS446" s="1"/>
      <c r="WT446" s="1"/>
      <c r="WU446" s="1"/>
      <c r="WV446" s="1"/>
      <c r="WW446" s="1"/>
      <c r="WX446" s="1"/>
      <c r="WY446" s="1"/>
      <c r="WZ446" s="1"/>
      <c r="XA446" s="1"/>
      <c r="XB446" s="1"/>
      <c r="XC446" s="1"/>
      <c r="XD446" s="1"/>
      <c r="XE446" s="1"/>
      <c r="XF446" s="1"/>
      <c r="XG446" s="1"/>
      <c r="XH446" s="1"/>
      <c r="XI446" s="1"/>
      <c r="XJ446" s="1"/>
      <c r="XK446" s="1"/>
      <c r="XL446" s="1"/>
      <c r="XM446" s="1"/>
      <c r="XN446" s="1"/>
      <c r="XO446" s="1"/>
      <c r="XP446" s="1"/>
      <c r="XQ446" s="1"/>
      <c r="XR446" s="1"/>
      <c r="XS446" s="1"/>
      <c r="XT446" s="1"/>
      <c r="XU446" s="1"/>
      <c r="XV446" s="1"/>
      <c r="XW446" s="1"/>
      <c r="XX446" s="1"/>
      <c r="XY446" s="1"/>
      <c r="XZ446" s="1"/>
      <c r="YA446" s="1"/>
      <c r="YB446" s="1"/>
      <c r="YC446" s="1"/>
      <c r="YD446" s="1"/>
      <c r="YE446" s="1"/>
      <c r="YF446" s="1"/>
      <c r="YG446" s="1"/>
      <c r="YH446" s="1"/>
      <c r="YI446" s="1"/>
      <c r="YJ446" s="1"/>
      <c r="YK446" s="1"/>
      <c r="YL446" s="1"/>
      <c r="YM446" s="1"/>
      <c r="YN446" s="1"/>
      <c r="YO446" s="1"/>
      <c r="YP446" s="1"/>
      <c r="YQ446" s="1"/>
      <c r="YR446" s="1"/>
      <c r="YS446" s="1"/>
      <c r="YT446" s="1"/>
      <c r="YU446" s="1"/>
      <c r="YV446" s="1"/>
      <c r="YW446" s="1"/>
      <c r="YX446" s="1"/>
      <c r="YY446" s="1"/>
      <c r="YZ446" s="1"/>
      <c r="ZA446" s="1"/>
      <c r="ZB446" s="1"/>
      <c r="ZC446" s="1"/>
      <c r="ZD446" s="1"/>
      <c r="ZE446" s="1"/>
      <c r="ZF446" s="1"/>
      <c r="ZG446" s="1"/>
      <c r="ZH446" s="1"/>
      <c r="ZI446" s="1"/>
      <c r="ZJ446" s="1"/>
      <c r="ZK446" s="1"/>
      <c r="ZL446" s="1"/>
      <c r="ZM446" s="1"/>
      <c r="ZN446" s="1"/>
      <c r="ZO446" s="1"/>
      <c r="ZP446" s="1"/>
      <c r="ZQ446" s="1"/>
      <c r="ZR446" s="1"/>
      <c r="ZS446" s="1"/>
      <c r="ZT446" s="1"/>
      <c r="ZU446" s="1"/>
      <c r="ZV446" s="1"/>
      <c r="ZW446" s="1"/>
      <c r="ZX446" s="1"/>
      <c r="ZY446" s="1"/>
      <c r="ZZ446" s="1"/>
      <c r="AAA446" s="1"/>
      <c r="AAB446" s="1"/>
      <c r="AAC446" s="1"/>
      <c r="AAD446" s="1"/>
      <c r="AAE446" s="1"/>
      <c r="AAF446" s="1"/>
      <c r="AAG446" s="1"/>
      <c r="AAH446" s="1"/>
      <c r="AAI446" s="1"/>
      <c r="AAJ446" s="1"/>
      <c r="AAK446" s="1"/>
      <c r="AAL446" s="1"/>
      <c r="AAM446" s="1"/>
      <c r="AAN446" s="1"/>
      <c r="AAO446" s="1"/>
      <c r="AAP446" s="1"/>
      <c r="AAQ446" s="1"/>
      <c r="AAR446" s="1"/>
      <c r="AAS446" s="1"/>
      <c r="AAT446" s="1"/>
      <c r="AAU446" s="1"/>
      <c r="AAV446" s="1"/>
      <c r="AAW446" s="1"/>
      <c r="AAX446" s="1"/>
      <c r="AAY446" s="1"/>
      <c r="AAZ446" s="1"/>
      <c r="ABA446" s="1"/>
      <c r="ABB446" s="1"/>
      <c r="ABC446" s="1"/>
      <c r="ABD446" s="1"/>
      <c r="ABE446" s="1"/>
      <c r="ABF446" s="1"/>
      <c r="ABG446" s="1"/>
      <c r="ABH446" s="1"/>
      <c r="ABI446" s="1"/>
      <c r="ABJ446" s="1"/>
      <c r="ABK446" s="1"/>
      <c r="ABL446" s="1"/>
      <c r="ABM446" s="1"/>
      <c r="ABN446" s="1"/>
      <c r="ABO446" s="1"/>
      <c r="ABP446" s="1"/>
      <c r="ABQ446" s="1"/>
      <c r="ABR446" s="1"/>
      <c r="ABS446" s="1"/>
      <c r="ABT446" s="1"/>
      <c r="ABU446" s="1"/>
      <c r="ABV446" s="1"/>
      <c r="ABW446" s="1"/>
      <c r="ABX446" s="1"/>
      <c r="ABY446" s="1"/>
      <c r="ABZ446" s="1"/>
      <c r="ACA446" s="1"/>
      <c r="ACB446" s="1"/>
      <c r="ACC446" s="1"/>
      <c r="ACD446" s="1"/>
      <c r="ACE446" s="1"/>
      <c r="ACF446" s="1"/>
      <c r="ACG446" s="1"/>
      <c r="ACH446" s="1"/>
      <c r="ACI446" s="1"/>
      <c r="ACJ446" s="1"/>
      <c r="ACK446" s="1"/>
      <c r="ACL446" s="1"/>
      <c r="ACM446" s="1"/>
      <c r="ACN446" s="1"/>
      <c r="ACO446" s="1"/>
      <c r="ACP446" s="1"/>
      <c r="ACQ446" s="1"/>
      <c r="ACR446" s="1"/>
      <c r="ACS446" s="1"/>
      <c r="ACT446" s="1"/>
      <c r="ACU446" s="1"/>
      <c r="ACV446" s="1"/>
      <c r="ACW446" s="1"/>
      <c r="ACX446" s="1"/>
      <c r="ACY446" s="1"/>
      <c r="ACZ446" s="1"/>
      <c r="ADA446" s="1"/>
      <c r="ADB446" s="1"/>
      <c r="ADC446" s="1"/>
      <c r="ADD446" s="1"/>
      <c r="ADE446" s="1"/>
      <c r="ADF446" s="1"/>
      <c r="ADG446" s="1"/>
      <c r="ADH446" s="1"/>
      <c r="ADI446" s="1"/>
      <c r="ADJ446" s="1"/>
      <c r="ADK446" s="1"/>
      <c r="ADL446" s="1"/>
      <c r="ADM446" s="1"/>
      <c r="ADN446" s="1"/>
      <c r="ADO446" s="1"/>
      <c r="ADP446" s="1"/>
      <c r="ADQ446" s="1"/>
      <c r="ADR446" s="1"/>
      <c r="ADS446" s="1"/>
      <c r="ADT446" s="1"/>
      <c r="ADU446" s="1"/>
      <c r="ADV446" s="1"/>
      <c r="ADW446" s="1"/>
      <c r="ADX446" s="1"/>
      <c r="ADY446" s="1"/>
      <c r="ADZ446" s="1"/>
      <c r="AEA446" s="1"/>
      <c r="AEB446" s="1"/>
      <c r="AEC446" s="1"/>
      <c r="AED446" s="1"/>
      <c r="AEE446" s="1"/>
      <c r="AEF446" s="1"/>
      <c r="AEG446" s="1"/>
      <c r="AEH446" s="1"/>
      <c r="AEI446" s="1"/>
      <c r="AEJ446" s="1"/>
      <c r="AEK446" s="1"/>
      <c r="AEL446" s="1"/>
      <c r="AEM446" s="1"/>
      <c r="AEN446" s="1"/>
      <c r="AEO446" s="1"/>
      <c r="AEP446" s="1"/>
      <c r="AEQ446" s="1"/>
      <c r="AER446" s="1"/>
      <c r="AES446" s="1"/>
      <c r="AET446" s="1"/>
      <c r="AEU446" s="1"/>
      <c r="AEV446" s="1"/>
      <c r="AEW446" s="1"/>
      <c r="AEX446" s="1"/>
      <c r="AEY446" s="1"/>
      <c r="AEZ446" s="1"/>
      <c r="AFA446" s="1"/>
      <c r="AFB446" s="1"/>
      <c r="AFC446" s="1"/>
      <c r="AFD446" s="1"/>
      <c r="AFE446" s="1"/>
      <c r="AFF446" s="1"/>
      <c r="AFG446" s="1"/>
      <c r="AFH446" s="1"/>
      <c r="AFI446" s="1"/>
      <c r="AFJ446" s="1"/>
      <c r="AFK446" s="1"/>
      <c r="AFL446" s="1"/>
      <c r="AFM446" s="1"/>
      <c r="AFN446" s="1"/>
      <c r="AFO446" s="1"/>
      <c r="AFP446" s="1"/>
      <c r="AFQ446" s="1"/>
      <c r="AFR446" s="1"/>
      <c r="AFS446" s="1"/>
      <c r="AFT446" s="1"/>
      <c r="AFU446" s="1"/>
      <c r="AFV446" s="1"/>
      <c r="AFW446" s="1"/>
      <c r="AFX446" s="1"/>
      <c r="AFY446" s="1"/>
      <c r="AFZ446" s="1"/>
      <c r="AGA446" s="1"/>
      <c r="AGB446" s="1"/>
      <c r="AGC446" s="1"/>
      <c r="AGD446" s="1"/>
      <c r="AGE446" s="1"/>
      <c r="AGF446" s="1"/>
      <c r="AGG446" s="1"/>
      <c r="AGH446" s="1"/>
      <c r="AGI446" s="1"/>
      <c r="AGJ446" s="1"/>
      <c r="AGK446" s="1"/>
      <c r="AGL446" s="1"/>
      <c r="AGM446" s="1"/>
      <c r="AGN446" s="1"/>
      <c r="AGO446" s="1"/>
      <c r="AGP446" s="1"/>
      <c r="AGQ446" s="1"/>
      <c r="AGR446" s="1"/>
      <c r="AGS446" s="1"/>
      <c r="AGT446" s="1"/>
      <c r="AGU446" s="1"/>
      <c r="AGV446" s="1"/>
      <c r="AGW446" s="1"/>
      <c r="AGX446" s="1"/>
      <c r="AGY446" s="1"/>
      <c r="AGZ446" s="1"/>
      <c r="AHA446" s="1"/>
      <c r="AHB446" s="1"/>
      <c r="AHC446" s="1"/>
      <c r="AHD446" s="1"/>
      <c r="AHE446" s="1"/>
      <c r="AHF446" s="1"/>
      <c r="AHG446" s="1"/>
      <c r="AHH446" s="1"/>
      <c r="AHI446" s="1"/>
      <c r="AHJ446" s="1"/>
      <c r="AHK446" s="1"/>
      <c r="AHL446" s="1"/>
      <c r="AHM446" s="1"/>
      <c r="AHN446" s="1"/>
      <c r="AHO446" s="1"/>
      <c r="AHP446" s="1"/>
      <c r="AHQ446" s="1"/>
      <c r="AHR446" s="1"/>
      <c r="AHS446" s="1"/>
      <c r="AHT446" s="1"/>
      <c r="AHU446" s="1"/>
      <c r="AHV446" s="1"/>
      <c r="AHW446" s="1"/>
      <c r="AHX446" s="1"/>
      <c r="AHY446" s="1"/>
      <c r="AHZ446" s="1"/>
      <c r="AIA446" s="1"/>
      <c r="AIB446" s="1"/>
      <c r="AIC446" s="1"/>
      <c r="AID446" s="1"/>
      <c r="AIE446" s="1"/>
      <c r="AIF446" s="1"/>
      <c r="AIG446" s="1"/>
      <c r="AIH446" s="1"/>
      <c r="AII446" s="1"/>
      <c r="AIJ446" s="1"/>
      <c r="AIK446" s="1"/>
      <c r="AIL446" s="1"/>
      <c r="AIM446" s="1"/>
      <c r="AIN446" s="1"/>
      <c r="AIO446" s="1"/>
      <c r="AIP446" s="1"/>
      <c r="AIQ446" s="1"/>
      <c r="AIR446" s="1"/>
      <c r="AIS446" s="1"/>
      <c r="AIT446" s="1"/>
      <c r="AIU446" s="1"/>
      <c r="AIV446" s="1"/>
      <c r="AIW446" s="1"/>
      <c r="AIX446" s="1"/>
      <c r="AIY446" s="1"/>
      <c r="AIZ446" s="1"/>
      <c r="AJA446" s="1"/>
      <c r="AJB446" s="1"/>
      <c r="AJC446" s="1"/>
      <c r="AJD446" s="1"/>
      <c r="AJE446" s="1"/>
      <c r="AJF446" s="1"/>
      <c r="AJG446" s="1"/>
      <c r="AJH446" s="1"/>
      <c r="AJI446" s="1"/>
      <c r="AJJ446" s="1"/>
      <c r="AJK446" s="1"/>
      <c r="AJL446" s="1"/>
      <c r="AJM446" s="1"/>
      <c r="AJN446" s="1"/>
      <c r="AJO446" s="1"/>
      <c r="AJP446" s="1"/>
      <c r="AJQ446" s="1"/>
      <c r="AJR446" s="1"/>
      <c r="AJS446" s="1"/>
      <c r="AJT446" s="1"/>
      <c r="AJU446" s="1"/>
      <c r="AJV446" s="1"/>
      <c r="AJW446" s="1"/>
      <c r="AJX446" s="1"/>
      <c r="AJY446" s="1"/>
      <c r="AJZ446" s="1"/>
      <c r="AKA446" s="1"/>
      <c r="AKB446" s="1"/>
      <c r="AKC446" s="1"/>
      <c r="AKD446" s="1"/>
      <c r="AKE446" s="1"/>
      <c r="AKF446" s="1"/>
      <c r="AKG446" s="1"/>
      <c r="AKH446" s="1"/>
      <c r="AKI446" s="1"/>
      <c r="AKJ446" s="1"/>
      <c r="AKK446" s="1"/>
      <c r="AKL446" s="1"/>
      <c r="AKM446" s="1"/>
      <c r="AKN446" s="1"/>
      <c r="AKO446" s="1"/>
      <c r="AKP446" s="1"/>
      <c r="AKQ446" s="1"/>
      <c r="AKR446" s="1"/>
      <c r="AKS446" s="1"/>
      <c r="AKT446" s="1"/>
      <c r="AKU446" s="1"/>
      <c r="AKV446" s="1"/>
      <c r="AKW446" s="1"/>
      <c r="AKX446" s="1"/>
      <c r="AKY446" s="1"/>
      <c r="AKZ446" s="1"/>
      <c r="ALA446" s="1"/>
      <c r="ALB446" s="1"/>
      <c r="ALC446" s="1"/>
      <c r="ALD446" s="1"/>
      <c r="ALE446" s="1"/>
      <c r="ALF446" s="1"/>
      <c r="ALG446" s="1"/>
      <c r="ALH446" s="1"/>
      <c r="ALI446" s="1"/>
      <c r="ALJ446" s="1"/>
      <c r="ALK446" s="1"/>
      <c r="ALL446" s="1"/>
      <c r="ALM446" s="1"/>
      <c r="ALN446" s="1"/>
      <c r="ALO446" s="1"/>
      <c r="ALP446" s="1"/>
      <c r="ALQ446" s="1"/>
      <c r="ALR446" s="1"/>
      <c r="ALS446" s="1"/>
      <c r="ALT446" s="1"/>
      <c r="ALU446" s="1"/>
      <c r="ALV446" s="1"/>
      <c r="ALW446" s="1"/>
      <c r="ALX446" s="1"/>
      <c r="ALY446" s="1"/>
      <c r="ALZ446" s="1"/>
      <c r="AMA446" s="1"/>
      <c r="AMB446" s="1"/>
      <c r="AMC446" s="1"/>
      <c r="AMD446" s="1"/>
      <c r="AME446" s="1"/>
      <c r="AMF446" s="1"/>
      <c r="AMG446" s="1"/>
      <c r="AMH446" s="1"/>
      <c r="AMI446" s="1"/>
      <c r="AMJ446" s="1"/>
    </row>
    <row r="447" spans="1:1024" s="22" customFormat="1">
      <c r="A447" s="1" t="s">
        <v>9941</v>
      </c>
      <c r="B447" s="1" t="s">
        <v>9942</v>
      </c>
      <c r="C447" s="1" t="s">
        <v>99</v>
      </c>
      <c r="D447" s="1" t="s">
        <v>13</v>
      </c>
      <c r="E447" s="1" t="s">
        <v>9943</v>
      </c>
      <c r="F447" s="1" t="s">
        <v>16</v>
      </c>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c r="KB447" s="1"/>
      <c r="KC447" s="1"/>
      <c r="KD447" s="1"/>
      <c r="KE447" s="1"/>
      <c r="KF447" s="1"/>
      <c r="KG447" s="1"/>
      <c r="KH447" s="1"/>
      <c r="KI447" s="1"/>
      <c r="KJ447" s="1"/>
      <c r="KK447" s="1"/>
      <c r="KL447" s="1"/>
      <c r="KM447" s="1"/>
      <c r="KN447" s="1"/>
      <c r="KO447" s="1"/>
      <c r="KP447" s="1"/>
      <c r="KQ447" s="1"/>
      <c r="KR447" s="1"/>
      <c r="KS447" s="1"/>
      <c r="KT447" s="1"/>
      <c r="KU447" s="1"/>
      <c r="KV447" s="1"/>
      <c r="KW447" s="1"/>
      <c r="KX447" s="1"/>
      <c r="KY447" s="1"/>
      <c r="KZ447" s="1"/>
      <c r="LA447" s="1"/>
      <c r="LB447" s="1"/>
      <c r="LC447" s="1"/>
      <c r="LD447" s="1"/>
      <c r="LE447" s="1"/>
      <c r="LF447" s="1"/>
      <c r="LG447" s="1"/>
      <c r="LH447" s="1"/>
      <c r="LI447" s="1"/>
      <c r="LJ447" s="1"/>
      <c r="LK447" s="1"/>
      <c r="LL447" s="1"/>
      <c r="LM447" s="1"/>
      <c r="LN447" s="1"/>
      <c r="LO447" s="1"/>
      <c r="LP447" s="1"/>
      <c r="LQ447" s="1"/>
      <c r="LR447" s="1"/>
      <c r="LS447" s="1"/>
      <c r="LT447" s="1"/>
      <c r="LU447" s="1"/>
      <c r="LV447" s="1"/>
      <c r="LW447" s="1"/>
      <c r="LX447" s="1"/>
      <c r="LY447" s="1"/>
      <c r="LZ447" s="1"/>
      <c r="MA447" s="1"/>
      <c r="MB447" s="1"/>
      <c r="MC447" s="1"/>
      <c r="MD447" s="1"/>
      <c r="ME447" s="1"/>
      <c r="MF447" s="1"/>
      <c r="MG447" s="1"/>
      <c r="MH447" s="1"/>
      <c r="MI447" s="1"/>
      <c r="MJ447" s="1"/>
      <c r="MK447" s="1"/>
      <c r="ML447" s="1"/>
      <c r="MM447" s="1"/>
      <c r="MN447" s="1"/>
      <c r="MO447" s="1"/>
      <c r="MP447" s="1"/>
      <c r="MQ447" s="1"/>
      <c r="MR447" s="1"/>
      <c r="MS447" s="1"/>
      <c r="MT447" s="1"/>
      <c r="MU447" s="1"/>
      <c r="MV447" s="1"/>
      <c r="MW447" s="1"/>
      <c r="MX447" s="1"/>
      <c r="MY447" s="1"/>
      <c r="MZ447" s="1"/>
      <c r="NA447" s="1"/>
      <c r="NB447" s="1"/>
      <c r="NC447" s="1"/>
      <c r="ND447" s="1"/>
      <c r="NE447" s="1"/>
      <c r="NF447" s="1"/>
      <c r="NG447" s="1"/>
      <c r="NH447" s="1"/>
      <c r="NI447" s="1"/>
      <c r="NJ447" s="1"/>
      <c r="NK447" s="1"/>
      <c r="NL447" s="1"/>
      <c r="NM447" s="1"/>
      <c r="NN447" s="1"/>
      <c r="NO447" s="1"/>
      <c r="NP447" s="1"/>
      <c r="NQ447" s="1"/>
      <c r="NR447" s="1"/>
      <c r="NS447" s="1"/>
      <c r="NT447" s="1"/>
      <c r="NU447" s="1"/>
      <c r="NV447" s="1"/>
      <c r="NW447" s="1"/>
      <c r="NX447" s="1"/>
      <c r="NY447" s="1"/>
      <c r="NZ447" s="1"/>
      <c r="OA447" s="1"/>
      <c r="OB447" s="1"/>
      <c r="OC447" s="1"/>
      <c r="OD447" s="1"/>
      <c r="OE447" s="1"/>
      <c r="OF447" s="1"/>
      <c r="OG447" s="1"/>
      <c r="OH447" s="1"/>
      <c r="OI447" s="1"/>
      <c r="OJ447" s="1"/>
      <c r="OK447" s="1"/>
      <c r="OL447" s="1"/>
      <c r="OM447" s="1"/>
      <c r="ON447" s="1"/>
      <c r="OO447" s="1"/>
      <c r="OP447" s="1"/>
      <c r="OQ447" s="1"/>
      <c r="OR447" s="1"/>
      <c r="OS447" s="1"/>
      <c r="OT447" s="1"/>
      <c r="OU447" s="1"/>
      <c r="OV447" s="1"/>
      <c r="OW447" s="1"/>
      <c r="OX447" s="1"/>
      <c r="OY447" s="1"/>
      <c r="OZ447" s="1"/>
      <c r="PA447" s="1"/>
      <c r="PB447" s="1"/>
      <c r="PC447" s="1"/>
      <c r="PD447" s="1"/>
      <c r="PE447" s="1"/>
      <c r="PF447" s="1"/>
      <c r="PG447" s="1"/>
      <c r="PH447" s="1"/>
      <c r="PI447" s="1"/>
      <c r="PJ447" s="1"/>
      <c r="PK447" s="1"/>
      <c r="PL447" s="1"/>
      <c r="PM447" s="1"/>
      <c r="PN447" s="1"/>
      <c r="PO447" s="1"/>
      <c r="PP447" s="1"/>
      <c r="PQ447" s="1"/>
      <c r="PR447" s="1"/>
      <c r="PS447" s="1"/>
      <c r="PT447" s="1"/>
      <c r="PU447" s="1"/>
      <c r="PV447" s="1"/>
      <c r="PW447" s="1"/>
      <c r="PX447" s="1"/>
      <c r="PY447" s="1"/>
      <c r="PZ447" s="1"/>
      <c r="QA447" s="1"/>
      <c r="QB447" s="1"/>
      <c r="QC447" s="1"/>
      <c r="QD447" s="1"/>
      <c r="QE447" s="1"/>
      <c r="QF447" s="1"/>
      <c r="QG447" s="1"/>
      <c r="QH447" s="1"/>
      <c r="QI447" s="1"/>
      <c r="QJ447" s="1"/>
      <c r="QK447" s="1"/>
      <c r="QL447" s="1"/>
      <c r="QM447" s="1"/>
      <c r="QN447" s="1"/>
      <c r="QO447" s="1"/>
      <c r="QP447" s="1"/>
      <c r="QQ447" s="1"/>
      <c r="QR447" s="1"/>
      <c r="QS447" s="1"/>
      <c r="QT447" s="1"/>
      <c r="QU447" s="1"/>
      <c r="QV447" s="1"/>
      <c r="QW447" s="1"/>
      <c r="QX447" s="1"/>
      <c r="QY447" s="1"/>
      <c r="QZ447" s="1"/>
      <c r="RA447" s="1"/>
      <c r="RB447" s="1"/>
      <c r="RC447" s="1"/>
      <c r="RD447" s="1"/>
      <c r="RE447" s="1"/>
      <c r="RF447" s="1"/>
      <c r="RG447" s="1"/>
      <c r="RH447" s="1"/>
      <c r="RI447" s="1"/>
      <c r="RJ447" s="1"/>
      <c r="RK447" s="1"/>
      <c r="RL447" s="1"/>
      <c r="RM447" s="1"/>
      <c r="RN447" s="1"/>
      <c r="RO447" s="1"/>
      <c r="RP447" s="1"/>
      <c r="RQ447" s="1"/>
      <c r="RR447" s="1"/>
      <c r="RS447" s="1"/>
      <c r="RT447" s="1"/>
      <c r="RU447" s="1"/>
      <c r="RV447" s="1"/>
      <c r="RW447" s="1"/>
      <c r="RX447" s="1"/>
      <c r="RY447" s="1"/>
      <c r="RZ447" s="1"/>
      <c r="SA447" s="1"/>
      <c r="SB447" s="1"/>
      <c r="SC447" s="1"/>
      <c r="SD447" s="1"/>
      <c r="SE447" s="1"/>
      <c r="SF447" s="1"/>
      <c r="SG447" s="1"/>
      <c r="SH447" s="1"/>
      <c r="SI447" s="1"/>
      <c r="SJ447" s="1"/>
      <c r="SK447" s="1"/>
      <c r="SL447" s="1"/>
      <c r="SM447" s="1"/>
      <c r="SN447" s="1"/>
      <c r="SO447" s="1"/>
      <c r="SP447" s="1"/>
      <c r="SQ447" s="1"/>
      <c r="SR447" s="1"/>
      <c r="SS447" s="1"/>
      <c r="ST447" s="1"/>
      <c r="SU447" s="1"/>
      <c r="SV447" s="1"/>
      <c r="SW447" s="1"/>
      <c r="SX447" s="1"/>
      <c r="SY447" s="1"/>
      <c r="SZ447" s="1"/>
      <c r="TA447" s="1"/>
      <c r="TB447" s="1"/>
      <c r="TC447" s="1"/>
      <c r="TD447" s="1"/>
      <c r="TE447" s="1"/>
      <c r="TF447" s="1"/>
      <c r="TG447" s="1"/>
      <c r="TH447" s="1"/>
      <c r="TI447" s="1"/>
      <c r="TJ447" s="1"/>
      <c r="TK447" s="1"/>
      <c r="TL447" s="1"/>
      <c r="TM447" s="1"/>
      <c r="TN447" s="1"/>
      <c r="TO447" s="1"/>
      <c r="TP447" s="1"/>
      <c r="TQ447" s="1"/>
      <c r="TR447" s="1"/>
      <c r="TS447" s="1"/>
      <c r="TT447" s="1"/>
      <c r="TU447" s="1"/>
      <c r="TV447" s="1"/>
      <c r="TW447" s="1"/>
      <c r="TX447" s="1"/>
      <c r="TY447" s="1"/>
      <c r="TZ447" s="1"/>
      <c r="UA447" s="1"/>
      <c r="UB447" s="1"/>
      <c r="UC447" s="1"/>
      <c r="UD447" s="1"/>
      <c r="UE447" s="1"/>
      <c r="UF447" s="1"/>
      <c r="UG447" s="1"/>
      <c r="UH447" s="1"/>
      <c r="UI447" s="1"/>
      <c r="UJ447" s="1"/>
      <c r="UK447" s="1"/>
      <c r="UL447" s="1"/>
      <c r="UM447" s="1"/>
      <c r="UN447" s="1"/>
      <c r="UO447" s="1"/>
      <c r="UP447" s="1"/>
      <c r="UQ447" s="1"/>
      <c r="UR447" s="1"/>
      <c r="US447" s="1"/>
      <c r="UT447" s="1"/>
      <c r="UU447" s="1"/>
      <c r="UV447" s="1"/>
      <c r="UW447" s="1"/>
      <c r="UX447" s="1"/>
      <c r="UY447" s="1"/>
      <c r="UZ447" s="1"/>
      <c r="VA447" s="1"/>
      <c r="VB447" s="1"/>
      <c r="VC447" s="1"/>
      <c r="VD447" s="1"/>
      <c r="VE447" s="1"/>
      <c r="VF447" s="1"/>
      <c r="VG447" s="1"/>
      <c r="VH447" s="1"/>
      <c r="VI447" s="1"/>
      <c r="VJ447" s="1"/>
      <c r="VK447" s="1"/>
      <c r="VL447" s="1"/>
      <c r="VM447" s="1"/>
      <c r="VN447" s="1"/>
      <c r="VO447" s="1"/>
      <c r="VP447" s="1"/>
      <c r="VQ447" s="1"/>
      <c r="VR447" s="1"/>
      <c r="VS447" s="1"/>
      <c r="VT447" s="1"/>
      <c r="VU447" s="1"/>
      <c r="VV447" s="1"/>
      <c r="VW447" s="1"/>
      <c r="VX447" s="1"/>
      <c r="VY447" s="1"/>
      <c r="VZ447" s="1"/>
      <c r="WA447" s="1"/>
      <c r="WB447" s="1"/>
      <c r="WC447" s="1"/>
      <c r="WD447" s="1"/>
      <c r="WE447" s="1"/>
      <c r="WF447" s="1"/>
      <c r="WG447" s="1"/>
      <c r="WH447" s="1"/>
      <c r="WI447" s="1"/>
      <c r="WJ447" s="1"/>
      <c r="WK447" s="1"/>
      <c r="WL447" s="1"/>
      <c r="WM447" s="1"/>
      <c r="WN447" s="1"/>
      <c r="WO447" s="1"/>
      <c r="WP447" s="1"/>
      <c r="WQ447" s="1"/>
      <c r="WR447" s="1"/>
      <c r="WS447" s="1"/>
      <c r="WT447" s="1"/>
      <c r="WU447" s="1"/>
      <c r="WV447" s="1"/>
      <c r="WW447" s="1"/>
      <c r="WX447" s="1"/>
      <c r="WY447" s="1"/>
      <c r="WZ447" s="1"/>
      <c r="XA447" s="1"/>
      <c r="XB447" s="1"/>
      <c r="XC447" s="1"/>
      <c r="XD447" s="1"/>
      <c r="XE447" s="1"/>
      <c r="XF447" s="1"/>
      <c r="XG447" s="1"/>
      <c r="XH447" s="1"/>
      <c r="XI447" s="1"/>
      <c r="XJ447" s="1"/>
      <c r="XK447" s="1"/>
      <c r="XL447" s="1"/>
      <c r="XM447" s="1"/>
      <c r="XN447" s="1"/>
      <c r="XO447" s="1"/>
      <c r="XP447" s="1"/>
      <c r="XQ447" s="1"/>
      <c r="XR447" s="1"/>
      <c r="XS447" s="1"/>
      <c r="XT447" s="1"/>
      <c r="XU447" s="1"/>
      <c r="XV447" s="1"/>
      <c r="XW447" s="1"/>
      <c r="XX447" s="1"/>
      <c r="XY447" s="1"/>
      <c r="XZ447" s="1"/>
      <c r="YA447" s="1"/>
      <c r="YB447" s="1"/>
      <c r="YC447" s="1"/>
      <c r="YD447" s="1"/>
      <c r="YE447" s="1"/>
      <c r="YF447" s="1"/>
      <c r="YG447" s="1"/>
      <c r="YH447" s="1"/>
      <c r="YI447" s="1"/>
      <c r="YJ447" s="1"/>
      <c r="YK447" s="1"/>
      <c r="YL447" s="1"/>
      <c r="YM447" s="1"/>
      <c r="YN447" s="1"/>
      <c r="YO447" s="1"/>
      <c r="YP447" s="1"/>
      <c r="YQ447" s="1"/>
      <c r="YR447" s="1"/>
      <c r="YS447" s="1"/>
      <c r="YT447" s="1"/>
      <c r="YU447" s="1"/>
      <c r="YV447" s="1"/>
      <c r="YW447" s="1"/>
      <c r="YX447" s="1"/>
      <c r="YY447" s="1"/>
      <c r="YZ447" s="1"/>
      <c r="ZA447" s="1"/>
      <c r="ZB447" s="1"/>
      <c r="ZC447" s="1"/>
      <c r="ZD447" s="1"/>
      <c r="ZE447" s="1"/>
      <c r="ZF447" s="1"/>
      <c r="ZG447" s="1"/>
      <c r="ZH447" s="1"/>
      <c r="ZI447" s="1"/>
      <c r="ZJ447" s="1"/>
      <c r="ZK447" s="1"/>
      <c r="ZL447" s="1"/>
      <c r="ZM447" s="1"/>
      <c r="ZN447" s="1"/>
      <c r="ZO447" s="1"/>
      <c r="ZP447" s="1"/>
      <c r="ZQ447" s="1"/>
      <c r="ZR447" s="1"/>
      <c r="ZS447" s="1"/>
      <c r="ZT447" s="1"/>
      <c r="ZU447" s="1"/>
      <c r="ZV447" s="1"/>
      <c r="ZW447" s="1"/>
      <c r="ZX447" s="1"/>
      <c r="ZY447" s="1"/>
      <c r="ZZ447" s="1"/>
      <c r="AAA447" s="1"/>
      <c r="AAB447" s="1"/>
      <c r="AAC447" s="1"/>
      <c r="AAD447" s="1"/>
      <c r="AAE447" s="1"/>
      <c r="AAF447" s="1"/>
      <c r="AAG447" s="1"/>
      <c r="AAH447" s="1"/>
      <c r="AAI447" s="1"/>
      <c r="AAJ447" s="1"/>
      <c r="AAK447" s="1"/>
      <c r="AAL447" s="1"/>
      <c r="AAM447" s="1"/>
      <c r="AAN447" s="1"/>
      <c r="AAO447" s="1"/>
      <c r="AAP447" s="1"/>
      <c r="AAQ447" s="1"/>
      <c r="AAR447" s="1"/>
      <c r="AAS447" s="1"/>
      <c r="AAT447" s="1"/>
      <c r="AAU447" s="1"/>
      <c r="AAV447" s="1"/>
      <c r="AAW447" s="1"/>
      <c r="AAX447" s="1"/>
      <c r="AAY447" s="1"/>
      <c r="AAZ447" s="1"/>
      <c r="ABA447" s="1"/>
      <c r="ABB447" s="1"/>
      <c r="ABC447" s="1"/>
      <c r="ABD447" s="1"/>
      <c r="ABE447" s="1"/>
      <c r="ABF447" s="1"/>
      <c r="ABG447" s="1"/>
      <c r="ABH447" s="1"/>
      <c r="ABI447" s="1"/>
      <c r="ABJ447" s="1"/>
      <c r="ABK447" s="1"/>
      <c r="ABL447" s="1"/>
      <c r="ABM447" s="1"/>
      <c r="ABN447" s="1"/>
      <c r="ABO447" s="1"/>
      <c r="ABP447" s="1"/>
      <c r="ABQ447" s="1"/>
      <c r="ABR447" s="1"/>
      <c r="ABS447" s="1"/>
      <c r="ABT447" s="1"/>
      <c r="ABU447" s="1"/>
      <c r="ABV447" s="1"/>
      <c r="ABW447" s="1"/>
      <c r="ABX447" s="1"/>
      <c r="ABY447" s="1"/>
      <c r="ABZ447" s="1"/>
      <c r="ACA447" s="1"/>
      <c r="ACB447" s="1"/>
      <c r="ACC447" s="1"/>
      <c r="ACD447" s="1"/>
      <c r="ACE447" s="1"/>
      <c r="ACF447" s="1"/>
      <c r="ACG447" s="1"/>
      <c r="ACH447" s="1"/>
      <c r="ACI447" s="1"/>
      <c r="ACJ447" s="1"/>
      <c r="ACK447" s="1"/>
      <c r="ACL447" s="1"/>
      <c r="ACM447" s="1"/>
      <c r="ACN447" s="1"/>
      <c r="ACO447" s="1"/>
      <c r="ACP447" s="1"/>
      <c r="ACQ447" s="1"/>
      <c r="ACR447" s="1"/>
      <c r="ACS447" s="1"/>
      <c r="ACT447" s="1"/>
      <c r="ACU447" s="1"/>
      <c r="ACV447" s="1"/>
      <c r="ACW447" s="1"/>
      <c r="ACX447" s="1"/>
      <c r="ACY447" s="1"/>
      <c r="ACZ447" s="1"/>
      <c r="ADA447" s="1"/>
      <c r="ADB447" s="1"/>
      <c r="ADC447" s="1"/>
      <c r="ADD447" s="1"/>
      <c r="ADE447" s="1"/>
      <c r="ADF447" s="1"/>
      <c r="ADG447" s="1"/>
      <c r="ADH447" s="1"/>
      <c r="ADI447" s="1"/>
      <c r="ADJ447" s="1"/>
      <c r="ADK447" s="1"/>
      <c r="ADL447" s="1"/>
      <c r="ADM447" s="1"/>
      <c r="ADN447" s="1"/>
      <c r="ADO447" s="1"/>
      <c r="ADP447" s="1"/>
      <c r="ADQ447" s="1"/>
      <c r="ADR447" s="1"/>
      <c r="ADS447" s="1"/>
      <c r="ADT447" s="1"/>
      <c r="ADU447" s="1"/>
      <c r="ADV447" s="1"/>
      <c r="ADW447" s="1"/>
      <c r="ADX447" s="1"/>
      <c r="ADY447" s="1"/>
      <c r="ADZ447" s="1"/>
      <c r="AEA447" s="1"/>
      <c r="AEB447" s="1"/>
      <c r="AEC447" s="1"/>
      <c r="AED447" s="1"/>
      <c r="AEE447" s="1"/>
      <c r="AEF447" s="1"/>
      <c r="AEG447" s="1"/>
      <c r="AEH447" s="1"/>
      <c r="AEI447" s="1"/>
      <c r="AEJ447" s="1"/>
      <c r="AEK447" s="1"/>
      <c r="AEL447" s="1"/>
      <c r="AEM447" s="1"/>
      <c r="AEN447" s="1"/>
      <c r="AEO447" s="1"/>
      <c r="AEP447" s="1"/>
      <c r="AEQ447" s="1"/>
      <c r="AER447" s="1"/>
      <c r="AES447" s="1"/>
      <c r="AET447" s="1"/>
      <c r="AEU447" s="1"/>
      <c r="AEV447" s="1"/>
      <c r="AEW447" s="1"/>
      <c r="AEX447" s="1"/>
      <c r="AEY447" s="1"/>
      <c r="AEZ447" s="1"/>
      <c r="AFA447" s="1"/>
      <c r="AFB447" s="1"/>
      <c r="AFC447" s="1"/>
      <c r="AFD447" s="1"/>
      <c r="AFE447" s="1"/>
      <c r="AFF447" s="1"/>
      <c r="AFG447" s="1"/>
      <c r="AFH447" s="1"/>
      <c r="AFI447" s="1"/>
      <c r="AFJ447" s="1"/>
      <c r="AFK447" s="1"/>
      <c r="AFL447" s="1"/>
      <c r="AFM447" s="1"/>
      <c r="AFN447" s="1"/>
      <c r="AFO447" s="1"/>
      <c r="AFP447" s="1"/>
      <c r="AFQ447" s="1"/>
      <c r="AFR447" s="1"/>
      <c r="AFS447" s="1"/>
      <c r="AFT447" s="1"/>
      <c r="AFU447" s="1"/>
      <c r="AFV447" s="1"/>
      <c r="AFW447" s="1"/>
      <c r="AFX447" s="1"/>
      <c r="AFY447" s="1"/>
      <c r="AFZ447" s="1"/>
      <c r="AGA447" s="1"/>
      <c r="AGB447" s="1"/>
      <c r="AGC447" s="1"/>
      <c r="AGD447" s="1"/>
      <c r="AGE447" s="1"/>
      <c r="AGF447" s="1"/>
      <c r="AGG447" s="1"/>
      <c r="AGH447" s="1"/>
      <c r="AGI447" s="1"/>
      <c r="AGJ447" s="1"/>
      <c r="AGK447" s="1"/>
      <c r="AGL447" s="1"/>
      <c r="AGM447" s="1"/>
      <c r="AGN447" s="1"/>
      <c r="AGO447" s="1"/>
      <c r="AGP447" s="1"/>
      <c r="AGQ447" s="1"/>
      <c r="AGR447" s="1"/>
      <c r="AGS447" s="1"/>
      <c r="AGT447" s="1"/>
      <c r="AGU447" s="1"/>
      <c r="AGV447" s="1"/>
      <c r="AGW447" s="1"/>
      <c r="AGX447" s="1"/>
      <c r="AGY447" s="1"/>
      <c r="AGZ447" s="1"/>
      <c r="AHA447" s="1"/>
      <c r="AHB447" s="1"/>
      <c r="AHC447" s="1"/>
      <c r="AHD447" s="1"/>
      <c r="AHE447" s="1"/>
      <c r="AHF447" s="1"/>
      <c r="AHG447" s="1"/>
      <c r="AHH447" s="1"/>
      <c r="AHI447" s="1"/>
      <c r="AHJ447" s="1"/>
      <c r="AHK447" s="1"/>
      <c r="AHL447" s="1"/>
      <c r="AHM447" s="1"/>
      <c r="AHN447" s="1"/>
      <c r="AHO447" s="1"/>
      <c r="AHP447" s="1"/>
      <c r="AHQ447" s="1"/>
      <c r="AHR447" s="1"/>
      <c r="AHS447" s="1"/>
      <c r="AHT447" s="1"/>
      <c r="AHU447" s="1"/>
      <c r="AHV447" s="1"/>
      <c r="AHW447" s="1"/>
      <c r="AHX447" s="1"/>
      <c r="AHY447" s="1"/>
      <c r="AHZ447" s="1"/>
      <c r="AIA447" s="1"/>
      <c r="AIB447" s="1"/>
      <c r="AIC447" s="1"/>
      <c r="AID447" s="1"/>
      <c r="AIE447" s="1"/>
      <c r="AIF447" s="1"/>
      <c r="AIG447" s="1"/>
      <c r="AIH447" s="1"/>
      <c r="AII447" s="1"/>
      <c r="AIJ447" s="1"/>
      <c r="AIK447" s="1"/>
      <c r="AIL447" s="1"/>
      <c r="AIM447" s="1"/>
      <c r="AIN447" s="1"/>
      <c r="AIO447" s="1"/>
      <c r="AIP447" s="1"/>
      <c r="AIQ447" s="1"/>
      <c r="AIR447" s="1"/>
      <c r="AIS447" s="1"/>
      <c r="AIT447" s="1"/>
      <c r="AIU447" s="1"/>
      <c r="AIV447" s="1"/>
      <c r="AIW447" s="1"/>
      <c r="AIX447" s="1"/>
      <c r="AIY447" s="1"/>
      <c r="AIZ447" s="1"/>
      <c r="AJA447" s="1"/>
      <c r="AJB447" s="1"/>
      <c r="AJC447" s="1"/>
      <c r="AJD447" s="1"/>
      <c r="AJE447" s="1"/>
      <c r="AJF447" s="1"/>
      <c r="AJG447" s="1"/>
      <c r="AJH447" s="1"/>
      <c r="AJI447" s="1"/>
      <c r="AJJ447" s="1"/>
      <c r="AJK447" s="1"/>
      <c r="AJL447" s="1"/>
      <c r="AJM447" s="1"/>
      <c r="AJN447" s="1"/>
      <c r="AJO447" s="1"/>
      <c r="AJP447" s="1"/>
      <c r="AJQ447" s="1"/>
      <c r="AJR447" s="1"/>
      <c r="AJS447" s="1"/>
      <c r="AJT447" s="1"/>
      <c r="AJU447" s="1"/>
      <c r="AJV447" s="1"/>
      <c r="AJW447" s="1"/>
      <c r="AJX447" s="1"/>
      <c r="AJY447" s="1"/>
      <c r="AJZ447" s="1"/>
      <c r="AKA447" s="1"/>
      <c r="AKB447" s="1"/>
      <c r="AKC447" s="1"/>
      <c r="AKD447" s="1"/>
      <c r="AKE447" s="1"/>
      <c r="AKF447" s="1"/>
      <c r="AKG447" s="1"/>
      <c r="AKH447" s="1"/>
      <c r="AKI447" s="1"/>
      <c r="AKJ447" s="1"/>
      <c r="AKK447" s="1"/>
      <c r="AKL447" s="1"/>
      <c r="AKM447" s="1"/>
      <c r="AKN447" s="1"/>
      <c r="AKO447" s="1"/>
      <c r="AKP447" s="1"/>
      <c r="AKQ447" s="1"/>
      <c r="AKR447" s="1"/>
      <c r="AKS447" s="1"/>
      <c r="AKT447" s="1"/>
      <c r="AKU447" s="1"/>
      <c r="AKV447" s="1"/>
      <c r="AKW447" s="1"/>
      <c r="AKX447" s="1"/>
      <c r="AKY447" s="1"/>
      <c r="AKZ447" s="1"/>
      <c r="ALA447" s="1"/>
      <c r="ALB447" s="1"/>
      <c r="ALC447" s="1"/>
      <c r="ALD447" s="1"/>
      <c r="ALE447" s="1"/>
      <c r="ALF447" s="1"/>
      <c r="ALG447" s="1"/>
      <c r="ALH447" s="1"/>
      <c r="ALI447" s="1"/>
      <c r="ALJ447" s="1"/>
      <c r="ALK447" s="1"/>
      <c r="ALL447" s="1"/>
      <c r="ALM447" s="1"/>
      <c r="ALN447" s="1"/>
      <c r="ALO447" s="1"/>
      <c r="ALP447" s="1"/>
      <c r="ALQ447" s="1"/>
      <c r="ALR447" s="1"/>
      <c r="ALS447" s="1"/>
      <c r="ALT447" s="1"/>
      <c r="ALU447" s="1"/>
      <c r="ALV447" s="1"/>
      <c r="ALW447" s="1"/>
      <c r="ALX447" s="1"/>
      <c r="ALY447" s="1"/>
      <c r="ALZ447" s="1"/>
      <c r="AMA447" s="1"/>
      <c r="AMB447" s="1"/>
      <c r="AMC447" s="1"/>
      <c r="AMD447" s="1"/>
      <c r="AME447" s="1"/>
      <c r="AMF447" s="1"/>
      <c r="AMG447" s="1"/>
      <c r="AMH447" s="1"/>
      <c r="AMI447" s="1"/>
      <c r="AMJ447" s="1"/>
    </row>
    <row r="448" spans="1:1024" s="22" customFormat="1">
      <c r="A448" s="1" t="s">
        <v>9944</v>
      </c>
      <c r="B448" s="1" t="s">
        <v>9945</v>
      </c>
      <c r="C448" s="1" t="s">
        <v>99</v>
      </c>
      <c r="D448" s="1" t="s">
        <v>13</v>
      </c>
      <c r="E448" s="1" t="s">
        <v>9946</v>
      </c>
      <c r="F448" s="1" t="s">
        <v>16</v>
      </c>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c r="KB448" s="1"/>
      <c r="KC448" s="1"/>
      <c r="KD448" s="1"/>
      <c r="KE448" s="1"/>
      <c r="KF448" s="1"/>
      <c r="KG448" s="1"/>
      <c r="KH448" s="1"/>
      <c r="KI448" s="1"/>
      <c r="KJ448" s="1"/>
      <c r="KK448" s="1"/>
      <c r="KL448" s="1"/>
      <c r="KM448" s="1"/>
      <c r="KN448" s="1"/>
      <c r="KO448" s="1"/>
      <c r="KP448" s="1"/>
      <c r="KQ448" s="1"/>
      <c r="KR448" s="1"/>
      <c r="KS448" s="1"/>
      <c r="KT448" s="1"/>
      <c r="KU448" s="1"/>
      <c r="KV448" s="1"/>
      <c r="KW448" s="1"/>
      <c r="KX448" s="1"/>
      <c r="KY448" s="1"/>
      <c r="KZ448" s="1"/>
      <c r="LA448" s="1"/>
      <c r="LB448" s="1"/>
      <c r="LC448" s="1"/>
      <c r="LD448" s="1"/>
      <c r="LE448" s="1"/>
      <c r="LF448" s="1"/>
      <c r="LG448" s="1"/>
      <c r="LH448" s="1"/>
      <c r="LI448" s="1"/>
      <c r="LJ448" s="1"/>
      <c r="LK448" s="1"/>
      <c r="LL448" s="1"/>
      <c r="LM448" s="1"/>
      <c r="LN448" s="1"/>
      <c r="LO448" s="1"/>
      <c r="LP448" s="1"/>
      <c r="LQ448" s="1"/>
      <c r="LR448" s="1"/>
      <c r="LS448" s="1"/>
      <c r="LT448" s="1"/>
      <c r="LU448" s="1"/>
      <c r="LV448" s="1"/>
      <c r="LW448" s="1"/>
      <c r="LX448" s="1"/>
      <c r="LY448" s="1"/>
      <c r="LZ448" s="1"/>
      <c r="MA448" s="1"/>
      <c r="MB448" s="1"/>
      <c r="MC448" s="1"/>
      <c r="MD448" s="1"/>
      <c r="ME448" s="1"/>
      <c r="MF448" s="1"/>
      <c r="MG448" s="1"/>
      <c r="MH448" s="1"/>
      <c r="MI448" s="1"/>
      <c r="MJ448" s="1"/>
      <c r="MK448" s="1"/>
      <c r="ML448" s="1"/>
      <c r="MM448" s="1"/>
      <c r="MN448" s="1"/>
      <c r="MO448" s="1"/>
      <c r="MP448" s="1"/>
      <c r="MQ448" s="1"/>
      <c r="MR448" s="1"/>
      <c r="MS448" s="1"/>
      <c r="MT448" s="1"/>
      <c r="MU448" s="1"/>
      <c r="MV448" s="1"/>
      <c r="MW448" s="1"/>
      <c r="MX448" s="1"/>
      <c r="MY448" s="1"/>
      <c r="MZ448" s="1"/>
      <c r="NA448" s="1"/>
      <c r="NB448" s="1"/>
      <c r="NC448" s="1"/>
      <c r="ND448" s="1"/>
      <c r="NE448" s="1"/>
      <c r="NF448" s="1"/>
      <c r="NG448" s="1"/>
      <c r="NH448" s="1"/>
      <c r="NI448" s="1"/>
      <c r="NJ448" s="1"/>
      <c r="NK448" s="1"/>
      <c r="NL448" s="1"/>
      <c r="NM448" s="1"/>
      <c r="NN448" s="1"/>
      <c r="NO448" s="1"/>
      <c r="NP448" s="1"/>
      <c r="NQ448" s="1"/>
      <c r="NR448" s="1"/>
      <c r="NS448" s="1"/>
      <c r="NT448" s="1"/>
      <c r="NU448" s="1"/>
      <c r="NV448" s="1"/>
      <c r="NW448" s="1"/>
      <c r="NX448" s="1"/>
      <c r="NY448" s="1"/>
      <c r="NZ448" s="1"/>
      <c r="OA448" s="1"/>
      <c r="OB448" s="1"/>
      <c r="OC448" s="1"/>
      <c r="OD448" s="1"/>
      <c r="OE448" s="1"/>
      <c r="OF448" s="1"/>
      <c r="OG448" s="1"/>
      <c r="OH448" s="1"/>
      <c r="OI448" s="1"/>
      <c r="OJ448" s="1"/>
      <c r="OK448" s="1"/>
      <c r="OL448" s="1"/>
      <c r="OM448" s="1"/>
      <c r="ON448" s="1"/>
      <c r="OO448" s="1"/>
      <c r="OP448" s="1"/>
      <c r="OQ448" s="1"/>
      <c r="OR448" s="1"/>
      <c r="OS448" s="1"/>
      <c r="OT448" s="1"/>
      <c r="OU448" s="1"/>
      <c r="OV448" s="1"/>
      <c r="OW448" s="1"/>
      <c r="OX448" s="1"/>
      <c r="OY448" s="1"/>
      <c r="OZ448" s="1"/>
      <c r="PA448" s="1"/>
      <c r="PB448" s="1"/>
      <c r="PC448" s="1"/>
      <c r="PD448" s="1"/>
      <c r="PE448" s="1"/>
      <c r="PF448" s="1"/>
      <c r="PG448" s="1"/>
      <c r="PH448" s="1"/>
      <c r="PI448" s="1"/>
      <c r="PJ448" s="1"/>
      <c r="PK448" s="1"/>
      <c r="PL448" s="1"/>
      <c r="PM448" s="1"/>
      <c r="PN448" s="1"/>
      <c r="PO448" s="1"/>
      <c r="PP448" s="1"/>
      <c r="PQ448" s="1"/>
      <c r="PR448" s="1"/>
      <c r="PS448" s="1"/>
      <c r="PT448" s="1"/>
      <c r="PU448" s="1"/>
      <c r="PV448" s="1"/>
      <c r="PW448" s="1"/>
      <c r="PX448" s="1"/>
      <c r="PY448" s="1"/>
      <c r="PZ448" s="1"/>
      <c r="QA448" s="1"/>
      <c r="QB448" s="1"/>
      <c r="QC448" s="1"/>
      <c r="QD448" s="1"/>
      <c r="QE448" s="1"/>
      <c r="QF448" s="1"/>
      <c r="QG448" s="1"/>
      <c r="QH448" s="1"/>
      <c r="QI448" s="1"/>
      <c r="QJ448" s="1"/>
      <c r="QK448" s="1"/>
      <c r="QL448" s="1"/>
      <c r="QM448" s="1"/>
      <c r="QN448" s="1"/>
      <c r="QO448" s="1"/>
      <c r="QP448" s="1"/>
      <c r="QQ448" s="1"/>
      <c r="QR448" s="1"/>
      <c r="QS448" s="1"/>
      <c r="QT448" s="1"/>
      <c r="QU448" s="1"/>
      <c r="QV448" s="1"/>
      <c r="QW448" s="1"/>
      <c r="QX448" s="1"/>
      <c r="QY448" s="1"/>
      <c r="QZ448" s="1"/>
      <c r="RA448" s="1"/>
      <c r="RB448" s="1"/>
      <c r="RC448" s="1"/>
      <c r="RD448" s="1"/>
      <c r="RE448" s="1"/>
      <c r="RF448" s="1"/>
      <c r="RG448" s="1"/>
      <c r="RH448" s="1"/>
      <c r="RI448" s="1"/>
      <c r="RJ448" s="1"/>
      <c r="RK448" s="1"/>
      <c r="RL448" s="1"/>
      <c r="RM448" s="1"/>
      <c r="RN448" s="1"/>
      <c r="RO448" s="1"/>
      <c r="RP448" s="1"/>
      <c r="RQ448" s="1"/>
      <c r="RR448" s="1"/>
      <c r="RS448" s="1"/>
      <c r="RT448" s="1"/>
      <c r="RU448" s="1"/>
      <c r="RV448" s="1"/>
      <c r="RW448" s="1"/>
      <c r="RX448" s="1"/>
      <c r="RY448" s="1"/>
      <c r="RZ448" s="1"/>
      <c r="SA448" s="1"/>
      <c r="SB448" s="1"/>
      <c r="SC448" s="1"/>
      <c r="SD448" s="1"/>
      <c r="SE448" s="1"/>
      <c r="SF448" s="1"/>
      <c r="SG448" s="1"/>
      <c r="SH448" s="1"/>
      <c r="SI448" s="1"/>
      <c r="SJ448" s="1"/>
      <c r="SK448" s="1"/>
      <c r="SL448" s="1"/>
      <c r="SM448" s="1"/>
      <c r="SN448" s="1"/>
      <c r="SO448" s="1"/>
      <c r="SP448" s="1"/>
      <c r="SQ448" s="1"/>
      <c r="SR448" s="1"/>
      <c r="SS448" s="1"/>
      <c r="ST448" s="1"/>
      <c r="SU448" s="1"/>
      <c r="SV448" s="1"/>
      <c r="SW448" s="1"/>
      <c r="SX448" s="1"/>
      <c r="SY448" s="1"/>
      <c r="SZ448" s="1"/>
      <c r="TA448" s="1"/>
      <c r="TB448" s="1"/>
      <c r="TC448" s="1"/>
      <c r="TD448" s="1"/>
      <c r="TE448" s="1"/>
      <c r="TF448" s="1"/>
      <c r="TG448" s="1"/>
      <c r="TH448" s="1"/>
      <c r="TI448" s="1"/>
      <c r="TJ448" s="1"/>
      <c r="TK448" s="1"/>
      <c r="TL448" s="1"/>
      <c r="TM448" s="1"/>
      <c r="TN448" s="1"/>
      <c r="TO448" s="1"/>
      <c r="TP448" s="1"/>
      <c r="TQ448" s="1"/>
      <c r="TR448" s="1"/>
      <c r="TS448" s="1"/>
      <c r="TT448" s="1"/>
      <c r="TU448" s="1"/>
      <c r="TV448" s="1"/>
      <c r="TW448" s="1"/>
      <c r="TX448" s="1"/>
      <c r="TY448" s="1"/>
      <c r="TZ448" s="1"/>
      <c r="UA448" s="1"/>
      <c r="UB448" s="1"/>
      <c r="UC448" s="1"/>
      <c r="UD448" s="1"/>
      <c r="UE448" s="1"/>
      <c r="UF448" s="1"/>
      <c r="UG448" s="1"/>
      <c r="UH448" s="1"/>
      <c r="UI448" s="1"/>
      <c r="UJ448" s="1"/>
      <c r="UK448" s="1"/>
      <c r="UL448" s="1"/>
      <c r="UM448" s="1"/>
      <c r="UN448" s="1"/>
      <c r="UO448" s="1"/>
      <c r="UP448" s="1"/>
      <c r="UQ448" s="1"/>
      <c r="UR448" s="1"/>
      <c r="US448" s="1"/>
      <c r="UT448" s="1"/>
      <c r="UU448" s="1"/>
      <c r="UV448" s="1"/>
      <c r="UW448" s="1"/>
      <c r="UX448" s="1"/>
      <c r="UY448" s="1"/>
      <c r="UZ448" s="1"/>
      <c r="VA448" s="1"/>
      <c r="VB448" s="1"/>
      <c r="VC448" s="1"/>
      <c r="VD448" s="1"/>
      <c r="VE448" s="1"/>
      <c r="VF448" s="1"/>
      <c r="VG448" s="1"/>
      <c r="VH448" s="1"/>
      <c r="VI448" s="1"/>
      <c r="VJ448" s="1"/>
      <c r="VK448" s="1"/>
      <c r="VL448" s="1"/>
      <c r="VM448" s="1"/>
      <c r="VN448" s="1"/>
      <c r="VO448" s="1"/>
      <c r="VP448" s="1"/>
      <c r="VQ448" s="1"/>
      <c r="VR448" s="1"/>
      <c r="VS448" s="1"/>
      <c r="VT448" s="1"/>
      <c r="VU448" s="1"/>
      <c r="VV448" s="1"/>
      <c r="VW448" s="1"/>
      <c r="VX448" s="1"/>
      <c r="VY448" s="1"/>
      <c r="VZ448" s="1"/>
      <c r="WA448" s="1"/>
      <c r="WB448" s="1"/>
      <c r="WC448" s="1"/>
      <c r="WD448" s="1"/>
      <c r="WE448" s="1"/>
      <c r="WF448" s="1"/>
      <c r="WG448" s="1"/>
      <c r="WH448" s="1"/>
      <c r="WI448" s="1"/>
      <c r="WJ448" s="1"/>
      <c r="WK448" s="1"/>
      <c r="WL448" s="1"/>
      <c r="WM448" s="1"/>
      <c r="WN448" s="1"/>
      <c r="WO448" s="1"/>
      <c r="WP448" s="1"/>
      <c r="WQ448" s="1"/>
      <c r="WR448" s="1"/>
      <c r="WS448" s="1"/>
      <c r="WT448" s="1"/>
      <c r="WU448" s="1"/>
      <c r="WV448" s="1"/>
      <c r="WW448" s="1"/>
      <c r="WX448" s="1"/>
      <c r="WY448" s="1"/>
      <c r="WZ448" s="1"/>
      <c r="XA448" s="1"/>
      <c r="XB448" s="1"/>
      <c r="XC448" s="1"/>
      <c r="XD448" s="1"/>
      <c r="XE448" s="1"/>
      <c r="XF448" s="1"/>
      <c r="XG448" s="1"/>
      <c r="XH448" s="1"/>
      <c r="XI448" s="1"/>
      <c r="XJ448" s="1"/>
      <c r="XK448" s="1"/>
      <c r="XL448" s="1"/>
      <c r="XM448" s="1"/>
      <c r="XN448" s="1"/>
      <c r="XO448" s="1"/>
      <c r="XP448" s="1"/>
      <c r="XQ448" s="1"/>
      <c r="XR448" s="1"/>
      <c r="XS448" s="1"/>
      <c r="XT448" s="1"/>
      <c r="XU448" s="1"/>
      <c r="XV448" s="1"/>
      <c r="XW448" s="1"/>
      <c r="XX448" s="1"/>
      <c r="XY448" s="1"/>
      <c r="XZ448" s="1"/>
      <c r="YA448" s="1"/>
      <c r="YB448" s="1"/>
      <c r="YC448" s="1"/>
      <c r="YD448" s="1"/>
      <c r="YE448" s="1"/>
      <c r="YF448" s="1"/>
      <c r="YG448" s="1"/>
      <c r="YH448" s="1"/>
      <c r="YI448" s="1"/>
      <c r="YJ448" s="1"/>
      <c r="YK448" s="1"/>
      <c r="YL448" s="1"/>
      <c r="YM448" s="1"/>
      <c r="YN448" s="1"/>
      <c r="YO448" s="1"/>
      <c r="YP448" s="1"/>
      <c r="YQ448" s="1"/>
      <c r="YR448" s="1"/>
      <c r="YS448" s="1"/>
      <c r="YT448" s="1"/>
      <c r="YU448" s="1"/>
      <c r="YV448" s="1"/>
      <c r="YW448" s="1"/>
      <c r="YX448" s="1"/>
      <c r="YY448" s="1"/>
      <c r="YZ448" s="1"/>
      <c r="ZA448" s="1"/>
      <c r="ZB448" s="1"/>
      <c r="ZC448" s="1"/>
      <c r="ZD448" s="1"/>
      <c r="ZE448" s="1"/>
      <c r="ZF448" s="1"/>
      <c r="ZG448" s="1"/>
      <c r="ZH448" s="1"/>
      <c r="ZI448" s="1"/>
      <c r="ZJ448" s="1"/>
      <c r="ZK448" s="1"/>
      <c r="ZL448" s="1"/>
      <c r="ZM448" s="1"/>
      <c r="ZN448" s="1"/>
      <c r="ZO448" s="1"/>
      <c r="ZP448" s="1"/>
      <c r="ZQ448" s="1"/>
      <c r="ZR448" s="1"/>
      <c r="ZS448" s="1"/>
      <c r="ZT448" s="1"/>
      <c r="ZU448" s="1"/>
      <c r="ZV448" s="1"/>
      <c r="ZW448" s="1"/>
      <c r="ZX448" s="1"/>
      <c r="ZY448" s="1"/>
      <c r="ZZ448" s="1"/>
      <c r="AAA448" s="1"/>
      <c r="AAB448" s="1"/>
      <c r="AAC448" s="1"/>
      <c r="AAD448" s="1"/>
      <c r="AAE448" s="1"/>
      <c r="AAF448" s="1"/>
      <c r="AAG448" s="1"/>
      <c r="AAH448" s="1"/>
      <c r="AAI448" s="1"/>
      <c r="AAJ448" s="1"/>
      <c r="AAK448" s="1"/>
      <c r="AAL448" s="1"/>
      <c r="AAM448" s="1"/>
      <c r="AAN448" s="1"/>
      <c r="AAO448" s="1"/>
      <c r="AAP448" s="1"/>
      <c r="AAQ448" s="1"/>
      <c r="AAR448" s="1"/>
      <c r="AAS448" s="1"/>
      <c r="AAT448" s="1"/>
      <c r="AAU448" s="1"/>
      <c r="AAV448" s="1"/>
      <c r="AAW448" s="1"/>
      <c r="AAX448" s="1"/>
      <c r="AAY448" s="1"/>
      <c r="AAZ448" s="1"/>
      <c r="ABA448" s="1"/>
      <c r="ABB448" s="1"/>
      <c r="ABC448" s="1"/>
      <c r="ABD448" s="1"/>
      <c r="ABE448" s="1"/>
      <c r="ABF448" s="1"/>
      <c r="ABG448" s="1"/>
      <c r="ABH448" s="1"/>
      <c r="ABI448" s="1"/>
      <c r="ABJ448" s="1"/>
      <c r="ABK448" s="1"/>
      <c r="ABL448" s="1"/>
      <c r="ABM448" s="1"/>
      <c r="ABN448" s="1"/>
      <c r="ABO448" s="1"/>
      <c r="ABP448" s="1"/>
      <c r="ABQ448" s="1"/>
      <c r="ABR448" s="1"/>
      <c r="ABS448" s="1"/>
      <c r="ABT448" s="1"/>
      <c r="ABU448" s="1"/>
      <c r="ABV448" s="1"/>
      <c r="ABW448" s="1"/>
      <c r="ABX448" s="1"/>
      <c r="ABY448" s="1"/>
      <c r="ABZ448" s="1"/>
      <c r="ACA448" s="1"/>
      <c r="ACB448" s="1"/>
      <c r="ACC448" s="1"/>
      <c r="ACD448" s="1"/>
      <c r="ACE448" s="1"/>
      <c r="ACF448" s="1"/>
      <c r="ACG448" s="1"/>
      <c r="ACH448" s="1"/>
      <c r="ACI448" s="1"/>
      <c r="ACJ448" s="1"/>
      <c r="ACK448" s="1"/>
      <c r="ACL448" s="1"/>
      <c r="ACM448" s="1"/>
      <c r="ACN448" s="1"/>
      <c r="ACO448" s="1"/>
      <c r="ACP448" s="1"/>
      <c r="ACQ448" s="1"/>
      <c r="ACR448" s="1"/>
      <c r="ACS448" s="1"/>
      <c r="ACT448" s="1"/>
      <c r="ACU448" s="1"/>
      <c r="ACV448" s="1"/>
      <c r="ACW448" s="1"/>
      <c r="ACX448" s="1"/>
      <c r="ACY448" s="1"/>
      <c r="ACZ448" s="1"/>
      <c r="ADA448" s="1"/>
      <c r="ADB448" s="1"/>
      <c r="ADC448" s="1"/>
      <c r="ADD448" s="1"/>
      <c r="ADE448" s="1"/>
      <c r="ADF448" s="1"/>
      <c r="ADG448" s="1"/>
      <c r="ADH448" s="1"/>
      <c r="ADI448" s="1"/>
      <c r="ADJ448" s="1"/>
      <c r="ADK448" s="1"/>
      <c r="ADL448" s="1"/>
      <c r="ADM448" s="1"/>
      <c r="ADN448" s="1"/>
      <c r="ADO448" s="1"/>
      <c r="ADP448" s="1"/>
      <c r="ADQ448" s="1"/>
      <c r="ADR448" s="1"/>
      <c r="ADS448" s="1"/>
      <c r="ADT448" s="1"/>
      <c r="ADU448" s="1"/>
      <c r="ADV448" s="1"/>
      <c r="ADW448" s="1"/>
      <c r="ADX448" s="1"/>
      <c r="ADY448" s="1"/>
      <c r="ADZ448" s="1"/>
      <c r="AEA448" s="1"/>
      <c r="AEB448" s="1"/>
      <c r="AEC448" s="1"/>
      <c r="AED448" s="1"/>
      <c r="AEE448" s="1"/>
      <c r="AEF448" s="1"/>
      <c r="AEG448" s="1"/>
      <c r="AEH448" s="1"/>
      <c r="AEI448" s="1"/>
      <c r="AEJ448" s="1"/>
      <c r="AEK448" s="1"/>
      <c r="AEL448" s="1"/>
      <c r="AEM448" s="1"/>
      <c r="AEN448" s="1"/>
      <c r="AEO448" s="1"/>
      <c r="AEP448" s="1"/>
      <c r="AEQ448" s="1"/>
      <c r="AER448" s="1"/>
      <c r="AES448" s="1"/>
      <c r="AET448" s="1"/>
      <c r="AEU448" s="1"/>
      <c r="AEV448" s="1"/>
      <c r="AEW448" s="1"/>
      <c r="AEX448" s="1"/>
      <c r="AEY448" s="1"/>
      <c r="AEZ448" s="1"/>
      <c r="AFA448" s="1"/>
      <c r="AFB448" s="1"/>
      <c r="AFC448" s="1"/>
      <c r="AFD448" s="1"/>
      <c r="AFE448" s="1"/>
      <c r="AFF448" s="1"/>
      <c r="AFG448" s="1"/>
      <c r="AFH448" s="1"/>
      <c r="AFI448" s="1"/>
      <c r="AFJ448" s="1"/>
      <c r="AFK448" s="1"/>
      <c r="AFL448" s="1"/>
      <c r="AFM448" s="1"/>
      <c r="AFN448" s="1"/>
      <c r="AFO448" s="1"/>
      <c r="AFP448" s="1"/>
      <c r="AFQ448" s="1"/>
      <c r="AFR448" s="1"/>
      <c r="AFS448" s="1"/>
      <c r="AFT448" s="1"/>
      <c r="AFU448" s="1"/>
      <c r="AFV448" s="1"/>
      <c r="AFW448" s="1"/>
      <c r="AFX448" s="1"/>
      <c r="AFY448" s="1"/>
      <c r="AFZ448" s="1"/>
      <c r="AGA448" s="1"/>
      <c r="AGB448" s="1"/>
      <c r="AGC448" s="1"/>
      <c r="AGD448" s="1"/>
      <c r="AGE448" s="1"/>
      <c r="AGF448" s="1"/>
      <c r="AGG448" s="1"/>
      <c r="AGH448" s="1"/>
      <c r="AGI448" s="1"/>
      <c r="AGJ448" s="1"/>
      <c r="AGK448" s="1"/>
      <c r="AGL448" s="1"/>
      <c r="AGM448" s="1"/>
      <c r="AGN448" s="1"/>
      <c r="AGO448" s="1"/>
      <c r="AGP448" s="1"/>
      <c r="AGQ448" s="1"/>
      <c r="AGR448" s="1"/>
      <c r="AGS448" s="1"/>
      <c r="AGT448" s="1"/>
      <c r="AGU448" s="1"/>
      <c r="AGV448" s="1"/>
      <c r="AGW448" s="1"/>
      <c r="AGX448" s="1"/>
      <c r="AGY448" s="1"/>
      <c r="AGZ448" s="1"/>
      <c r="AHA448" s="1"/>
      <c r="AHB448" s="1"/>
      <c r="AHC448" s="1"/>
      <c r="AHD448" s="1"/>
      <c r="AHE448" s="1"/>
      <c r="AHF448" s="1"/>
      <c r="AHG448" s="1"/>
      <c r="AHH448" s="1"/>
      <c r="AHI448" s="1"/>
      <c r="AHJ448" s="1"/>
      <c r="AHK448" s="1"/>
      <c r="AHL448" s="1"/>
      <c r="AHM448" s="1"/>
      <c r="AHN448" s="1"/>
      <c r="AHO448" s="1"/>
      <c r="AHP448" s="1"/>
      <c r="AHQ448" s="1"/>
      <c r="AHR448" s="1"/>
      <c r="AHS448" s="1"/>
      <c r="AHT448" s="1"/>
      <c r="AHU448" s="1"/>
      <c r="AHV448" s="1"/>
      <c r="AHW448" s="1"/>
      <c r="AHX448" s="1"/>
      <c r="AHY448" s="1"/>
      <c r="AHZ448" s="1"/>
      <c r="AIA448" s="1"/>
      <c r="AIB448" s="1"/>
      <c r="AIC448" s="1"/>
      <c r="AID448" s="1"/>
      <c r="AIE448" s="1"/>
      <c r="AIF448" s="1"/>
      <c r="AIG448" s="1"/>
      <c r="AIH448" s="1"/>
      <c r="AII448" s="1"/>
      <c r="AIJ448" s="1"/>
      <c r="AIK448" s="1"/>
      <c r="AIL448" s="1"/>
      <c r="AIM448" s="1"/>
      <c r="AIN448" s="1"/>
      <c r="AIO448" s="1"/>
      <c r="AIP448" s="1"/>
      <c r="AIQ448" s="1"/>
      <c r="AIR448" s="1"/>
      <c r="AIS448" s="1"/>
      <c r="AIT448" s="1"/>
      <c r="AIU448" s="1"/>
      <c r="AIV448" s="1"/>
      <c r="AIW448" s="1"/>
      <c r="AIX448" s="1"/>
      <c r="AIY448" s="1"/>
      <c r="AIZ448" s="1"/>
      <c r="AJA448" s="1"/>
      <c r="AJB448" s="1"/>
      <c r="AJC448" s="1"/>
      <c r="AJD448" s="1"/>
      <c r="AJE448" s="1"/>
      <c r="AJF448" s="1"/>
      <c r="AJG448" s="1"/>
      <c r="AJH448" s="1"/>
      <c r="AJI448" s="1"/>
      <c r="AJJ448" s="1"/>
      <c r="AJK448" s="1"/>
      <c r="AJL448" s="1"/>
      <c r="AJM448" s="1"/>
      <c r="AJN448" s="1"/>
      <c r="AJO448" s="1"/>
      <c r="AJP448" s="1"/>
      <c r="AJQ448" s="1"/>
      <c r="AJR448" s="1"/>
      <c r="AJS448" s="1"/>
      <c r="AJT448" s="1"/>
      <c r="AJU448" s="1"/>
      <c r="AJV448" s="1"/>
      <c r="AJW448" s="1"/>
      <c r="AJX448" s="1"/>
      <c r="AJY448" s="1"/>
      <c r="AJZ448" s="1"/>
      <c r="AKA448" s="1"/>
      <c r="AKB448" s="1"/>
      <c r="AKC448" s="1"/>
      <c r="AKD448" s="1"/>
      <c r="AKE448" s="1"/>
      <c r="AKF448" s="1"/>
      <c r="AKG448" s="1"/>
      <c r="AKH448" s="1"/>
      <c r="AKI448" s="1"/>
      <c r="AKJ448" s="1"/>
      <c r="AKK448" s="1"/>
      <c r="AKL448" s="1"/>
      <c r="AKM448" s="1"/>
      <c r="AKN448" s="1"/>
      <c r="AKO448" s="1"/>
      <c r="AKP448" s="1"/>
      <c r="AKQ448" s="1"/>
      <c r="AKR448" s="1"/>
      <c r="AKS448" s="1"/>
      <c r="AKT448" s="1"/>
      <c r="AKU448" s="1"/>
      <c r="AKV448" s="1"/>
      <c r="AKW448" s="1"/>
      <c r="AKX448" s="1"/>
      <c r="AKY448" s="1"/>
      <c r="AKZ448" s="1"/>
      <c r="ALA448" s="1"/>
      <c r="ALB448" s="1"/>
      <c r="ALC448" s="1"/>
      <c r="ALD448" s="1"/>
      <c r="ALE448" s="1"/>
      <c r="ALF448" s="1"/>
      <c r="ALG448" s="1"/>
      <c r="ALH448" s="1"/>
      <c r="ALI448" s="1"/>
      <c r="ALJ448" s="1"/>
      <c r="ALK448" s="1"/>
      <c r="ALL448" s="1"/>
      <c r="ALM448" s="1"/>
      <c r="ALN448" s="1"/>
      <c r="ALO448" s="1"/>
      <c r="ALP448" s="1"/>
      <c r="ALQ448" s="1"/>
      <c r="ALR448" s="1"/>
      <c r="ALS448" s="1"/>
      <c r="ALT448" s="1"/>
      <c r="ALU448" s="1"/>
      <c r="ALV448" s="1"/>
      <c r="ALW448" s="1"/>
      <c r="ALX448" s="1"/>
      <c r="ALY448" s="1"/>
      <c r="ALZ448" s="1"/>
      <c r="AMA448" s="1"/>
      <c r="AMB448" s="1"/>
      <c r="AMC448" s="1"/>
      <c r="AMD448" s="1"/>
      <c r="AME448" s="1"/>
      <c r="AMF448" s="1"/>
      <c r="AMG448" s="1"/>
      <c r="AMH448" s="1"/>
      <c r="AMI448" s="1"/>
      <c r="AMJ448" s="1"/>
    </row>
    <row r="449" spans="1:1024" s="22" customFormat="1">
      <c r="A449" s="1" t="s">
        <v>9947</v>
      </c>
      <c r="B449" s="1" t="s">
        <v>9948</v>
      </c>
      <c r="C449" s="1" t="s">
        <v>99</v>
      </c>
      <c r="D449" s="1" t="s">
        <v>13</v>
      </c>
      <c r="E449" s="1" t="s">
        <v>9949</v>
      </c>
      <c r="F449" s="1" t="s">
        <v>16</v>
      </c>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c r="KB449" s="1"/>
      <c r="KC449" s="1"/>
      <c r="KD449" s="1"/>
      <c r="KE449" s="1"/>
      <c r="KF449" s="1"/>
      <c r="KG449" s="1"/>
      <c r="KH449" s="1"/>
      <c r="KI449" s="1"/>
      <c r="KJ449" s="1"/>
      <c r="KK449" s="1"/>
      <c r="KL449" s="1"/>
      <c r="KM449" s="1"/>
      <c r="KN449" s="1"/>
      <c r="KO449" s="1"/>
      <c r="KP449" s="1"/>
      <c r="KQ449" s="1"/>
      <c r="KR449" s="1"/>
      <c r="KS449" s="1"/>
      <c r="KT449" s="1"/>
      <c r="KU449" s="1"/>
      <c r="KV449" s="1"/>
      <c r="KW449" s="1"/>
      <c r="KX449" s="1"/>
      <c r="KY449" s="1"/>
      <c r="KZ449" s="1"/>
      <c r="LA449" s="1"/>
      <c r="LB449" s="1"/>
      <c r="LC449" s="1"/>
      <c r="LD449" s="1"/>
      <c r="LE449" s="1"/>
      <c r="LF449" s="1"/>
      <c r="LG449" s="1"/>
      <c r="LH449" s="1"/>
      <c r="LI449" s="1"/>
      <c r="LJ449" s="1"/>
      <c r="LK449" s="1"/>
      <c r="LL449" s="1"/>
      <c r="LM449" s="1"/>
      <c r="LN449" s="1"/>
      <c r="LO449" s="1"/>
      <c r="LP449" s="1"/>
      <c r="LQ449" s="1"/>
      <c r="LR449" s="1"/>
      <c r="LS449" s="1"/>
      <c r="LT449" s="1"/>
      <c r="LU449" s="1"/>
      <c r="LV449" s="1"/>
      <c r="LW449" s="1"/>
      <c r="LX449" s="1"/>
      <c r="LY449" s="1"/>
      <c r="LZ449" s="1"/>
      <c r="MA449" s="1"/>
      <c r="MB449" s="1"/>
      <c r="MC449" s="1"/>
      <c r="MD449" s="1"/>
      <c r="ME449" s="1"/>
      <c r="MF449" s="1"/>
      <c r="MG449" s="1"/>
      <c r="MH449" s="1"/>
      <c r="MI449" s="1"/>
      <c r="MJ449" s="1"/>
      <c r="MK449" s="1"/>
      <c r="ML449" s="1"/>
      <c r="MM449" s="1"/>
      <c r="MN449" s="1"/>
      <c r="MO449" s="1"/>
      <c r="MP449" s="1"/>
      <c r="MQ449" s="1"/>
      <c r="MR449" s="1"/>
      <c r="MS449" s="1"/>
      <c r="MT449" s="1"/>
      <c r="MU449" s="1"/>
      <c r="MV449" s="1"/>
      <c r="MW449" s="1"/>
      <c r="MX449" s="1"/>
      <c r="MY449" s="1"/>
      <c r="MZ449" s="1"/>
      <c r="NA449" s="1"/>
      <c r="NB449" s="1"/>
      <c r="NC449" s="1"/>
      <c r="ND449" s="1"/>
      <c r="NE449" s="1"/>
      <c r="NF449" s="1"/>
      <c r="NG449" s="1"/>
      <c r="NH449" s="1"/>
      <c r="NI449" s="1"/>
      <c r="NJ449" s="1"/>
      <c r="NK449" s="1"/>
      <c r="NL449" s="1"/>
      <c r="NM449" s="1"/>
      <c r="NN449" s="1"/>
      <c r="NO449" s="1"/>
      <c r="NP449" s="1"/>
      <c r="NQ449" s="1"/>
      <c r="NR449" s="1"/>
      <c r="NS449" s="1"/>
      <c r="NT449" s="1"/>
      <c r="NU449" s="1"/>
      <c r="NV449" s="1"/>
      <c r="NW449" s="1"/>
      <c r="NX449" s="1"/>
      <c r="NY449" s="1"/>
      <c r="NZ449" s="1"/>
      <c r="OA449" s="1"/>
      <c r="OB449" s="1"/>
      <c r="OC449" s="1"/>
      <c r="OD449" s="1"/>
      <c r="OE449" s="1"/>
      <c r="OF449" s="1"/>
      <c r="OG449" s="1"/>
      <c r="OH449" s="1"/>
      <c r="OI449" s="1"/>
      <c r="OJ449" s="1"/>
      <c r="OK449" s="1"/>
      <c r="OL449" s="1"/>
      <c r="OM449" s="1"/>
      <c r="ON449" s="1"/>
      <c r="OO449" s="1"/>
      <c r="OP449" s="1"/>
      <c r="OQ449" s="1"/>
      <c r="OR449" s="1"/>
      <c r="OS449" s="1"/>
      <c r="OT449" s="1"/>
      <c r="OU449" s="1"/>
      <c r="OV449" s="1"/>
      <c r="OW449" s="1"/>
      <c r="OX449" s="1"/>
      <c r="OY449" s="1"/>
      <c r="OZ449" s="1"/>
      <c r="PA449" s="1"/>
      <c r="PB449" s="1"/>
      <c r="PC449" s="1"/>
      <c r="PD449" s="1"/>
      <c r="PE449" s="1"/>
      <c r="PF449" s="1"/>
      <c r="PG449" s="1"/>
      <c r="PH449" s="1"/>
      <c r="PI449" s="1"/>
      <c r="PJ449" s="1"/>
      <c r="PK449" s="1"/>
      <c r="PL449" s="1"/>
      <c r="PM449" s="1"/>
      <c r="PN449" s="1"/>
      <c r="PO449" s="1"/>
      <c r="PP449" s="1"/>
      <c r="PQ449" s="1"/>
      <c r="PR449" s="1"/>
      <c r="PS449" s="1"/>
      <c r="PT449" s="1"/>
      <c r="PU449" s="1"/>
      <c r="PV449" s="1"/>
      <c r="PW449" s="1"/>
      <c r="PX449" s="1"/>
      <c r="PY449" s="1"/>
      <c r="PZ449" s="1"/>
      <c r="QA449" s="1"/>
      <c r="QB449" s="1"/>
      <c r="QC449" s="1"/>
      <c r="QD449" s="1"/>
      <c r="QE449" s="1"/>
      <c r="QF449" s="1"/>
      <c r="QG449" s="1"/>
      <c r="QH449" s="1"/>
      <c r="QI449" s="1"/>
      <c r="QJ449" s="1"/>
      <c r="QK449" s="1"/>
      <c r="QL449" s="1"/>
      <c r="QM449" s="1"/>
      <c r="QN449" s="1"/>
      <c r="QO449" s="1"/>
      <c r="QP449" s="1"/>
      <c r="QQ449" s="1"/>
      <c r="QR449" s="1"/>
      <c r="QS449" s="1"/>
      <c r="QT449" s="1"/>
      <c r="QU449" s="1"/>
      <c r="QV449" s="1"/>
      <c r="QW449" s="1"/>
      <c r="QX449" s="1"/>
      <c r="QY449" s="1"/>
      <c r="QZ449" s="1"/>
      <c r="RA449" s="1"/>
      <c r="RB449" s="1"/>
      <c r="RC449" s="1"/>
      <c r="RD449" s="1"/>
      <c r="RE449" s="1"/>
      <c r="RF449" s="1"/>
      <c r="RG449" s="1"/>
      <c r="RH449" s="1"/>
      <c r="RI449" s="1"/>
      <c r="RJ449" s="1"/>
      <c r="RK449" s="1"/>
      <c r="RL449" s="1"/>
      <c r="RM449" s="1"/>
      <c r="RN449" s="1"/>
      <c r="RO449" s="1"/>
      <c r="RP449" s="1"/>
      <c r="RQ449" s="1"/>
      <c r="RR449" s="1"/>
      <c r="RS449" s="1"/>
      <c r="RT449" s="1"/>
      <c r="RU449" s="1"/>
      <c r="RV449" s="1"/>
      <c r="RW449" s="1"/>
      <c r="RX449" s="1"/>
      <c r="RY449" s="1"/>
      <c r="RZ449" s="1"/>
      <c r="SA449" s="1"/>
      <c r="SB449" s="1"/>
      <c r="SC449" s="1"/>
      <c r="SD449" s="1"/>
      <c r="SE449" s="1"/>
      <c r="SF449" s="1"/>
      <c r="SG449" s="1"/>
      <c r="SH449" s="1"/>
      <c r="SI449" s="1"/>
      <c r="SJ449" s="1"/>
      <c r="SK449" s="1"/>
      <c r="SL449" s="1"/>
      <c r="SM449" s="1"/>
      <c r="SN449" s="1"/>
      <c r="SO449" s="1"/>
      <c r="SP449" s="1"/>
      <c r="SQ449" s="1"/>
      <c r="SR449" s="1"/>
      <c r="SS449" s="1"/>
      <c r="ST449" s="1"/>
      <c r="SU449" s="1"/>
      <c r="SV449" s="1"/>
      <c r="SW449" s="1"/>
      <c r="SX449" s="1"/>
      <c r="SY449" s="1"/>
      <c r="SZ449" s="1"/>
      <c r="TA449" s="1"/>
      <c r="TB449" s="1"/>
      <c r="TC449" s="1"/>
      <c r="TD449" s="1"/>
      <c r="TE449" s="1"/>
      <c r="TF449" s="1"/>
      <c r="TG449" s="1"/>
      <c r="TH449" s="1"/>
      <c r="TI449" s="1"/>
      <c r="TJ449" s="1"/>
      <c r="TK449" s="1"/>
      <c r="TL449" s="1"/>
      <c r="TM449" s="1"/>
      <c r="TN449" s="1"/>
      <c r="TO449" s="1"/>
      <c r="TP449" s="1"/>
      <c r="TQ449" s="1"/>
      <c r="TR449" s="1"/>
      <c r="TS449" s="1"/>
      <c r="TT449" s="1"/>
      <c r="TU449" s="1"/>
      <c r="TV449" s="1"/>
      <c r="TW449" s="1"/>
      <c r="TX449" s="1"/>
      <c r="TY449" s="1"/>
      <c r="TZ449" s="1"/>
      <c r="UA449" s="1"/>
      <c r="UB449" s="1"/>
      <c r="UC449" s="1"/>
      <c r="UD449" s="1"/>
      <c r="UE449" s="1"/>
      <c r="UF449" s="1"/>
      <c r="UG449" s="1"/>
      <c r="UH449" s="1"/>
      <c r="UI449" s="1"/>
      <c r="UJ449" s="1"/>
      <c r="UK449" s="1"/>
      <c r="UL449" s="1"/>
      <c r="UM449" s="1"/>
      <c r="UN449" s="1"/>
      <c r="UO449" s="1"/>
      <c r="UP449" s="1"/>
      <c r="UQ449" s="1"/>
      <c r="UR449" s="1"/>
      <c r="US449" s="1"/>
      <c r="UT449" s="1"/>
      <c r="UU449" s="1"/>
      <c r="UV449" s="1"/>
      <c r="UW449" s="1"/>
      <c r="UX449" s="1"/>
      <c r="UY449" s="1"/>
      <c r="UZ449" s="1"/>
      <c r="VA449" s="1"/>
      <c r="VB449" s="1"/>
      <c r="VC449" s="1"/>
      <c r="VD449" s="1"/>
      <c r="VE449" s="1"/>
      <c r="VF449" s="1"/>
      <c r="VG449" s="1"/>
      <c r="VH449" s="1"/>
      <c r="VI449" s="1"/>
      <c r="VJ449" s="1"/>
      <c r="VK449" s="1"/>
      <c r="VL449" s="1"/>
      <c r="VM449" s="1"/>
      <c r="VN449" s="1"/>
      <c r="VO449" s="1"/>
      <c r="VP449" s="1"/>
      <c r="VQ449" s="1"/>
      <c r="VR449" s="1"/>
      <c r="VS449" s="1"/>
      <c r="VT449" s="1"/>
      <c r="VU449" s="1"/>
      <c r="VV449" s="1"/>
      <c r="VW449" s="1"/>
      <c r="VX449" s="1"/>
      <c r="VY449" s="1"/>
      <c r="VZ449" s="1"/>
      <c r="WA449" s="1"/>
      <c r="WB449" s="1"/>
      <c r="WC449" s="1"/>
      <c r="WD449" s="1"/>
      <c r="WE449" s="1"/>
      <c r="WF449" s="1"/>
      <c r="WG449" s="1"/>
      <c r="WH449" s="1"/>
      <c r="WI449" s="1"/>
      <c r="WJ449" s="1"/>
      <c r="WK449" s="1"/>
      <c r="WL449" s="1"/>
      <c r="WM449" s="1"/>
      <c r="WN449" s="1"/>
      <c r="WO449" s="1"/>
      <c r="WP449" s="1"/>
      <c r="WQ449" s="1"/>
      <c r="WR449" s="1"/>
      <c r="WS449" s="1"/>
      <c r="WT449" s="1"/>
      <c r="WU449" s="1"/>
      <c r="WV449" s="1"/>
      <c r="WW449" s="1"/>
      <c r="WX449" s="1"/>
      <c r="WY449" s="1"/>
      <c r="WZ449" s="1"/>
      <c r="XA449" s="1"/>
      <c r="XB449" s="1"/>
      <c r="XC449" s="1"/>
      <c r="XD449" s="1"/>
      <c r="XE449" s="1"/>
      <c r="XF449" s="1"/>
      <c r="XG449" s="1"/>
      <c r="XH449" s="1"/>
      <c r="XI449" s="1"/>
      <c r="XJ449" s="1"/>
      <c r="XK449" s="1"/>
      <c r="XL449" s="1"/>
      <c r="XM449" s="1"/>
      <c r="XN449" s="1"/>
      <c r="XO449" s="1"/>
      <c r="XP449" s="1"/>
      <c r="XQ449" s="1"/>
      <c r="XR449" s="1"/>
      <c r="XS449" s="1"/>
      <c r="XT449" s="1"/>
      <c r="XU449" s="1"/>
      <c r="XV449" s="1"/>
      <c r="XW449" s="1"/>
      <c r="XX449" s="1"/>
      <c r="XY449" s="1"/>
      <c r="XZ449" s="1"/>
      <c r="YA449" s="1"/>
      <c r="YB449" s="1"/>
      <c r="YC449" s="1"/>
      <c r="YD449" s="1"/>
      <c r="YE449" s="1"/>
      <c r="YF449" s="1"/>
      <c r="YG449" s="1"/>
      <c r="YH449" s="1"/>
      <c r="YI449" s="1"/>
      <c r="YJ449" s="1"/>
      <c r="YK449" s="1"/>
      <c r="YL449" s="1"/>
      <c r="YM449" s="1"/>
      <c r="YN449" s="1"/>
      <c r="YO449" s="1"/>
      <c r="YP449" s="1"/>
      <c r="YQ449" s="1"/>
      <c r="YR449" s="1"/>
      <c r="YS449" s="1"/>
      <c r="YT449" s="1"/>
      <c r="YU449" s="1"/>
      <c r="YV449" s="1"/>
      <c r="YW449" s="1"/>
      <c r="YX449" s="1"/>
      <c r="YY449" s="1"/>
      <c r="YZ449" s="1"/>
      <c r="ZA449" s="1"/>
      <c r="ZB449" s="1"/>
      <c r="ZC449" s="1"/>
      <c r="ZD449" s="1"/>
      <c r="ZE449" s="1"/>
      <c r="ZF449" s="1"/>
      <c r="ZG449" s="1"/>
      <c r="ZH449" s="1"/>
      <c r="ZI449" s="1"/>
      <c r="ZJ449" s="1"/>
      <c r="ZK449" s="1"/>
      <c r="ZL449" s="1"/>
      <c r="ZM449" s="1"/>
      <c r="ZN449" s="1"/>
      <c r="ZO449" s="1"/>
      <c r="ZP449" s="1"/>
      <c r="ZQ449" s="1"/>
      <c r="ZR449" s="1"/>
      <c r="ZS449" s="1"/>
      <c r="ZT449" s="1"/>
      <c r="ZU449" s="1"/>
      <c r="ZV449" s="1"/>
      <c r="ZW449" s="1"/>
      <c r="ZX449" s="1"/>
      <c r="ZY449" s="1"/>
      <c r="ZZ449" s="1"/>
      <c r="AAA449" s="1"/>
      <c r="AAB449" s="1"/>
      <c r="AAC449" s="1"/>
      <c r="AAD449" s="1"/>
      <c r="AAE449" s="1"/>
      <c r="AAF449" s="1"/>
      <c r="AAG449" s="1"/>
      <c r="AAH449" s="1"/>
      <c r="AAI449" s="1"/>
      <c r="AAJ449" s="1"/>
      <c r="AAK449" s="1"/>
      <c r="AAL449" s="1"/>
      <c r="AAM449" s="1"/>
      <c r="AAN449" s="1"/>
      <c r="AAO449" s="1"/>
      <c r="AAP449" s="1"/>
      <c r="AAQ449" s="1"/>
      <c r="AAR449" s="1"/>
      <c r="AAS449" s="1"/>
      <c r="AAT449" s="1"/>
      <c r="AAU449" s="1"/>
      <c r="AAV449" s="1"/>
      <c r="AAW449" s="1"/>
      <c r="AAX449" s="1"/>
      <c r="AAY449" s="1"/>
      <c r="AAZ449" s="1"/>
      <c r="ABA449" s="1"/>
      <c r="ABB449" s="1"/>
      <c r="ABC449" s="1"/>
      <c r="ABD449" s="1"/>
      <c r="ABE449" s="1"/>
      <c r="ABF449" s="1"/>
      <c r="ABG449" s="1"/>
      <c r="ABH449" s="1"/>
      <c r="ABI449" s="1"/>
      <c r="ABJ449" s="1"/>
      <c r="ABK449" s="1"/>
      <c r="ABL449" s="1"/>
      <c r="ABM449" s="1"/>
      <c r="ABN449" s="1"/>
      <c r="ABO449" s="1"/>
      <c r="ABP449" s="1"/>
      <c r="ABQ449" s="1"/>
      <c r="ABR449" s="1"/>
      <c r="ABS449" s="1"/>
      <c r="ABT449" s="1"/>
      <c r="ABU449" s="1"/>
      <c r="ABV449" s="1"/>
      <c r="ABW449" s="1"/>
      <c r="ABX449" s="1"/>
      <c r="ABY449" s="1"/>
      <c r="ABZ449" s="1"/>
      <c r="ACA449" s="1"/>
      <c r="ACB449" s="1"/>
      <c r="ACC449" s="1"/>
      <c r="ACD449" s="1"/>
      <c r="ACE449" s="1"/>
      <c r="ACF449" s="1"/>
      <c r="ACG449" s="1"/>
      <c r="ACH449" s="1"/>
      <c r="ACI449" s="1"/>
      <c r="ACJ449" s="1"/>
      <c r="ACK449" s="1"/>
      <c r="ACL449" s="1"/>
      <c r="ACM449" s="1"/>
      <c r="ACN449" s="1"/>
      <c r="ACO449" s="1"/>
      <c r="ACP449" s="1"/>
      <c r="ACQ449" s="1"/>
      <c r="ACR449" s="1"/>
      <c r="ACS449" s="1"/>
      <c r="ACT449" s="1"/>
      <c r="ACU449" s="1"/>
      <c r="ACV449" s="1"/>
      <c r="ACW449" s="1"/>
      <c r="ACX449" s="1"/>
      <c r="ACY449" s="1"/>
      <c r="ACZ449" s="1"/>
      <c r="ADA449" s="1"/>
      <c r="ADB449" s="1"/>
      <c r="ADC449" s="1"/>
      <c r="ADD449" s="1"/>
      <c r="ADE449" s="1"/>
      <c r="ADF449" s="1"/>
      <c r="ADG449" s="1"/>
      <c r="ADH449" s="1"/>
      <c r="ADI449" s="1"/>
      <c r="ADJ449" s="1"/>
      <c r="ADK449" s="1"/>
      <c r="ADL449" s="1"/>
      <c r="ADM449" s="1"/>
      <c r="ADN449" s="1"/>
      <c r="ADO449" s="1"/>
      <c r="ADP449" s="1"/>
      <c r="ADQ449" s="1"/>
      <c r="ADR449" s="1"/>
      <c r="ADS449" s="1"/>
      <c r="ADT449" s="1"/>
      <c r="ADU449" s="1"/>
      <c r="ADV449" s="1"/>
      <c r="ADW449" s="1"/>
      <c r="ADX449" s="1"/>
      <c r="ADY449" s="1"/>
      <c r="ADZ449" s="1"/>
      <c r="AEA449" s="1"/>
      <c r="AEB449" s="1"/>
      <c r="AEC449" s="1"/>
      <c r="AED449" s="1"/>
      <c r="AEE449" s="1"/>
      <c r="AEF449" s="1"/>
      <c r="AEG449" s="1"/>
      <c r="AEH449" s="1"/>
      <c r="AEI449" s="1"/>
      <c r="AEJ449" s="1"/>
      <c r="AEK449" s="1"/>
      <c r="AEL449" s="1"/>
      <c r="AEM449" s="1"/>
      <c r="AEN449" s="1"/>
      <c r="AEO449" s="1"/>
      <c r="AEP449" s="1"/>
      <c r="AEQ449" s="1"/>
      <c r="AER449" s="1"/>
      <c r="AES449" s="1"/>
      <c r="AET449" s="1"/>
      <c r="AEU449" s="1"/>
      <c r="AEV449" s="1"/>
      <c r="AEW449" s="1"/>
      <c r="AEX449" s="1"/>
      <c r="AEY449" s="1"/>
      <c r="AEZ449" s="1"/>
      <c r="AFA449" s="1"/>
      <c r="AFB449" s="1"/>
      <c r="AFC449" s="1"/>
      <c r="AFD449" s="1"/>
      <c r="AFE449" s="1"/>
      <c r="AFF449" s="1"/>
      <c r="AFG449" s="1"/>
      <c r="AFH449" s="1"/>
      <c r="AFI449" s="1"/>
      <c r="AFJ449" s="1"/>
      <c r="AFK449" s="1"/>
      <c r="AFL449" s="1"/>
      <c r="AFM449" s="1"/>
      <c r="AFN449" s="1"/>
      <c r="AFO449" s="1"/>
      <c r="AFP449" s="1"/>
      <c r="AFQ449" s="1"/>
      <c r="AFR449" s="1"/>
      <c r="AFS449" s="1"/>
      <c r="AFT449" s="1"/>
      <c r="AFU449" s="1"/>
      <c r="AFV449" s="1"/>
      <c r="AFW449" s="1"/>
      <c r="AFX449" s="1"/>
      <c r="AFY449" s="1"/>
      <c r="AFZ449" s="1"/>
      <c r="AGA449" s="1"/>
      <c r="AGB449" s="1"/>
      <c r="AGC449" s="1"/>
      <c r="AGD449" s="1"/>
      <c r="AGE449" s="1"/>
      <c r="AGF449" s="1"/>
      <c r="AGG449" s="1"/>
      <c r="AGH449" s="1"/>
      <c r="AGI449" s="1"/>
      <c r="AGJ449" s="1"/>
      <c r="AGK449" s="1"/>
      <c r="AGL449" s="1"/>
      <c r="AGM449" s="1"/>
      <c r="AGN449" s="1"/>
      <c r="AGO449" s="1"/>
      <c r="AGP449" s="1"/>
      <c r="AGQ449" s="1"/>
      <c r="AGR449" s="1"/>
      <c r="AGS449" s="1"/>
      <c r="AGT449" s="1"/>
      <c r="AGU449" s="1"/>
      <c r="AGV449" s="1"/>
      <c r="AGW449" s="1"/>
      <c r="AGX449" s="1"/>
      <c r="AGY449" s="1"/>
      <c r="AGZ449" s="1"/>
      <c r="AHA449" s="1"/>
      <c r="AHB449" s="1"/>
      <c r="AHC449" s="1"/>
      <c r="AHD449" s="1"/>
      <c r="AHE449" s="1"/>
      <c r="AHF449" s="1"/>
      <c r="AHG449" s="1"/>
      <c r="AHH449" s="1"/>
      <c r="AHI449" s="1"/>
      <c r="AHJ449" s="1"/>
      <c r="AHK449" s="1"/>
      <c r="AHL449" s="1"/>
      <c r="AHM449" s="1"/>
      <c r="AHN449" s="1"/>
      <c r="AHO449" s="1"/>
      <c r="AHP449" s="1"/>
      <c r="AHQ449" s="1"/>
      <c r="AHR449" s="1"/>
      <c r="AHS449" s="1"/>
      <c r="AHT449" s="1"/>
      <c r="AHU449" s="1"/>
      <c r="AHV449" s="1"/>
      <c r="AHW449" s="1"/>
      <c r="AHX449" s="1"/>
      <c r="AHY449" s="1"/>
      <c r="AHZ449" s="1"/>
      <c r="AIA449" s="1"/>
      <c r="AIB449" s="1"/>
      <c r="AIC449" s="1"/>
      <c r="AID449" s="1"/>
      <c r="AIE449" s="1"/>
      <c r="AIF449" s="1"/>
      <c r="AIG449" s="1"/>
      <c r="AIH449" s="1"/>
      <c r="AII449" s="1"/>
      <c r="AIJ449" s="1"/>
      <c r="AIK449" s="1"/>
      <c r="AIL449" s="1"/>
      <c r="AIM449" s="1"/>
      <c r="AIN449" s="1"/>
      <c r="AIO449" s="1"/>
      <c r="AIP449" s="1"/>
      <c r="AIQ449" s="1"/>
      <c r="AIR449" s="1"/>
      <c r="AIS449" s="1"/>
      <c r="AIT449" s="1"/>
      <c r="AIU449" s="1"/>
      <c r="AIV449" s="1"/>
      <c r="AIW449" s="1"/>
      <c r="AIX449" s="1"/>
      <c r="AIY449" s="1"/>
      <c r="AIZ449" s="1"/>
      <c r="AJA449" s="1"/>
      <c r="AJB449" s="1"/>
      <c r="AJC449" s="1"/>
      <c r="AJD449" s="1"/>
      <c r="AJE449" s="1"/>
      <c r="AJF449" s="1"/>
      <c r="AJG449" s="1"/>
      <c r="AJH449" s="1"/>
      <c r="AJI449" s="1"/>
      <c r="AJJ449" s="1"/>
      <c r="AJK449" s="1"/>
      <c r="AJL449" s="1"/>
      <c r="AJM449" s="1"/>
      <c r="AJN449" s="1"/>
      <c r="AJO449" s="1"/>
      <c r="AJP449" s="1"/>
      <c r="AJQ449" s="1"/>
      <c r="AJR449" s="1"/>
      <c r="AJS449" s="1"/>
      <c r="AJT449" s="1"/>
      <c r="AJU449" s="1"/>
      <c r="AJV449" s="1"/>
      <c r="AJW449" s="1"/>
      <c r="AJX449" s="1"/>
      <c r="AJY449" s="1"/>
      <c r="AJZ449" s="1"/>
      <c r="AKA449" s="1"/>
      <c r="AKB449" s="1"/>
      <c r="AKC449" s="1"/>
      <c r="AKD449" s="1"/>
      <c r="AKE449" s="1"/>
      <c r="AKF449" s="1"/>
      <c r="AKG449" s="1"/>
      <c r="AKH449" s="1"/>
      <c r="AKI449" s="1"/>
      <c r="AKJ449" s="1"/>
      <c r="AKK449" s="1"/>
      <c r="AKL449" s="1"/>
      <c r="AKM449" s="1"/>
      <c r="AKN449" s="1"/>
      <c r="AKO449" s="1"/>
      <c r="AKP449" s="1"/>
      <c r="AKQ449" s="1"/>
      <c r="AKR449" s="1"/>
      <c r="AKS449" s="1"/>
      <c r="AKT449" s="1"/>
      <c r="AKU449" s="1"/>
      <c r="AKV449" s="1"/>
      <c r="AKW449" s="1"/>
      <c r="AKX449" s="1"/>
      <c r="AKY449" s="1"/>
      <c r="AKZ449" s="1"/>
      <c r="ALA449" s="1"/>
      <c r="ALB449" s="1"/>
      <c r="ALC449" s="1"/>
      <c r="ALD449" s="1"/>
      <c r="ALE449" s="1"/>
      <c r="ALF449" s="1"/>
      <c r="ALG449" s="1"/>
      <c r="ALH449" s="1"/>
      <c r="ALI449" s="1"/>
      <c r="ALJ449" s="1"/>
      <c r="ALK449" s="1"/>
      <c r="ALL449" s="1"/>
      <c r="ALM449" s="1"/>
      <c r="ALN449" s="1"/>
      <c r="ALO449" s="1"/>
      <c r="ALP449" s="1"/>
      <c r="ALQ449" s="1"/>
      <c r="ALR449" s="1"/>
      <c r="ALS449" s="1"/>
      <c r="ALT449" s="1"/>
      <c r="ALU449" s="1"/>
      <c r="ALV449" s="1"/>
      <c r="ALW449" s="1"/>
      <c r="ALX449" s="1"/>
      <c r="ALY449" s="1"/>
      <c r="ALZ449" s="1"/>
      <c r="AMA449" s="1"/>
      <c r="AMB449" s="1"/>
      <c r="AMC449" s="1"/>
      <c r="AMD449" s="1"/>
      <c r="AME449" s="1"/>
      <c r="AMF449" s="1"/>
      <c r="AMG449" s="1"/>
      <c r="AMH449" s="1"/>
      <c r="AMI449" s="1"/>
      <c r="AMJ449" s="1"/>
    </row>
    <row r="450" spans="1:1024" s="22" customForma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c r="KB450" s="1"/>
      <c r="KC450" s="1"/>
      <c r="KD450" s="1"/>
      <c r="KE450" s="1"/>
      <c r="KF450" s="1"/>
      <c r="KG450" s="1"/>
      <c r="KH450" s="1"/>
      <c r="KI450" s="1"/>
      <c r="KJ450" s="1"/>
      <c r="KK450" s="1"/>
      <c r="KL450" s="1"/>
      <c r="KM450" s="1"/>
      <c r="KN450" s="1"/>
      <c r="KO450" s="1"/>
      <c r="KP450" s="1"/>
      <c r="KQ450" s="1"/>
      <c r="KR450" s="1"/>
      <c r="KS450" s="1"/>
      <c r="KT450" s="1"/>
      <c r="KU450" s="1"/>
      <c r="KV450" s="1"/>
      <c r="KW450" s="1"/>
      <c r="KX450" s="1"/>
      <c r="KY450" s="1"/>
      <c r="KZ450" s="1"/>
      <c r="LA450" s="1"/>
      <c r="LB450" s="1"/>
      <c r="LC450" s="1"/>
      <c r="LD450" s="1"/>
      <c r="LE450" s="1"/>
      <c r="LF450" s="1"/>
      <c r="LG450" s="1"/>
      <c r="LH450" s="1"/>
      <c r="LI450" s="1"/>
      <c r="LJ450" s="1"/>
      <c r="LK450" s="1"/>
      <c r="LL450" s="1"/>
      <c r="LM450" s="1"/>
      <c r="LN450" s="1"/>
      <c r="LO450" s="1"/>
      <c r="LP450" s="1"/>
      <c r="LQ450" s="1"/>
      <c r="LR450" s="1"/>
      <c r="LS450" s="1"/>
      <c r="LT450" s="1"/>
      <c r="LU450" s="1"/>
      <c r="LV450" s="1"/>
      <c r="LW450" s="1"/>
      <c r="LX450" s="1"/>
      <c r="LY450" s="1"/>
      <c r="LZ450" s="1"/>
      <c r="MA450" s="1"/>
      <c r="MB450" s="1"/>
      <c r="MC450" s="1"/>
      <c r="MD450" s="1"/>
      <c r="ME450" s="1"/>
      <c r="MF450" s="1"/>
      <c r="MG450" s="1"/>
      <c r="MH450" s="1"/>
      <c r="MI450" s="1"/>
      <c r="MJ450" s="1"/>
      <c r="MK450" s="1"/>
      <c r="ML450" s="1"/>
      <c r="MM450" s="1"/>
      <c r="MN450" s="1"/>
      <c r="MO450" s="1"/>
      <c r="MP450" s="1"/>
      <c r="MQ450" s="1"/>
      <c r="MR450" s="1"/>
      <c r="MS450" s="1"/>
      <c r="MT450" s="1"/>
      <c r="MU450" s="1"/>
      <c r="MV450" s="1"/>
      <c r="MW450" s="1"/>
      <c r="MX450" s="1"/>
      <c r="MY450" s="1"/>
      <c r="MZ450" s="1"/>
      <c r="NA450" s="1"/>
      <c r="NB450" s="1"/>
      <c r="NC450" s="1"/>
      <c r="ND450" s="1"/>
      <c r="NE450" s="1"/>
      <c r="NF450" s="1"/>
      <c r="NG450" s="1"/>
      <c r="NH450" s="1"/>
      <c r="NI450" s="1"/>
      <c r="NJ450" s="1"/>
      <c r="NK450" s="1"/>
      <c r="NL450" s="1"/>
      <c r="NM450" s="1"/>
      <c r="NN450" s="1"/>
      <c r="NO450" s="1"/>
      <c r="NP450" s="1"/>
      <c r="NQ450" s="1"/>
      <c r="NR450" s="1"/>
      <c r="NS450" s="1"/>
      <c r="NT450" s="1"/>
      <c r="NU450" s="1"/>
      <c r="NV450" s="1"/>
      <c r="NW450" s="1"/>
      <c r="NX450" s="1"/>
      <c r="NY450" s="1"/>
      <c r="NZ450" s="1"/>
      <c r="OA450" s="1"/>
      <c r="OB450" s="1"/>
      <c r="OC450" s="1"/>
      <c r="OD450" s="1"/>
      <c r="OE450" s="1"/>
      <c r="OF450" s="1"/>
      <c r="OG450" s="1"/>
      <c r="OH450" s="1"/>
      <c r="OI450" s="1"/>
      <c r="OJ450" s="1"/>
      <c r="OK450" s="1"/>
      <c r="OL450" s="1"/>
      <c r="OM450" s="1"/>
      <c r="ON450" s="1"/>
      <c r="OO450" s="1"/>
      <c r="OP450" s="1"/>
      <c r="OQ450" s="1"/>
      <c r="OR450" s="1"/>
      <c r="OS450" s="1"/>
      <c r="OT450" s="1"/>
      <c r="OU450" s="1"/>
      <c r="OV450" s="1"/>
      <c r="OW450" s="1"/>
      <c r="OX450" s="1"/>
      <c r="OY450" s="1"/>
      <c r="OZ450" s="1"/>
      <c r="PA450" s="1"/>
      <c r="PB450" s="1"/>
      <c r="PC450" s="1"/>
      <c r="PD450" s="1"/>
      <c r="PE450" s="1"/>
      <c r="PF450" s="1"/>
      <c r="PG450" s="1"/>
      <c r="PH450" s="1"/>
      <c r="PI450" s="1"/>
      <c r="PJ450" s="1"/>
      <c r="PK450" s="1"/>
      <c r="PL450" s="1"/>
      <c r="PM450" s="1"/>
      <c r="PN450" s="1"/>
      <c r="PO450" s="1"/>
      <c r="PP450" s="1"/>
      <c r="PQ450" s="1"/>
      <c r="PR450" s="1"/>
      <c r="PS450" s="1"/>
      <c r="PT450" s="1"/>
      <c r="PU450" s="1"/>
      <c r="PV450" s="1"/>
      <c r="PW450" s="1"/>
      <c r="PX450" s="1"/>
      <c r="PY450" s="1"/>
      <c r="PZ450" s="1"/>
      <c r="QA450" s="1"/>
      <c r="QB450" s="1"/>
      <c r="QC450" s="1"/>
      <c r="QD450" s="1"/>
      <c r="QE450" s="1"/>
      <c r="QF450" s="1"/>
      <c r="QG450" s="1"/>
      <c r="QH450" s="1"/>
      <c r="QI450" s="1"/>
      <c r="QJ450" s="1"/>
      <c r="QK450" s="1"/>
      <c r="QL450" s="1"/>
      <c r="QM450" s="1"/>
      <c r="QN450" s="1"/>
      <c r="QO450" s="1"/>
      <c r="QP450" s="1"/>
      <c r="QQ450" s="1"/>
      <c r="QR450" s="1"/>
      <c r="QS450" s="1"/>
      <c r="QT450" s="1"/>
      <c r="QU450" s="1"/>
      <c r="QV450" s="1"/>
      <c r="QW450" s="1"/>
      <c r="QX450" s="1"/>
      <c r="QY450" s="1"/>
      <c r="QZ450" s="1"/>
      <c r="RA450" s="1"/>
      <c r="RB450" s="1"/>
      <c r="RC450" s="1"/>
      <c r="RD450" s="1"/>
      <c r="RE450" s="1"/>
      <c r="RF450" s="1"/>
      <c r="RG450" s="1"/>
      <c r="RH450" s="1"/>
      <c r="RI450" s="1"/>
      <c r="RJ450" s="1"/>
      <c r="RK450" s="1"/>
      <c r="RL450" s="1"/>
      <c r="RM450" s="1"/>
      <c r="RN450" s="1"/>
      <c r="RO450" s="1"/>
      <c r="RP450" s="1"/>
      <c r="RQ450" s="1"/>
      <c r="RR450" s="1"/>
      <c r="RS450" s="1"/>
      <c r="RT450" s="1"/>
      <c r="RU450" s="1"/>
      <c r="RV450" s="1"/>
      <c r="RW450" s="1"/>
      <c r="RX450" s="1"/>
      <c r="RY450" s="1"/>
      <c r="RZ450" s="1"/>
      <c r="SA450" s="1"/>
      <c r="SB450" s="1"/>
      <c r="SC450" s="1"/>
      <c r="SD450" s="1"/>
      <c r="SE450" s="1"/>
      <c r="SF450" s="1"/>
      <c r="SG450" s="1"/>
      <c r="SH450" s="1"/>
      <c r="SI450" s="1"/>
      <c r="SJ450" s="1"/>
      <c r="SK450" s="1"/>
      <c r="SL450" s="1"/>
      <c r="SM450" s="1"/>
      <c r="SN450" s="1"/>
      <c r="SO450" s="1"/>
      <c r="SP450" s="1"/>
      <c r="SQ450" s="1"/>
      <c r="SR450" s="1"/>
      <c r="SS450" s="1"/>
      <c r="ST450" s="1"/>
      <c r="SU450" s="1"/>
      <c r="SV450" s="1"/>
      <c r="SW450" s="1"/>
      <c r="SX450" s="1"/>
      <c r="SY450" s="1"/>
      <c r="SZ450" s="1"/>
      <c r="TA450" s="1"/>
      <c r="TB450" s="1"/>
      <c r="TC450" s="1"/>
      <c r="TD450" s="1"/>
      <c r="TE450" s="1"/>
      <c r="TF450" s="1"/>
      <c r="TG450" s="1"/>
      <c r="TH450" s="1"/>
      <c r="TI450" s="1"/>
      <c r="TJ450" s="1"/>
      <c r="TK450" s="1"/>
      <c r="TL450" s="1"/>
      <c r="TM450" s="1"/>
      <c r="TN450" s="1"/>
      <c r="TO450" s="1"/>
      <c r="TP450" s="1"/>
      <c r="TQ450" s="1"/>
      <c r="TR450" s="1"/>
      <c r="TS450" s="1"/>
      <c r="TT450" s="1"/>
      <c r="TU450" s="1"/>
      <c r="TV450" s="1"/>
      <c r="TW450" s="1"/>
      <c r="TX450" s="1"/>
      <c r="TY450" s="1"/>
      <c r="TZ450" s="1"/>
      <c r="UA450" s="1"/>
      <c r="UB450" s="1"/>
      <c r="UC450" s="1"/>
      <c r="UD450" s="1"/>
      <c r="UE450" s="1"/>
      <c r="UF450" s="1"/>
      <c r="UG450" s="1"/>
      <c r="UH450" s="1"/>
      <c r="UI450" s="1"/>
      <c r="UJ450" s="1"/>
      <c r="UK450" s="1"/>
      <c r="UL450" s="1"/>
      <c r="UM450" s="1"/>
      <c r="UN450" s="1"/>
      <c r="UO450" s="1"/>
      <c r="UP450" s="1"/>
      <c r="UQ450" s="1"/>
      <c r="UR450" s="1"/>
      <c r="US450" s="1"/>
      <c r="UT450" s="1"/>
      <c r="UU450" s="1"/>
      <c r="UV450" s="1"/>
      <c r="UW450" s="1"/>
      <c r="UX450" s="1"/>
      <c r="UY450" s="1"/>
      <c r="UZ450" s="1"/>
      <c r="VA450" s="1"/>
      <c r="VB450" s="1"/>
      <c r="VC450" s="1"/>
      <c r="VD450" s="1"/>
      <c r="VE450" s="1"/>
      <c r="VF450" s="1"/>
      <c r="VG450" s="1"/>
      <c r="VH450" s="1"/>
      <c r="VI450" s="1"/>
      <c r="VJ450" s="1"/>
      <c r="VK450" s="1"/>
      <c r="VL450" s="1"/>
      <c r="VM450" s="1"/>
      <c r="VN450" s="1"/>
      <c r="VO450" s="1"/>
      <c r="VP450" s="1"/>
      <c r="VQ450" s="1"/>
      <c r="VR450" s="1"/>
      <c r="VS450" s="1"/>
      <c r="VT450" s="1"/>
      <c r="VU450" s="1"/>
      <c r="VV450" s="1"/>
      <c r="VW450" s="1"/>
      <c r="VX450" s="1"/>
      <c r="VY450" s="1"/>
      <c r="VZ450" s="1"/>
      <c r="WA450" s="1"/>
      <c r="WB450" s="1"/>
      <c r="WC450" s="1"/>
      <c r="WD450" s="1"/>
      <c r="WE450" s="1"/>
      <c r="WF450" s="1"/>
      <c r="WG450" s="1"/>
      <c r="WH450" s="1"/>
      <c r="WI450" s="1"/>
      <c r="WJ450" s="1"/>
      <c r="WK450" s="1"/>
      <c r="WL450" s="1"/>
      <c r="WM450" s="1"/>
      <c r="WN450" s="1"/>
      <c r="WO450" s="1"/>
      <c r="WP450" s="1"/>
      <c r="WQ450" s="1"/>
      <c r="WR450" s="1"/>
      <c r="WS450" s="1"/>
      <c r="WT450" s="1"/>
      <c r="WU450" s="1"/>
      <c r="WV450" s="1"/>
      <c r="WW450" s="1"/>
      <c r="WX450" s="1"/>
      <c r="WY450" s="1"/>
      <c r="WZ450" s="1"/>
      <c r="XA450" s="1"/>
      <c r="XB450" s="1"/>
      <c r="XC450" s="1"/>
      <c r="XD450" s="1"/>
      <c r="XE450" s="1"/>
      <c r="XF450" s="1"/>
      <c r="XG450" s="1"/>
      <c r="XH450" s="1"/>
      <c r="XI450" s="1"/>
      <c r="XJ450" s="1"/>
      <c r="XK450" s="1"/>
      <c r="XL450" s="1"/>
      <c r="XM450" s="1"/>
      <c r="XN450" s="1"/>
      <c r="XO450" s="1"/>
      <c r="XP450" s="1"/>
      <c r="XQ450" s="1"/>
      <c r="XR450" s="1"/>
      <c r="XS450" s="1"/>
      <c r="XT450" s="1"/>
      <c r="XU450" s="1"/>
      <c r="XV450" s="1"/>
      <c r="XW450" s="1"/>
      <c r="XX450" s="1"/>
      <c r="XY450" s="1"/>
      <c r="XZ450" s="1"/>
      <c r="YA450" s="1"/>
      <c r="YB450" s="1"/>
      <c r="YC450" s="1"/>
      <c r="YD450" s="1"/>
      <c r="YE450" s="1"/>
      <c r="YF450" s="1"/>
      <c r="YG450" s="1"/>
      <c r="YH450" s="1"/>
      <c r="YI450" s="1"/>
      <c r="YJ450" s="1"/>
      <c r="YK450" s="1"/>
      <c r="YL450" s="1"/>
      <c r="YM450" s="1"/>
      <c r="YN450" s="1"/>
      <c r="YO450" s="1"/>
      <c r="YP450" s="1"/>
      <c r="YQ450" s="1"/>
      <c r="YR450" s="1"/>
      <c r="YS450" s="1"/>
      <c r="YT450" s="1"/>
      <c r="YU450" s="1"/>
      <c r="YV450" s="1"/>
      <c r="YW450" s="1"/>
      <c r="YX450" s="1"/>
      <c r="YY450" s="1"/>
      <c r="YZ450" s="1"/>
      <c r="ZA450" s="1"/>
      <c r="ZB450" s="1"/>
      <c r="ZC450" s="1"/>
      <c r="ZD450" s="1"/>
      <c r="ZE450" s="1"/>
      <c r="ZF450" s="1"/>
      <c r="ZG450" s="1"/>
      <c r="ZH450" s="1"/>
      <c r="ZI450" s="1"/>
      <c r="ZJ450" s="1"/>
      <c r="ZK450" s="1"/>
      <c r="ZL450" s="1"/>
      <c r="ZM450" s="1"/>
      <c r="ZN450" s="1"/>
      <c r="ZO450" s="1"/>
      <c r="ZP450" s="1"/>
      <c r="ZQ450" s="1"/>
      <c r="ZR450" s="1"/>
      <c r="ZS450" s="1"/>
      <c r="ZT450" s="1"/>
      <c r="ZU450" s="1"/>
      <c r="ZV450" s="1"/>
      <c r="ZW450" s="1"/>
      <c r="ZX450" s="1"/>
      <c r="ZY450" s="1"/>
      <c r="ZZ450" s="1"/>
      <c r="AAA450" s="1"/>
      <c r="AAB450" s="1"/>
      <c r="AAC450" s="1"/>
      <c r="AAD450" s="1"/>
      <c r="AAE450" s="1"/>
      <c r="AAF450" s="1"/>
      <c r="AAG450" s="1"/>
      <c r="AAH450" s="1"/>
      <c r="AAI450" s="1"/>
      <c r="AAJ450" s="1"/>
      <c r="AAK450" s="1"/>
      <c r="AAL450" s="1"/>
      <c r="AAM450" s="1"/>
      <c r="AAN450" s="1"/>
      <c r="AAO450" s="1"/>
      <c r="AAP450" s="1"/>
      <c r="AAQ450" s="1"/>
      <c r="AAR450" s="1"/>
      <c r="AAS450" s="1"/>
      <c r="AAT450" s="1"/>
      <c r="AAU450" s="1"/>
      <c r="AAV450" s="1"/>
      <c r="AAW450" s="1"/>
      <c r="AAX450" s="1"/>
      <c r="AAY450" s="1"/>
      <c r="AAZ450" s="1"/>
      <c r="ABA450" s="1"/>
      <c r="ABB450" s="1"/>
      <c r="ABC450" s="1"/>
      <c r="ABD450" s="1"/>
      <c r="ABE450" s="1"/>
      <c r="ABF450" s="1"/>
      <c r="ABG450" s="1"/>
      <c r="ABH450" s="1"/>
      <c r="ABI450" s="1"/>
      <c r="ABJ450" s="1"/>
      <c r="ABK450" s="1"/>
      <c r="ABL450" s="1"/>
      <c r="ABM450" s="1"/>
      <c r="ABN450" s="1"/>
      <c r="ABO450" s="1"/>
      <c r="ABP450" s="1"/>
      <c r="ABQ450" s="1"/>
      <c r="ABR450" s="1"/>
      <c r="ABS450" s="1"/>
      <c r="ABT450" s="1"/>
      <c r="ABU450" s="1"/>
      <c r="ABV450" s="1"/>
      <c r="ABW450" s="1"/>
      <c r="ABX450" s="1"/>
      <c r="ABY450" s="1"/>
      <c r="ABZ450" s="1"/>
      <c r="ACA450" s="1"/>
      <c r="ACB450" s="1"/>
      <c r="ACC450" s="1"/>
      <c r="ACD450" s="1"/>
      <c r="ACE450" s="1"/>
      <c r="ACF450" s="1"/>
      <c r="ACG450" s="1"/>
      <c r="ACH450" s="1"/>
      <c r="ACI450" s="1"/>
      <c r="ACJ450" s="1"/>
      <c r="ACK450" s="1"/>
      <c r="ACL450" s="1"/>
      <c r="ACM450" s="1"/>
      <c r="ACN450" s="1"/>
      <c r="ACO450" s="1"/>
      <c r="ACP450" s="1"/>
      <c r="ACQ450" s="1"/>
      <c r="ACR450" s="1"/>
      <c r="ACS450" s="1"/>
      <c r="ACT450" s="1"/>
      <c r="ACU450" s="1"/>
      <c r="ACV450" s="1"/>
      <c r="ACW450" s="1"/>
      <c r="ACX450" s="1"/>
      <c r="ACY450" s="1"/>
      <c r="ACZ450" s="1"/>
      <c r="ADA450" s="1"/>
      <c r="ADB450" s="1"/>
      <c r="ADC450" s="1"/>
      <c r="ADD450" s="1"/>
      <c r="ADE450" s="1"/>
      <c r="ADF450" s="1"/>
      <c r="ADG450" s="1"/>
      <c r="ADH450" s="1"/>
      <c r="ADI450" s="1"/>
      <c r="ADJ450" s="1"/>
      <c r="ADK450" s="1"/>
      <c r="ADL450" s="1"/>
      <c r="ADM450" s="1"/>
      <c r="ADN450" s="1"/>
      <c r="ADO450" s="1"/>
      <c r="ADP450" s="1"/>
      <c r="ADQ450" s="1"/>
      <c r="ADR450" s="1"/>
      <c r="ADS450" s="1"/>
      <c r="ADT450" s="1"/>
      <c r="ADU450" s="1"/>
      <c r="ADV450" s="1"/>
      <c r="ADW450" s="1"/>
      <c r="ADX450" s="1"/>
      <c r="ADY450" s="1"/>
      <c r="ADZ450" s="1"/>
      <c r="AEA450" s="1"/>
      <c r="AEB450" s="1"/>
      <c r="AEC450" s="1"/>
      <c r="AED450" s="1"/>
      <c r="AEE450" s="1"/>
      <c r="AEF450" s="1"/>
      <c r="AEG450" s="1"/>
      <c r="AEH450" s="1"/>
      <c r="AEI450" s="1"/>
      <c r="AEJ450" s="1"/>
      <c r="AEK450" s="1"/>
      <c r="AEL450" s="1"/>
      <c r="AEM450" s="1"/>
      <c r="AEN450" s="1"/>
      <c r="AEO450" s="1"/>
      <c r="AEP450" s="1"/>
      <c r="AEQ450" s="1"/>
      <c r="AER450" s="1"/>
      <c r="AES450" s="1"/>
      <c r="AET450" s="1"/>
      <c r="AEU450" s="1"/>
      <c r="AEV450" s="1"/>
      <c r="AEW450" s="1"/>
      <c r="AEX450" s="1"/>
      <c r="AEY450" s="1"/>
      <c r="AEZ450" s="1"/>
      <c r="AFA450" s="1"/>
      <c r="AFB450" s="1"/>
      <c r="AFC450" s="1"/>
      <c r="AFD450" s="1"/>
      <c r="AFE450" s="1"/>
      <c r="AFF450" s="1"/>
      <c r="AFG450" s="1"/>
      <c r="AFH450" s="1"/>
      <c r="AFI450" s="1"/>
      <c r="AFJ450" s="1"/>
      <c r="AFK450" s="1"/>
      <c r="AFL450" s="1"/>
      <c r="AFM450" s="1"/>
      <c r="AFN450" s="1"/>
      <c r="AFO450" s="1"/>
      <c r="AFP450" s="1"/>
      <c r="AFQ450" s="1"/>
      <c r="AFR450" s="1"/>
      <c r="AFS450" s="1"/>
      <c r="AFT450" s="1"/>
      <c r="AFU450" s="1"/>
      <c r="AFV450" s="1"/>
      <c r="AFW450" s="1"/>
      <c r="AFX450" s="1"/>
      <c r="AFY450" s="1"/>
      <c r="AFZ450" s="1"/>
      <c r="AGA450" s="1"/>
      <c r="AGB450" s="1"/>
      <c r="AGC450" s="1"/>
      <c r="AGD450" s="1"/>
      <c r="AGE450" s="1"/>
      <c r="AGF450" s="1"/>
      <c r="AGG450" s="1"/>
      <c r="AGH450" s="1"/>
      <c r="AGI450" s="1"/>
      <c r="AGJ450" s="1"/>
      <c r="AGK450" s="1"/>
      <c r="AGL450" s="1"/>
      <c r="AGM450" s="1"/>
      <c r="AGN450" s="1"/>
      <c r="AGO450" s="1"/>
      <c r="AGP450" s="1"/>
      <c r="AGQ450" s="1"/>
      <c r="AGR450" s="1"/>
      <c r="AGS450" s="1"/>
      <c r="AGT450" s="1"/>
      <c r="AGU450" s="1"/>
      <c r="AGV450" s="1"/>
      <c r="AGW450" s="1"/>
      <c r="AGX450" s="1"/>
      <c r="AGY450" s="1"/>
      <c r="AGZ450" s="1"/>
      <c r="AHA450" s="1"/>
      <c r="AHB450" s="1"/>
      <c r="AHC450" s="1"/>
      <c r="AHD450" s="1"/>
      <c r="AHE450" s="1"/>
      <c r="AHF450" s="1"/>
      <c r="AHG450" s="1"/>
      <c r="AHH450" s="1"/>
      <c r="AHI450" s="1"/>
      <c r="AHJ450" s="1"/>
      <c r="AHK450" s="1"/>
      <c r="AHL450" s="1"/>
      <c r="AHM450" s="1"/>
      <c r="AHN450" s="1"/>
      <c r="AHO450" s="1"/>
      <c r="AHP450" s="1"/>
      <c r="AHQ450" s="1"/>
      <c r="AHR450" s="1"/>
      <c r="AHS450" s="1"/>
      <c r="AHT450" s="1"/>
      <c r="AHU450" s="1"/>
      <c r="AHV450" s="1"/>
      <c r="AHW450" s="1"/>
      <c r="AHX450" s="1"/>
      <c r="AHY450" s="1"/>
      <c r="AHZ450" s="1"/>
      <c r="AIA450" s="1"/>
      <c r="AIB450" s="1"/>
      <c r="AIC450" s="1"/>
      <c r="AID450" s="1"/>
      <c r="AIE450" s="1"/>
      <c r="AIF450" s="1"/>
      <c r="AIG450" s="1"/>
      <c r="AIH450" s="1"/>
      <c r="AII450" s="1"/>
      <c r="AIJ450" s="1"/>
      <c r="AIK450" s="1"/>
      <c r="AIL450" s="1"/>
      <c r="AIM450" s="1"/>
      <c r="AIN450" s="1"/>
      <c r="AIO450" s="1"/>
      <c r="AIP450" s="1"/>
      <c r="AIQ450" s="1"/>
      <c r="AIR450" s="1"/>
      <c r="AIS450" s="1"/>
      <c r="AIT450" s="1"/>
      <c r="AIU450" s="1"/>
      <c r="AIV450" s="1"/>
      <c r="AIW450" s="1"/>
      <c r="AIX450" s="1"/>
      <c r="AIY450" s="1"/>
      <c r="AIZ450" s="1"/>
      <c r="AJA450" s="1"/>
      <c r="AJB450" s="1"/>
      <c r="AJC450" s="1"/>
      <c r="AJD450" s="1"/>
      <c r="AJE450" s="1"/>
      <c r="AJF450" s="1"/>
      <c r="AJG450" s="1"/>
      <c r="AJH450" s="1"/>
      <c r="AJI450" s="1"/>
      <c r="AJJ450" s="1"/>
      <c r="AJK450" s="1"/>
      <c r="AJL450" s="1"/>
      <c r="AJM450" s="1"/>
      <c r="AJN450" s="1"/>
      <c r="AJO450" s="1"/>
      <c r="AJP450" s="1"/>
      <c r="AJQ450" s="1"/>
      <c r="AJR450" s="1"/>
      <c r="AJS450" s="1"/>
      <c r="AJT450" s="1"/>
      <c r="AJU450" s="1"/>
      <c r="AJV450" s="1"/>
      <c r="AJW450" s="1"/>
      <c r="AJX450" s="1"/>
      <c r="AJY450" s="1"/>
      <c r="AJZ450" s="1"/>
      <c r="AKA450" s="1"/>
      <c r="AKB450" s="1"/>
      <c r="AKC450" s="1"/>
      <c r="AKD450" s="1"/>
      <c r="AKE450" s="1"/>
      <c r="AKF450" s="1"/>
      <c r="AKG450" s="1"/>
      <c r="AKH450" s="1"/>
      <c r="AKI450" s="1"/>
      <c r="AKJ450" s="1"/>
      <c r="AKK450" s="1"/>
      <c r="AKL450" s="1"/>
      <c r="AKM450" s="1"/>
      <c r="AKN450" s="1"/>
      <c r="AKO450" s="1"/>
      <c r="AKP450" s="1"/>
      <c r="AKQ450" s="1"/>
      <c r="AKR450" s="1"/>
      <c r="AKS450" s="1"/>
      <c r="AKT450" s="1"/>
      <c r="AKU450" s="1"/>
      <c r="AKV450" s="1"/>
      <c r="AKW450" s="1"/>
      <c r="AKX450" s="1"/>
      <c r="AKY450" s="1"/>
      <c r="AKZ450" s="1"/>
      <c r="ALA450" s="1"/>
      <c r="ALB450" s="1"/>
      <c r="ALC450" s="1"/>
      <c r="ALD450" s="1"/>
      <c r="ALE450" s="1"/>
      <c r="ALF450" s="1"/>
      <c r="ALG450" s="1"/>
      <c r="ALH450" s="1"/>
      <c r="ALI450" s="1"/>
      <c r="ALJ450" s="1"/>
      <c r="ALK450" s="1"/>
      <c r="ALL450" s="1"/>
      <c r="ALM450" s="1"/>
      <c r="ALN450" s="1"/>
      <c r="ALO450" s="1"/>
      <c r="ALP450" s="1"/>
      <c r="ALQ450" s="1"/>
      <c r="ALR450" s="1"/>
      <c r="ALS450" s="1"/>
      <c r="ALT450" s="1"/>
      <c r="ALU450" s="1"/>
      <c r="ALV450" s="1"/>
      <c r="ALW450" s="1"/>
      <c r="ALX450" s="1"/>
      <c r="ALY450" s="1"/>
      <c r="ALZ450" s="1"/>
      <c r="AMA450" s="1"/>
      <c r="AMB450" s="1"/>
      <c r="AMC450" s="1"/>
      <c r="AMD450" s="1"/>
      <c r="AME450" s="1"/>
      <c r="AMF450" s="1"/>
      <c r="AMG450" s="1"/>
      <c r="AMH450" s="1"/>
      <c r="AMI450" s="1"/>
      <c r="AMJ450" s="1"/>
    </row>
    <row r="451" spans="1:1024" s="22" customFormat="1">
      <c r="A451" s="1" t="s">
        <v>9950</v>
      </c>
      <c r="B451" s="1" t="s">
        <v>1020</v>
      </c>
      <c r="C451" s="1" t="s">
        <v>99</v>
      </c>
      <c r="D451" s="1" t="s">
        <v>247</v>
      </c>
      <c r="E451" s="1" t="s">
        <v>9951</v>
      </c>
      <c r="F451" s="1" t="s">
        <v>9951</v>
      </c>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c r="KB451" s="1"/>
      <c r="KC451" s="1"/>
      <c r="KD451" s="1"/>
      <c r="KE451" s="1"/>
      <c r="KF451" s="1"/>
      <c r="KG451" s="1"/>
      <c r="KH451" s="1"/>
      <c r="KI451" s="1"/>
      <c r="KJ451" s="1"/>
      <c r="KK451" s="1"/>
      <c r="KL451" s="1"/>
      <c r="KM451" s="1"/>
      <c r="KN451" s="1"/>
      <c r="KO451" s="1"/>
      <c r="KP451" s="1"/>
      <c r="KQ451" s="1"/>
      <c r="KR451" s="1"/>
      <c r="KS451" s="1"/>
      <c r="KT451" s="1"/>
      <c r="KU451" s="1"/>
      <c r="KV451" s="1"/>
      <c r="KW451" s="1"/>
      <c r="KX451" s="1"/>
      <c r="KY451" s="1"/>
      <c r="KZ451" s="1"/>
      <c r="LA451" s="1"/>
      <c r="LB451" s="1"/>
      <c r="LC451" s="1"/>
      <c r="LD451" s="1"/>
      <c r="LE451" s="1"/>
      <c r="LF451" s="1"/>
      <c r="LG451" s="1"/>
      <c r="LH451" s="1"/>
      <c r="LI451" s="1"/>
      <c r="LJ451" s="1"/>
      <c r="LK451" s="1"/>
      <c r="LL451" s="1"/>
      <c r="LM451" s="1"/>
      <c r="LN451" s="1"/>
      <c r="LO451" s="1"/>
      <c r="LP451" s="1"/>
      <c r="LQ451" s="1"/>
      <c r="LR451" s="1"/>
      <c r="LS451" s="1"/>
      <c r="LT451" s="1"/>
      <c r="LU451" s="1"/>
      <c r="LV451" s="1"/>
      <c r="LW451" s="1"/>
      <c r="LX451" s="1"/>
      <c r="LY451" s="1"/>
      <c r="LZ451" s="1"/>
      <c r="MA451" s="1"/>
      <c r="MB451" s="1"/>
      <c r="MC451" s="1"/>
      <c r="MD451" s="1"/>
      <c r="ME451" s="1"/>
      <c r="MF451" s="1"/>
      <c r="MG451" s="1"/>
      <c r="MH451" s="1"/>
      <c r="MI451" s="1"/>
      <c r="MJ451" s="1"/>
      <c r="MK451" s="1"/>
      <c r="ML451" s="1"/>
      <c r="MM451" s="1"/>
      <c r="MN451" s="1"/>
      <c r="MO451" s="1"/>
      <c r="MP451" s="1"/>
      <c r="MQ451" s="1"/>
      <c r="MR451" s="1"/>
      <c r="MS451" s="1"/>
      <c r="MT451" s="1"/>
      <c r="MU451" s="1"/>
      <c r="MV451" s="1"/>
      <c r="MW451" s="1"/>
      <c r="MX451" s="1"/>
      <c r="MY451" s="1"/>
      <c r="MZ451" s="1"/>
      <c r="NA451" s="1"/>
      <c r="NB451" s="1"/>
      <c r="NC451" s="1"/>
      <c r="ND451" s="1"/>
      <c r="NE451" s="1"/>
      <c r="NF451" s="1"/>
      <c r="NG451" s="1"/>
      <c r="NH451" s="1"/>
      <c r="NI451" s="1"/>
      <c r="NJ451" s="1"/>
      <c r="NK451" s="1"/>
      <c r="NL451" s="1"/>
      <c r="NM451" s="1"/>
      <c r="NN451" s="1"/>
      <c r="NO451" s="1"/>
      <c r="NP451" s="1"/>
      <c r="NQ451" s="1"/>
      <c r="NR451" s="1"/>
      <c r="NS451" s="1"/>
      <c r="NT451" s="1"/>
      <c r="NU451" s="1"/>
      <c r="NV451" s="1"/>
      <c r="NW451" s="1"/>
      <c r="NX451" s="1"/>
      <c r="NY451" s="1"/>
      <c r="NZ451" s="1"/>
      <c r="OA451" s="1"/>
      <c r="OB451" s="1"/>
      <c r="OC451" s="1"/>
      <c r="OD451" s="1"/>
      <c r="OE451" s="1"/>
      <c r="OF451" s="1"/>
      <c r="OG451" s="1"/>
      <c r="OH451" s="1"/>
      <c r="OI451" s="1"/>
      <c r="OJ451" s="1"/>
      <c r="OK451" s="1"/>
      <c r="OL451" s="1"/>
      <c r="OM451" s="1"/>
      <c r="ON451" s="1"/>
      <c r="OO451" s="1"/>
      <c r="OP451" s="1"/>
      <c r="OQ451" s="1"/>
      <c r="OR451" s="1"/>
      <c r="OS451" s="1"/>
      <c r="OT451" s="1"/>
      <c r="OU451" s="1"/>
      <c r="OV451" s="1"/>
      <c r="OW451" s="1"/>
      <c r="OX451" s="1"/>
      <c r="OY451" s="1"/>
      <c r="OZ451" s="1"/>
      <c r="PA451" s="1"/>
      <c r="PB451" s="1"/>
      <c r="PC451" s="1"/>
      <c r="PD451" s="1"/>
      <c r="PE451" s="1"/>
      <c r="PF451" s="1"/>
      <c r="PG451" s="1"/>
      <c r="PH451" s="1"/>
      <c r="PI451" s="1"/>
      <c r="PJ451" s="1"/>
      <c r="PK451" s="1"/>
      <c r="PL451" s="1"/>
      <c r="PM451" s="1"/>
      <c r="PN451" s="1"/>
      <c r="PO451" s="1"/>
      <c r="PP451" s="1"/>
      <c r="PQ451" s="1"/>
      <c r="PR451" s="1"/>
      <c r="PS451" s="1"/>
      <c r="PT451" s="1"/>
      <c r="PU451" s="1"/>
      <c r="PV451" s="1"/>
      <c r="PW451" s="1"/>
      <c r="PX451" s="1"/>
      <c r="PY451" s="1"/>
      <c r="PZ451" s="1"/>
      <c r="QA451" s="1"/>
      <c r="QB451" s="1"/>
      <c r="QC451" s="1"/>
      <c r="QD451" s="1"/>
      <c r="QE451" s="1"/>
      <c r="QF451" s="1"/>
      <c r="QG451" s="1"/>
      <c r="QH451" s="1"/>
      <c r="QI451" s="1"/>
      <c r="QJ451" s="1"/>
      <c r="QK451" s="1"/>
      <c r="QL451" s="1"/>
      <c r="QM451" s="1"/>
      <c r="QN451" s="1"/>
      <c r="QO451" s="1"/>
      <c r="QP451" s="1"/>
      <c r="QQ451" s="1"/>
      <c r="QR451" s="1"/>
      <c r="QS451" s="1"/>
      <c r="QT451" s="1"/>
      <c r="QU451" s="1"/>
      <c r="QV451" s="1"/>
      <c r="QW451" s="1"/>
      <c r="QX451" s="1"/>
      <c r="QY451" s="1"/>
      <c r="QZ451" s="1"/>
      <c r="RA451" s="1"/>
      <c r="RB451" s="1"/>
      <c r="RC451" s="1"/>
      <c r="RD451" s="1"/>
      <c r="RE451" s="1"/>
      <c r="RF451" s="1"/>
      <c r="RG451" s="1"/>
      <c r="RH451" s="1"/>
      <c r="RI451" s="1"/>
      <c r="RJ451" s="1"/>
      <c r="RK451" s="1"/>
      <c r="RL451" s="1"/>
      <c r="RM451" s="1"/>
      <c r="RN451" s="1"/>
      <c r="RO451" s="1"/>
      <c r="RP451" s="1"/>
      <c r="RQ451" s="1"/>
      <c r="RR451" s="1"/>
      <c r="RS451" s="1"/>
      <c r="RT451" s="1"/>
      <c r="RU451" s="1"/>
      <c r="RV451" s="1"/>
      <c r="RW451" s="1"/>
      <c r="RX451" s="1"/>
      <c r="RY451" s="1"/>
      <c r="RZ451" s="1"/>
      <c r="SA451" s="1"/>
      <c r="SB451" s="1"/>
      <c r="SC451" s="1"/>
      <c r="SD451" s="1"/>
      <c r="SE451" s="1"/>
      <c r="SF451" s="1"/>
      <c r="SG451" s="1"/>
      <c r="SH451" s="1"/>
      <c r="SI451" s="1"/>
      <c r="SJ451" s="1"/>
      <c r="SK451" s="1"/>
      <c r="SL451" s="1"/>
      <c r="SM451" s="1"/>
      <c r="SN451" s="1"/>
      <c r="SO451" s="1"/>
      <c r="SP451" s="1"/>
      <c r="SQ451" s="1"/>
      <c r="SR451" s="1"/>
      <c r="SS451" s="1"/>
      <c r="ST451" s="1"/>
      <c r="SU451" s="1"/>
      <c r="SV451" s="1"/>
      <c r="SW451" s="1"/>
      <c r="SX451" s="1"/>
      <c r="SY451" s="1"/>
      <c r="SZ451" s="1"/>
      <c r="TA451" s="1"/>
      <c r="TB451" s="1"/>
      <c r="TC451" s="1"/>
      <c r="TD451" s="1"/>
      <c r="TE451" s="1"/>
      <c r="TF451" s="1"/>
      <c r="TG451" s="1"/>
      <c r="TH451" s="1"/>
      <c r="TI451" s="1"/>
      <c r="TJ451" s="1"/>
      <c r="TK451" s="1"/>
      <c r="TL451" s="1"/>
      <c r="TM451" s="1"/>
      <c r="TN451" s="1"/>
      <c r="TO451" s="1"/>
      <c r="TP451" s="1"/>
      <c r="TQ451" s="1"/>
      <c r="TR451" s="1"/>
      <c r="TS451" s="1"/>
      <c r="TT451" s="1"/>
      <c r="TU451" s="1"/>
      <c r="TV451" s="1"/>
      <c r="TW451" s="1"/>
      <c r="TX451" s="1"/>
      <c r="TY451" s="1"/>
      <c r="TZ451" s="1"/>
      <c r="UA451" s="1"/>
      <c r="UB451" s="1"/>
      <c r="UC451" s="1"/>
      <c r="UD451" s="1"/>
      <c r="UE451" s="1"/>
      <c r="UF451" s="1"/>
      <c r="UG451" s="1"/>
      <c r="UH451" s="1"/>
      <c r="UI451" s="1"/>
      <c r="UJ451" s="1"/>
      <c r="UK451" s="1"/>
      <c r="UL451" s="1"/>
      <c r="UM451" s="1"/>
      <c r="UN451" s="1"/>
      <c r="UO451" s="1"/>
      <c r="UP451" s="1"/>
      <c r="UQ451" s="1"/>
      <c r="UR451" s="1"/>
      <c r="US451" s="1"/>
      <c r="UT451" s="1"/>
      <c r="UU451" s="1"/>
      <c r="UV451" s="1"/>
      <c r="UW451" s="1"/>
      <c r="UX451" s="1"/>
      <c r="UY451" s="1"/>
      <c r="UZ451" s="1"/>
      <c r="VA451" s="1"/>
      <c r="VB451" s="1"/>
      <c r="VC451" s="1"/>
      <c r="VD451" s="1"/>
      <c r="VE451" s="1"/>
      <c r="VF451" s="1"/>
      <c r="VG451" s="1"/>
      <c r="VH451" s="1"/>
      <c r="VI451" s="1"/>
      <c r="VJ451" s="1"/>
      <c r="VK451" s="1"/>
      <c r="VL451" s="1"/>
      <c r="VM451" s="1"/>
      <c r="VN451" s="1"/>
      <c r="VO451" s="1"/>
      <c r="VP451" s="1"/>
      <c r="VQ451" s="1"/>
      <c r="VR451" s="1"/>
      <c r="VS451" s="1"/>
      <c r="VT451" s="1"/>
      <c r="VU451" s="1"/>
      <c r="VV451" s="1"/>
      <c r="VW451" s="1"/>
      <c r="VX451" s="1"/>
      <c r="VY451" s="1"/>
      <c r="VZ451" s="1"/>
      <c r="WA451" s="1"/>
      <c r="WB451" s="1"/>
      <c r="WC451" s="1"/>
      <c r="WD451" s="1"/>
      <c r="WE451" s="1"/>
      <c r="WF451" s="1"/>
      <c r="WG451" s="1"/>
      <c r="WH451" s="1"/>
      <c r="WI451" s="1"/>
      <c r="WJ451" s="1"/>
      <c r="WK451" s="1"/>
      <c r="WL451" s="1"/>
      <c r="WM451" s="1"/>
      <c r="WN451" s="1"/>
      <c r="WO451" s="1"/>
      <c r="WP451" s="1"/>
      <c r="WQ451" s="1"/>
      <c r="WR451" s="1"/>
      <c r="WS451" s="1"/>
      <c r="WT451" s="1"/>
      <c r="WU451" s="1"/>
      <c r="WV451" s="1"/>
      <c r="WW451" s="1"/>
      <c r="WX451" s="1"/>
      <c r="WY451" s="1"/>
      <c r="WZ451" s="1"/>
      <c r="XA451" s="1"/>
      <c r="XB451" s="1"/>
      <c r="XC451" s="1"/>
      <c r="XD451" s="1"/>
      <c r="XE451" s="1"/>
      <c r="XF451" s="1"/>
      <c r="XG451" s="1"/>
      <c r="XH451" s="1"/>
      <c r="XI451" s="1"/>
      <c r="XJ451" s="1"/>
      <c r="XK451" s="1"/>
      <c r="XL451" s="1"/>
      <c r="XM451" s="1"/>
      <c r="XN451" s="1"/>
      <c r="XO451" s="1"/>
      <c r="XP451" s="1"/>
      <c r="XQ451" s="1"/>
      <c r="XR451" s="1"/>
      <c r="XS451" s="1"/>
      <c r="XT451" s="1"/>
      <c r="XU451" s="1"/>
      <c r="XV451" s="1"/>
      <c r="XW451" s="1"/>
      <c r="XX451" s="1"/>
      <c r="XY451" s="1"/>
      <c r="XZ451" s="1"/>
      <c r="YA451" s="1"/>
      <c r="YB451" s="1"/>
      <c r="YC451" s="1"/>
      <c r="YD451" s="1"/>
      <c r="YE451" s="1"/>
      <c r="YF451" s="1"/>
      <c r="YG451" s="1"/>
      <c r="YH451" s="1"/>
      <c r="YI451" s="1"/>
      <c r="YJ451" s="1"/>
      <c r="YK451" s="1"/>
      <c r="YL451" s="1"/>
      <c r="YM451" s="1"/>
      <c r="YN451" s="1"/>
      <c r="YO451" s="1"/>
      <c r="YP451" s="1"/>
      <c r="YQ451" s="1"/>
      <c r="YR451" s="1"/>
      <c r="YS451" s="1"/>
      <c r="YT451" s="1"/>
      <c r="YU451" s="1"/>
      <c r="YV451" s="1"/>
      <c r="YW451" s="1"/>
      <c r="YX451" s="1"/>
      <c r="YY451" s="1"/>
      <c r="YZ451" s="1"/>
      <c r="ZA451" s="1"/>
      <c r="ZB451" s="1"/>
      <c r="ZC451" s="1"/>
      <c r="ZD451" s="1"/>
      <c r="ZE451" s="1"/>
      <c r="ZF451" s="1"/>
      <c r="ZG451" s="1"/>
      <c r="ZH451" s="1"/>
      <c r="ZI451" s="1"/>
      <c r="ZJ451" s="1"/>
      <c r="ZK451" s="1"/>
      <c r="ZL451" s="1"/>
      <c r="ZM451" s="1"/>
      <c r="ZN451" s="1"/>
      <c r="ZO451" s="1"/>
      <c r="ZP451" s="1"/>
      <c r="ZQ451" s="1"/>
      <c r="ZR451" s="1"/>
      <c r="ZS451" s="1"/>
      <c r="ZT451" s="1"/>
      <c r="ZU451" s="1"/>
      <c r="ZV451" s="1"/>
      <c r="ZW451" s="1"/>
      <c r="ZX451" s="1"/>
      <c r="ZY451" s="1"/>
      <c r="ZZ451" s="1"/>
      <c r="AAA451" s="1"/>
      <c r="AAB451" s="1"/>
      <c r="AAC451" s="1"/>
      <c r="AAD451" s="1"/>
      <c r="AAE451" s="1"/>
      <c r="AAF451" s="1"/>
      <c r="AAG451" s="1"/>
      <c r="AAH451" s="1"/>
      <c r="AAI451" s="1"/>
      <c r="AAJ451" s="1"/>
      <c r="AAK451" s="1"/>
      <c r="AAL451" s="1"/>
      <c r="AAM451" s="1"/>
      <c r="AAN451" s="1"/>
      <c r="AAO451" s="1"/>
      <c r="AAP451" s="1"/>
      <c r="AAQ451" s="1"/>
      <c r="AAR451" s="1"/>
      <c r="AAS451" s="1"/>
      <c r="AAT451" s="1"/>
      <c r="AAU451" s="1"/>
      <c r="AAV451" s="1"/>
      <c r="AAW451" s="1"/>
      <c r="AAX451" s="1"/>
      <c r="AAY451" s="1"/>
      <c r="AAZ451" s="1"/>
      <c r="ABA451" s="1"/>
      <c r="ABB451" s="1"/>
      <c r="ABC451" s="1"/>
      <c r="ABD451" s="1"/>
      <c r="ABE451" s="1"/>
      <c r="ABF451" s="1"/>
      <c r="ABG451" s="1"/>
      <c r="ABH451" s="1"/>
      <c r="ABI451" s="1"/>
      <c r="ABJ451" s="1"/>
      <c r="ABK451" s="1"/>
      <c r="ABL451" s="1"/>
      <c r="ABM451" s="1"/>
      <c r="ABN451" s="1"/>
      <c r="ABO451" s="1"/>
      <c r="ABP451" s="1"/>
      <c r="ABQ451" s="1"/>
      <c r="ABR451" s="1"/>
      <c r="ABS451" s="1"/>
      <c r="ABT451" s="1"/>
      <c r="ABU451" s="1"/>
      <c r="ABV451" s="1"/>
      <c r="ABW451" s="1"/>
      <c r="ABX451" s="1"/>
      <c r="ABY451" s="1"/>
      <c r="ABZ451" s="1"/>
      <c r="ACA451" s="1"/>
      <c r="ACB451" s="1"/>
      <c r="ACC451" s="1"/>
      <c r="ACD451" s="1"/>
      <c r="ACE451" s="1"/>
      <c r="ACF451" s="1"/>
      <c r="ACG451" s="1"/>
      <c r="ACH451" s="1"/>
      <c r="ACI451" s="1"/>
      <c r="ACJ451" s="1"/>
      <c r="ACK451" s="1"/>
      <c r="ACL451" s="1"/>
      <c r="ACM451" s="1"/>
      <c r="ACN451" s="1"/>
      <c r="ACO451" s="1"/>
      <c r="ACP451" s="1"/>
      <c r="ACQ451" s="1"/>
      <c r="ACR451" s="1"/>
      <c r="ACS451" s="1"/>
      <c r="ACT451" s="1"/>
      <c r="ACU451" s="1"/>
      <c r="ACV451" s="1"/>
      <c r="ACW451" s="1"/>
      <c r="ACX451" s="1"/>
      <c r="ACY451" s="1"/>
      <c r="ACZ451" s="1"/>
      <c r="ADA451" s="1"/>
      <c r="ADB451" s="1"/>
      <c r="ADC451" s="1"/>
      <c r="ADD451" s="1"/>
      <c r="ADE451" s="1"/>
      <c r="ADF451" s="1"/>
      <c r="ADG451" s="1"/>
      <c r="ADH451" s="1"/>
      <c r="ADI451" s="1"/>
      <c r="ADJ451" s="1"/>
      <c r="ADK451" s="1"/>
      <c r="ADL451" s="1"/>
      <c r="ADM451" s="1"/>
      <c r="ADN451" s="1"/>
      <c r="ADO451" s="1"/>
      <c r="ADP451" s="1"/>
      <c r="ADQ451" s="1"/>
      <c r="ADR451" s="1"/>
      <c r="ADS451" s="1"/>
      <c r="ADT451" s="1"/>
      <c r="ADU451" s="1"/>
      <c r="ADV451" s="1"/>
      <c r="ADW451" s="1"/>
      <c r="ADX451" s="1"/>
      <c r="ADY451" s="1"/>
      <c r="ADZ451" s="1"/>
      <c r="AEA451" s="1"/>
      <c r="AEB451" s="1"/>
      <c r="AEC451" s="1"/>
      <c r="AED451" s="1"/>
      <c r="AEE451" s="1"/>
      <c r="AEF451" s="1"/>
      <c r="AEG451" s="1"/>
      <c r="AEH451" s="1"/>
      <c r="AEI451" s="1"/>
      <c r="AEJ451" s="1"/>
      <c r="AEK451" s="1"/>
      <c r="AEL451" s="1"/>
      <c r="AEM451" s="1"/>
      <c r="AEN451" s="1"/>
      <c r="AEO451" s="1"/>
      <c r="AEP451" s="1"/>
      <c r="AEQ451" s="1"/>
      <c r="AER451" s="1"/>
      <c r="AES451" s="1"/>
      <c r="AET451" s="1"/>
      <c r="AEU451" s="1"/>
      <c r="AEV451" s="1"/>
      <c r="AEW451" s="1"/>
      <c r="AEX451" s="1"/>
      <c r="AEY451" s="1"/>
      <c r="AEZ451" s="1"/>
      <c r="AFA451" s="1"/>
      <c r="AFB451" s="1"/>
      <c r="AFC451" s="1"/>
      <c r="AFD451" s="1"/>
      <c r="AFE451" s="1"/>
      <c r="AFF451" s="1"/>
      <c r="AFG451" s="1"/>
      <c r="AFH451" s="1"/>
      <c r="AFI451" s="1"/>
      <c r="AFJ451" s="1"/>
      <c r="AFK451" s="1"/>
      <c r="AFL451" s="1"/>
      <c r="AFM451" s="1"/>
      <c r="AFN451" s="1"/>
      <c r="AFO451" s="1"/>
      <c r="AFP451" s="1"/>
      <c r="AFQ451" s="1"/>
      <c r="AFR451" s="1"/>
      <c r="AFS451" s="1"/>
      <c r="AFT451" s="1"/>
      <c r="AFU451" s="1"/>
      <c r="AFV451" s="1"/>
      <c r="AFW451" s="1"/>
      <c r="AFX451" s="1"/>
      <c r="AFY451" s="1"/>
      <c r="AFZ451" s="1"/>
      <c r="AGA451" s="1"/>
      <c r="AGB451" s="1"/>
      <c r="AGC451" s="1"/>
      <c r="AGD451" s="1"/>
      <c r="AGE451" s="1"/>
      <c r="AGF451" s="1"/>
      <c r="AGG451" s="1"/>
      <c r="AGH451" s="1"/>
      <c r="AGI451" s="1"/>
      <c r="AGJ451" s="1"/>
      <c r="AGK451" s="1"/>
      <c r="AGL451" s="1"/>
      <c r="AGM451" s="1"/>
      <c r="AGN451" s="1"/>
      <c r="AGO451" s="1"/>
      <c r="AGP451" s="1"/>
      <c r="AGQ451" s="1"/>
      <c r="AGR451" s="1"/>
      <c r="AGS451" s="1"/>
      <c r="AGT451" s="1"/>
      <c r="AGU451" s="1"/>
      <c r="AGV451" s="1"/>
      <c r="AGW451" s="1"/>
      <c r="AGX451" s="1"/>
      <c r="AGY451" s="1"/>
      <c r="AGZ451" s="1"/>
      <c r="AHA451" s="1"/>
      <c r="AHB451" s="1"/>
      <c r="AHC451" s="1"/>
      <c r="AHD451" s="1"/>
      <c r="AHE451" s="1"/>
      <c r="AHF451" s="1"/>
      <c r="AHG451" s="1"/>
      <c r="AHH451" s="1"/>
      <c r="AHI451" s="1"/>
      <c r="AHJ451" s="1"/>
      <c r="AHK451" s="1"/>
      <c r="AHL451" s="1"/>
      <c r="AHM451" s="1"/>
      <c r="AHN451" s="1"/>
      <c r="AHO451" s="1"/>
      <c r="AHP451" s="1"/>
      <c r="AHQ451" s="1"/>
      <c r="AHR451" s="1"/>
      <c r="AHS451" s="1"/>
      <c r="AHT451" s="1"/>
      <c r="AHU451" s="1"/>
      <c r="AHV451" s="1"/>
      <c r="AHW451" s="1"/>
      <c r="AHX451" s="1"/>
      <c r="AHY451" s="1"/>
      <c r="AHZ451" s="1"/>
      <c r="AIA451" s="1"/>
      <c r="AIB451" s="1"/>
      <c r="AIC451" s="1"/>
      <c r="AID451" s="1"/>
      <c r="AIE451" s="1"/>
      <c r="AIF451" s="1"/>
      <c r="AIG451" s="1"/>
      <c r="AIH451" s="1"/>
      <c r="AII451" s="1"/>
      <c r="AIJ451" s="1"/>
      <c r="AIK451" s="1"/>
      <c r="AIL451" s="1"/>
      <c r="AIM451" s="1"/>
      <c r="AIN451" s="1"/>
      <c r="AIO451" s="1"/>
      <c r="AIP451" s="1"/>
      <c r="AIQ451" s="1"/>
      <c r="AIR451" s="1"/>
      <c r="AIS451" s="1"/>
      <c r="AIT451" s="1"/>
      <c r="AIU451" s="1"/>
      <c r="AIV451" s="1"/>
      <c r="AIW451" s="1"/>
      <c r="AIX451" s="1"/>
      <c r="AIY451" s="1"/>
      <c r="AIZ451" s="1"/>
      <c r="AJA451" s="1"/>
      <c r="AJB451" s="1"/>
      <c r="AJC451" s="1"/>
      <c r="AJD451" s="1"/>
      <c r="AJE451" s="1"/>
      <c r="AJF451" s="1"/>
      <c r="AJG451" s="1"/>
      <c r="AJH451" s="1"/>
      <c r="AJI451" s="1"/>
      <c r="AJJ451" s="1"/>
      <c r="AJK451" s="1"/>
      <c r="AJL451" s="1"/>
      <c r="AJM451" s="1"/>
      <c r="AJN451" s="1"/>
      <c r="AJO451" s="1"/>
      <c r="AJP451" s="1"/>
      <c r="AJQ451" s="1"/>
      <c r="AJR451" s="1"/>
      <c r="AJS451" s="1"/>
      <c r="AJT451" s="1"/>
      <c r="AJU451" s="1"/>
      <c r="AJV451" s="1"/>
      <c r="AJW451" s="1"/>
      <c r="AJX451" s="1"/>
      <c r="AJY451" s="1"/>
      <c r="AJZ451" s="1"/>
      <c r="AKA451" s="1"/>
      <c r="AKB451" s="1"/>
      <c r="AKC451" s="1"/>
      <c r="AKD451" s="1"/>
      <c r="AKE451" s="1"/>
      <c r="AKF451" s="1"/>
      <c r="AKG451" s="1"/>
      <c r="AKH451" s="1"/>
      <c r="AKI451" s="1"/>
      <c r="AKJ451" s="1"/>
      <c r="AKK451" s="1"/>
      <c r="AKL451" s="1"/>
      <c r="AKM451" s="1"/>
      <c r="AKN451" s="1"/>
      <c r="AKO451" s="1"/>
      <c r="AKP451" s="1"/>
      <c r="AKQ451" s="1"/>
      <c r="AKR451" s="1"/>
      <c r="AKS451" s="1"/>
      <c r="AKT451" s="1"/>
      <c r="AKU451" s="1"/>
      <c r="AKV451" s="1"/>
      <c r="AKW451" s="1"/>
      <c r="AKX451" s="1"/>
      <c r="AKY451" s="1"/>
      <c r="AKZ451" s="1"/>
      <c r="ALA451" s="1"/>
      <c r="ALB451" s="1"/>
      <c r="ALC451" s="1"/>
      <c r="ALD451" s="1"/>
      <c r="ALE451" s="1"/>
      <c r="ALF451" s="1"/>
      <c r="ALG451" s="1"/>
      <c r="ALH451" s="1"/>
      <c r="ALI451" s="1"/>
      <c r="ALJ451" s="1"/>
      <c r="ALK451" s="1"/>
      <c r="ALL451" s="1"/>
      <c r="ALM451" s="1"/>
      <c r="ALN451" s="1"/>
      <c r="ALO451" s="1"/>
      <c r="ALP451" s="1"/>
      <c r="ALQ451" s="1"/>
      <c r="ALR451" s="1"/>
      <c r="ALS451" s="1"/>
      <c r="ALT451" s="1"/>
      <c r="ALU451" s="1"/>
      <c r="ALV451" s="1"/>
      <c r="ALW451" s="1"/>
      <c r="ALX451" s="1"/>
      <c r="ALY451" s="1"/>
      <c r="ALZ451" s="1"/>
      <c r="AMA451" s="1"/>
      <c r="AMB451" s="1"/>
      <c r="AMC451" s="1"/>
      <c r="AMD451" s="1"/>
      <c r="AME451" s="1"/>
      <c r="AMF451" s="1"/>
      <c r="AMG451" s="1"/>
      <c r="AMH451" s="1"/>
      <c r="AMI451" s="1"/>
      <c r="AMJ451" s="1"/>
    </row>
    <row r="452" spans="1:1024" s="22" customFormat="1">
      <c r="A452" s="1" t="s">
        <v>9952</v>
      </c>
      <c r="B452" s="1" t="s">
        <v>1021</v>
      </c>
      <c r="C452" s="1" t="s">
        <v>99</v>
      </c>
      <c r="D452" s="1" t="s">
        <v>247</v>
      </c>
      <c r="E452" s="1" t="s">
        <v>9953</v>
      </c>
      <c r="F452" s="1" t="s">
        <v>9953</v>
      </c>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c r="KB452" s="1"/>
      <c r="KC452" s="1"/>
      <c r="KD452" s="1"/>
      <c r="KE452" s="1"/>
      <c r="KF452" s="1"/>
      <c r="KG452" s="1"/>
      <c r="KH452" s="1"/>
      <c r="KI452" s="1"/>
      <c r="KJ452" s="1"/>
      <c r="KK452" s="1"/>
      <c r="KL452" s="1"/>
      <c r="KM452" s="1"/>
      <c r="KN452" s="1"/>
      <c r="KO452" s="1"/>
      <c r="KP452" s="1"/>
      <c r="KQ452" s="1"/>
      <c r="KR452" s="1"/>
      <c r="KS452" s="1"/>
      <c r="KT452" s="1"/>
      <c r="KU452" s="1"/>
      <c r="KV452" s="1"/>
      <c r="KW452" s="1"/>
      <c r="KX452" s="1"/>
      <c r="KY452" s="1"/>
      <c r="KZ452" s="1"/>
      <c r="LA452" s="1"/>
      <c r="LB452" s="1"/>
      <c r="LC452" s="1"/>
      <c r="LD452" s="1"/>
      <c r="LE452" s="1"/>
      <c r="LF452" s="1"/>
      <c r="LG452" s="1"/>
      <c r="LH452" s="1"/>
      <c r="LI452" s="1"/>
      <c r="LJ452" s="1"/>
      <c r="LK452" s="1"/>
      <c r="LL452" s="1"/>
      <c r="LM452" s="1"/>
      <c r="LN452" s="1"/>
      <c r="LO452" s="1"/>
      <c r="LP452" s="1"/>
      <c r="LQ452" s="1"/>
      <c r="LR452" s="1"/>
      <c r="LS452" s="1"/>
      <c r="LT452" s="1"/>
      <c r="LU452" s="1"/>
      <c r="LV452" s="1"/>
      <c r="LW452" s="1"/>
      <c r="LX452" s="1"/>
      <c r="LY452" s="1"/>
      <c r="LZ452" s="1"/>
      <c r="MA452" s="1"/>
      <c r="MB452" s="1"/>
      <c r="MC452" s="1"/>
      <c r="MD452" s="1"/>
      <c r="ME452" s="1"/>
      <c r="MF452" s="1"/>
      <c r="MG452" s="1"/>
      <c r="MH452" s="1"/>
      <c r="MI452" s="1"/>
      <c r="MJ452" s="1"/>
      <c r="MK452" s="1"/>
      <c r="ML452" s="1"/>
      <c r="MM452" s="1"/>
      <c r="MN452" s="1"/>
      <c r="MO452" s="1"/>
      <c r="MP452" s="1"/>
      <c r="MQ452" s="1"/>
      <c r="MR452" s="1"/>
      <c r="MS452" s="1"/>
      <c r="MT452" s="1"/>
      <c r="MU452" s="1"/>
      <c r="MV452" s="1"/>
      <c r="MW452" s="1"/>
      <c r="MX452" s="1"/>
      <c r="MY452" s="1"/>
      <c r="MZ452" s="1"/>
      <c r="NA452" s="1"/>
      <c r="NB452" s="1"/>
      <c r="NC452" s="1"/>
      <c r="ND452" s="1"/>
      <c r="NE452" s="1"/>
      <c r="NF452" s="1"/>
      <c r="NG452" s="1"/>
      <c r="NH452" s="1"/>
      <c r="NI452" s="1"/>
      <c r="NJ452" s="1"/>
      <c r="NK452" s="1"/>
      <c r="NL452" s="1"/>
      <c r="NM452" s="1"/>
      <c r="NN452" s="1"/>
      <c r="NO452" s="1"/>
      <c r="NP452" s="1"/>
      <c r="NQ452" s="1"/>
      <c r="NR452" s="1"/>
      <c r="NS452" s="1"/>
      <c r="NT452" s="1"/>
      <c r="NU452" s="1"/>
      <c r="NV452" s="1"/>
      <c r="NW452" s="1"/>
      <c r="NX452" s="1"/>
      <c r="NY452" s="1"/>
      <c r="NZ452" s="1"/>
      <c r="OA452" s="1"/>
      <c r="OB452" s="1"/>
      <c r="OC452" s="1"/>
      <c r="OD452" s="1"/>
      <c r="OE452" s="1"/>
      <c r="OF452" s="1"/>
      <c r="OG452" s="1"/>
      <c r="OH452" s="1"/>
      <c r="OI452" s="1"/>
      <c r="OJ452" s="1"/>
      <c r="OK452" s="1"/>
      <c r="OL452" s="1"/>
      <c r="OM452" s="1"/>
      <c r="ON452" s="1"/>
      <c r="OO452" s="1"/>
      <c r="OP452" s="1"/>
      <c r="OQ452" s="1"/>
      <c r="OR452" s="1"/>
      <c r="OS452" s="1"/>
      <c r="OT452" s="1"/>
      <c r="OU452" s="1"/>
      <c r="OV452" s="1"/>
      <c r="OW452" s="1"/>
      <c r="OX452" s="1"/>
      <c r="OY452" s="1"/>
      <c r="OZ452" s="1"/>
      <c r="PA452" s="1"/>
      <c r="PB452" s="1"/>
      <c r="PC452" s="1"/>
      <c r="PD452" s="1"/>
      <c r="PE452" s="1"/>
      <c r="PF452" s="1"/>
      <c r="PG452" s="1"/>
      <c r="PH452" s="1"/>
      <c r="PI452" s="1"/>
      <c r="PJ452" s="1"/>
      <c r="PK452" s="1"/>
      <c r="PL452" s="1"/>
      <c r="PM452" s="1"/>
      <c r="PN452" s="1"/>
      <c r="PO452" s="1"/>
      <c r="PP452" s="1"/>
      <c r="PQ452" s="1"/>
      <c r="PR452" s="1"/>
      <c r="PS452" s="1"/>
      <c r="PT452" s="1"/>
      <c r="PU452" s="1"/>
      <c r="PV452" s="1"/>
      <c r="PW452" s="1"/>
      <c r="PX452" s="1"/>
      <c r="PY452" s="1"/>
      <c r="PZ452" s="1"/>
      <c r="QA452" s="1"/>
      <c r="QB452" s="1"/>
      <c r="QC452" s="1"/>
      <c r="QD452" s="1"/>
      <c r="QE452" s="1"/>
      <c r="QF452" s="1"/>
      <c r="QG452" s="1"/>
      <c r="QH452" s="1"/>
      <c r="QI452" s="1"/>
      <c r="QJ452" s="1"/>
      <c r="QK452" s="1"/>
      <c r="QL452" s="1"/>
      <c r="QM452" s="1"/>
      <c r="QN452" s="1"/>
      <c r="QO452" s="1"/>
      <c r="QP452" s="1"/>
      <c r="QQ452" s="1"/>
      <c r="QR452" s="1"/>
      <c r="QS452" s="1"/>
      <c r="QT452" s="1"/>
      <c r="QU452" s="1"/>
      <c r="QV452" s="1"/>
      <c r="QW452" s="1"/>
      <c r="QX452" s="1"/>
      <c r="QY452" s="1"/>
      <c r="QZ452" s="1"/>
      <c r="RA452" s="1"/>
      <c r="RB452" s="1"/>
      <c r="RC452" s="1"/>
      <c r="RD452" s="1"/>
      <c r="RE452" s="1"/>
      <c r="RF452" s="1"/>
      <c r="RG452" s="1"/>
      <c r="RH452" s="1"/>
      <c r="RI452" s="1"/>
      <c r="RJ452" s="1"/>
      <c r="RK452" s="1"/>
      <c r="RL452" s="1"/>
      <c r="RM452" s="1"/>
      <c r="RN452" s="1"/>
      <c r="RO452" s="1"/>
      <c r="RP452" s="1"/>
      <c r="RQ452" s="1"/>
      <c r="RR452" s="1"/>
      <c r="RS452" s="1"/>
      <c r="RT452" s="1"/>
      <c r="RU452" s="1"/>
      <c r="RV452" s="1"/>
      <c r="RW452" s="1"/>
      <c r="RX452" s="1"/>
      <c r="RY452" s="1"/>
      <c r="RZ452" s="1"/>
      <c r="SA452" s="1"/>
      <c r="SB452" s="1"/>
      <c r="SC452" s="1"/>
      <c r="SD452" s="1"/>
      <c r="SE452" s="1"/>
      <c r="SF452" s="1"/>
      <c r="SG452" s="1"/>
      <c r="SH452" s="1"/>
      <c r="SI452" s="1"/>
      <c r="SJ452" s="1"/>
      <c r="SK452" s="1"/>
      <c r="SL452" s="1"/>
      <c r="SM452" s="1"/>
      <c r="SN452" s="1"/>
      <c r="SO452" s="1"/>
      <c r="SP452" s="1"/>
      <c r="SQ452" s="1"/>
      <c r="SR452" s="1"/>
      <c r="SS452" s="1"/>
      <c r="ST452" s="1"/>
      <c r="SU452" s="1"/>
      <c r="SV452" s="1"/>
      <c r="SW452" s="1"/>
      <c r="SX452" s="1"/>
      <c r="SY452" s="1"/>
      <c r="SZ452" s="1"/>
      <c r="TA452" s="1"/>
      <c r="TB452" s="1"/>
      <c r="TC452" s="1"/>
      <c r="TD452" s="1"/>
      <c r="TE452" s="1"/>
      <c r="TF452" s="1"/>
      <c r="TG452" s="1"/>
      <c r="TH452" s="1"/>
      <c r="TI452" s="1"/>
      <c r="TJ452" s="1"/>
      <c r="TK452" s="1"/>
      <c r="TL452" s="1"/>
      <c r="TM452" s="1"/>
      <c r="TN452" s="1"/>
      <c r="TO452" s="1"/>
      <c r="TP452" s="1"/>
      <c r="TQ452" s="1"/>
      <c r="TR452" s="1"/>
      <c r="TS452" s="1"/>
      <c r="TT452" s="1"/>
      <c r="TU452" s="1"/>
      <c r="TV452" s="1"/>
      <c r="TW452" s="1"/>
      <c r="TX452" s="1"/>
      <c r="TY452" s="1"/>
      <c r="TZ452" s="1"/>
      <c r="UA452" s="1"/>
      <c r="UB452" s="1"/>
      <c r="UC452" s="1"/>
      <c r="UD452" s="1"/>
      <c r="UE452" s="1"/>
      <c r="UF452" s="1"/>
      <c r="UG452" s="1"/>
      <c r="UH452" s="1"/>
      <c r="UI452" s="1"/>
      <c r="UJ452" s="1"/>
      <c r="UK452" s="1"/>
      <c r="UL452" s="1"/>
      <c r="UM452" s="1"/>
      <c r="UN452" s="1"/>
      <c r="UO452" s="1"/>
      <c r="UP452" s="1"/>
      <c r="UQ452" s="1"/>
      <c r="UR452" s="1"/>
      <c r="US452" s="1"/>
      <c r="UT452" s="1"/>
      <c r="UU452" s="1"/>
      <c r="UV452" s="1"/>
      <c r="UW452" s="1"/>
      <c r="UX452" s="1"/>
      <c r="UY452" s="1"/>
      <c r="UZ452" s="1"/>
      <c r="VA452" s="1"/>
      <c r="VB452" s="1"/>
      <c r="VC452" s="1"/>
      <c r="VD452" s="1"/>
      <c r="VE452" s="1"/>
      <c r="VF452" s="1"/>
      <c r="VG452" s="1"/>
      <c r="VH452" s="1"/>
      <c r="VI452" s="1"/>
      <c r="VJ452" s="1"/>
      <c r="VK452" s="1"/>
      <c r="VL452" s="1"/>
      <c r="VM452" s="1"/>
      <c r="VN452" s="1"/>
      <c r="VO452" s="1"/>
      <c r="VP452" s="1"/>
      <c r="VQ452" s="1"/>
      <c r="VR452" s="1"/>
      <c r="VS452" s="1"/>
      <c r="VT452" s="1"/>
      <c r="VU452" s="1"/>
      <c r="VV452" s="1"/>
      <c r="VW452" s="1"/>
      <c r="VX452" s="1"/>
      <c r="VY452" s="1"/>
      <c r="VZ452" s="1"/>
      <c r="WA452" s="1"/>
      <c r="WB452" s="1"/>
      <c r="WC452" s="1"/>
      <c r="WD452" s="1"/>
      <c r="WE452" s="1"/>
      <c r="WF452" s="1"/>
      <c r="WG452" s="1"/>
      <c r="WH452" s="1"/>
      <c r="WI452" s="1"/>
      <c r="WJ452" s="1"/>
      <c r="WK452" s="1"/>
      <c r="WL452" s="1"/>
      <c r="WM452" s="1"/>
      <c r="WN452" s="1"/>
      <c r="WO452" s="1"/>
      <c r="WP452" s="1"/>
      <c r="WQ452" s="1"/>
      <c r="WR452" s="1"/>
      <c r="WS452" s="1"/>
      <c r="WT452" s="1"/>
      <c r="WU452" s="1"/>
      <c r="WV452" s="1"/>
      <c r="WW452" s="1"/>
      <c r="WX452" s="1"/>
      <c r="WY452" s="1"/>
      <c r="WZ452" s="1"/>
      <c r="XA452" s="1"/>
      <c r="XB452" s="1"/>
      <c r="XC452" s="1"/>
      <c r="XD452" s="1"/>
      <c r="XE452" s="1"/>
      <c r="XF452" s="1"/>
      <c r="XG452" s="1"/>
      <c r="XH452" s="1"/>
      <c r="XI452" s="1"/>
      <c r="XJ452" s="1"/>
      <c r="XK452" s="1"/>
      <c r="XL452" s="1"/>
      <c r="XM452" s="1"/>
      <c r="XN452" s="1"/>
      <c r="XO452" s="1"/>
      <c r="XP452" s="1"/>
      <c r="XQ452" s="1"/>
      <c r="XR452" s="1"/>
      <c r="XS452" s="1"/>
      <c r="XT452" s="1"/>
      <c r="XU452" s="1"/>
      <c r="XV452" s="1"/>
      <c r="XW452" s="1"/>
      <c r="XX452" s="1"/>
      <c r="XY452" s="1"/>
      <c r="XZ452" s="1"/>
      <c r="YA452" s="1"/>
      <c r="YB452" s="1"/>
      <c r="YC452" s="1"/>
      <c r="YD452" s="1"/>
      <c r="YE452" s="1"/>
      <c r="YF452" s="1"/>
      <c r="YG452" s="1"/>
      <c r="YH452" s="1"/>
      <c r="YI452" s="1"/>
      <c r="YJ452" s="1"/>
      <c r="YK452" s="1"/>
      <c r="YL452" s="1"/>
      <c r="YM452" s="1"/>
      <c r="YN452" s="1"/>
      <c r="YO452" s="1"/>
      <c r="YP452" s="1"/>
      <c r="YQ452" s="1"/>
      <c r="YR452" s="1"/>
      <c r="YS452" s="1"/>
      <c r="YT452" s="1"/>
      <c r="YU452" s="1"/>
      <c r="YV452" s="1"/>
      <c r="YW452" s="1"/>
      <c r="YX452" s="1"/>
      <c r="YY452" s="1"/>
      <c r="YZ452" s="1"/>
      <c r="ZA452" s="1"/>
      <c r="ZB452" s="1"/>
      <c r="ZC452" s="1"/>
      <c r="ZD452" s="1"/>
      <c r="ZE452" s="1"/>
      <c r="ZF452" s="1"/>
      <c r="ZG452" s="1"/>
      <c r="ZH452" s="1"/>
      <c r="ZI452" s="1"/>
      <c r="ZJ452" s="1"/>
      <c r="ZK452" s="1"/>
      <c r="ZL452" s="1"/>
      <c r="ZM452" s="1"/>
      <c r="ZN452" s="1"/>
      <c r="ZO452" s="1"/>
      <c r="ZP452" s="1"/>
      <c r="ZQ452" s="1"/>
      <c r="ZR452" s="1"/>
      <c r="ZS452" s="1"/>
      <c r="ZT452" s="1"/>
      <c r="ZU452" s="1"/>
      <c r="ZV452" s="1"/>
      <c r="ZW452" s="1"/>
      <c r="ZX452" s="1"/>
      <c r="ZY452" s="1"/>
      <c r="ZZ452" s="1"/>
      <c r="AAA452" s="1"/>
      <c r="AAB452" s="1"/>
      <c r="AAC452" s="1"/>
      <c r="AAD452" s="1"/>
      <c r="AAE452" s="1"/>
      <c r="AAF452" s="1"/>
      <c r="AAG452" s="1"/>
      <c r="AAH452" s="1"/>
      <c r="AAI452" s="1"/>
      <c r="AAJ452" s="1"/>
      <c r="AAK452" s="1"/>
      <c r="AAL452" s="1"/>
      <c r="AAM452" s="1"/>
      <c r="AAN452" s="1"/>
      <c r="AAO452" s="1"/>
      <c r="AAP452" s="1"/>
      <c r="AAQ452" s="1"/>
      <c r="AAR452" s="1"/>
      <c r="AAS452" s="1"/>
      <c r="AAT452" s="1"/>
      <c r="AAU452" s="1"/>
      <c r="AAV452" s="1"/>
      <c r="AAW452" s="1"/>
      <c r="AAX452" s="1"/>
      <c r="AAY452" s="1"/>
      <c r="AAZ452" s="1"/>
      <c r="ABA452" s="1"/>
      <c r="ABB452" s="1"/>
      <c r="ABC452" s="1"/>
      <c r="ABD452" s="1"/>
      <c r="ABE452" s="1"/>
      <c r="ABF452" s="1"/>
      <c r="ABG452" s="1"/>
      <c r="ABH452" s="1"/>
      <c r="ABI452" s="1"/>
      <c r="ABJ452" s="1"/>
      <c r="ABK452" s="1"/>
      <c r="ABL452" s="1"/>
      <c r="ABM452" s="1"/>
      <c r="ABN452" s="1"/>
      <c r="ABO452" s="1"/>
      <c r="ABP452" s="1"/>
      <c r="ABQ452" s="1"/>
      <c r="ABR452" s="1"/>
      <c r="ABS452" s="1"/>
      <c r="ABT452" s="1"/>
      <c r="ABU452" s="1"/>
      <c r="ABV452" s="1"/>
      <c r="ABW452" s="1"/>
      <c r="ABX452" s="1"/>
      <c r="ABY452" s="1"/>
      <c r="ABZ452" s="1"/>
      <c r="ACA452" s="1"/>
      <c r="ACB452" s="1"/>
      <c r="ACC452" s="1"/>
      <c r="ACD452" s="1"/>
      <c r="ACE452" s="1"/>
      <c r="ACF452" s="1"/>
      <c r="ACG452" s="1"/>
      <c r="ACH452" s="1"/>
      <c r="ACI452" s="1"/>
      <c r="ACJ452" s="1"/>
      <c r="ACK452" s="1"/>
      <c r="ACL452" s="1"/>
      <c r="ACM452" s="1"/>
      <c r="ACN452" s="1"/>
      <c r="ACO452" s="1"/>
      <c r="ACP452" s="1"/>
      <c r="ACQ452" s="1"/>
      <c r="ACR452" s="1"/>
      <c r="ACS452" s="1"/>
      <c r="ACT452" s="1"/>
      <c r="ACU452" s="1"/>
      <c r="ACV452" s="1"/>
      <c r="ACW452" s="1"/>
      <c r="ACX452" s="1"/>
      <c r="ACY452" s="1"/>
      <c r="ACZ452" s="1"/>
      <c r="ADA452" s="1"/>
      <c r="ADB452" s="1"/>
      <c r="ADC452" s="1"/>
      <c r="ADD452" s="1"/>
      <c r="ADE452" s="1"/>
      <c r="ADF452" s="1"/>
      <c r="ADG452" s="1"/>
      <c r="ADH452" s="1"/>
      <c r="ADI452" s="1"/>
      <c r="ADJ452" s="1"/>
      <c r="ADK452" s="1"/>
      <c r="ADL452" s="1"/>
      <c r="ADM452" s="1"/>
      <c r="ADN452" s="1"/>
      <c r="ADO452" s="1"/>
      <c r="ADP452" s="1"/>
      <c r="ADQ452" s="1"/>
      <c r="ADR452" s="1"/>
      <c r="ADS452" s="1"/>
      <c r="ADT452" s="1"/>
      <c r="ADU452" s="1"/>
      <c r="ADV452" s="1"/>
      <c r="ADW452" s="1"/>
      <c r="ADX452" s="1"/>
      <c r="ADY452" s="1"/>
      <c r="ADZ452" s="1"/>
      <c r="AEA452" s="1"/>
      <c r="AEB452" s="1"/>
      <c r="AEC452" s="1"/>
      <c r="AED452" s="1"/>
      <c r="AEE452" s="1"/>
      <c r="AEF452" s="1"/>
      <c r="AEG452" s="1"/>
      <c r="AEH452" s="1"/>
      <c r="AEI452" s="1"/>
      <c r="AEJ452" s="1"/>
      <c r="AEK452" s="1"/>
      <c r="AEL452" s="1"/>
      <c r="AEM452" s="1"/>
      <c r="AEN452" s="1"/>
      <c r="AEO452" s="1"/>
      <c r="AEP452" s="1"/>
      <c r="AEQ452" s="1"/>
      <c r="AER452" s="1"/>
      <c r="AES452" s="1"/>
      <c r="AET452" s="1"/>
      <c r="AEU452" s="1"/>
      <c r="AEV452" s="1"/>
      <c r="AEW452" s="1"/>
      <c r="AEX452" s="1"/>
      <c r="AEY452" s="1"/>
      <c r="AEZ452" s="1"/>
      <c r="AFA452" s="1"/>
      <c r="AFB452" s="1"/>
      <c r="AFC452" s="1"/>
      <c r="AFD452" s="1"/>
      <c r="AFE452" s="1"/>
      <c r="AFF452" s="1"/>
      <c r="AFG452" s="1"/>
      <c r="AFH452" s="1"/>
      <c r="AFI452" s="1"/>
      <c r="AFJ452" s="1"/>
      <c r="AFK452" s="1"/>
      <c r="AFL452" s="1"/>
      <c r="AFM452" s="1"/>
      <c r="AFN452" s="1"/>
      <c r="AFO452" s="1"/>
      <c r="AFP452" s="1"/>
      <c r="AFQ452" s="1"/>
      <c r="AFR452" s="1"/>
      <c r="AFS452" s="1"/>
      <c r="AFT452" s="1"/>
      <c r="AFU452" s="1"/>
      <c r="AFV452" s="1"/>
      <c r="AFW452" s="1"/>
      <c r="AFX452" s="1"/>
      <c r="AFY452" s="1"/>
      <c r="AFZ452" s="1"/>
      <c r="AGA452" s="1"/>
      <c r="AGB452" s="1"/>
      <c r="AGC452" s="1"/>
      <c r="AGD452" s="1"/>
      <c r="AGE452" s="1"/>
      <c r="AGF452" s="1"/>
      <c r="AGG452" s="1"/>
      <c r="AGH452" s="1"/>
      <c r="AGI452" s="1"/>
      <c r="AGJ452" s="1"/>
      <c r="AGK452" s="1"/>
      <c r="AGL452" s="1"/>
      <c r="AGM452" s="1"/>
      <c r="AGN452" s="1"/>
      <c r="AGO452" s="1"/>
      <c r="AGP452" s="1"/>
      <c r="AGQ452" s="1"/>
      <c r="AGR452" s="1"/>
      <c r="AGS452" s="1"/>
      <c r="AGT452" s="1"/>
      <c r="AGU452" s="1"/>
      <c r="AGV452" s="1"/>
      <c r="AGW452" s="1"/>
      <c r="AGX452" s="1"/>
      <c r="AGY452" s="1"/>
      <c r="AGZ452" s="1"/>
      <c r="AHA452" s="1"/>
      <c r="AHB452" s="1"/>
      <c r="AHC452" s="1"/>
      <c r="AHD452" s="1"/>
      <c r="AHE452" s="1"/>
      <c r="AHF452" s="1"/>
      <c r="AHG452" s="1"/>
      <c r="AHH452" s="1"/>
      <c r="AHI452" s="1"/>
      <c r="AHJ452" s="1"/>
      <c r="AHK452" s="1"/>
      <c r="AHL452" s="1"/>
      <c r="AHM452" s="1"/>
      <c r="AHN452" s="1"/>
      <c r="AHO452" s="1"/>
      <c r="AHP452" s="1"/>
      <c r="AHQ452" s="1"/>
      <c r="AHR452" s="1"/>
      <c r="AHS452" s="1"/>
      <c r="AHT452" s="1"/>
      <c r="AHU452" s="1"/>
      <c r="AHV452" s="1"/>
      <c r="AHW452" s="1"/>
      <c r="AHX452" s="1"/>
      <c r="AHY452" s="1"/>
      <c r="AHZ452" s="1"/>
      <c r="AIA452" s="1"/>
      <c r="AIB452" s="1"/>
      <c r="AIC452" s="1"/>
      <c r="AID452" s="1"/>
      <c r="AIE452" s="1"/>
      <c r="AIF452" s="1"/>
      <c r="AIG452" s="1"/>
      <c r="AIH452" s="1"/>
      <c r="AII452" s="1"/>
      <c r="AIJ452" s="1"/>
      <c r="AIK452" s="1"/>
      <c r="AIL452" s="1"/>
      <c r="AIM452" s="1"/>
      <c r="AIN452" s="1"/>
      <c r="AIO452" s="1"/>
      <c r="AIP452" s="1"/>
      <c r="AIQ452" s="1"/>
      <c r="AIR452" s="1"/>
      <c r="AIS452" s="1"/>
      <c r="AIT452" s="1"/>
      <c r="AIU452" s="1"/>
      <c r="AIV452" s="1"/>
      <c r="AIW452" s="1"/>
      <c r="AIX452" s="1"/>
      <c r="AIY452" s="1"/>
      <c r="AIZ452" s="1"/>
      <c r="AJA452" s="1"/>
      <c r="AJB452" s="1"/>
      <c r="AJC452" s="1"/>
      <c r="AJD452" s="1"/>
      <c r="AJE452" s="1"/>
      <c r="AJF452" s="1"/>
      <c r="AJG452" s="1"/>
      <c r="AJH452" s="1"/>
      <c r="AJI452" s="1"/>
      <c r="AJJ452" s="1"/>
      <c r="AJK452" s="1"/>
      <c r="AJL452" s="1"/>
      <c r="AJM452" s="1"/>
      <c r="AJN452" s="1"/>
      <c r="AJO452" s="1"/>
      <c r="AJP452" s="1"/>
      <c r="AJQ452" s="1"/>
      <c r="AJR452" s="1"/>
      <c r="AJS452" s="1"/>
      <c r="AJT452" s="1"/>
      <c r="AJU452" s="1"/>
      <c r="AJV452" s="1"/>
      <c r="AJW452" s="1"/>
      <c r="AJX452" s="1"/>
      <c r="AJY452" s="1"/>
      <c r="AJZ452" s="1"/>
      <c r="AKA452" s="1"/>
      <c r="AKB452" s="1"/>
      <c r="AKC452" s="1"/>
      <c r="AKD452" s="1"/>
      <c r="AKE452" s="1"/>
      <c r="AKF452" s="1"/>
      <c r="AKG452" s="1"/>
      <c r="AKH452" s="1"/>
      <c r="AKI452" s="1"/>
      <c r="AKJ452" s="1"/>
      <c r="AKK452" s="1"/>
      <c r="AKL452" s="1"/>
      <c r="AKM452" s="1"/>
      <c r="AKN452" s="1"/>
      <c r="AKO452" s="1"/>
      <c r="AKP452" s="1"/>
      <c r="AKQ452" s="1"/>
      <c r="AKR452" s="1"/>
      <c r="AKS452" s="1"/>
      <c r="AKT452" s="1"/>
      <c r="AKU452" s="1"/>
      <c r="AKV452" s="1"/>
      <c r="AKW452" s="1"/>
      <c r="AKX452" s="1"/>
      <c r="AKY452" s="1"/>
      <c r="AKZ452" s="1"/>
      <c r="ALA452" s="1"/>
      <c r="ALB452" s="1"/>
      <c r="ALC452" s="1"/>
      <c r="ALD452" s="1"/>
      <c r="ALE452" s="1"/>
      <c r="ALF452" s="1"/>
      <c r="ALG452" s="1"/>
      <c r="ALH452" s="1"/>
      <c r="ALI452" s="1"/>
      <c r="ALJ452" s="1"/>
      <c r="ALK452" s="1"/>
      <c r="ALL452" s="1"/>
      <c r="ALM452" s="1"/>
      <c r="ALN452" s="1"/>
      <c r="ALO452" s="1"/>
      <c r="ALP452" s="1"/>
      <c r="ALQ452" s="1"/>
      <c r="ALR452" s="1"/>
      <c r="ALS452" s="1"/>
      <c r="ALT452" s="1"/>
      <c r="ALU452" s="1"/>
      <c r="ALV452" s="1"/>
      <c r="ALW452" s="1"/>
      <c r="ALX452" s="1"/>
      <c r="ALY452" s="1"/>
      <c r="ALZ452" s="1"/>
      <c r="AMA452" s="1"/>
      <c r="AMB452" s="1"/>
      <c r="AMC452" s="1"/>
      <c r="AMD452" s="1"/>
      <c r="AME452" s="1"/>
      <c r="AMF452" s="1"/>
      <c r="AMG452" s="1"/>
      <c r="AMH452" s="1"/>
      <c r="AMI452" s="1"/>
      <c r="AMJ452" s="1"/>
    </row>
    <row r="453" spans="1:1024" s="22" customFormat="1">
      <c r="A453" s="1" t="s">
        <v>9954</v>
      </c>
      <c r="B453" s="1" t="s">
        <v>1022</v>
      </c>
      <c r="C453" s="1" t="s">
        <v>99</v>
      </c>
      <c r="D453" s="1" t="s">
        <v>247</v>
      </c>
      <c r="E453" s="1" t="s">
        <v>9955</v>
      </c>
      <c r="F453" s="1" t="s">
        <v>9955</v>
      </c>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c r="KB453" s="1"/>
      <c r="KC453" s="1"/>
      <c r="KD453" s="1"/>
      <c r="KE453" s="1"/>
      <c r="KF453" s="1"/>
      <c r="KG453" s="1"/>
      <c r="KH453" s="1"/>
      <c r="KI453" s="1"/>
      <c r="KJ453" s="1"/>
      <c r="KK453" s="1"/>
      <c r="KL453" s="1"/>
      <c r="KM453" s="1"/>
      <c r="KN453" s="1"/>
      <c r="KO453" s="1"/>
      <c r="KP453" s="1"/>
      <c r="KQ453" s="1"/>
      <c r="KR453" s="1"/>
      <c r="KS453" s="1"/>
      <c r="KT453" s="1"/>
      <c r="KU453" s="1"/>
      <c r="KV453" s="1"/>
      <c r="KW453" s="1"/>
      <c r="KX453" s="1"/>
      <c r="KY453" s="1"/>
      <c r="KZ453" s="1"/>
      <c r="LA453" s="1"/>
      <c r="LB453" s="1"/>
      <c r="LC453" s="1"/>
      <c r="LD453" s="1"/>
      <c r="LE453" s="1"/>
      <c r="LF453" s="1"/>
      <c r="LG453" s="1"/>
      <c r="LH453" s="1"/>
      <c r="LI453" s="1"/>
      <c r="LJ453" s="1"/>
      <c r="LK453" s="1"/>
      <c r="LL453" s="1"/>
      <c r="LM453" s="1"/>
      <c r="LN453" s="1"/>
      <c r="LO453" s="1"/>
      <c r="LP453" s="1"/>
      <c r="LQ453" s="1"/>
      <c r="LR453" s="1"/>
      <c r="LS453" s="1"/>
      <c r="LT453" s="1"/>
      <c r="LU453" s="1"/>
      <c r="LV453" s="1"/>
      <c r="LW453" s="1"/>
      <c r="LX453" s="1"/>
      <c r="LY453" s="1"/>
      <c r="LZ453" s="1"/>
      <c r="MA453" s="1"/>
      <c r="MB453" s="1"/>
      <c r="MC453" s="1"/>
      <c r="MD453" s="1"/>
      <c r="ME453" s="1"/>
      <c r="MF453" s="1"/>
      <c r="MG453" s="1"/>
      <c r="MH453" s="1"/>
      <c r="MI453" s="1"/>
      <c r="MJ453" s="1"/>
      <c r="MK453" s="1"/>
      <c r="ML453" s="1"/>
      <c r="MM453" s="1"/>
      <c r="MN453" s="1"/>
      <c r="MO453" s="1"/>
      <c r="MP453" s="1"/>
      <c r="MQ453" s="1"/>
      <c r="MR453" s="1"/>
      <c r="MS453" s="1"/>
      <c r="MT453" s="1"/>
      <c r="MU453" s="1"/>
      <c r="MV453" s="1"/>
      <c r="MW453" s="1"/>
      <c r="MX453" s="1"/>
      <c r="MY453" s="1"/>
      <c r="MZ453" s="1"/>
      <c r="NA453" s="1"/>
      <c r="NB453" s="1"/>
      <c r="NC453" s="1"/>
      <c r="ND453" s="1"/>
      <c r="NE453" s="1"/>
      <c r="NF453" s="1"/>
      <c r="NG453" s="1"/>
      <c r="NH453" s="1"/>
      <c r="NI453" s="1"/>
      <c r="NJ453" s="1"/>
      <c r="NK453" s="1"/>
      <c r="NL453" s="1"/>
      <c r="NM453" s="1"/>
      <c r="NN453" s="1"/>
      <c r="NO453" s="1"/>
      <c r="NP453" s="1"/>
      <c r="NQ453" s="1"/>
      <c r="NR453" s="1"/>
      <c r="NS453" s="1"/>
      <c r="NT453" s="1"/>
      <c r="NU453" s="1"/>
      <c r="NV453" s="1"/>
      <c r="NW453" s="1"/>
      <c r="NX453" s="1"/>
      <c r="NY453" s="1"/>
      <c r="NZ453" s="1"/>
      <c r="OA453" s="1"/>
      <c r="OB453" s="1"/>
      <c r="OC453" s="1"/>
      <c r="OD453" s="1"/>
      <c r="OE453" s="1"/>
      <c r="OF453" s="1"/>
      <c r="OG453" s="1"/>
      <c r="OH453" s="1"/>
      <c r="OI453" s="1"/>
      <c r="OJ453" s="1"/>
      <c r="OK453" s="1"/>
      <c r="OL453" s="1"/>
      <c r="OM453" s="1"/>
      <c r="ON453" s="1"/>
      <c r="OO453" s="1"/>
      <c r="OP453" s="1"/>
      <c r="OQ453" s="1"/>
      <c r="OR453" s="1"/>
      <c r="OS453" s="1"/>
      <c r="OT453" s="1"/>
      <c r="OU453" s="1"/>
      <c r="OV453" s="1"/>
      <c r="OW453" s="1"/>
      <c r="OX453" s="1"/>
      <c r="OY453" s="1"/>
      <c r="OZ453" s="1"/>
      <c r="PA453" s="1"/>
      <c r="PB453" s="1"/>
      <c r="PC453" s="1"/>
      <c r="PD453" s="1"/>
      <c r="PE453" s="1"/>
      <c r="PF453" s="1"/>
      <c r="PG453" s="1"/>
      <c r="PH453" s="1"/>
      <c r="PI453" s="1"/>
      <c r="PJ453" s="1"/>
      <c r="PK453" s="1"/>
      <c r="PL453" s="1"/>
      <c r="PM453" s="1"/>
      <c r="PN453" s="1"/>
      <c r="PO453" s="1"/>
      <c r="PP453" s="1"/>
      <c r="PQ453" s="1"/>
      <c r="PR453" s="1"/>
      <c r="PS453" s="1"/>
      <c r="PT453" s="1"/>
      <c r="PU453" s="1"/>
      <c r="PV453" s="1"/>
      <c r="PW453" s="1"/>
      <c r="PX453" s="1"/>
      <c r="PY453" s="1"/>
      <c r="PZ453" s="1"/>
      <c r="QA453" s="1"/>
      <c r="QB453" s="1"/>
      <c r="QC453" s="1"/>
      <c r="QD453" s="1"/>
      <c r="QE453" s="1"/>
      <c r="QF453" s="1"/>
      <c r="QG453" s="1"/>
      <c r="QH453" s="1"/>
      <c r="QI453" s="1"/>
      <c r="QJ453" s="1"/>
      <c r="QK453" s="1"/>
      <c r="QL453" s="1"/>
      <c r="QM453" s="1"/>
      <c r="QN453" s="1"/>
      <c r="QO453" s="1"/>
      <c r="QP453" s="1"/>
      <c r="QQ453" s="1"/>
      <c r="QR453" s="1"/>
      <c r="QS453" s="1"/>
      <c r="QT453" s="1"/>
      <c r="QU453" s="1"/>
      <c r="QV453" s="1"/>
      <c r="QW453" s="1"/>
      <c r="QX453" s="1"/>
      <c r="QY453" s="1"/>
      <c r="QZ453" s="1"/>
      <c r="RA453" s="1"/>
      <c r="RB453" s="1"/>
      <c r="RC453" s="1"/>
      <c r="RD453" s="1"/>
      <c r="RE453" s="1"/>
      <c r="RF453" s="1"/>
      <c r="RG453" s="1"/>
      <c r="RH453" s="1"/>
      <c r="RI453" s="1"/>
      <c r="RJ453" s="1"/>
      <c r="RK453" s="1"/>
      <c r="RL453" s="1"/>
      <c r="RM453" s="1"/>
      <c r="RN453" s="1"/>
      <c r="RO453" s="1"/>
      <c r="RP453" s="1"/>
      <c r="RQ453" s="1"/>
      <c r="RR453" s="1"/>
      <c r="RS453" s="1"/>
      <c r="RT453" s="1"/>
      <c r="RU453" s="1"/>
      <c r="RV453" s="1"/>
      <c r="RW453" s="1"/>
      <c r="RX453" s="1"/>
      <c r="RY453" s="1"/>
      <c r="RZ453" s="1"/>
      <c r="SA453" s="1"/>
      <c r="SB453" s="1"/>
      <c r="SC453" s="1"/>
      <c r="SD453" s="1"/>
      <c r="SE453" s="1"/>
      <c r="SF453" s="1"/>
      <c r="SG453" s="1"/>
      <c r="SH453" s="1"/>
      <c r="SI453" s="1"/>
      <c r="SJ453" s="1"/>
      <c r="SK453" s="1"/>
      <c r="SL453" s="1"/>
      <c r="SM453" s="1"/>
      <c r="SN453" s="1"/>
      <c r="SO453" s="1"/>
      <c r="SP453" s="1"/>
      <c r="SQ453" s="1"/>
      <c r="SR453" s="1"/>
      <c r="SS453" s="1"/>
      <c r="ST453" s="1"/>
      <c r="SU453" s="1"/>
      <c r="SV453" s="1"/>
      <c r="SW453" s="1"/>
      <c r="SX453" s="1"/>
      <c r="SY453" s="1"/>
      <c r="SZ453" s="1"/>
      <c r="TA453" s="1"/>
      <c r="TB453" s="1"/>
      <c r="TC453" s="1"/>
      <c r="TD453" s="1"/>
      <c r="TE453" s="1"/>
      <c r="TF453" s="1"/>
      <c r="TG453" s="1"/>
      <c r="TH453" s="1"/>
      <c r="TI453" s="1"/>
      <c r="TJ453" s="1"/>
      <c r="TK453" s="1"/>
      <c r="TL453" s="1"/>
      <c r="TM453" s="1"/>
      <c r="TN453" s="1"/>
      <c r="TO453" s="1"/>
      <c r="TP453" s="1"/>
      <c r="TQ453" s="1"/>
      <c r="TR453" s="1"/>
      <c r="TS453" s="1"/>
      <c r="TT453" s="1"/>
      <c r="TU453" s="1"/>
      <c r="TV453" s="1"/>
      <c r="TW453" s="1"/>
      <c r="TX453" s="1"/>
      <c r="TY453" s="1"/>
      <c r="TZ453" s="1"/>
      <c r="UA453" s="1"/>
      <c r="UB453" s="1"/>
      <c r="UC453" s="1"/>
      <c r="UD453" s="1"/>
      <c r="UE453" s="1"/>
      <c r="UF453" s="1"/>
      <c r="UG453" s="1"/>
      <c r="UH453" s="1"/>
      <c r="UI453" s="1"/>
      <c r="UJ453" s="1"/>
      <c r="UK453" s="1"/>
      <c r="UL453" s="1"/>
      <c r="UM453" s="1"/>
      <c r="UN453" s="1"/>
      <c r="UO453" s="1"/>
      <c r="UP453" s="1"/>
      <c r="UQ453" s="1"/>
      <c r="UR453" s="1"/>
      <c r="US453" s="1"/>
      <c r="UT453" s="1"/>
      <c r="UU453" s="1"/>
      <c r="UV453" s="1"/>
      <c r="UW453" s="1"/>
      <c r="UX453" s="1"/>
      <c r="UY453" s="1"/>
      <c r="UZ453" s="1"/>
      <c r="VA453" s="1"/>
      <c r="VB453" s="1"/>
      <c r="VC453" s="1"/>
      <c r="VD453" s="1"/>
      <c r="VE453" s="1"/>
      <c r="VF453" s="1"/>
      <c r="VG453" s="1"/>
      <c r="VH453" s="1"/>
      <c r="VI453" s="1"/>
      <c r="VJ453" s="1"/>
      <c r="VK453" s="1"/>
      <c r="VL453" s="1"/>
      <c r="VM453" s="1"/>
      <c r="VN453" s="1"/>
      <c r="VO453" s="1"/>
      <c r="VP453" s="1"/>
      <c r="VQ453" s="1"/>
      <c r="VR453" s="1"/>
      <c r="VS453" s="1"/>
      <c r="VT453" s="1"/>
      <c r="VU453" s="1"/>
      <c r="VV453" s="1"/>
      <c r="VW453" s="1"/>
      <c r="VX453" s="1"/>
      <c r="VY453" s="1"/>
      <c r="VZ453" s="1"/>
      <c r="WA453" s="1"/>
      <c r="WB453" s="1"/>
      <c r="WC453" s="1"/>
      <c r="WD453" s="1"/>
      <c r="WE453" s="1"/>
      <c r="WF453" s="1"/>
      <c r="WG453" s="1"/>
      <c r="WH453" s="1"/>
      <c r="WI453" s="1"/>
      <c r="WJ453" s="1"/>
      <c r="WK453" s="1"/>
      <c r="WL453" s="1"/>
      <c r="WM453" s="1"/>
      <c r="WN453" s="1"/>
      <c r="WO453" s="1"/>
      <c r="WP453" s="1"/>
      <c r="WQ453" s="1"/>
      <c r="WR453" s="1"/>
      <c r="WS453" s="1"/>
      <c r="WT453" s="1"/>
      <c r="WU453" s="1"/>
      <c r="WV453" s="1"/>
      <c r="WW453" s="1"/>
      <c r="WX453" s="1"/>
      <c r="WY453" s="1"/>
      <c r="WZ453" s="1"/>
      <c r="XA453" s="1"/>
      <c r="XB453" s="1"/>
      <c r="XC453" s="1"/>
      <c r="XD453" s="1"/>
      <c r="XE453" s="1"/>
      <c r="XF453" s="1"/>
      <c r="XG453" s="1"/>
      <c r="XH453" s="1"/>
      <c r="XI453" s="1"/>
      <c r="XJ453" s="1"/>
      <c r="XK453" s="1"/>
      <c r="XL453" s="1"/>
      <c r="XM453" s="1"/>
      <c r="XN453" s="1"/>
      <c r="XO453" s="1"/>
      <c r="XP453" s="1"/>
      <c r="XQ453" s="1"/>
      <c r="XR453" s="1"/>
      <c r="XS453" s="1"/>
      <c r="XT453" s="1"/>
      <c r="XU453" s="1"/>
      <c r="XV453" s="1"/>
      <c r="XW453" s="1"/>
      <c r="XX453" s="1"/>
      <c r="XY453" s="1"/>
      <c r="XZ453" s="1"/>
      <c r="YA453" s="1"/>
      <c r="YB453" s="1"/>
      <c r="YC453" s="1"/>
      <c r="YD453" s="1"/>
      <c r="YE453" s="1"/>
      <c r="YF453" s="1"/>
      <c r="YG453" s="1"/>
      <c r="YH453" s="1"/>
      <c r="YI453" s="1"/>
      <c r="YJ453" s="1"/>
      <c r="YK453" s="1"/>
      <c r="YL453" s="1"/>
      <c r="YM453" s="1"/>
      <c r="YN453" s="1"/>
      <c r="YO453" s="1"/>
      <c r="YP453" s="1"/>
      <c r="YQ453" s="1"/>
      <c r="YR453" s="1"/>
      <c r="YS453" s="1"/>
      <c r="YT453" s="1"/>
      <c r="YU453" s="1"/>
      <c r="YV453" s="1"/>
      <c r="YW453" s="1"/>
      <c r="YX453" s="1"/>
      <c r="YY453" s="1"/>
      <c r="YZ453" s="1"/>
      <c r="ZA453" s="1"/>
      <c r="ZB453" s="1"/>
      <c r="ZC453" s="1"/>
      <c r="ZD453" s="1"/>
      <c r="ZE453" s="1"/>
      <c r="ZF453" s="1"/>
      <c r="ZG453" s="1"/>
      <c r="ZH453" s="1"/>
      <c r="ZI453" s="1"/>
      <c r="ZJ453" s="1"/>
      <c r="ZK453" s="1"/>
      <c r="ZL453" s="1"/>
      <c r="ZM453" s="1"/>
      <c r="ZN453" s="1"/>
      <c r="ZO453" s="1"/>
      <c r="ZP453" s="1"/>
      <c r="ZQ453" s="1"/>
      <c r="ZR453" s="1"/>
      <c r="ZS453" s="1"/>
      <c r="ZT453" s="1"/>
      <c r="ZU453" s="1"/>
      <c r="ZV453" s="1"/>
      <c r="ZW453" s="1"/>
      <c r="ZX453" s="1"/>
      <c r="ZY453" s="1"/>
      <c r="ZZ453" s="1"/>
      <c r="AAA453" s="1"/>
      <c r="AAB453" s="1"/>
      <c r="AAC453" s="1"/>
      <c r="AAD453" s="1"/>
      <c r="AAE453" s="1"/>
      <c r="AAF453" s="1"/>
      <c r="AAG453" s="1"/>
      <c r="AAH453" s="1"/>
      <c r="AAI453" s="1"/>
      <c r="AAJ453" s="1"/>
      <c r="AAK453" s="1"/>
      <c r="AAL453" s="1"/>
      <c r="AAM453" s="1"/>
      <c r="AAN453" s="1"/>
      <c r="AAO453" s="1"/>
      <c r="AAP453" s="1"/>
      <c r="AAQ453" s="1"/>
      <c r="AAR453" s="1"/>
      <c r="AAS453" s="1"/>
      <c r="AAT453" s="1"/>
      <c r="AAU453" s="1"/>
      <c r="AAV453" s="1"/>
      <c r="AAW453" s="1"/>
      <c r="AAX453" s="1"/>
      <c r="AAY453" s="1"/>
      <c r="AAZ453" s="1"/>
      <c r="ABA453" s="1"/>
      <c r="ABB453" s="1"/>
      <c r="ABC453" s="1"/>
      <c r="ABD453" s="1"/>
      <c r="ABE453" s="1"/>
      <c r="ABF453" s="1"/>
      <c r="ABG453" s="1"/>
      <c r="ABH453" s="1"/>
      <c r="ABI453" s="1"/>
      <c r="ABJ453" s="1"/>
      <c r="ABK453" s="1"/>
      <c r="ABL453" s="1"/>
      <c r="ABM453" s="1"/>
      <c r="ABN453" s="1"/>
      <c r="ABO453" s="1"/>
      <c r="ABP453" s="1"/>
      <c r="ABQ453" s="1"/>
      <c r="ABR453" s="1"/>
      <c r="ABS453" s="1"/>
      <c r="ABT453" s="1"/>
      <c r="ABU453" s="1"/>
      <c r="ABV453" s="1"/>
      <c r="ABW453" s="1"/>
      <c r="ABX453" s="1"/>
      <c r="ABY453" s="1"/>
      <c r="ABZ453" s="1"/>
      <c r="ACA453" s="1"/>
      <c r="ACB453" s="1"/>
      <c r="ACC453" s="1"/>
      <c r="ACD453" s="1"/>
      <c r="ACE453" s="1"/>
      <c r="ACF453" s="1"/>
      <c r="ACG453" s="1"/>
      <c r="ACH453" s="1"/>
      <c r="ACI453" s="1"/>
      <c r="ACJ453" s="1"/>
      <c r="ACK453" s="1"/>
      <c r="ACL453" s="1"/>
      <c r="ACM453" s="1"/>
      <c r="ACN453" s="1"/>
      <c r="ACO453" s="1"/>
      <c r="ACP453" s="1"/>
      <c r="ACQ453" s="1"/>
      <c r="ACR453" s="1"/>
      <c r="ACS453" s="1"/>
      <c r="ACT453" s="1"/>
      <c r="ACU453" s="1"/>
      <c r="ACV453" s="1"/>
      <c r="ACW453" s="1"/>
      <c r="ACX453" s="1"/>
      <c r="ACY453" s="1"/>
      <c r="ACZ453" s="1"/>
      <c r="ADA453" s="1"/>
      <c r="ADB453" s="1"/>
      <c r="ADC453" s="1"/>
      <c r="ADD453" s="1"/>
      <c r="ADE453" s="1"/>
      <c r="ADF453" s="1"/>
      <c r="ADG453" s="1"/>
      <c r="ADH453" s="1"/>
      <c r="ADI453" s="1"/>
      <c r="ADJ453" s="1"/>
      <c r="ADK453" s="1"/>
      <c r="ADL453" s="1"/>
      <c r="ADM453" s="1"/>
      <c r="ADN453" s="1"/>
      <c r="ADO453" s="1"/>
      <c r="ADP453" s="1"/>
      <c r="ADQ453" s="1"/>
      <c r="ADR453" s="1"/>
      <c r="ADS453" s="1"/>
      <c r="ADT453" s="1"/>
      <c r="ADU453" s="1"/>
      <c r="ADV453" s="1"/>
      <c r="ADW453" s="1"/>
      <c r="ADX453" s="1"/>
      <c r="ADY453" s="1"/>
      <c r="ADZ453" s="1"/>
      <c r="AEA453" s="1"/>
      <c r="AEB453" s="1"/>
      <c r="AEC453" s="1"/>
      <c r="AED453" s="1"/>
      <c r="AEE453" s="1"/>
      <c r="AEF453" s="1"/>
      <c r="AEG453" s="1"/>
      <c r="AEH453" s="1"/>
      <c r="AEI453" s="1"/>
      <c r="AEJ453" s="1"/>
      <c r="AEK453" s="1"/>
      <c r="AEL453" s="1"/>
      <c r="AEM453" s="1"/>
      <c r="AEN453" s="1"/>
      <c r="AEO453" s="1"/>
      <c r="AEP453" s="1"/>
      <c r="AEQ453" s="1"/>
      <c r="AER453" s="1"/>
      <c r="AES453" s="1"/>
      <c r="AET453" s="1"/>
      <c r="AEU453" s="1"/>
      <c r="AEV453" s="1"/>
      <c r="AEW453" s="1"/>
      <c r="AEX453" s="1"/>
      <c r="AEY453" s="1"/>
      <c r="AEZ453" s="1"/>
      <c r="AFA453" s="1"/>
      <c r="AFB453" s="1"/>
      <c r="AFC453" s="1"/>
      <c r="AFD453" s="1"/>
      <c r="AFE453" s="1"/>
      <c r="AFF453" s="1"/>
      <c r="AFG453" s="1"/>
      <c r="AFH453" s="1"/>
      <c r="AFI453" s="1"/>
      <c r="AFJ453" s="1"/>
      <c r="AFK453" s="1"/>
      <c r="AFL453" s="1"/>
      <c r="AFM453" s="1"/>
      <c r="AFN453" s="1"/>
      <c r="AFO453" s="1"/>
      <c r="AFP453" s="1"/>
      <c r="AFQ453" s="1"/>
      <c r="AFR453" s="1"/>
      <c r="AFS453" s="1"/>
      <c r="AFT453" s="1"/>
      <c r="AFU453" s="1"/>
      <c r="AFV453" s="1"/>
      <c r="AFW453" s="1"/>
      <c r="AFX453" s="1"/>
      <c r="AFY453" s="1"/>
      <c r="AFZ453" s="1"/>
      <c r="AGA453" s="1"/>
      <c r="AGB453" s="1"/>
      <c r="AGC453" s="1"/>
      <c r="AGD453" s="1"/>
      <c r="AGE453" s="1"/>
      <c r="AGF453" s="1"/>
      <c r="AGG453" s="1"/>
      <c r="AGH453" s="1"/>
      <c r="AGI453" s="1"/>
      <c r="AGJ453" s="1"/>
      <c r="AGK453" s="1"/>
      <c r="AGL453" s="1"/>
      <c r="AGM453" s="1"/>
      <c r="AGN453" s="1"/>
      <c r="AGO453" s="1"/>
      <c r="AGP453" s="1"/>
      <c r="AGQ453" s="1"/>
      <c r="AGR453" s="1"/>
      <c r="AGS453" s="1"/>
      <c r="AGT453" s="1"/>
      <c r="AGU453" s="1"/>
      <c r="AGV453" s="1"/>
      <c r="AGW453" s="1"/>
      <c r="AGX453" s="1"/>
      <c r="AGY453" s="1"/>
      <c r="AGZ453" s="1"/>
      <c r="AHA453" s="1"/>
      <c r="AHB453" s="1"/>
      <c r="AHC453" s="1"/>
      <c r="AHD453" s="1"/>
      <c r="AHE453" s="1"/>
      <c r="AHF453" s="1"/>
      <c r="AHG453" s="1"/>
      <c r="AHH453" s="1"/>
      <c r="AHI453" s="1"/>
      <c r="AHJ453" s="1"/>
      <c r="AHK453" s="1"/>
      <c r="AHL453" s="1"/>
      <c r="AHM453" s="1"/>
      <c r="AHN453" s="1"/>
      <c r="AHO453" s="1"/>
      <c r="AHP453" s="1"/>
      <c r="AHQ453" s="1"/>
      <c r="AHR453" s="1"/>
      <c r="AHS453" s="1"/>
      <c r="AHT453" s="1"/>
      <c r="AHU453" s="1"/>
      <c r="AHV453" s="1"/>
      <c r="AHW453" s="1"/>
      <c r="AHX453" s="1"/>
      <c r="AHY453" s="1"/>
      <c r="AHZ453" s="1"/>
      <c r="AIA453" s="1"/>
      <c r="AIB453" s="1"/>
      <c r="AIC453" s="1"/>
      <c r="AID453" s="1"/>
      <c r="AIE453" s="1"/>
      <c r="AIF453" s="1"/>
      <c r="AIG453" s="1"/>
      <c r="AIH453" s="1"/>
      <c r="AII453" s="1"/>
      <c r="AIJ453" s="1"/>
      <c r="AIK453" s="1"/>
      <c r="AIL453" s="1"/>
      <c r="AIM453" s="1"/>
      <c r="AIN453" s="1"/>
      <c r="AIO453" s="1"/>
      <c r="AIP453" s="1"/>
      <c r="AIQ453" s="1"/>
      <c r="AIR453" s="1"/>
      <c r="AIS453" s="1"/>
      <c r="AIT453" s="1"/>
      <c r="AIU453" s="1"/>
      <c r="AIV453" s="1"/>
      <c r="AIW453" s="1"/>
      <c r="AIX453" s="1"/>
      <c r="AIY453" s="1"/>
      <c r="AIZ453" s="1"/>
      <c r="AJA453" s="1"/>
      <c r="AJB453" s="1"/>
      <c r="AJC453" s="1"/>
      <c r="AJD453" s="1"/>
      <c r="AJE453" s="1"/>
      <c r="AJF453" s="1"/>
      <c r="AJG453" s="1"/>
      <c r="AJH453" s="1"/>
      <c r="AJI453" s="1"/>
      <c r="AJJ453" s="1"/>
      <c r="AJK453" s="1"/>
      <c r="AJL453" s="1"/>
      <c r="AJM453" s="1"/>
      <c r="AJN453" s="1"/>
      <c r="AJO453" s="1"/>
      <c r="AJP453" s="1"/>
      <c r="AJQ453" s="1"/>
      <c r="AJR453" s="1"/>
      <c r="AJS453" s="1"/>
      <c r="AJT453" s="1"/>
      <c r="AJU453" s="1"/>
      <c r="AJV453" s="1"/>
      <c r="AJW453" s="1"/>
      <c r="AJX453" s="1"/>
      <c r="AJY453" s="1"/>
      <c r="AJZ453" s="1"/>
      <c r="AKA453" s="1"/>
      <c r="AKB453" s="1"/>
      <c r="AKC453" s="1"/>
      <c r="AKD453" s="1"/>
      <c r="AKE453" s="1"/>
      <c r="AKF453" s="1"/>
      <c r="AKG453" s="1"/>
      <c r="AKH453" s="1"/>
      <c r="AKI453" s="1"/>
      <c r="AKJ453" s="1"/>
      <c r="AKK453" s="1"/>
      <c r="AKL453" s="1"/>
      <c r="AKM453" s="1"/>
      <c r="AKN453" s="1"/>
      <c r="AKO453" s="1"/>
      <c r="AKP453" s="1"/>
      <c r="AKQ453" s="1"/>
      <c r="AKR453" s="1"/>
      <c r="AKS453" s="1"/>
      <c r="AKT453" s="1"/>
      <c r="AKU453" s="1"/>
      <c r="AKV453" s="1"/>
      <c r="AKW453" s="1"/>
      <c r="AKX453" s="1"/>
      <c r="AKY453" s="1"/>
      <c r="AKZ453" s="1"/>
      <c r="ALA453" s="1"/>
      <c r="ALB453" s="1"/>
      <c r="ALC453" s="1"/>
      <c r="ALD453" s="1"/>
      <c r="ALE453" s="1"/>
      <c r="ALF453" s="1"/>
      <c r="ALG453" s="1"/>
      <c r="ALH453" s="1"/>
      <c r="ALI453" s="1"/>
      <c r="ALJ453" s="1"/>
      <c r="ALK453" s="1"/>
      <c r="ALL453" s="1"/>
      <c r="ALM453" s="1"/>
      <c r="ALN453" s="1"/>
      <c r="ALO453" s="1"/>
      <c r="ALP453" s="1"/>
      <c r="ALQ453" s="1"/>
      <c r="ALR453" s="1"/>
      <c r="ALS453" s="1"/>
      <c r="ALT453" s="1"/>
      <c r="ALU453" s="1"/>
      <c r="ALV453" s="1"/>
      <c r="ALW453" s="1"/>
      <c r="ALX453" s="1"/>
      <c r="ALY453" s="1"/>
      <c r="ALZ453" s="1"/>
      <c r="AMA453" s="1"/>
      <c r="AMB453" s="1"/>
      <c r="AMC453" s="1"/>
      <c r="AMD453" s="1"/>
      <c r="AME453" s="1"/>
      <c r="AMF453" s="1"/>
      <c r="AMG453" s="1"/>
      <c r="AMH453" s="1"/>
      <c r="AMI453" s="1"/>
      <c r="AMJ453" s="1"/>
    </row>
    <row r="454" spans="1:1024" s="22" customForma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c r="KB454" s="1"/>
      <c r="KC454" s="1"/>
      <c r="KD454" s="1"/>
      <c r="KE454" s="1"/>
      <c r="KF454" s="1"/>
      <c r="KG454" s="1"/>
      <c r="KH454" s="1"/>
      <c r="KI454" s="1"/>
      <c r="KJ454" s="1"/>
      <c r="KK454" s="1"/>
      <c r="KL454" s="1"/>
      <c r="KM454" s="1"/>
      <c r="KN454" s="1"/>
      <c r="KO454" s="1"/>
      <c r="KP454" s="1"/>
      <c r="KQ454" s="1"/>
      <c r="KR454" s="1"/>
      <c r="KS454" s="1"/>
      <c r="KT454" s="1"/>
      <c r="KU454" s="1"/>
      <c r="KV454" s="1"/>
      <c r="KW454" s="1"/>
      <c r="KX454" s="1"/>
      <c r="KY454" s="1"/>
      <c r="KZ454" s="1"/>
      <c r="LA454" s="1"/>
      <c r="LB454" s="1"/>
      <c r="LC454" s="1"/>
      <c r="LD454" s="1"/>
      <c r="LE454" s="1"/>
      <c r="LF454" s="1"/>
      <c r="LG454" s="1"/>
      <c r="LH454" s="1"/>
      <c r="LI454" s="1"/>
      <c r="LJ454" s="1"/>
      <c r="LK454" s="1"/>
      <c r="LL454" s="1"/>
      <c r="LM454" s="1"/>
      <c r="LN454" s="1"/>
      <c r="LO454" s="1"/>
      <c r="LP454" s="1"/>
      <c r="LQ454" s="1"/>
      <c r="LR454" s="1"/>
      <c r="LS454" s="1"/>
      <c r="LT454" s="1"/>
      <c r="LU454" s="1"/>
      <c r="LV454" s="1"/>
      <c r="LW454" s="1"/>
      <c r="LX454" s="1"/>
      <c r="LY454" s="1"/>
      <c r="LZ454" s="1"/>
      <c r="MA454" s="1"/>
      <c r="MB454" s="1"/>
      <c r="MC454" s="1"/>
      <c r="MD454" s="1"/>
      <c r="ME454" s="1"/>
      <c r="MF454" s="1"/>
      <c r="MG454" s="1"/>
      <c r="MH454" s="1"/>
      <c r="MI454" s="1"/>
      <c r="MJ454" s="1"/>
      <c r="MK454" s="1"/>
      <c r="ML454" s="1"/>
      <c r="MM454" s="1"/>
      <c r="MN454" s="1"/>
      <c r="MO454" s="1"/>
      <c r="MP454" s="1"/>
      <c r="MQ454" s="1"/>
      <c r="MR454" s="1"/>
      <c r="MS454" s="1"/>
      <c r="MT454" s="1"/>
      <c r="MU454" s="1"/>
      <c r="MV454" s="1"/>
      <c r="MW454" s="1"/>
      <c r="MX454" s="1"/>
      <c r="MY454" s="1"/>
      <c r="MZ454" s="1"/>
      <c r="NA454" s="1"/>
      <c r="NB454" s="1"/>
      <c r="NC454" s="1"/>
      <c r="ND454" s="1"/>
      <c r="NE454" s="1"/>
      <c r="NF454" s="1"/>
      <c r="NG454" s="1"/>
      <c r="NH454" s="1"/>
      <c r="NI454" s="1"/>
      <c r="NJ454" s="1"/>
      <c r="NK454" s="1"/>
      <c r="NL454" s="1"/>
      <c r="NM454" s="1"/>
      <c r="NN454" s="1"/>
      <c r="NO454" s="1"/>
      <c r="NP454" s="1"/>
      <c r="NQ454" s="1"/>
      <c r="NR454" s="1"/>
      <c r="NS454" s="1"/>
      <c r="NT454" s="1"/>
      <c r="NU454" s="1"/>
      <c r="NV454" s="1"/>
      <c r="NW454" s="1"/>
      <c r="NX454" s="1"/>
      <c r="NY454" s="1"/>
      <c r="NZ454" s="1"/>
      <c r="OA454" s="1"/>
      <c r="OB454" s="1"/>
      <c r="OC454" s="1"/>
      <c r="OD454" s="1"/>
      <c r="OE454" s="1"/>
      <c r="OF454" s="1"/>
      <c r="OG454" s="1"/>
      <c r="OH454" s="1"/>
      <c r="OI454" s="1"/>
      <c r="OJ454" s="1"/>
      <c r="OK454" s="1"/>
      <c r="OL454" s="1"/>
      <c r="OM454" s="1"/>
      <c r="ON454" s="1"/>
      <c r="OO454" s="1"/>
      <c r="OP454" s="1"/>
      <c r="OQ454" s="1"/>
      <c r="OR454" s="1"/>
      <c r="OS454" s="1"/>
      <c r="OT454" s="1"/>
      <c r="OU454" s="1"/>
      <c r="OV454" s="1"/>
      <c r="OW454" s="1"/>
      <c r="OX454" s="1"/>
      <c r="OY454" s="1"/>
      <c r="OZ454" s="1"/>
      <c r="PA454" s="1"/>
      <c r="PB454" s="1"/>
      <c r="PC454" s="1"/>
      <c r="PD454" s="1"/>
      <c r="PE454" s="1"/>
      <c r="PF454" s="1"/>
      <c r="PG454" s="1"/>
      <c r="PH454" s="1"/>
      <c r="PI454" s="1"/>
      <c r="PJ454" s="1"/>
      <c r="PK454" s="1"/>
      <c r="PL454" s="1"/>
      <c r="PM454" s="1"/>
      <c r="PN454" s="1"/>
      <c r="PO454" s="1"/>
      <c r="PP454" s="1"/>
      <c r="PQ454" s="1"/>
      <c r="PR454" s="1"/>
      <c r="PS454" s="1"/>
      <c r="PT454" s="1"/>
      <c r="PU454" s="1"/>
      <c r="PV454" s="1"/>
      <c r="PW454" s="1"/>
      <c r="PX454" s="1"/>
      <c r="PY454" s="1"/>
      <c r="PZ454" s="1"/>
      <c r="QA454" s="1"/>
      <c r="QB454" s="1"/>
      <c r="QC454" s="1"/>
      <c r="QD454" s="1"/>
      <c r="QE454" s="1"/>
      <c r="QF454" s="1"/>
      <c r="QG454" s="1"/>
      <c r="QH454" s="1"/>
      <c r="QI454" s="1"/>
      <c r="QJ454" s="1"/>
      <c r="QK454" s="1"/>
      <c r="QL454" s="1"/>
      <c r="QM454" s="1"/>
      <c r="QN454" s="1"/>
      <c r="QO454" s="1"/>
      <c r="QP454" s="1"/>
      <c r="QQ454" s="1"/>
      <c r="QR454" s="1"/>
      <c r="QS454" s="1"/>
      <c r="QT454" s="1"/>
      <c r="QU454" s="1"/>
      <c r="QV454" s="1"/>
      <c r="QW454" s="1"/>
      <c r="QX454" s="1"/>
      <c r="QY454" s="1"/>
      <c r="QZ454" s="1"/>
      <c r="RA454" s="1"/>
      <c r="RB454" s="1"/>
      <c r="RC454" s="1"/>
      <c r="RD454" s="1"/>
      <c r="RE454" s="1"/>
      <c r="RF454" s="1"/>
      <c r="RG454" s="1"/>
      <c r="RH454" s="1"/>
      <c r="RI454" s="1"/>
      <c r="RJ454" s="1"/>
      <c r="RK454" s="1"/>
      <c r="RL454" s="1"/>
      <c r="RM454" s="1"/>
      <c r="RN454" s="1"/>
      <c r="RO454" s="1"/>
      <c r="RP454" s="1"/>
      <c r="RQ454" s="1"/>
      <c r="RR454" s="1"/>
      <c r="RS454" s="1"/>
      <c r="RT454" s="1"/>
      <c r="RU454" s="1"/>
      <c r="RV454" s="1"/>
      <c r="RW454" s="1"/>
      <c r="RX454" s="1"/>
      <c r="RY454" s="1"/>
      <c r="RZ454" s="1"/>
      <c r="SA454" s="1"/>
      <c r="SB454" s="1"/>
      <c r="SC454" s="1"/>
      <c r="SD454" s="1"/>
      <c r="SE454" s="1"/>
      <c r="SF454" s="1"/>
      <c r="SG454" s="1"/>
      <c r="SH454" s="1"/>
      <c r="SI454" s="1"/>
      <c r="SJ454" s="1"/>
      <c r="SK454" s="1"/>
      <c r="SL454" s="1"/>
      <c r="SM454" s="1"/>
      <c r="SN454" s="1"/>
      <c r="SO454" s="1"/>
      <c r="SP454" s="1"/>
      <c r="SQ454" s="1"/>
      <c r="SR454" s="1"/>
      <c r="SS454" s="1"/>
      <c r="ST454" s="1"/>
      <c r="SU454" s="1"/>
      <c r="SV454" s="1"/>
      <c r="SW454" s="1"/>
      <c r="SX454" s="1"/>
      <c r="SY454" s="1"/>
      <c r="SZ454" s="1"/>
      <c r="TA454" s="1"/>
      <c r="TB454" s="1"/>
      <c r="TC454" s="1"/>
      <c r="TD454" s="1"/>
      <c r="TE454" s="1"/>
      <c r="TF454" s="1"/>
      <c r="TG454" s="1"/>
      <c r="TH454" s="1"/>
      <c r="TI454" s="1"/>
      <c r="TJ454" s="1"/>
      <c r="TK454" s="1"/>
      <c r="TL454" s="1"/>
      <c r="TM454" s="1"/>
      <c r="TN454" s="1"/>
      <c r="TO454" s="1"/>
      <c r="TP454" s="1"/>
      <c r="TQ454" s="1"/>
      <c r="TR454" s="1"/>
      <c r="TS454" s="1"/>
      <c r="TT454" s="1"/>
      <c r="TU454" s="1"/>
      <c r="TV454" s="1"/>
      <c r="TW454" s="1"/>
      <c r="TX454" s="1"/>
      <c r="TY454" s="1"/>
      <c r="TZ454" s="1"/>
      <c r="UA454" s="1"/>
      <c r="UB454" s="1"/>
      <c r="UC454" s="1"/>
      <c r="UD454" s="1"/>
      <c r="UE454" s="1"/>
      <c r="UF454" s="1"/>
      <c r="UG454" s="1"/>
      <c r="UH454" s="1"/>
      <c r="UI454" s="1"/>
      <c r="UJ454" s="1"/>
      <c r="UK454" s="1"/>
      <c r="UL454" s="1"/>
      <c r="UM454" s="1"/>
      <c r="UN454" s="1"/>
      <c r="UO454" s="1"/>
      <c r="UP454" s="1"/>
      <c r="UQ454" s="1"/>
      <c r="UR454" s="1"/>
      <c r="US454" s="1"/>
      <c r="UT454" s="1"/>
      <c r="UU454" s="1"/>
      <c r="UV454" s="1"/>
      <c r="UW454" s="1"/>
      <c r="UX454" s="1"/>
      <c r="UY454" s="1"/>
      <c r="UZ454" s="1"/>
      <c r="VA454" s="1"/>
      <c r="VB454" s="1"/>
      <c r="VC454" s="1"/>
      <c r="VD454" s="1"/>
      <c r="VE454" s="1"/>
      <c r="VF454" s="1"/>
      <c r="VG454" s="1"/>
      <c r="VH454" s="1"/>
      <c r="VI454" s="1"/>
      <c r="VJ454" s="1"/>
      <c r="VK454" s="1"/>
      <c r="VL454" s="1"/>
      <c r="VM454" s="1"/>
      <c r="VN454" s="1"/>
      <c r="VO454" s="1"/>
      <c r="VP454" s="1"/>
      <c r="VQ454" s="1"/>
      <c r="VR454" s="1"/>
      <c r="VS454" s="1"/>
      <c r="VT454" s="1"/>
      <c r="VU454" s="1"/>
      <c r="VV454" s="1"/>
      <c r="VW454" s="1"/>
      <c r="VX454" s="1"/>
      <c r="VY454" s="1"/>
      <c r="VZ454" s="1"/>
      <c r="WA454" s="1"/>
      <c r="WB454" s="1"/>
      <c r="WC454" s="1"/>
      <c r="WD454" s="1"/>
      <c r="WE454" s="1"/>
      <c r="WF454" s="1"/>
      <c r="WG454" s="1"/>
      <c r="WH454" s="1"/>
      <c r="WI454" s="1"/>
      <c r="WJ454" s="1"/>
      <c r="WK454" s="1"/>
      <c r="WL454" s="1"/>
      <c r="WM454" s="1"/>
      <c r="WN454" s="1"/>
      <c r="WO454" s="1"/>
      <c r="WP454" s="1"/>
      <c r="WQ454" s="1"/>
      <c r="WR454" s="1"/>
      <c r="WS454" s="1"/>
      <c r="WT454" s="1"/>
      <c r="WU454" s="1"/>
      <c r="WV454" s="1"/>
      <c r="WW454" s="1"/>
      <c r="WX454" s="1"/>
      <c r="WY454" s="1"/>
      <c r="WZ454" s="1"/>
      <c r="XA454" s="1"/>
      <c r="XB454" s="1"/>
      <c r="XC454" s="1"/>
      <c r="XD454" s="1"/>
      <c r="XE454" s="1"/>
      <c r="XF454" s="1"/>
      <c r="XG454" s="1"/>
      <c r="XH454" s="1"/>
      <c r="XI454" s="1"/>
      <c r="XJ454" s="1"/>
      <c r="XK454" s="1"/>
      <c r="XL454" s="1"/>
      <c r="XM454" s="1"/>
      <c r="XN454" s="1"/>
      <c r="XO454" s="1"/>
      <c r="XP454" s="1"/>
      <c r="XQ454" s="1"/>
      <c r="XR454" s="1"/>
      <c r="XS454" s="1"/>
      <c r="XT454" s="1"/>
      <c r="XU454" s="1"/>
      <c r="XV454" s="1"/>
      <c r="XW454" s="1"/>
      <c r="XX454" s="1"/>
      <c r="XY454" s="1"/>
      <c r="XZ454" s="1"/>
      <c r="YA454" s="1"/>
      <c r="YB454" s="1"/>
      <c r="YC454" s="1"/>
      <c r="YD454" s="1"/>
      <c r="YE454" s="1"/>
      <c r="YF454" s="1"/>
      <c r="YG454" s="1"/>
      <c r="YH454" s="1"/>
      <c r="YI454" s="1"/>
      <c r="YJ454" s="1"/>
      <c r="YK454" s="1"/>
      <c r="YL454" s="1"/>
      <c r="YM454" s="1"/>
      <c r="YN454" s="1"/>
      <c r="YO454" s="1"/>
      <c r="YP454" s="1"/>
      <c r="YQ454" s="1"/>
      <c r="YR454" s="1"/>
      <c r="YS454" s="1"/>
      <c r="YT454" s="1"/>
      <c r="YU454" s="1"/>
      <c r="YV454" s="1"/>
      <c r="YW454" s="1"/>
      <c r="YX454" s="1"/>
      <c r="YY454" s="1"/>
      <c r="YZ454" s="1"/>
      <c r="ZA454" s="1"/>
      <c r="ZB454" s="1"/>
      <c r="ZC454" s="1"/>
      <c r="ZD454" s="1"/>
      <c r="ZE454" s="1"/>
      <c r="ZF454" s="1"/>
      <c r="ZG454" s="1"/>
      <c r="ZH454" s="1"/>
      <c r="ZI454" s="1"/>
      <c r="ZJ454" s="1"/>
      <c r="ZK454" s="1"/>
      <c r="ZL454" s="1"/>
      <c r="ZM454" s="1"/>
      <c r="ZN454" s="1"/>
      <c r="ZO454" s="1"/>
      <c r="ZP454" s="1"/>
      <c r="ZQ454" s="1"/>
      <c r="ZR454" s="1"/>
      <c r="ZS454" s="1"/>
      <c r="ZT454" s="1"/>
      <c r="ZU454" s="1"/>
      <c r="ZV454" s="1"/>
      <c r="ZW454" s="1"/>
      <c r="ZX454" s="1"/>
      <c r="ZY454" s="1"/>
      <c r="ZZ454" s="1"/>
      <c r="AAA454" s="1"/>
      <c r="AAB454" s="1"/>
      <c r="AAC454" s="1"/>
      <c r="AAD454" s="1"/>
      <c r="AAE454" s="1"/>
      <c r="AAF454" s="1"/>
      <c r="AAG454" s="1"/>
      <c r="AAH454" s="1"/>
      <c r="AAI454" s="1"/>
      <c r="AAJ454" s="1"/>
      <c r="AAK454" s="1"/>
      <c r="AAL454" s="1"/>
      <c r="AAM454" s="1"/>
      <c r="AAN454" s="1"/>
      <c r="AAO454" s="1"/>
      <c r="AAP454" s="1"/>
      <c r="AAQ454" s="1"/>
      <c r="AAR454" s="1"/>
      <c r="AAS454" s="1"/>
      <c r="AAT454" s="1"/>
      <c r="AAU454" s="1"/>
      <c r="AAV454" s="1"/>
      <c r="AAW454" s="1"/>
      <c r="AAX454" s="1"/>
      <c r="AAY454" s="1"/>
      <c r="AAZ454" s="1"/>
      <c r="ABA454" s="1"/>
      <c r="ABB454" s="1"/>
      <c r="ABC454" s="1"/>
      <c r="ABD454" s="1"/>
      <c r="ABE454" s="1"/>
      <c r="ABF454" s="1"/>
      <c r="ABG454" s="1"/>
      <c r="ABH454" s="1"/>
      <c r="ABI454" s="1"/>
      <c r="ABJ454" s="1"/>
      <c r="ABK454" s="1"/>
      <c r="ABL454" s="1"/>
      <c r="ABM454" s="1"/>
      <c r="ABN454" s="1"/>
      <c r="ABO454" s="1"/>
      <c r="ABP454" s="1"/>
      <c r="ABQ454" s="1"/>
      <c r="ABR454" s="1"/>
      <c r="ABS454" s="1"/>
      <c r="ABT454" s="1"/>
      <c r="ABU454" s="1"/>
      <c r="ABV454" s="1"/>
      <c r="ABW454" s="1"/>
      <c r="ABX454" s="1"/>
      <c r="ABY454" s="1"/>
      <c r="ABZ454" s="1"/>
      <c r="ACA454" s="1"/>
      <c r="ACB454" s="1"/>
      <c r="ACC454" s="1"/>
      <c r="ACD454" s="1"/>
      <c r="ACE454" s="1"/>
      <c r="ACF454" s="1"/>
      <c r="ACG454" s="1"/>
      <c r="ACH454" s="1"/>
      <c r="ACI454" s="1"/>
      <c r="ACJ454" s="1"/>
      <c r="ACK454" s="1"/>
      <c r="ACL454" s="1"/>
      <c r="ACM454" s="1"/>
      <c r="ACN454" s="1"/>
      <c r="ACO454" s="1"/>
      <c r="ACP454" s="1"/>
      <c r="ACQ454" s="1"/>
      <c r="ACR454" s="1"/>
      <c r="ACS454" s="1"/>
      <c r="ACT454" s="1"/>
      <c r="ACU454" s="1"/>
      <c r="ACV454" s="1"/>
      <c r="ACW454" s="1"/>
      <c r="ACX454" s="1"/>
      <c r="ACY454" s="1"/>
      <c r="ACZ454" s="1"/>
      <c r="ADA454" s="1"/>
      <c r="ADB454" s="1"/>
      <c r="ADC454" s="1"/>
      <c r="ADD454" s="1"/>
      <c r="ADE454" s="1"/>
      <c r="ADF454" s="1"/>
      <c r="ADG454" s="1"/>
      <c r="ADH454" s="1"/>
      <c r="ADI454" s="1"/>
      <c r="ADJ454" s="1"/>
      <c r="ADK454" s="1"/>
      <c r="ADL454" s="1"/>
      <c r="ADM454" s="1"/>
      <c r="ADN454" s="1"/>
      <c r="ADO454" s="1"/>
      <c r="ADP454" s="1"/>
      <c r="ADQ454" s="1"/>
      <c r="ADR454" s="1"/>
      <c r="ADS454" s="1"/>
      <c r="ADT454" s="1"/>
      <c r="ADU454" s="1"/>
      <c r="ADV454" s="1"/>
      <c r="ADW454" s="1"/>
      <c r="ADX454" s="1"/>
      <c r="ADY454" s="1"/>
      <c r="ADZ454" s="1"/>
      <c r="AEA454" s="1"/>
      <c r="AEB454" s="1"/>
      <c r="AEC454" s="1"/>
      <c r="AED454" s="1"/>
      <c r="AEE454" s="1"/>
      <c r="AEF454" s="1"/>
      <c r="AEG454" s="1"/>
      <c r="AEH454" s="1"/>
      <c r="AEI454" s="1"/>
      <c r="AEJ454" s="1"/>
      <c r="AEK454" s="1"/>
      <c r="AEL454" s="1"/>
      <c r="AEM454" s="1"/>
      <c r="AEN454" s="1"/>
      <c r="AEO454" s="1"/>
      <c r="AEP454" s="1"/>
      <c r="AEQ454" s="1"/>
      <c r="AER454" s="1"/>
      <c r="AES454" s="1"/>
      <c r="AET454" s="1"/>
      <c r="AEU454" s="1"/>
      <c r="AEV454" s="1"/>
      <c r="AEW454" s="1"/>
      <c r="AEX454" s="1"/>
      <c r="AEY454" s="1"/>
      <c r="AEZ454" s="1"/>
      <c r="AFA454" s="1"/>
      <c r="AFB454" s="1"/>
      <c r="AFC454" s="1"/>
      <c r="AFD454" s="1"/>
      <c r="AFE454" s="1"/>
      <c r="AFF454" s="1"/>
      <c r="AFG454" s="1"/>
      <c r="AFH454" s="1"/>
      <c r="AFI454" s="1"/>
      <c r="AFJ454" s="1"/>
      <c r="AFK454" s="1"/>
      <c r="AFL454" s="1"/>
      <c r="AFM454" s="1"/>
      <c r="AFN454" s="1"/>
      <c r="AFO454" s="1"/>
      <c r="AFP454" s="1"/>
      <c r="AFQ454" s="1"/>
      <c r="AFR454" s="1"/>
      <c r="AFS454" s="1"/>
      <c r="AFT454" s="1"/>
      <c r="AFU454" s="1"/>
      <c r="AFV454" s="1"/>
      <c r="AFW454" s="1"/>
      <c r="AFX454" s="1"/>
      <c r="AFY454" s="1"/>
      <c r="AFZ454" s="1"/>
      <c r="AGA454" s="1"/>
      <c r="AGB454" s="1"/>
      <c r="AGC454" s="1"/>
      <c r="AGD454" s="1"/>
      <c r="AGE454" s="1"/>
      <c r="AGF454" s="1"/>
      <c r="AGG454" s="1"/>
      <c r="AGH454" s="1"/>
      <c r="AGI454" s="1"/>
      <c r="AGJ454" s="1"/>
      <c r="AGK454" s="1"/>
      <c r="AGL454" s="1"/>
      <c r="AGM454" s="1"/>
      <c r="AGN454" s="1"/>
      <c r="AGO454" s="1"/>
      <c r="AGP454" s="1"/>
      <c r="AGQ454" s="1"/>
      <c r="AGR454" s="1"/>
      <c r="AGS454" s="1"/>
      <c r="AGT454" s="1"/>
      <c r="AGU454" s="1"/>
      <c r="AGV454" s="1"/>
      <c r="AGW454" s="1"/>
      <c r="AGX454" s="1"/>
      <c r="AGY454" s="1"/>
      <c r="AGZ454" s="1"/>
      <c r="AHA454" s="1"/>
      <c r="AHB454" s="1"/>
      <c r="AHC454" s="1"/>
      <c r="AHD454" s="1"/>
      <c r="AHE454" s="1"/>
      <c r="AHF454" s="1"/>
      <c r="AHG454" s="1"/>
      <c r="AHH454" s="1"/>
      <c r="AHI454" s="1"/>
      <c r="AHJ454" s="1"/>
      <c r="AHK454" s="1"/>
      <c r="AHL454" s="1"/>
      <c r="AHM454" s="1"/>
      <c r="AHN454" s="1"/>
      <c r="AHO454" s="1"/>
      <c r="AHP454" s="1"/>
      <c r="AHQ454" s="1"/>
      <c r="AHR454" s="1"/>
      <c r="AHS454" s="1"/>
      <c r="AHT454" s="1"/>
      <c r="AHU454" s="1"/>
      <c r="AHV454" s="1"/>
      <c r="AHW454" s="1"/>
      <c r="AHX454" s="1"/>
      <c r="AHY454" s="1"/>
      <c r="AHZ454" s="1"/>
      <c r="AIA454" s="1"/>
      <c r="AIB454" s="1"/>
      <c r="AIC454" s="1"/>
      <c r="AID454" s="1"/>
      <c r="AIE454" s="1"/>
      <c r="AIF454" s="1"/>
      <c r="AIG454" s="1"/>
      <c r="AIH454" s="1"/>
      <c r="AII454" s="1"/>
      <c r="AIJ454" s="1"/>
      <c r="AIK454" s="1"/>
      <c r="AIL454" s="1"/>
      <c r="AIM454" s="1"/>
      <c r="AIN454" s="1"/>
      <c r="AIO454" s="1"/>
      <c r="AIP454" s="1"/>
      <c r="AIQ454" s="1"/>
      <c r="AIR454" s="1"/>
      <c r="AIS454" s="1"/>
      <c r="AIT454" s="1"/>
      <c r="AIU454" s="1"/>
      <c r="AIV454" s="1"/>
      <c r="AIW454" s="1"/>
      <c r="AIX454" s="1"/>
      <c r="AIY454" s="1"/>
      <c r="AIZ454" s="1"/>
      <c r="AJA454" s="1"/>
      <c r="AJB454" s="1"/>
      <c r="AJC454" s="1"/>
      <c r="AJD454" s="1"/>
      <c r="AJE454" s="1"/>
      <c r="AJF454" s="1"/>
      <c r="AJG454" s="1"/>
      <c r="AJH454" s="1"/>
      <c r="AJI454" s="1"/>
      <c r="AJJ454" s="1"/>
      <c r="AJK454" s="1"/>
      <c r="AJL454" s="1"/>
      <c r="AJM454" s="1"/>
      <c r="AJN454" s="1"/>
      <c r="AJO454" s="1"/>
      <c r="AJP454" s="1"/>
      <c r="AJQ454" s="1"/>
      <c r="AJR454" s="1"/>
      <c r="AJS454" s="1"/>
      <c r="AJT454" s="1"/>
      <c r="AJU454" s="1"/>
      <c r="AJV454" s="1"/>
      <c r="AJW454" s="1"/>
      <c r="AJX454" s="1"/>
      <c r="AJY454" s="1"/>
      <c r="AJZ454" s="1"/>
      <c r="AKA454" s="1"/>
      <c r="AKB454" s="1"/>
      <c r="AKC454" s="1"/>
      <c r="AKD454" s="1"/>
      <c r="AKE454" s="1"/>
      <c r="AKF454" s="1"/>
      <c r="AKG454" s="1"/>
      <c r="AKH454" s="1"/>
      <c r="AKI454" s="1"/>
      <c r="AKJ454" s="1"/>
      <c r="AKK454" s="1"/>
      <c r="AKL454" s="1"/>
      <c r="AKM454" s="1"/>
      <c r="AKN454" s="1"/>
      <c r="AKO454" s="1"/>
      <c r="AKP454" s="1"/>
      <c r="AKQ454" s="1"/>
      <c r="AKR454" s="1"/>
      <c r="AKS454" s="1"/>
      <c r="AKT454" s="1"/>
      <c r="AKU454" s="1"/>
      <c r="AKV454" s="1"/>
      <c r="AKW454" s="1"/>
      <c r="AKX454" s="1"/>
      <c r="AKY454" s="1"/>
      <c r="AKZ454" s="1"/>
      <c r="ALA454" s="1"/>
      <c r="ALB454" s="1"/>
      <c r="ALC454" s="1"/>
      <c r="ALD454" s="1"/>
      <c r="ALE454" s="1"/>
      <c r="ALF454" s="1"/>
      <c r="ALG454" s="1"/>
      <c r="ALH454" s="1"/>
      <c r="ALI454" s="1"/>
      <c r="ALJ454" s="1"/>
      <c r="ALK454" s="1"/>
      <c r="ALL454" s="1"/>
      <c r="ALM454" s="1"/>
      <c r="ALN454" s="1"/>
      <c r="ALO454" s="1"/>
      <c r="ALP454" s="1"/>
      <c r="ALQ454" s="1"/>
      <c r="ALR454" s="1"/>
      <c r="ALS454" s="1"/>
      <c r="ALT454" s="1"/>
      <c r="ALU454" s="1"/>
      <c r="ALV454" s="1"/>
      <c r="ALW454" s="1"/>
      <c r="ALX454" s="1"/>
      <c r="ALY454" s="1"/>
      <c r="ALZ454" s="1"/>
      <c r="AMA454" s="1"/>
      <c r="AMB454" s="1"/>
      <c r="AMC454" s="1"/>
      <c r="AMD454" s="1"/>
      <c r="AME454" s="1"/>
      <c r="AMF454" s="1"/>
      <c r="AMG454" s="1"/>
      <c r="AMH454" s="1"/>
      <c r="AMI454" s="1"/>
      <c r="AMJ454" s="1"/>
    </row>
    <row r="455" spans="1:1024" s="2" customFormat="1">
      <c r="A455" s="2" t="s">
        <v>9687</v>
      </c>
    </row>
    <row r="456" spans="1:1024">
      <c r="A456" s="1" t="s">
        <v>9186</v>
      </c>
      <c r="B456" s="1" t="s">
        <v>9187</v>
      </c>
      <c r="C456" s="1" t="s">
        <v>99</v>
      </c>
      <c r="D456" s="1" t="s">
        <v>13</v>
      </c>
      <c r="E456" s="1" t="s">
        <v>9216</v>
      </c>
      <c r="F456" s="1" t="s">
        <v>16</v>
      </c>
    </row>
    <row r="457" spans="1:1024">
      <c r="A457" s="1" t="s">
        <v>9188</v>
      </c>
      <c r="B457" s="1" t="s">
        <v>9189</v>
      </c>
      <c r="C457" s="1" t="s">
        <v>99</v>
      </c>
      <c r="D457" s="1" t="s">
        <v>13</v>
      </c>
      <c r="E457" s="1" t="s">
        <v>9217</v>
      </c>
      <c r="F457" s="1" t="s">
        <v>16</v>
      </c>
    </row>
    <row r="458" spans="1:1024">
      <c r="A458" s="1" t="s">
        <v>9190</v>
      </c>
      <c r="B458" s="1" t="s">
        <v>9191</v>
      </c>
      <c r="C458" s="1" t="s">
        <v>99</v>
      </c>
      <c r="D458" s="1" t="s">
        <v>13</v>
      </c>
      <c r="E458" s="1" t="s">
        <v>9218</v>
      </c>
      <c r="F458" s="1" t="s">
        <v>16</v>
      </c>
    </row>
    <row r="459" spans="1:1024">
      <c r="A459" s="1" t="s">
        <v>9192</v>
      </c>
      <c r="B459" s="1" t="s">
        <v>9193</v>
      </c>
      <c r="C459" s="1" t="s">
        <v>99</v>
      </c>
      <c r="D459" s="1" t="s">
        <v>13</v>
      </c>
      <c r="E459" s="1" t="s">
        <v>9219</v>
      </c>
      <c r="F459" s="1" t="s">
        <v>16</v>
      </c>
    </row>
    <row r="460" spans="1:1024">
      <c r="A460" s="1" t="s">
        <v>9194</v>
      </c>
      <c r="B460" s="1" t="s">
        <v>9195</v>
      </c>
      <c r="C460" s="1" t="s">
        <v>99</v>
      </c>
      <c r="D460" s="1" t="s">
        <v>13</v>
      </c>
      <c r="E460" s="1" t="s">
        <v>9220</v>
      </c>
      <c r="F460" s="1" t="s">
        <v>16</v>
      </c>
    </row>
    <row r="462" spans="1:1024">
      <c r="A462" s="1" t="s">
        <v>9196</v>
      </c>
      <c r="B462" s="1" t="s">
        <v>9197</v>
      </c>
      <c r="C462" s="1" t="s">
        <v>99</v>
      </c>
      <c r="D462" s="1" t="s">
        <v>13</v>
      </c>
      <c r="E462" s="1" t="s">
        <v>9221</v>
      </c>
      <c r="F462" s="1" t="s">
        <v>16</v>
      </c>
    </row>
    <row r="463" spans="1:1024">
      <c r="A463" s="1" t="s">
        <v>9198</v>
      </c>
      <c r="B463" s="1" t="s">
        <v>9199</v>
      </c>
      <c r="C463" s="1" t="s">
        <v>99</v>
      </c>
      <c r="D463" s="1" t="s">
        <v>13</v>
      </c>
      <c r="E463" s="1" t="s">
        <v>9222</v>
      </c>
      <c r="F463" s="1" t="s">
        <v>16</v>
      </c>
    </row>
    <row r="464" spans="1:1024">
      <c r="A464" s="1" t="s">
        <v>9200</v>
      </c>
      <c r="B464" s="1" t="s">
        <v>9201</v>
      </c>
      <c r="C464" s="1" t="s">
        <v>99</v>
      </c>
      <c r="D464" s="1" t="s">
        <v>13</v>
      </c>
      <c r="E464" s="1" t="s">
        <v>9223</v>
      </c>
      <c r="F464" s="1" t="s">
        <v>16</v>
      </c>
    </row>
    <row r="465" spans="1:6">
      <c r="A465" s="1" t="s">
        <v>9202</v>
      </c>
      <c r="B465" s="1" t="s">
        <v>9203</v>
      </c>
      <c r="C465" s="1" t="s">
        <v>99</v>
      </c>
      <c r="D465" s="1" t="s">
        <v>13</v>
      </c>
      <c r="E465" s="1" t="s">
        <v>9224</v>
      </c>
      <c r="F465" s="1" t="s">
        <v>16</v>
      </c>
    </row>
    <row r="467" spans="1:6">
      <c r="A467" s="1" t="s">
        <v>9204</v>
      </c>
      <c r="B467" s="1" t="s">
        <v>9205</v>
      </c>
      <c r="C467" s="1" t="s">
        <v>99</v>
      </c>
      <c r="D467" s="1" t="s">
        <v>13</v>
      </c>
      <c r="E467" s="1" t="s">
        <v>9225</v>
      </c>
      <c r="F467" s="1" t="s">
        <v>16</v>
      </c>
    </row>
    <row r="468" spans="1:6">
      <c r="A468" s="1" t="s">
        <v>9206</v>
      </c>
      <c r="B468" s="1" t="s">
        <v>9207</v>
      </c>
      <c r="C468" s="1" t="s">
        <v>99</v>
      </c>
      <c r="D468" s="1" t="s">
        <v>13</v>
      </c>
      <c r="E468" s="1" t="s">
        <v>9226</v>
      </c>
      <c r="F468" s="1" t="s">
        <v>16</v>
      </c>
    </row>
    <row r="469" spans="1:6">
      <c r="A469" s="1" t="s">
        <v>9208</v>
      </c>
      <c r="B469" s="1" t="s">
        <v>9209</v>
      </c>
      <c r="C469" s="1" t="s">
        <v>99</v>
      </c>
      <c r="D469" s="1" t="s">
        <v>13</v>
      </c>
      <c r="E469" s="1" t="s">
        <v>9227</v>
      </c>
      <c r="F469" s="1" t="s">
        <v>16</v>
      </c>
    </row>
    <row r="470" spans="1:6">
      <c r="A470" s="1" t="s">
        <v>9210</v>
      </c>
      <c r="B470" s="1" t="s">
        <v>9211</v>
      </c>
      <c r="C470" s="1" t="s">
        <v>99</v>
      </c>
      <c r="D470" s="1" t="s">
        <v>13</v>
      </c>
      <c r="E470" s="1" t="s">
        <v>9228</v>
      </c>
      <c r="F470" s="1" t="s">
        <v>16</v>
      </c>
    </row>
    <row r="472" spans="1:6">
      <c r="A472" s="1" t="s">
        <v>9212</v>
      </c>
      <c r="B472" s="1" t="s">
        <v>1020</v>
      </c>
      <c r="C472" s="1" t="s">
        <v>99</v>
      </c>
      <c r="D472" s="1" t="s">
        <v>247</v>
      </c>
      <c r="E472" s="1" t="s">
        <v>9688</v>
      </c>
      <c r="F472" s="1" t="s">
        <v>9688</v>
      </c>
    </row>
    <row r="473" spans="1:6">
      <c r="A473" s="1" t="s">
        <v>9213</v>
      </c>
      <c r="B473" s="1" t="s">
        <v>1021</v>
      </c>
      <c r="C473" s="1" t="s">
        <v>99</v>
      </c>
      <c r="D473" s="1" t="s">
        <v>247</v>
      </c>
      <c r="E473" s="1" t="s">
        <v>9214</v>
      </c>
      <c r="F473" s="1" t="s">
        <v>9214</v>
      </c>
    </row>
    <row r="474" spans="1:6">
      <c r="A474" s="1" t="s">
        <v>9215</v>
      </c>
      <c r="B474" s="1" t="s">
        <v>1022</v>
      </c>
      <c r="C474" s="1" t="s">
        <v>99</v>
      </c>
      <c r="D474" s="1" t="s">
        <v>247</v>
      </c>
      <c r="E474" s="1" t="s">
        <v>9689</v>
      </c>
      <c r="F474" s="1" t="s">
        <v>9690</v>
      </c>
    </row>
    <row r="476" spans="1:6" s="2" customFormat="1">
      <c r="A476" s="2" t="s">
        <v>1023</v>
      </c>
    </row>
    <row r="477" spans="1:6">
      <c r="A477" s="1" t="s">
        <v>1024</v>
      </c>
      <c r="B477" s="1" t="s">
        <v>1025</v>
      </c>
      <c r="C477" s="1" t="s">
        <v>99</v>
      </c>
      <c r="D477" s="1" t="s">
        <v>13</v>
      </c>
      <c r="E477" s="1" t="s">
        <v>1026</v>
      </c>
      <c r="F477" s="1" t="s">
        <v>16</v>
      </c>
    </row>
    <row r="478" spans="1:6">
      <c r="A478" s="1" t="s">
        <v>1027</v>
      </c>
      <c r="B478" s="1" t="s">
        <v>1028</v>
      </c>
      <c r="C478" s="1" t="s">
        <v>99</v>
      </c>
      <c r="D478" s="1" t="s">
        <v>13</v>
      </c>
      <c r="E478" s="1" t="s">
        <v>1029</v>
      </c>
      <c r="F478" s="1" t="s">
        <v>16</v>
      </c>
    </row>
    <row r="479" spans="1:6">
      <c r="A479" s="1" t="s">
        <v>1030</v>
      </c>
      <c r="B479" s="1" t="s">
        <v>1031</v>
      </c>
      <c r="C479" s="1" t="s">
        <v>99</v>
      </c>
      <c r="D479" s="1" t="s">
        <v>13</v>
      </c>
      <c r="E479" s="1" t="s">
        <v>1032</v>
      </c>
      <c r="F479" s="1" t="s">
        <v>16</v>
      </c>
    </row>
    <row r="480" spans="1:6">
      <c r="A480" s="1" t="s">
        <v>1033</v>
      </c>
      <c r="B480" s="1" t="s">
        <v>1034</v>
      </c>
      <c r="C480" s="1" t="s">
        <v>99</v>
      </c>
      <c r="D480" s="1" t="s">
        <v>13</v>
      </c>
      <c r="E480" s="1" t="s">
        <v>1035</v>
      </c>
      <c r="F480" s="1" t="s">
        <v>16</v>
      </c>
    </row>
    <row r="481" spans="1:1024">
      <c r="A481" s="1" t="s">
        <v>1036</v>
      </c>
      <c r="B481" s="1" t="s">
        <v>1037</v>
      </c>
      <c r="C481" s="1" t="s">
        <v>99</v>
      </c>
      <c r="D481" s="1" t="s">
        <v>13</v>
      </c>
      <c r="E481" s="1" t="s">
        <v>995</v>
      </c>
      <c r="F481" s="1" t="s">
        <v>16</v>
      </c>
    </row>
    <row r="483" spans="1:1024">
      <c r="A483" s="1" t="s">
        <v>1038</v>
      </c>
      <c r="B483" s="1" t="s">
        <v>1039</v>
      </c>
      <c r="C483" s="1" t="s">
        <v>99</v>
      </c>
      <c r="D483" s="1" t="s">
        <v>13</v>
      </c>
      <c r="E483" s="1" t="s">
        <v>1040</v>
      </c>
      <c r="F483" s="1" t="s">
        <v>16</v>
      </c>
    </row>
    <row r="484" spans="1:1024">
      <c r="A484" s="1" t="s">
        <v>1041</v>
      </c>
      <c r="B484" s="1" t="s">
        <v>1042</v>
      </c>
      <c r="C484" s="1" t="s">
        <v>99</v>
      </c>
      <c r="D484" s="1" t="s">
        <v>13</v>
      </c>
      <c r="E484" s="1" t="s">
        <v>1043</v>
      </c>
      <c r="F484" s="1" t="s">
        <v>16</v>
      </c>
    </row>
    <row r="485" spans="1:1024">
      <c r="A485" s="1" t="s">
        <v>1044</v>
      </c>
      <c r="B485" s="1" t="s">
        <v>1045</v>
      </c>
      <c r="C485" s="1" t="s">
        <v>99</v>
      </c>
      <c r="D485" s="1" t="s">
        <v>13</v>
      </c>
      <c r="E485" s="1" t="s">
        <v>1046</v>
      </c>
      <c r="F485" s="1" t="s">
        <v>16</v>
      </c>
    </row>
    <row r="486" spans="1:1024">
      <c r="A486" s="1" t="s">
        <v>1047</v>
      </c>
      <c r="B486" s="1" t="s">
        <v>1048</v>
      </c>
      <c r="C486" s="1" t="s">
        <v>99</v>
      </c>
      <c r="D486" s="1" t="s">
        <v>13</v>
      </c>
      <c r="E486" s="1" t="s">
        <v>1049</v>
      </c>
      <c r="F486" s="1" t="s">
        <v>16</v>
      </c>
    </row>
    <row r="488" spans="1:1024">
      <c r="A488" s="1" t="s">
        <v>1050</v>
      </c>
      <c r="B488" s="1" t="s">
        <v>1051</v>
      </c>
      <c r="C488" s="1" t="s">
        <v>99</v>
      </c>
      <c r="D488" s="1" t="s">
        <v>13</v>
      </c>
      <c r="E488" s="1" t="s">
        <v>1052</v>
      </c>
      <c r="F488" s="1" t="s">
        <v>16</v>
      </c>
    </row>
    <row r="489" spans="1:1024">
      <c r="A489" s="1" t="s">
        <v>1053</v>
      </c>
      <c r="B489" s="1" t="s">
        <v>1054</v>
      </c>
      <c r="C489" s="1" t="s">
        <v>99</v>
      </c>
      <c r="D489" s="1" t="s">
        <v>13</v>
      </c>
      <c r="E489" s="1" t="s">
        <v>1055</v>
      </c>
      <c r="F489" s="1" t="s">
        <v>16</v>
      </c>
    </row>
    <row r="490" spans="1:1024">
      <c r="A490" s="1" t="s">
        <v>1056</v>
      </c>
      <c r="B490" s="1" t="s">
        <v>1057</v>
      </c>
      <c r="C490" s="1" t="s">
        <v>99</v>
      </c>
      <c r="D490" s="1" t="s">
        <v>13</v>
      </c>
      <c r="E490" s="1" t="s">
        <v>1058</v>
      </c>
      <c r="F490" s="1" t="s">
        <v>16</v>
      </c>
    </row>
    <row r="491" spans="1:1024">
      <c r="A491" s="1" t="s">
        <v>1059</v>
      </c>
      <c r="B491" s="1" t="s">
        <v>1060</v>
      </c>
      <c r="C491" s="1" t="s">
        <v>99</v>
      </c>
      <c r="D491" s="1" t="s">
        <v>13</v>
      </c>
      <c r="E491" s="1" t="s">
        <v>1061</v>
      </c>
      <c r="F491" s="1" t="s">
        <v>16</v>
      </c>
    </row>
    <row r="493" spans="1:1024" s="2" customFormat="1">
      <c r="A493" s="2" t="s">
        <v>9229</v>
      </c>
    </row>
    <row r="494" spans="1:1024" s="22" customFormat="1">
      <c r="A494" s="1" t="s">
        <v>9230</v>
      </c>
      <c r="B494" s="1" t="s">
        <v>9231</v>
      </c>
      <c r="C494" s="1" t="s">
        <v>99</v>
      </c>
      <c r="D494" s="1" t="s">
        <v>13</v>
      </c>
      <c r="E494" s="1" t="s">
        <v>9232</v>
      </c>
      <c r="F494" s="1" t="s">
        <v>16</v>
      </c>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c r="KB494" s="1"/>
      <c r="KC494" s="1"/>
      <c r="KD494" s="1"/>
      <c r="KE494" s="1"/>
      <c r="KF494" s="1"/>
      <c r="KG494" s="1"/>
      <c r="KH494" s="1"/>
      <c r="KI494" s="1"/>
      <c r="KJ494" s="1"/>
      <c r="KK494" s="1"/>
      <c r="KL494" s="1"/>
      <c r="KM494" s="1"/>
      <c r="KN494" s="1"/>
      <c r="KO494" s="1"/>
      <c r="KP494" s="1"/>
      <c r="KQ494" s="1"/>
      <c r="KR494" s="1"/>
      <c r="KS494" s="1"/>
      <c r="KT494" s="1"/>
      <c r="KU494" s="1"/>
      <c r="KV494" s="1"/>
      <c r="KW494" s="1"/>
      <c r="KX494" s="1"/>
      <c r="KY494" s="1"/>
      <c r="KZ494" s="1"/>
      <c r="LA494" s="1"/>
      <c r="LB494" s="1"/>
      <c r="LC494" s="1"/>
      <c r="LD494" s="1"/>
      <c r="LE494" s="1"/>
      <c r="LF494" s="1"/>
      <c r="LG494" s="1"/>
      <c r="LH494" s="1"/>
      <c r="LI494" s="1"/>
      <c r="LJ494" s="1"/>
      <c r="LK494" s="1"/>
      <c r="LL494" s="1"/>
      <c r="LM494" s="1"/>
      <c r="LN494" s="1"/>
      <c r="LO494" s="1"/>
      <c r="LP494" s="1"/>
      <c r="LQ494" s="1"/>
      <c r="LR494" s="1"/>
      <c r="LS494" s="1"/>
      <c r="LT494" s="1"/>
      <c r="LU494" s="1"/>
      <c r="LV494" s="1"/>
      <c r="LW494" s="1"/>
      <c r="LX494" s="1"/>
      <c r="LY494" s="1"/>
      <c r="LZ494" s="1"/>
      <c r="MA494" s="1"/>
      <c r="MB494" s="1"/>
      <c r="MC494" s="1"/>
      <c r="MD494" s="1"/>
      <c r="ME494" s="1"/>
      <c r="MF494" s="1"/>
      <c r="MG494" s="1"/>
      <c r="MH494" s="1"/>
      <c r="MI494" s="1"/>
      <c r="MJ494" s="1"/>
      <c r="MK494" s="1"/>
      <c r="ML494" s="1"/>
      <c r="MM494" s="1"/>
      <c r="MN494" s="1"/>
      <c r="MO494" s="1"/>
      <c r="MP494" s="1"/>
      <c r="MQ494" s="1"/>
      <c r="MR494" s="1"/>
      <c r="MS494" s="1"/>
      <c r="MT494" s="1"/>
      <c r="MU494" s="1"/>
      <c r="MV494" s="1"/>
      <c r="MW494" s="1"/>
      <c r="MX494" s="1"/>
      <c r="MY494" s="1"/>
      <c r="MZ494" s="1"/>
      <c r="NA494" s="1"/>
      <c r="NB494" s="1"/>
      <c r="NC494" s="1"/>
      <c r="ND494" s="1"/>
      <c r="NE494" s="1"/>
      <c r="NF494" s="1"/>
      <c r="NG494" s="1"/>
      <c r="NH494" s="1"/>
      <c r="NI494" s="1"/>
      <c r="NJ494" s="1"/>
      <c r="NK494" s="1"/>
      <c r="NL494" s="1"/>
      <c r="NM494" s="1"/>
      <c r="NN494" s="1"/>
      <c r="NO494" s="1"/>
      <c r="NP494" s="1"/>
      <c r="NQ494" s="1"/>
      <c r="NR494" s="1"/>
      <c r="NS494" s="1"/>
      <c r="NT494" s="1"/>
      <c r="NU494" s="1"/>
      <c r="NV494" s="1"/>
      <c r="NW494" s="1"/>
      <c r="NX494" s="1"/>
      <c r="NY494" s="1"/>
      <c r="NZ494" s="1"/>
      <c r="OA494" s="1"/>
      <c r="OB494" s="1"/>
      <c r="OC494" s="1"/>
      <c r="OD494" s="1"/>
      <c r="OE494" s="1"/>
      <c r="OF494" s="1"/>
      <c r="OG494" s="1"/>
      <c r="OH494" s="1"/>
      <c r="OI494" s="1"/>
      <c r="OJ494" s="1"/>
      <c r="OK494" s="1"/>
      <c r="OL494" s="1"/>
      <c r="OM494" s="1"/>
      <c r="ON494" s="1"/>
      <c r="OO494" s="1"/>
      <c r="OP494" s="1"/>
      <c r="OQ494" s="1"/>
      <c r="OR494" s="1"/>
      <c r="OS494" s="1"/>
      <c r="OT494" s="1"/>
      <c r="OU494" s="1"/>
      <c r="OV494" s="1"/>
      <c r="OW494" s="1"/>
      <c r="OX494" s="1"/>
      <c r="OY494" s="1"/>
      <c r="OZ494" s="1"/>
      <c r="PA494" s="1"/>
      <c r="PB494" s="1"/>
      <c r="PC494" s="1"/>
      <c r="PD494" s="1"/>
      <c r="PE494" s="1"/>
      <c r="PF494" s="1"/>
      <c r="PG494" s="1"/>
      <c r="PH494" s="1"/>
      <c r="PI494" s="1"/>
      <c r="PJ494" s="1"/>
      <c r="PK494" s="1"/>
      <c r="PL494" s="1"/>
      <c r="PM494" s="1"/>
      <c r="PN494" s="1"/>
      <c r="PO494" s="1"/>
      <c r="PP494" s="1"/>
      <c r="PQ494" s="1"/>
      <c r="PR494" s="1"/>
      <c r="PS494" s="1"/>
      <c r="PT494" s="1"/>
      <c r="PU494" s="1"/>
      <c r="PV494" s="1"/>
      <c r="PW494" s="1"/>
      <c r="PX494" s="1"/>
      <c r="PY494" s="1"/>
      <c r="PZ494" s="1"/>
      <c r="QA494" s="1"/>
      <c r="QB494" s="1"/>
      <c r="QC494" s="1"/>
      <c r="QD494" s="1"/>
      <c r="QE494" s="1"/>
      <c r="QF494" s="1"/>
      <c r="QG494" s="1"/>
      <c r="QH494" s="1"/>
      <c r="QI494" s="1"/>
      <c r="QJ494" s="1"/>
      <c r="QK494" s="1"/>
      <c r="QL494" s="1"/>
      <c r="QM494" s="1"/>
      <c r="QN494" s="1"/>
      <c r="QO494" s="1"/>
      <c r="QP494" s="1"/>
      <c r="QQ494" s="1"/>
      <c r="QR494" s="1"/>
      <c r="QS494" s="1"/>
      <c r="QT494" s="1"/>
      <c r="QU494" s="1"/>
      <c r="QV494" s="1"/>
      <c r="QW494" s="1"/>
      <c r="QX494" s="1"/>
      <c r="QY494" s="1"/>
      <c r="QZ494" s="1"/>
      <c r="RA494" s="1"/>
      <c r="RB494" s="1"/>
      <c r="RC494" s="1"/>
      <c r="RD494" s="1"/>
      <c r="RE494" s="1"/>
      <c r="RF494" s="1"/>
      <c r="RG494" s="1"/>
      <c r="RH494" s="1"/>
      <c r="RI494" s="1"/>
      <c r="RJ494" s="1"/>
      <c r="RK494" s="1"/>
      <c r="RL494" s="1"/>
      <c r="RM494" s="1"/>
      <c r="RN494" s="1"/>
      <c r="RO494" s="1"/>
      <c r="RP494" s="1"/>
      <c r="RQ494" s="1"/>
      <c r="RR494" s="1"/>
      <c r="RS494" s="1"/>
      <c r="RT494" s="1"/>
      <c r="RU494" s="1"/>
      <c r="RV494" s="1"/>
      <c r="RW494" s="1"/>
      <c r="RX494" s="1"/>
      <c r="RY494" s="1"/>
      <c r="RZ494" s="1"/>
      <c r="SA494" s="1"/>
      <c r="SB494" s="1"/>
      <c r="SC494" s="1"/>
      <c r="SD494" s="1"/>
      <c r="SE494" s="1"/>
      <c r="SF494" s="1"/>
      <c r="SG494" s="1"/>
      <c r="SH494" s="1"/>
      <c r="SI494" s="1"/>
      <c r="SJ494" s="1"/>
      <c r="SK494" s="1"/>
      <c r="SL494" s="1"/>
      <c r="SM494" s="1"/>
      <c r="SN494" s="1"/>
      <c r="SO494" s="1"/>
      <c r="SP494" s="1"/>
      <c r="SQ494" s="1"/>
      <c r="SR494" s="1"/>
      <c r="SS494" s="1"/>
      <c r="ST494" s="1"/>
      <c r="SU494" s="1"/>
      <c r="SV494" s="1"/>
      <c r="SW494" s="1"/>
      <c r="SX494" s="1"/>
      <c r="SY494" s="1"/>
      <c r="SZ494" s="1"/>
      <c r="TA494" s="1"/>
      <c r="TB494" s="1"/>
      <c r="TC494" s="1"/>
      <c r="TD494" s="1"/>
      <c r="TE494" s="1"/>
      <c r="TF494" s="1"/>
      <c r="TG494" s="1"/>
      <c r="TH494" s="1"/>
      <c r="TI494" s="1"/>
      <c r="TJ494" s="1"/>
      <c r="TK494" s="1"/>
      <c r="TL494" s="1"/>
      <c r="TM494" s="1"/>
      <c r="TN494" s="1"/>
      <c r="TO494" s="1"/>
      <c r="TP494" s="1"/>
      <c r="TQ494" s="1"/>
      <c r="TR494" s="1"/>
      <c r="TS494" s="1"/>
      <c r="TT494" s="1"/>
      <c r="TU494" s="1"/>
      <c r="TV494" s="1"/>
      <c r="TW494" s="1"/>
      <c r="TX494" s="1"/>
      <c r="TY494" s="1"/>
      <c r="TZ494" s="1"/>
      <c r="UA494" s="1"/>
      <c r="UB494" s="1"/>
      <c r="UC494" s="1"/>
      <c r="UD494" s="1"/>
      <c r="UE494" s="1"/>
      <c r="UF494" s="1"/>
      <c r="UG494" s="1"/>
      <c r="UH494" s="1"/>
      <c r="UI494" s="1"/>
      <c r="UJ494" s="1"/>
      <c r="UK494" s="1"/>
      <c r="UL494" s="1"/>
      <c r="UM494" s="1"/>
      <c r="UN494" s="1"/>
      <c r="UO494" s="1"/>
      <c r="UP494" s="1"/>
      <c r="UQ494" s="1"/>
      <c r="UR494" s="1"/>
      <c r="US494" s="1"/>
      <c r="UT494" s="1"/>
      <c r="UU494" s="1"/>
      <c r="UV494" s="1"/>
      <c r="UW494" s="1"/>
      <c r="UX494" s="1"/>
      <c r="UY494" s="1"/>
      <c r="UZ494" s="1"/>
      <c r="VA494" s="1"/>
      <c r="VB494" s="1"/>
      <c r="VC494" s="1"/>
      <c r="VD494" s="1"/>
      <c r="VE494" s="1"/>
      <c r="VF494" s="1"/>
      <c r="VG494" s="1"/>
      <c r="VH494" s="1"/>
      <c r="VI494" s="1"/>
      <c r="VJ494" s="1"/>
      <c r="VK494" s="1"/>
      <c r="VL494" s="1"/>
      <c r="VM494" s="1"/>
      <c r="VN494" s="1"/>
      <c r="VO494" s="1"/>
      <c r="VP494" s="1"/>
      <c r="VQ494" s="1"/>
      <c r="VR494" s="1"/>
      <c r="VS494" s="1"/>
      <c r="VT494" s="1"/>
      <c r="VU494" s="1"/>
      <c r="VV494" s="1"/>
      <c r="VW494" s="1"/>
      <c r="VX494" s="1"/>
      <c r="VY494" s="1"/>
      <c r="VZ494" s="1"/>
      <c r="WA494" s="1"/>
      <c r="WB494" s="1"/>
      <c r="WC494" s="1"/>
      <c r="WD494" s="1"/>
      <c r="WE494" s="1"/>
      <c r="WF494" s="1"/>
      <c r="WG494" s="1"/>
      <c r="WH494" s="1"/>
      <c r="WI494" s="1"/>
      <c r="WJ494" s="1"/>
      <c r="WK494" s="1"/>
      <c r="WL494" s="1"/>
      <c r="WM494" s="1"/>
      <c r="WN494" s="1"/>
      <c r="WO494" s="1"/>
      <c r="WP494" s="1"/>
      <c r="WQ494" s="1"/>
      <c r="WR494" s="1"/>
      <c r="WS494" s="1"/>
      <c r="WT494" s="1"/>
      <c r="WU494" s="1"/>
      <c r="WV494" s="1"/>
      <c r="WW494" s="1"/>
      <c r="WX494" s="1"/>
      <c r="WY494" s="1"/>
      <c r="WZ494" s="1"/>
      <c r="XA494" s="1"/>
      <c r="XB494" s="1"/>
      <c r="XC494" s="1"/>
      <c r="XD494" s="1"/>
      <c r="XE494" s="1"/>
      <c r="XF494" s="1"/>
      <c r="XG494" s="1"/>
      <c r="XH494" s="1"/>
      <c r="XI494" s="1"/>
      <c r="XJ494" s="1"/>
      <c r="XK494" s="1"/>
      <c r="XL494" s="1"/>
      <c r="XM494" s="1"/>
      <c r="XN494" s="1"/>
      <c r="XO494" s="1"/>
      <c r="XP494" s="1"/>
      <c r="XQ494" s="1"/>
      <c r="XR494" s="1"/>
      <c r="XS494" s="1"/>
      <c r="XT494" s="1"/>
      <c r="XU494" s="1"/>
      <c r="XV494" s="1"/>
      <c r="XW494" s="1"/>
      <c r="XX494" s="1"/>
      <c r="XY494" s="1"/>
      <c r="XZ494" s="1"/>
      <c r="YA494" s="1"/>
      <c r="YB494" s="1"/>
      <c r="YC494" s="1"/>
      <c r="YD494" s="1"/>
      <c r="YE494" s="1"/>
      <c r="YF494" s="1"/>
      <c r="YG494" s="1"/>
      <c r="YH494" s="1"/>
      <c r="YI494" s="1"/>
      <c r="YJ494" s="1"/>
      <c r="YK494" s="1"/>
      <c r="YL494" s="1"/>
      <c r="YM494" s="1"/>
      <c r="YN494" s="1"/>
      <c r="YO494" s="1"/>
      <c r="YP494" s="1"/>
      <c r="YQ494" s="1"/>
      <c r="YR494" s="1"/>
      <c r="YS494" s="1"/>
      <c r="YT494" s="1"/>
      <c r="YU494" s="1"/>
      <c r="YV494" s="1"/>
      <c r="YW494" s="1"/>
      <c r="YX494" s="1"/>
      <c r="YY494" s="1"/>
      <c r="YZ494" s="1"/>
      <c r="ZA494" s="1"/>
      <c r="ZB494" s="1"/>
      <c r="ZC494" s="1"/>
      <c r="ZD494" s="1"/>
      <c r="ZE494" s="1"/>
      <c r="ZF494" s="1"/>
      <c r="ZG494" s="1"/>
      <c r="ZH494" s="1"/>
      <c r="ZI494" s="1"/>
      <c r="ZJ494" s="1"/>
      <c r="ZK494" s="1"/>
      <c r="ZL494" s="1"/>
      <c r="ZM494" s="1"/>
      <c r="ZN494" s="1"/>
      <c r="ZO494" s="1"/>
      <c r="ZP494" s="1"/>
      <c r="ZQ494" s="1"/>
      <c r="ZR494" s="1"/>
      <c r="ZS494" s="1"/>
      <c r="ZT494" s="1"/>
      <c r="ZU494" s="1"/>
      <c r="ZV494" s="1"/>
      <c r="ZW494" s="1"/>
      <c r="ZX494" s="1"/>
      <c r="ZY494" s="1"/>
      <c r="ZZ494" s="1"/>
      <c r="AAA494" s="1"/>
      <c r="AAB494" s="1"/>
      <c r="AAC494" s="1"/>
      <c r="AAD494" s="1"/>
      <c r="AAE494" s="1"/>
      <c r="AAF494" s="1"/>
      <c r="AAG494" s="1"/>
      <c r="AAH494" s="1"/>
      <c r="AAI494" s="1"/>
      <c r="AAJ494" s="1"/>
      <c r="AAK494" s="1"/>
      <c r="AAL494" s="1"/>
      <c r="AAM494" s="1"/>
      <c r="AAN494" s="1"/>
      <c r="AAO494" s="1"/>
      <c r="AAP494" s="1"/>
      <c r="AAQ494" s="1"/>
      <c r="AAR494" s="1"/>
      <c r="AAS494" s="1"/>
      <c r="AAT494" s="1"/>
      <c r="AAU494" s="1"/>
      <c r="AAV494" s="1"/>
      <c r="AAW494" s="1"/>
      <c r="AAX494" s="1"/>
      <c r="AAY494" s="1"/>
      <c r="AAZ494" s="1"/>
      <c r="ABA494" s="1"/>
      <c r="ABB494" s="1"/>
      <c r="ABC494" s="1"/>
      <c r="ABD494" s="1"/>
      <c r="ABE494" s="1"/>
      <c r="ABF494" s="1"/>
      <c r="ABG494" s="1"/>
      <c r="ABH494" s="1"/>
      <c r="ABI494" s="1"/>
      <c r="ABJ494" s="1"/>
      <c r="ABK494" s="1"/>
      <c r="ABL494" s="1"/>
      <c r="ABM494" s="1"/>
      <c r="ABN494" s="1"/>
      <c r="ABO494" s="1"/>
      <c r="ABP494" s="1"/>
      <c r="ABQ494" s="1"/>
      <c r="ABR494" s="1"/>
      <c r="ABS494" s="1"/>
      <c r="ABT494" s="1"/>
      <c r="ABU494" s="1"/>
      <c r="ABV494" s="1"/>
      <c r="ABW494" s="1"/>
      <c r="ABX494" s="1"/>
      <c r="ABY494" s="1"/>
      <c r="ABZ494" s="1"/>
      <c r="ACA494" s="1"/>
      <c r="ACB494" s="1"/>
      <c r="ACC494" s="1"/>
      <c r="ACD494" s="1"/>
      <c r="ACE494" s="1"/>
      <c r="ACF494" s="1"/>
      <c r="ACG494" s="1"/>
      <c r="ACH494" s="1"/>
      <c r="ACI494" s="1"/>
      <c r="ACJ494" s="1"/>
      <c r="ACK494" s="1"/>
      <c r="ACL494" s="1"/>
      <c r="ACM494" s="1"/>
      <c r="ACN494" s="1"/>
      <c r="ACO494" s="1"/>
      <c r="ACP494" s="1"/>
      <c r="ACQ494" s="1"/>
      <c r="ACR494" s="1"/>
      <c r="ACS494" s="1"/>
      <c r="ACT494" s="1"/>
      <c r="ACU494" s="1"/>
      <c r="ACV494" s="1"/>
      <c r="ACW494" s="1"/>
      <c r="ACX494" s="1"/>
      <c r="ACY494" s="1"/>
      <c r="ACZ494" s="1"/>
      <c r="ADA494" s="1"/>
      <c r="ADB494" s="1"/>
      <c r="ADC494" s="1"/>
      <c r="ADD494" s="1"/>
      <c r="ADE494" s="1"/>
      <c r="ADF494" s="1"/>
      <c r="ADG494" s="1"/>
      <c r="ADH494" s="1"/>
      <c r="ADI494" s="1"/>
      <c r="ADJ494" s="1"/>
      <c r="ADK494" s="1"/>
      <c r="ADL494" s="1"/>
      <c r="ADM494" s="1"/>
      <c r="ADN494" s="1"/>
      <c r="ADO494" s="1"/>
      <c r="ADP494" s="1"/>
      <c r="ADQ494" s="1"/>
      <c r="ADR494" s="1"/>
      <c r="ADS494" s="1"/>
      <c r="ADT494" s="1"/>
      <c r="ADU494" s="1"/>
      <c r="ADV494" s="1"/>
      <c r="ADW494" s="1"/>
      <c r="ADX494" s="1"/>
      <c r="ADY494" s="1"/>
      <c r="ADZ494" s="1"/>
      <c r="AEA494" s="1"/>
      <c r="AEB494" s="1"/>
      <c r="AEC494" s="1"/>
      <c r="AED494" s="1"/>
      <c r="AEE494" s="1"/>
      <c r="AEF494" s="1"/>
      <c r="AEG494" s="1"/>
      <c r="AEH494" s="1"/>
      <c r="AEI494" s="1"/>
      <c r="AEJ494" s="1"/>
      <c r="AEK494" s="1"/>
      <c r="AEL494" s="1"/>
      <c r="AEM494" s="1"/>
      <c r="AEN494" s="1"/>
      <c r="AEO494" s="1"/>
      <c r="AEP494" s="1"/>
      <c r="AEQ494" s="1"/>
      <c r="AER494" s="1"/>
      <c r="AES494" s="1"/>
      <c r="AET494" s="1"/>
      <c r="AEU494" s="1"/>
      <c r="AEV494" s="1"/>
      <c r="AEW494" s="1"/>
      <c r="AEX494" s="1"/>
      <c r="AEY494" s="1"/>
      <c r="AEZ494" s="1"/>
      <c r="AFA494" s="1"/>
      <c r="AFB494" s="1"/>
      <c r="AFC494" s="1"/>
      <c r="AFD494" s="1"/>
      <c r="AFE494" s="1"/>
      <c r="AFF494" s="1"/>
      <c r="AFG494" s="1"/>
      <c r="AFH494" s="1"/>
      <c r="AFI494" s="1"/>
      <c r="AFJ494" s="1"/>
      <c r="AFK494" s="1"/>
      <c r="AFL494" s="1"/>
      <c r="AFM494" s="1"/>
      <c r="AFN494" s="1"/>
      <c r="AFO494" s="1"/>
      <c r="AFP494" s="1"/>
      <c r="AFQ494" s="1"/>
      <c r="AFR494" s="1"/>
      <c r="AFS494" s="1"/>
      <c r="AFT494" s="1"/>
      <c r="AFU494" s="1"/>
      <c r="AFV494" s="1"/>
      <c r="AFW494" s="1"/>
      <c r="AFX494" s="1"/>
      <c r="AFY494" s="1"/>
      <c r="AFZ494" s="1"/>
      <c r="AGA494" s="1"/>
      <c r="AGB494" s="1"/>
      <c r="AGC494" s="1"/>
      <c r="AGD494" s="1"/>
      <c r="AGE494" s="1"/>
      <c r="AGF494" s="1"/>
      <c r="AGG494" s="1"/>
      <c r="AGH494" s="1"/>
      <c r="AGI494" s="1"/>
      <c r="AGJ494" s="1"/>
      <c r="AGK494" s="1"/>
      <c r="AGL494" s="1"/>
      <c r="AGM494" s="1"/>
      <c r="AGN494" s="1"/>
      <c r="AGO494" s="1"/>
      <c r="AGP494" s="1"/>
      <c r="AGQ494" s="1"/>
      <c r="AGR494" s="1"/>
      <c r="AGS494" s="1"/>
      <c r="AGT494" s="1"/>
      <c r="AGU494" s="1"/>
      <c r="AGV494" s="1"/>
      <c r="AGW494" s="1"/>
      <c r="AGX494" s="1"/>
      <c r="AGY494" s="1"/>
      <c r="AGZ494" s="1"/>
      <c r="AHA494" s="1"/>
      <c r="AHB494" s="1"/>
      <c r="AHC494" s="1"/>
      <c r="AHD494" s="1"/>
      <c r="AHE494" s="1"/>
      <c r="AHF494" s="1"/>
      <c r="AHG494" s="1"/>
      <c r="AHH494" s="1"/>
      <c r="AHI494" s="1"/>
      <c r="AHJ494" s="1"/>
      <c r="AHK494" s="1"/>
      <c r="AHL494" s="1"/>
      <c r="AHM494" s="1"/>
      <c r="AHN494" s="1"/>
      <c r="AHO494" s="1"/>
      <c r="AHP494" s="1"/>
      <c r="AHQ494" s="1"/>
      <c r="AHR494" s="1"/>
      <c r="AHS494" s="1"/>
      <c r="AHT494" s="1"/>
      <c r="AHU494" s="1"/>
      <c r="AHV494" s="1"/>
      <c r="AHW494" s="1"/>
      <c r="AHX494" s="1"/>
      <c r="AHY494" s="1"/>
      <c r="AHZ494" s="1"/>
      <c r="AIA494" s="1"/>
      <c r="AIB494" s="1"/>
      <c r="AIC494" s="1"/>
      <c r="AID494" s="1"/>
      <c r="AIE494" s="1"/>
      <c r="AIF494" s="1"/>
      <c r="AIG494" s="1"/>
      <c r="AIH494" s="1"/>
      <c r="AII494" s="1"/>
      <c r="AIJ494" s="1"/>
      <c r="AIK494" s="1"/>
      <c r="AIL494" s="1"/>
      <c r="AIM494" s="1"/>
      <c r="AIN494" s="1"/>
      <c r="AIO494" s="1"/>
      <c r="AIP494" s="1"/>
      <c r="AIQ494" s="1"/>
      <c r="AIR494" s="1"/>
      <c r="AIS494" s="1"/>
      <c r="AIT494" s="1"/>
      <c r="AIU494" s="1"/>
      <c r="AIV494" s="1"/>
      <c r="AIW494" s="1"/>
      <c r="AIX494" s="1"/>
      <c r="AIY494" s="1"/>
      <c r="AIZ494" s="1"/>
      <c r="AJA494" s="1"/>
      <c r="AJB494" s="1"/>
      <c r="AJC494" s="1"/>
      <c r="AJD494" s="1"/>
      <c r="AJE494" s="1"/>
      <c r="AJF494" s="1"/>
      <c r="AJG494" s="1"/>
      <c r="AJH494" s="1"/>
      <c r="AJI494" s="1"/>
      <c r="AJJ494" s="1"/>
      <c r="AJK494" s="1"/>
      <c r="AJL494" s="1"/>
      <c r="AJM494" s="1"/>
      <c r="AJN494" s="1"/>
      <c r="AJO494" s="1"/>
      <c r="AJP494" s="1"/>
      <c r="AJQ494" s="1"/>
      <c r="AJR494" s="1"/>
      <c r="AJS494" s="1"/>
      <c r="AJT494" s="1"/>
      <c r="AJU494" s="1"/>
      <c r="AJV494" s="1"/>
      <c r="AJW494" s="1"/>
      <c r="AJX494" s="1"/>
      <c r="AJY494" s="1"/>
      <c r="AJZ494" s="1"/>
      <c r="AKA494" s="1"/>
      <c r="AKB494" s="1"/>
      <c r="AKC494" s="1"/>
      <c r="AKD494" s="1"/>
      <c r="AKE494" s="1"/>
      <c r="AKF494" s="1"/>
      <c r="AKG494" s="1"/>
      <c r="AKH494" s="1"/>
      <c r="AKI494" s="1"/>
      <c r="AKJ494" s="1"/>
      <c r="AKK494" s="1"/>
      <c r="AKL494" s="1"/>
      <c r="AKM494" s="1"/>
      <c r="AKN494" s="1"/>
      <c r="AKO494" s="1"/>
      <c r="AKP494" s="1"/>
      <c r="AKQ494" s="1"/>
      <c r="AKR494" s="1"/>
      <c r="AKS494" s="1"/>
      <c r="AKT494" s="1"/>
      <c r="AKU494" s="1"/>
      <c r="AKV494" s="1"/>
      <c r="AKW494" s="1"/>
      <c r="AKX494" s="1"/>
      <c r="AKY494" s="1"/>
      <c r="AKZ494" s="1"/>
      <c r="ALA494" s="1"/>
      <c r="ALB494" s="1"/>
      <c r="ALC494" s="1"/>
      <c r="ALD494" s="1"/>
      <c r="ALE494" s="1"/>
      <c r="ALF494" s="1"/>
      <c r="ALG494" s="1"/>
      <c r="ALH494" s="1"/>
      <c r="ALI494" s="1"/>
      <c r="ALJ494" s="1"/>
      <c r="ALK494" s="1"/>
      <c r="ALL494" s="1"/>
      <c r="ALM494" s="1"/>
      <c r="ALN494" s="1"/>
      <c r="ALO494" s="1"/>
      <c r="ALP494" s="1"/>
      <c r="ALQ494" s="1"/>
      <c r="ALR494" s="1"/>
      <c r="ALS494" s="1"/>
      <c r="ALT494" s="1"/>
      <c r="ALU494" s="1"/>
      <c r="ALV494" s="1"/>
      <c r="ALW494" s="1"/>
      <c r="ALX494" s="1"/>
      <c r="ALY494" s="1"/>
      <c r="ALZ494" s="1"/>
      <c r="AMA494" s="1"/>
      <c r="AMB494" s="1"/>
      <c r="AMC494" s="1"/>
      <c r="AMD494" s="1"/>
      <c r="AME494" s="1"/>
      <c r="AMF494" s="1"/>
      <c r="AMG494" s="1"/>
      <c r="AMH494" s="1"/>
      <c r="AMI494" s="1"/>
      <c r="AMJ494" s="1"/>
    </row>
    <row r="495" spans="1:1024" s="22" customFormat="1">
      <c r="A495" s="1" t="s">
        <v>9233</v>
      </c>
      <c r="B495" s="1" t="s">
        <v>9234</v>
      </c>
      <c r="C495" s="1" t="s">
        <v>99</v>
      </c>
      <c r="D495" s="1" t="s">
        <v>13</v>
      </c>
      <c r="E495" s="1" t="s">
        <v>9235</v>
      </c>
      <c r="F495" s="1" t="s">
        <v>16</v>
      </c>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c r="KB495" s="1"/>
      <c r="KC495" s="1"/>
      <c r="KD495" s="1"/>
      <c r="KE495" s="1"/>
      <c r="KF495" s="1"/>
      <c r="KG495" s="1"/>
      <c r="KH495" s="1"/>
      <c r="KI495" s="1"/>
      <c r="KJ495" s="1"/>
      <c r="KK495" s="1"/>
      <c r="KL495" s="1"/>
      <c r="KM495" s="1"/>
      <c r="KN495" s="1"/>
      <c r="KO495" s="1"/>
      <c r="KP495" s="1"/>
      <c r="KQ495" s="1"/>
      <c r="KR495" s="1"/>
      <c r="KS495" s="1"/>
      <c r="KT495" s="1"/>
      <c r="KU495" s="1"/>
      <c r="KV495" s="1"/>
      <c r="KW495" s="1"/>
      <c r="KX495" s="1"/>
      <c r="KY495" s="1"/>
      <c r="KZ495" s="1"/>
      <c r="LA495" s="1"/>
      <c r="LB495" s="1"/>
      <c r="LC495" s="1"/>
      <c r="LD495" s="1"/>
      <c r="LE495" s="1"/>
      <c r="LF495" s="1"/>
      <c r="LG495" s="1"/>
      <c r="LH495" s="1"/>
      <c r="LI495" s="1"/>
      <c r="LJ495" s="1"/>
      <c r="LK495" s="1"/>
      <c r="LL495" s="1"/>
      <c r="LM495" s="1"/>
      <c r="LN495" s="1"/>
      <c r="LO495" s="1"/>
      <c r="LP495" s="1"/>
      <c r="LQ495" s="1"/>
      <c r="LR495" s="1"/>
      <c r="LS495" s="1"/>
      <c r="LT495" s="1"/>
      <c r="LU495" s="1"/>
      <c r="LV495" s="1"/>
      <c r="LW495" s="1"/>
      <c r="LX495" s="1"/>
      <c r="LY495" s="1"/>
      <c r="LZ495" s="1"/>
      <c r="MA495" s="1"/>
      <c r="MB495" s="1"/>
      <c r="MC495" s="1"/>
      <c r="MD495" s="1"/>
      <c r="ME495" s="1"/>
      <c r="MF495" s="1"/>
      <c r="MG495" s="1"/>
      <c r="MH495" s="1"/>
      <c r="MI495" s="1"/>
      <c r="MJ495" s="1"/>
      <c r="MK495" s="1"/>
      <c r="ML495" s="1"/>
      <c r="MM495" s="1"/>
      <c r="MN495" s="1"/>
      <c r="MO495" s="1"/>
      <c r="MP495" s="1"/>
      <c r="MQ495" s="1"/>
      <c r="MR495" s="1"/>
      <c r="MS495" s="1"/>
      <c r="MT495" s="1"/>
      <c r="MU495" s="1"/>
      <c r="MV495" s="1"/>
      <c r="MW495" s="1"/>
      <c r="MX495" s="1"/>
      <c r="MY495" s="1"/>
      <c r="MZ495" s="1"/>
      <c r="NA495" s="1"/>
      <c r="NB495" s="1"/>
      <c r="NC495" s="1"/>
      <c r="ND495" s="1"/>
      <c r="NE495" s="1"/>
      <c r="NF495" s="1"/>
      <c r="NG495" s="1"/>
      <c r="NH495" s="1"/>
      <c r="NI495" s="1"/>
      <c r="NJ495" s="1"/>
      <c r="NK495" s="1"/>
      <c r="NL495" s="1"/>
      <c r="NM495" s="1"/>
      <c r="NN495" s="1"/>
      <c r="NO495" s="1"/>
      <c r="NP495" s="1"/>
      <c r="NQ495" s="1"/>
      <c r="NR495" s="1"/>
      <c r="NS495" s="1"/>
      <c r="NT495" s="1"/>
      <c r="NU495" s="1"/>
      <c r="NV495" s="1"/>
      <c r="NW495" s="1"/>
      <c r="NX495" s="1"/>
      <c r="NY495" s="1"/>
      <c r="NZ495" s="1"/>
      <c r="OA495" s="1"/>
      <c r="OB495" s="1"/>
      <c r="OC495" s="1"/>
      <c r="OD495" s="1"/>
      <c r="OE495" s="1"/>
      <c r="OF495" s="1"/>
      <c r="OG495" s="1"/>
      <c r="OH495" s="1"/>
      <c r="OI495" s="1"/>
      <c r="OJ495" s="1"/>
      <c r="OK495" s="1"/>
      <c r="OL495" s="1"/>
      <c r="OM495" s="1"/>
      <c r="ON495" s="1"/>
      <c r="OO495" s="1"/>
      <c r="OP495" s="1"/>
      <c r="OQ495" s="1"/>
      <c r="OR495" s="1"/>
      <c r="OS495" s="1"/>
      <c r="OT495" s="1"/>
      <c r="OU495" s="1"/>
      <c r="OV495" s="1"/>
      <c r="OW495" s="1"/>
      <c r="OX495" s="1"/>
      <c r="OY495" s="1"/>
      <c r="OZ495" s="1"/>
      <c r="PA495" s="1"/>
      <c r="PB495" s="1"/>
      <c r="PC495" s="1"/>
      <c r="PD495" s="1"/>
      <c r="PE495" s="1"/>
      <c r="PF495" s="1"/>
      <c r="PG495" s="1"/>
      <c r="PH495" s="1"/>
      <c r="PI495" s="1"/>
      <c r="PJ495" s="1"/>
      <c r="PK495" s="1"/>
      <c r="PL495" s="1"/>
      <c r="PM495" s="1"/>
      <c r="PN495" s="1"/>
      <c r="PO495" s="1"/>
      <c r="PP495" s="1"/>
      <c r="PQ495" s="1"/>
      <c r="PR495" s="1"/>
      <c r="PS495" s="1"/>
      <c r="PT495" s="1"/>
      <c r="PU495" s="1"/>
      <c r="PV495" s="1"/>
      <c r="PW495" s="1"/>
      <c r="PX495" s="1"/>
      <c r="PY495" s="1"/>
      <c r="PZ495" s="1"/>
      <c r="QA495" s="1"/>
      <c r="QB495" s="1"/>
      <c r="QC495" s="1"/>
      <c r="QD495" s="1"/>
      <c r="QE495" s="1"/>
      <c r="QF495" s="1"/>
      <c r="QG495" s="1"/>
      <c r="QH495" s="1"/>
      <c r="QI495" s="1"/>
      <c r="QJ495" s="1"/>
      <c r="QK495" s="1"/>
      <c r="QL495" s="1"/>
      <c r="QM495" s="1"/>
      <c r="QN495" s="1"/>
      <c r="QO495" s="1"/>
      <c r="QP495" s="1"/>
      <c r="QQ495" s="1"/>
      <c r="QR495" s="1"/>
      <c r="QS495" s="1"/>
      <c r="QT495" s="1"/>
      <c r="QU495" s="1"/>
      <c r="QV495" s="1"/>
      <c r="QW495" s="1"/>
      <c r="QX495" s="1"/>
      <c r="QY495" s="1"/>
      <c r="QZ495" s="1"/>
      <c r="RA495" s="1"/>
      <c r="RB495" s="1"/>
      <c r="RC495" s="1"/>
      <c r="RD495" s="1"/>
      <c r="RE495" s="1"/>
      <c r="RF495" s="1"/>
      <c r="RG495" s="1"/>
      <c r="RH495" s="1"/>
      <c r="RI495" s="1"/>
      <c r="RJ495" s="1"/>
      <c r="RK495" s="1"/>
      <c r="RL495" s="1"/>
      <c r="RM495" s="1"/>
      <c r="RN495" s="1"/>
      <c r="RO495" s="1"/>
      <c r="RP495" s="1"/>
      <c r="RQ495" s="1"/>
      <c r="RR495" s="1"/>
      <c r="RS495" s="1"/>
      <c r="RT495" s="1"/>
      <c r="RU495" s="1"/>
      <c r="RV495" s="1"/>
      <c r="RW495" s="1"/>
      <c r="RX495" s="1"/>
      <c r="RY495" s="1"/>
      <c r="RZ495" s="1"/>
      <c r="SA495" s="1"/>
      <c r="SB495" s="1"/>
      <c r="SC495" s="1"/>
      <c r="SD495" s="1"/>
      <c r="SE495" s="1"/>
      <c r="SF495" s="1"/>
      <c r="SG495" s="1"/>
      <c r="SH495" s="1"/>
      <c r="SI495" s="1"/>
      <c r="SJ495" s="1"/>
      <c r="SK495" s="1"/>
      <c r="SL495" s="1"/>
      <c r="SM495" s="1"/>
      <c r="SN495" s="1"/>
      <c r="SO495" s="1"/>
      <c r="SP495" s="1"/>
      <c r="SQ495" s="1"/>
      <c r="SR495" s="1"/>
      <c r="SS495" s="1"/>
      <c r="ST495" s="1"/>
      <c r="SU495" s="1"/>
      <c r="SV495" s="1"/>
      <c r="SW495" s="1"/>
      <c r="SX495" s="1"/>
      <c r="SY495" s="1"/>
      <c r="SZ495" s="1"/>
      <c r="TA495" s="1"/>
      <c r="TB495" s="1"/>
      <c r="TC495" s="1"/>
      <c r="TD495" s="1"/>
      <c r="TE495" s="1"/>
      <c r="TF495" s="1"/>
      <c r="TG495" s="1"/>
      <c r="TH495" s="1"/>
      <c r="TI495" s="1"/>
      <c r="TJ495" s="1"/>
      <c r="TK495" s="1"/>
      <c r="TL495" s="1"/>
      <c r="TM495" s="1"/>
      <c r="TN495" s="1"/>
      <c r="TO495" s="1"/>
      <c r="TP495" s="1"/>
      <c r="TQ495" s="1"/>
      <c r="TR495" s="1"/>
      <c r="TS495" s="1"/>
      <c r="TT495" s="1"/>
      <c r="TU495" s="1"/>
      <c r="TV495" s="1"/>
      <c r="TW495" s="1"/>
      <c r="TX495" s="1"/>
      <c r="TY495" s="1"/>
      <c r="TZ495" s="1"/>
      <c r="UA495" s="1"/>
      <c r="UB495" s="1"/>
      <c r="UC495" s="1"/>
      <c r="UD495" s="1"/>
      <c r="UE495" s="1"/>
      <c r="UF495" s="1"/>
      <c r="UG495" s="1"/>
      <c r="UH495" s="1"/>
      <c r="UI495" s="1"/>
      <c r="UJ495" s="1"/>
      <c r="UK495" s="1"/>
      <c r="UL495" s="1"/>
      <c r="UM495" s="1"/>
      <c r="UN495" s="1"/>
      <c r="UO495" s="1"/>
      <c r="UP495" s="1"/>
      <c r="UQ495" s="1"/>
      <c r="UR495" s="1"/>
      <c r="US495" s="1"/>
      <c r="UT495" s="1"/>
      <c r="UU495" s="1"/>
      <c r="UV495" s="1"/>
      <c r="UW495" s="1"/>
      <c r="UX495" s="1"/>
      <c r="UY495" s="1"/>
      <c r="UZ495" s="1"/>
      <c r="VA495" s="1"/>
      <c r="VB495" s="1"/>
      <c r="VC495" s="1"/>
      <c r="VD495" s="1"/>
      <c r="VE495" s="1"/>
      <c r="VF495" s="1"/>
      <c r="VG495" s="1"/>
      <c r="VH495" s="1"/>
      <c r="VI495" s="1"/>
      <c r="VJ495" s="1"/>
      <c r="VK495" s="1"/>
      <c r="VL495" s="1"/>
      <c r="VM495" s="1"/>
      <c r="VN495" s="1"/>
      <c r="VO495" s="1"/>
      <c r="VP495" s="1"/>
      <c r="VQ495" s="1"/>
      <c r="VR495" s="1"/>
      <c r="VS495" s="1"/>
      <c r="VT495" s="1"/>
      <c r="VU495" s="1"/>
      <c r="VV495" s="1"/>
      <c r="VW495" s="1"/>
      <c r="VX495" s="1"/>
      <c r="VY495" s="1"/>
      <c r="VZ495" s="1"/>
      <c r="WA495" s="1"/>
      <c r="WB495" s="1"/>
      <c r="WC495" s="1"/>
      <c r="WD495" s="1"/>
      <c r="WE495" s="1"/>
      <c r="WF495" s="1"/>
      <c r="WG495" s="1"/>
      <c r="WH495" s="1"/>
      <c r="WI495" s="1"/>
      <c r="WJ495" s="1"/>
      <c r="WK495" s="1"/>
      <c r="WL495" s="1"/>
      <c r="WM495" s="1"/>
      <c r="WN495" s="1"/>
      <c r="WO495" s="1"/>
      <c r="WP495" s="1"/>
      <c r="WQ495" s="1"/>
      <c r="WR495" s="1"/>
      <c r="WS495" s="1"/>
      <c r="WT495" s="1"/>
      <c r="WU495" s="1"/>
      <c r="WV495" s="1"/>
      <c r="WW495" s="1"/>
      <c r="WX495" s="1"/>
      <c r="WY495" s="1"/>
      <c r="WZ495" s="1"/>
      <c r="XA495" s="1"/>
      <c r="XB495" s="1"/>
      <c r="XC495" s="1"/>
      <c r="XD495" s="1"/>
      <c r="XE495" s="1"/>
      <c r="XF495" s="1"/>
      <c r="XG495" s="1"/>
      <c r="XH495" s="1"/>
      <c r="XI495" s="1"/>
      <c r="XJ495" s="1"/>
      <c r="XK495" s="1"/>
      <c r="XL495" s="1"/>
      <c r="XM495" s="1"/>
      <c r="XN495" s="1"/>
      <c r="XO495" s="1"/>
      <c r="XP495" s="1"/>
      <c r="XQ495" s="1"/>
      <c r="XR495" s="1"/>
      <c r="XS495" s="1"/>
      <c r="XT495" s="1"/>
      <c r="XU495" s="1"/>
      <c r="XV495" s="1"/>
      <c r="XW495" s="1"/>
      <c r="XX495" s="1"/>
      <c r="XY495" s="1"/>
      <c r="XZ495" s="1"/>
      <c r="YA495" s="1"/>
      <c r="YB495" s="1"/>
      <c r="YC495" s="1"/>
      <c r="YD495" s="1"/>
      <c r="YE495" s="1"/>
      <c r="YF495" s="1"/>
      <c r="YG495" s="1"/>
      <c r="YH495" s="1"/>
      <c r="YI495" s="1"/>
      <c r="YJ495" s="1"/>
      <c r="YK495" s="1"/>
      <c r="YL495" s="1"/>
      <c r="YM495" s="1"/>
      <c r="YN495" s="1"/>
      <c r="YO495" s="1"/>
      <c r="YP495" s="1"/>
      <c r="YQ495" s="1"/>
      <c r="YR495" s="1"/>
      <c r="YS495" s="1"/>
      <c r="YT495" s="1"/>
      <c r="YU495" s="1"/>
      <c r="YV495" s="1"/>
      <c r="YW495" s="1"/>
      <c r="YX495" s="1"/>
      <c r="YY495" s="1"/>
      <c r="YZ495" s="1"/>
      <c r="ZA495" s="1"/>
      <c r="ZB495" s="1"/>
      <c r="ZC495" s="1"/>
      <c r="ZD495" s="1"/>
      <c r="ZE495" s="1"/>
      <c r="ZF495" s="1"/>
      <c r="ZG495" s="1"/>
      <c r="ZH495" s="1"/>
      <c r="ZI495" s="1"/>
      <c r="ZJ495" s="1"/>
      <c r="ZK495" s="1"/>
      <c r="ZL495" s="1"/>
      <c r="ZM495" s="1"/>
      <c r="ZN495" s="1"/>
      <c r="ZO495" s="1"/>
      <c r="ZP495" s="1"/>
      <c r="ZQ495" s="1"/>
      <c r="ZR495" s="1"/>
      <c r="ZS495" s="1"/>
      <c r="ZT495" s="1"/>
      <c r="ZU495" s="1"/>
      <c r="ZV495" s="1"/>
      <c r="ZW495" s="1"/>
      <c r="ZX495" s="1"/>
      <c r="ZY495" s="1"/>
      <c r="ZZ495" s="1"/>
      <c r="AAA495" s="1"/>
      <c r="AAB495" s="1"/>
      <c r="AAC495" s="1"/>
      <c r="AAD495" s="1"/>
      <c r="AAE495" s="1"/>
      <c r="AAF495" s="1"/>
      <c r="AAG495" s="1"/>
      <c r="AAH495" s="1"/>
      <c r="AAI495" s="1"/>
      <c r="AAJ495" s="1"/>
      <c r="AAK495" s="1"/>
      <c r="AAL495" s="1"/>
      <c r="AAM495" s="1"/>
      <c r="AAN495" s="1"/>
      <c r="AAO495" s="1"/>
      <c r="AAP495" s="1"/>
      <c r="AAQ495" s="1"/>
      <c r="AAR495" s="1"/>
      <c r="AAS495" s="1"/>
      <c r="AAT495" s="1"/>
      <c r="AAU495" s="1"/>
      <c r="AAV495" s="1"/>
      <c r="AAW495" s="1"/>
      <c r="AAX495" s="1"/>
      <c r="AAY495" s="1"/>
      <c r="AAZ495" s="1"/>
      <c r="ABA495" s="1"/>
      <c r="ABB495" s="1"/>
      <c r="ABC495" s="1"/>
      <c r="ABD495" s="1"/>
      <c r="ABE495" s="1"/>
      <c r="ABF495" s="1"/>
      <c r="ABG495" s="1"/>
      <c r="ABH495" s="1"/>
      <c r="ABI495" s="1"/>
      <c r="ABJ495" s="1"/>
      <c r="ABK495" s="1"/>
      <c r="ABL495" s="1"/>
      <c r="ABM495" s="1"/>
      <c r="ABN495" s="1"/>
      <c r="ABO495" s="1"/>
      <c r="ABP495" s="1"/>
      <c r="ABQ495" s="1"/>
      <c r="ABR495" s="1"/>
      <c r="ABS495" s="1"/>
      <c r="ABT495" s="1"/>
      <c r="ABU495" s="1"/>
      <c r="ABV495" s="1"/>
      <c r="ABW495" s="1"/>
      <c r="ABX495" s="1"/>
      <c r="ABY495" s="1"/>
      <c r="ABZ495" s="1"/>
      <c r="ACA495" s="1"/>
      <c r="ACB495" s="1"/>
      <c r="ACC495" s="1"/>
      <c r="ACD495" s="1"/>
      <c r="ACE495" s="1"/>
      <c r="ACF495" s="1"/>
      <c r="ACG495" s="1"/>
      <c r="ACH495" s="1"/>
      <c r="ACI495" s="1"/>
      <c r="ACJ495" s="1"/>
      <c r="ACK495" s="1"/>
      <c r="ACL495" s="1"/>
      <c r="ACM495" s="1"/>
      <c r="ACN495" s="1"/>
      <c r="ACO495" s="1"/>
      <c r="ACP495" s="1"/>
      <c r="ACQ495" s="1"/>
      <c r="ACR495" s="1"/>
      <c r="ACS495" s="1"/>
      <c r="ACT495" s="1"/>
      <c r="ACU495" s="1"/>
      <c r="ACV495" s="1"/>
      <c r="ACW495" s="1"/>
      <c r="ACX495" s="1"/>
      <c r="ACY495" s="1"/>
      <c r="ACZ495" s="1"/>
      <c r="ADA495" s="1"/>
      <c r="ADB495" s="1"/>
      <c r="ADC495" s="1"/>
      <c r="ADD495" s="1"/>
      <c r="ADE495" s="1"/>
      <c r="ADF495" s="1"/>
      <c r="ADG495" s="1"/>
      <c r="ADH495" s="1"/>
      <c r="ADI495" s="1"/>
      <c r="ADJ495" s="1"/>
      <c r="ADK495" s="1"/>
      <c r="ADL495" s="1"/>
      <c r="ADM495" s="1"/>
      <c r="ADN495" s="1"/>
      <c r="ADO495" s="1"/>
      <c r="ADP495" s="1"/>
      <c r="ADQ495" s="1"/>
      <c r="ADR495" s="1"/>
      <c r="ADS495" s="1"/>
      <c r="ADT495" s="1"/>
      <c r="ADU495" s="1"/>
      <c r="ADV495" s="1"/>
      <c r="ADW495" s="1"/>
      <c r="ADX495" s="1"/>
      <c r="ADY495" s="1"/>
      <c r="ADZ495" s="1"/>
      <c r="AEA495" s="1"/>
      <c r="AEB495" s="1"/>
      <c r="AEC495" s="1"/>
      <c r="AED495" s="1"/>
      <c r="AEE495" s="1"/>
      <c r="AEF495" s="1"/>
      <c r="AEG495" s="1"/>
      <c r="AEH495" s="1"/>
      <c r="AEI495" s="1"/>
      <c r="AEJ495" s="1"/>
      <c r="AEK495" s="1"/>
      <c r="AEL495" s="1"/>
      <c r="AEM495" s="1"/>
      <c r="AEN495" s="1"/>
      <c r="AEO495" s="1"/>
      <c r="AEP495" s="1"/>
      <c r="AEQ495" s="1"/>
      <c r="AER495" s="1"/>
      <c r="AES495" s="1"/>
      <c r="AET495" s="1"/>
      <c r="AEU495" s="1"/>
      <c r="AEV495" s="1"/>
      <c r="AEW495" s="1"/>
      <c r="AEX495" s="1"/>
      <c r="AEY495" s="1"/>
      <c r="AEZ495" s="1"/>
      <c r="AFA495" s="1"/>
      <c r="AFB495" s="1"/>
      <c r="AFC495" s="1"/>
      <c r="AFD495" s="1"/>
      <c r="AFE495" s="1"/>
      <c r="AFF495" s="1"/>
      <c r="AFG495" s="1"/>
      <c r="AFH495" s="1"/>
      <c r="AFI495" s="1"/>
      <c r="AFJ495" s="1"/>
      <c r="AFK495" s="1"/>
      <c r="AFL495" s="1"/>
      <c r="AFM495" s="1"/>
      <c r="AFN495" s="1"/>
      <c r="AFO495" s="1"/>
      <c r="AFP495" s="1"/>
      <c r="AFQ495" s="1"/>
      <c r="AFR495" s="1"/>
      <c r="AFS495" s="1"/>
      <c r="AFT495" s="1"/>
      <c r="AFU495" s="1"/>
      <c r="AFV495" s="1"/>
      <c r="AFW495" s="1"/>
      <c r="AFX495" s="1"/>
      <c r="AFY495" s="1"/>
      <c r="AFZ495" s="1"/>
      <c r="AGA495" s="1"/>
      <c r="AGB495" s="1"/>
      <c r="AGC495" s="1"/>
      <c r="AGD495" s="1"/>
      <c r="AGE495" s="1"/>
      <c r="AGF495" s="1"/>
      <c r="AGG495" s="1"/>
      <c r="AGH495" s="1"/>
      <c r="AGI495" s="1"/>
      <c r="AGJ495" s="1"/>
      <c r="AGK495" s="1"/>
      <c r="AGL495" s="1"/>
      <c r="AGM495" s="1"/>
      <c r="AGN495" s="1"/>
      <c r="AGO495" s="1"/>
      <c r="AGP495" s="1"/>
      <c r="AGQ495" s="1"/>
      <c r="AGR495" s="1"/>
      <c r="AGS495" s="1"/>
      <c r="AGT495" s="1"/>
      <c r="AGU495" s="1"/>
      <c r="AGV495" s="1"/>
      <c r="AGW495" s="1"/>
      <c r="AGX495" s="1"/>
      <c r="AGY495" s="1"/>
      <c r="AGZ495" s="1"/>
      <c r="AHA495" s="1"/>
      <c r="AHB495" s="1"/>
      <c r="AHC495" s="1"/>
      <c r="AHD495" s="1"/>
      <c r="AHE495" s="1"/>
      <c r="AHF495" s="1"/>
      <c r="AHG495" s="1"/>
      <c r="AHH495" s="1"/>
      <c r="AHI495" s="1"/>
      <c r="AHJ495" s="1"/>
      <c r="AHK495" s="1"/>
      <c r="AHL495" s="1"/>
      <c r="AHM495" s="1"/>
      <c r="AHN495" s="1"/>
      <c r="AHO495" s="1"/>
      <c r="AHP495" s="1"/>
      <c r="AHQ495" s="1"/>
      <c r="AHR495" s="1"/>
      <c r="AHS495" s="1"/>
      <c r="AHT495" s="1"/>
      <c r="AHU495" s="1"/>
      <c r="AHV495" s="1"/>
      <c r="AHW495" s="1"/>
      <c r="AHX495" s="1"/>
      <c r="AHY495" s="1"/>
      <c r="AHZ495" s="1"/>
      <c r="AIA495" s="1"/>
      <c r="AIB495" s="1"/>
      <c r="AIC495" s="1"/>
      <c r="AID495" s="1"/>
      <c r="AIE495" s="1"/>
      <c r="AIF495" s="1"/>
      <c r="AIG495" s="1"/>
      <c r="AIH495" s="1"/>
      <c r="AII495" s="1"/>
      <c r="AIJ495" s="1"/>
      <c r="AIK495" s="1"/>
      <c r="AIL495" s="1"/>
      <c r="AIM495" s="1"/>
      <c r="AIN495" s="1"/>
      <c r="AIO495" s="1"/>
      <c r="AIP495" s="1"/>
      <c r="AIQ495" s="1"/>
      <c r="AIR495" s="1"/>
      <c r="AIS495" s="1"/>
      <c r="AIT495" s="1"/>
      <c r="AIU495" s="1"/>
      <c r="AIV495" s="1"/>
      <c r="AIW495" s="1"/>
      <c r="AIX495" s="1"/>
      <c r="AIY495" s="1"/>
      <c r="AIZ495" s="1"/>
      <c r="AJA495" s="1"/>
      <c r="AJB495" s="1"/>
      <c r="AJC495" s="1"/>
      <c r="AJD495" s="1"/>
      <c r="AJE495" s="1"/>
      <c r="AJF495" s="1"/>
      <c r="AJG495" s="1"/>
      <c r="AJH495" s="1"/>
      <c r="AJI495" s="1"/>
      <c r="AJJ495" s="1"/>
      <c r="AJK495" s="1"/>
      <c r="AJL495" s="1"/>
      <c r="AJM495" s="1"/>
      <c r="AJN495" s="1"/>
      <c r="AJO495" s="1"/>
      <c r="AJP495" s="1"/>
      <c r="AJQ495" s="1"/>
      <c r="AJR495" s="1"/>
      <c r="AJS495" s="1"/>
      <c r="AJT495" s="1"/>
      <c r="AJU495" s="1"/>
      <c r="AJV495" s="1"/>
      <c r="AJW495" s="1"/>
      <c r="AJX495" s="1"/>
      <c r="AJY495" s="1"/>
      <c r="AJZ495" s="1"/>
      <c r="AKA495" s="1"/>
      <c r="AKB495" s="1"/>
      <c r="AKC495" s="1"/>
      <c r="AKD495" s="1"/>
      <c r="AKE495" s="1"/>
      <c r="AKF495" s="1"/>
      <c r="AKG495" s="1"/>
      <c r="AKH495" s="1"/>
      <c r="AKI495" s="1"/>
      <c r="AKJ495" s="1"/>
      <c r="AKK495" s="1"/>
      <c r="AKL495" s="1"/>
      <c r="AKM495" s="1"/>
      <c r="AKN495" s="1"/>
      <c r="AKO495" s="1"/>
      <c r="AKP495" s="1"/>
      <c r="AKQ495" s="1"/>
      <c r="AKR495" s="1"/>
      <c r="AKS495" s="1"/>
      <c r="AKT495" s="1"/>
      <c r="AKU495" s="1"/>
      <c r="AKV495" s="1"/>
      <c r="AKW495" s="1"/>
      <c r="AKX495" s="1"/>
      <c r="AKY495" s="1"/>
      <c r="AKZ495" s="1"/>
      <c r="ALA495" s="1"/>
      <c r="ALB495" s="1"/>
      <c r="ALC495" s="1"/>
      <c r="ALD495" s="1"/>
      <c r="ALE495" s="1"/>
      <c r="ALF495" s="1"/>
      <c r="ALG495" s="1"/>
      <c r="ALH495" s="1"/>
      <c r="ALI495" s="1"/>
      <c r="ALJ495" s="1"/>
      <c r="ALK495" s="1"/>
      <c r="ALL495" s="1"/>
      <c r="ALM495" s="1"/>
      <c r="ALN495" s="1"/>
      <c r="ALO495" s="1"/>
      <c r="ALP495" s="1"/>
      <c r="ALQ495" s="1"/>
      <c r="ALR495" s="1"/>
      <c r="ALS495" s="1"/>
      <c r="ALT495" s="1"/>
      <c r="ALU495" s="1"/>
      <c r="ALV495" s="1"/>
      <c r="ALW495" s="1"/>
      <c r="ALX495" s="1"/>
      <c r="ALY495" s="1"/>
      <c r="ALZ495" s="1"/>
      <c r="AMA495" s="1"/>
      <c r="AMB495" s="1"/>
      <c r="AMC495" s="1"/>
      <c r="AMD495" s="1"/>
      <c r="AME495" s="1"/>
      <c r="AMF495" s="1"/>
      <c r="AMG495" s="1"/>
      <c r="AMH495" s="1"/>
      <c r="AMI495" s="1"/>
      <c r="AMJ495" s="1"/>
    </row>
    <row r="496" spans="1:1024" s="22" customFormat="1">
      <c r="A496" s="1" t="s">
        <v>9236</v>
      </c>
      <c r="B496" s="1" t="s">
        <v>9237</v>
      </c>
      <c r="C496" s="1" t="s">
        <v>99</v>
      </c>
      <c r="D496" s="1" t="s">
        <v>13</v>
      </c>
      <c r="E496" s="1" t="s">
        <v>9238</v>
      </c>
      <c r="F496" s="1" t="s">
        <v>16</v>
      </c>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c r="KB496" s="1"/>
      <c r="KC496" s="1"/>
      <c r="KD496" s="1"/>
      <c r="KE496" s="1"/>
      <c r="KF496" s="1"/>
      <c r="KG496" s="1"/>
      <c r="KH496" s="1"/>
      <c r="KI496" s="1"/>
      <c r="KJ496" s="1"/>
      <c r="KK496" s="1"/>
      <c r="KL496" s="1"/>
      <c r="KM496" s="1"/>
      <c r="KN496" s="1"/>
      <c r="KO496" s="1"/>
      <c r="KP496" s="1"/>
      <c r="KQ496" s="1"/>
      <c r="KR496" s="1"/>
      <c r="KS496" s="1"/>
      <c r="KT496" s="1"/>
      <c r="KU496" s="1"/>
      <c r="KV496" s="1"/>
      <c r="KW496" s="1"/>
      <c r="KX496" s="1"/>
      <c r="KY496" s="1"/>
      <c r="KZ496" s="1"/>
      <c r="LA496" s="1"/>
      <c r="LB496" s="1"/>
      <c r="LC496" s="1"/>
      <c r="LD496" s="1"/>
      <c r="LE496" s="1"/>
      <c r="LF496" s="1"/>
      <c r="LG496" s="1"/>
      <c r="LH496" s="1"/>
      <c r="LI496" s="1"/>
      <c r="LJ496" s="1"/>
      <c r="LK496" s="1"/>
      <c r="LL496" s="1"/>
      <c r="LM496" s="1"/>
      <c r="LN496" s="1"/>
      <c r="LO496" s="1"/>
      <c r="LP496" s="1"/>
      <c r="LQ496" s="1"/>
      <c r="LR496" s="1"/>
      <c r="LS496" s="1"/>
      <c r="LT496" s="1"/>
      <c r="LU496" s="1"/>
      <c r="LV496" s="1"/>
      <c r="LW496" s="1"/>
      <c r="LX496" s="1"/>
      <c r="LY496" s="1"/>
      <c r="LZ496" s="1"/>
      <c r="MA496" s="1"/>
      <c r="MB496" s="1"/>
      <c r="MC496" s="1"/>
      <c r="MD496" s="1"/>
      <c r="ME496" s="1"/>
      <c r="MF496" s="1"/>
      <c r="MG496" s="1"/>
      <c r="MH496" s="1"/>
      <c r="MI496" s="1"/>
      <c r="MJ496" s="1"/>
      <c r="MK496" s="1"/>
      <c r="ML496" s="1"/>
      <c r="MM496" s="1"/>
      <c r="MN496" s="1"/>
      <c r="MO496" s="1"/>
      <c r="MP496" s="1"/>
      <c r="MQ496" s="1"/>
      <c r="MR496" s="1"/>
      <c r="MS496" s="1"/>
      <c r="MT496" s="1"/>
      <c r="MU496" s="1"/>
      <c r="MV496" s="1"/>
      <c r="MW496" s="1"/>
      <c r="MX496" s="1"/>
      <c r="MY496" s="1"/>
      <c r="MZ496" s="1"/>
      <c r="NA496" s="1"/>
      <c r="NB496" s="1"/>
      <c r="NC496" s="1"/>
      <c r="ND496" s="1"/>
      <c r="NE496" s="1"/>
      <c r="NF496" s="1"/>
      <c r="NG496" s="1"/>
      <c r="NH496" s="1"/>
      <c r="NI496" s="1"/>
      <c r="NJ496" s="1"/>
      <c r="NK496" s="1"/>
      <c r="NL496" s="1"/>
      <c r="NM496" s="1"/>
      <c r="NN496" s="1"/>
      <c r="NO496" s="1"/>
      <c r="NP496" s="1"/>
      <c r="NQ496" s="1"/>
      <c r="NR496" s="1"/>
      <c r="NS496" s="1"/>
      <c r="NT496" s="1"/>
      <c r="NU496" s="1"/>
      <c r="NV496" s="1"/>
      <c r="NW496" s="1"/>
      <c r="NX496" s="1"/>
      <c r="NY496" s="1"/>
      <c r="NZ496" s="1"/>
      <c r="OA496" s="1"/>
      <c r="OB496" s="1"/>
      <c r="OC496" s="1"/>
      <c r="OD496" s="1"/>
      <c r="OE496" s="1"/>
      <c r="OF496" s="1"/>
      <c r="OG496" s="1"/>
      <c r="OH496" s="1"/>
      <c r="OI496" s="1"/>
      <c r="OJ496" s="1"/>
      <c r="OK496" s="1"/>
      <c r="OL496" s="1"/>
      <c r="OM496" s="1"/>
      <c r="ON496" s="1"/>
      <c r="OO496" s="1"/>
      <c r="OP496" s="1"/>
      <c r="OQ496" s="1"/>
      <c r="OR496" s="1"/>
      <c r="OS496" s="1"/>
      <c r="OT496" s="1"/>
      <c r="OU496" s="1"/>
      <c r="OV496" s="1"/>
      <c r="OW496" s="1"/>
      <c r="OX496" s="1"/>
      <c r="OY496" s="1"/>
      <c r="OZ496" s="1"/>
      <c r="PA496" s="1"/>
      <c r="PB496" s="1"/>
      <c r="PC496" s="1"/>
      <c r="PD496" s="1"/>
      <c r="PE496" s="1"/>
      <c r="PF496" s="1"/>
      <c r="PG496" s="1"/>
      <c r="PH496" s="1"/>
      <c r="PI496" s="1"/>
      <c r="PJ496" s="1"/>
      <c r="PK496" s="1"/>
      <c r="PL496" s="1"/>
      <c r="PM496" s="1"/>
      <c r="PN496" s="1"/>
      <c r="PO496" s="1"/>
      <c r="PP496" s="1"/>
      <c r="PQ496" s="1"/>
      <c r="PR496" s="1"/>
      <c r="PS496" s="1"/>
      <c r="PT496" s="1"/>
      <c r="PU496" s="1"/>
      <c r="PV496" s="1"/>
      <c r="PW496" s="1"/>
      <c r="PX496" s="1"/>
      <c r="PY496" s="1"/>
      <c r="PZ496" s="1"/>
      <c r="QA496" s="1"/>
      <c r="QB496" s="1"/>
      <c r="QC496" s="1"/>
      <c r="QD496" s="1"/>
      <c r="QE496" s="1"/>
      <c r="QF496" s="1"/>
      <c r="QG496" s="1"/>
      <c r="QH496" s="1"/>
      <c r="QI496" s="1"/>
      <c r="QJ496" s="1"/>
      <c r="QK496" s="1"/>
      <c r="QL496" s="1"/>
      <c r="QM496" s="1"/>
      <c r="QN496" s="1"/>
      <c r="QO496" s="1"/>
      <c r="QP496" s="1"/>
      <c r="QQ496" s="1"/>
      <c r="QR496" s="1"/>
      <c r="QS496" s="1"/>
      <c r="QT496" s="1"/>
      <c r="QU496" s="1"/>
      <c r="QV496" s="1"/>
      <c r="QW496" s="1"/>
      <c r="QX496" s="1"/>
      <c r="QY496" s="1"/>
      <c r="QZ496" s="1"/>
      <c r="RA496" s="1"/>
      <c r="RB496" s="1"/>
      <c r="RC496" s="1"/>
      <c r="RD496" s="1"/>
      <c r="RE496" s="1"/>
      <c r="RF496" s="1"/>
      <c r="RG496" s="1"/>
      <c r="RH496" s="1"/>
      <c r="RI496" s="1"/>
      <c r="RJ496" s="1"/>
      <c r="RK496" s="1"/>
      <c r="RL496" s="1"/>
      <c r="RM496" s="1"/>
      <c r="RN496" s="1"/>
      <c r="RO496" s="1"/>
      <c r="RP496" s="1"/>
      <c r="RQ496" s="1"/>
      <c r="RR496" s="1"/>
      <c r="RS496" s="1"/>
      <c r="RT496" s="1"/>
      <c r="RU496" s="1"/>
      <c r="RV496" s="1"/>
      <c r="RW496" s="1"/>
      <c r="RX496" s="1"/>
      <c r="RY496" s="1"/>
      <c r="RZ496" s="1"/>
      <c r="SA496" s="1"/>
      <c r="SB496" s="1"/>
      <c r="SC496" s="1"/>
      <c r="SD496" s="1"/>
      <c r="SE496" s="1"/>
      <c r="SF496" s="1"/>
      <c r="SG496" s="1"/>
      <c r="SH496" s="1"/>
      <c r="SI496" s="1"/>
      <c r="SJ496" s="1"/>
      <c r="SK496" s="1"/>
      <c r="SL496" s="1"/>
      <c r="SM496" s="1"/>
      <c r="SN496" s="1"/>
      <c r="SO496" s="1"/>
      <c r="SP496" s="1"/>
      <c r="SQ496" s="1"/>
      <c r="SR496" s="1"/>
      <c r="SS496" s="1"/>
      <c r="ST496" s="1"/>
      <c r="SU496" s="1"/>
      <c r="SV496" s="1"/>
      <c r="SW496" s="1"/>
      <c r="SX496" s="1"/>
      <c r="SY496" s="1"/>
      <c r="SZ496" s="1"/>
      <c r="TA496" s="1"/>
      <c r="TB496" s="1"/>
      <c r="TC496" s="1"/>
      <c r="TD496" s="1"/>
      <c r="TE496" s="1"/>
      <c r="TF496" s="1"/>
      <c r="TG496" s="1"/>
      <c r="TH496" s="1"/>
      <c r="TI496" s="1"/>
      <c r="TJ496" s="1"/>
      <c r="TK496" s="1"/>
      <c r="TL496" s="1"/>
      <c r="TM496" s="1"/>
      <c r="TN496" s="1"/>
      <c r="TO496" s="1"/>
      <c r="TP496" s="1"/>
      <c r="TQ496" s="1"/>
      <c r="TR496" s="1"/>
      <c r="TS496" s="1"/>
      <c r="TT496" s="1"/>
      <c r="TU496" s="1"/>
      <c r="TV496" s="1"/>
      <c r="TW496" s="1"/>
      <c r="TX496" s="1"/>
      <c r="TY496" s="1"/>
      <c r="TZ496" s="1"/>
      <c r="UA496" s="1"/>
      <c r="UB496" s="1"/>
      <c r="UC496" s="1"/>
      <c r="UD496" s="1"/>
      <c r="UE496" s="1"/>
      <c r="UF496" s="1"/>
      <c r="UG496" s="1"/>
      <c r="UH496" s="1"/>
      <c r="UI496" s="1"/>
      <c r="UJ496" s="1"/>
      <c r="UK496" s="1"/>
      <c r="UL496" s="1"/>
      <c r="UM496" s="1"/>
      <c r="UN496" s="1"/>
      <c r="UO496" s="1"/>
      <c r="UP496" s="1"/>
      <c r="UQ496" s="1"/>
      <c r="UR496" s="1"/>
      <c r="US496" s="1"/>
      <c r="UT496" s="1"/>
      <c r="UU496" s="1"/>
      <c r="UV496" s="1"/>
      <c r="UW496" s="1"/>
      <c r="UX496" s="1"/>
      <c r="UY496" s="1"/>
      <c r="UZ496" s="1"/>
      <c r="VA496" s="1"/>
      <c r="VB496" s="1"/>
      <c r="VC496" s="1"/>
      <c r="VD496" s="1"/>
      <c r="VE496" s="1"/>
      <c r="VF496" s="1"/>
      <c r="VG496" s="1"/>
      <c r="VH496" s="1"/>
      <c r="VI496" s="1"/>
      <c r="VJ496" s="1"/>
      <c r="VK496" s="1"/>
      <c r="VL496" s="1"/>
      <c r="VM496" s="1"/>
      <c r="VN496" s="1"/>
      <c r="VO496" s="1"/>
      <c r="VP496" s="1"/>
      <c r="VQ496" s="1"/>
      <c r="VR496" s="1"/>
      <c r="VS496" s="1"/>
      <c r="VT496" s="1"/>
      <c r="VU496" s="1"/>
      <c r="VV496" s="1"/>
      <c r="VW496" s="1"/>
      <c r="VX496" s="1"/>
      <c r="VY496" s="1"/>
      <c r="VZ496" s="1"/>
      <c r="WA496" s="1"/>
      <c r="WB496" s="1"/>
      <c r="WC496" s="1"/>
      <c r="WD496" s="1"/>
      <c r="WE496" s="1"/>
      <c r="WF496" s="1"/>
      <c r="WG496" s="1"/>
      <c r="WH496" s="1"/>
      <c r="WI496" s="1"/>
      <c r="WJ496" s="1"/>
      <c r="WK496" s="1"/>
      <c r="WL496" s="1"/>
      <c r="WM496" s="1"/>
      <c r="WN496" s="1"/>
      <c r="WO496" s="1"/>
      <c r="WP496" s="1"/>
      <c r="WQ496" s="1"/>
      <c r="WR496" s="1"/>
      <c r="WS496" s="1"/>
      <c r="WT496" s="1"/>
      <c r="WU496" s="1"/>
      <c r="WV496" s="1"/>
      <c r="WW496" s="1"/>
      <c r="WX496" s="1"/>
      <c r="WY496" s="1"/>
      <c r="WZ496" s="1"/>
      <c r="XA496" s="1"/>
      <c r="XB496" s="1"/>
      <c r="XC496" s="1"/>
      <c r="XD496" s="1"/>
      <c r="XE496" s="1"/>
      <c r="XF496" s="1"/>
      <c r="XG496" s="1"/>
      <c r="XH496" s="1"/>
      <c r="XI496" s="1"/>
      <c r="XJ496" s="1"/>
      <c r="XK496" s="1"/>
      <c r="XL496" s="1"/>
      <c r="XM496" s="1"/>
      <c r="XN496" s="1"/>
      <c r="XO496" s="1"/>
      <c r="XP496" s="1"/>
      <c r="XQ496" s="1"/>
      <c r="XR496" s="1"/>
      <c r="XS496" s="1"/>
      <c r="XT496" s="1"/>
      <c r="XU496" s="1"/>
      <c r="XV496" s="1"/>
      <c r="XW496" s="1"/>
      <c r="XX496" s="1"/>
      <c r="XY496" s="1"/>
      <c r="XZ496" s="1"/>
      <c r="YA496" s="1"/>
      <c r="YB496" s="1"/>
      <c r="YC496" s="1"/>
      <c r="YD496" s="1"/>
      <c r="YE496" s="1"/>
      <c r="YF496" s="1"/>
      <c r="YG496" s="1"/>
      <c r="YH496" s="1"/>
      <c r="YI496" s="1"/>
      <c r="YJ496" s="1"/>
      <c r="YK496" s="1"/>
      <c r="YL496" s="1"/>
      <c r="YM496" s="1"/>
      <c r="YN496" s="1"/>
      <c r="YO496" s="1"/>
      <c r="YP496" s="1"/>
      <c r="YQ496" s="1"/>
      <c r="YR496" s="1"/>
      <c r="YS496" s="1"/>
      <c r="YT496" s="1"/>
      <c r="YU496" s="1"/>
      <c r="YV496" s="1"/>
      <c r="YW496" s="1"/>
      <c r="YX496" s="1"/>
      <c r="YY496" s="1"/>
      <c r="YZ496" s="1"/>
      <c r="ZA496" s="1"/>
      <c r="ZB496" s="1"/>
      <c r="ZC496" s="1"/>
      <c r="ZD496" s="1"/>
      <c r="ZE496" s="1"/>
      <c r="ZF496" s="1"/>
      <c r="ZG496" s="1"/>
      <c r="ZH496" s="1"/>
      <c r="ZI496" s="1"/>
      <c r="ZJ496" s="1"/>
      <c r="ZK496" s="1"/>
      <c r="ZL496" s="1"/>
      <c r="ZM496" s="1"/>
      <c r="ZN496" s="1"/>
      <c r="ZO496" s="1"/>
      <c r="ZP496" s="1"/>
      <c r="ZQ496" s="1"/>
      <c r="ZR496" s="1"/>
      <c r="ZS496" s="1"/>
      <c r="ZT496" s="1"/>
      <c r="ZU496" s="1"/>
      <c r="ZV496" s="1"/>
      <c r="ZW496" s="1"/>
      <c r="ZX496" s="1"/>
      <c r="ZY496" s="1"/>
      <c r="ZZ496" s="1"/>
      <c r="AAA496" s="1"/>
      <c r="AAB496" s="1"/>
      <c r="AAC496" s="1"/>
      <c r="AAD496" s="1"/>
      <c r="AAE496" s="1"/>
      <c r="AAF496" s="1"/>
      <c r="AAG496" s="1"/>
      <c r="AAH496" s="1"/>
      <c r="AAI496" s="1"/>
      <c r="AAJ496" s="1"/>
      <c r="AAK496" s="1"/>
      <c r="AAL496" s="1"/>
      <c r="AAM496" s="1"/>
      <c r="AAN496" s="1"/>
      <c r="AAO496" s="1"/>
      <c r="AAP496" s="1"/>
      <c r="AAQ496" s="1"/>
      <c r="AAR496" s="1"/>
      <c r="AAS496" s="1"/>
      <c r="AAT496" s="1"/>
      <c r="AAU496" s="1"/>
      <c r="AAV496" s="1"/>
      <c r="AAW496" s="1"/>
      <c r="AAX496" s="1"/>
      <c r="AAY496" s="1"/>
      <c r="AAZ496" s="1"/>
      <c r="ABA496" s="1"/>
      <c r="ABB496" s="1"/>
      <c r="ABC496" s="1"/>
      <c r="ABD496" s="1"/>
      <c r="ABE496" s="1"/>
      <c r="ABF496" s="1"/>
      <c r="ABG496" s="1"/>
      <c r="ABH496" s="1"/>
      <c r="ABI496" s="1"/>
      <c r="ABJ496" s="1"/>
      <c r="ABK496" s="1"/>
      <c r="ABL496" s="1"/>
      <c r="ABM496" s="1"/>
      <c r="ABN496" s="1"/>
      <c r="ABO496" s="1"/>
      <c r="ABP496" s="1"/>
      <c r="ABQ496" s="1"/>
      <c r="ABR496" s="1"/>
      <c r="ABS496" s="1"/>
      <c r="ABT496" s="1"/>
      <c r="ABU496" s="1"/>
      <c r="ABV496" s="1"/>
      <c r="ABW496" s="1"/>
      <c r="ABX496" s="1"/>
      <c r="ABY496" s="1"/>
      <c r="ABZ496" s="1"/>
      <c r="ACA496" s="1"/>
      <c r="ACB496" s="1"/>
      <c r="ACC496" s="1"/>
      <c r="ACD496" s="1"/>
      <c r="ACE496" s="1"/>
      <c r="ACF496" s="1"/>
      <c r="ACG496" s="1"/>
      <c r="ACH496" s="1"/>
      <c r="ACI496" s="1"/>
      <c r="ACJ496" s="1"/>
      <c r="ACK496" s="1"/>
      <c r="ACL496" s="1"/>
      <c r="ACM496" s="1"/>
      <c r="ACN496" s="1"/>
      <c r="ACO496" s="1"/>
      <c r="ACP496" s="1"/>
      <c r="ACQ496" s="1"/>
      <c r="ACR496" s="1"/>
      <c r="ACS496" s="1"/>
      <c r="ACT496" s="1"/>
      <c r="ACU496" s="1"/>
      <c r="ACV496" s="1"/>
      <c r="ACW496" s="1"/>
      <c r="ACX496" s="1"/>
      <c r="ACY496" s="1"/>
      <c r="ACZ496" s="1"/>
      <c r="ADA496" s="1"/>
      <c r="ADB496" s="1"/>
      <c r="ADC496" s="1"/>
      <c r="ADD496" s="1"/>
      <c r="ADE496" s="1"/>
      <c r="ADF496" s="1"/>
      <c r="ADG496" s="1"/>
      <c r="ADH496" s="1"/>
      <c r="ADI496" s="1"/>
      <c r="ADJ496" s="1"/>
      <c r="ADK496" s="1"/>
      <c r="ADL496" s="1"/>
      <c r="ADM496" s="1"/>
      <c r="ADN496" s="1"/>
      <c r="ADO496" s="1"/>
      <c r="ADP496" s="1"/>
      <c r="ADQ496" s="1"/>
      <c r="ADR496" s="1"/>
      <c r="ADS496" s="1"/>
      <c r="ADT496" s="1"/>
      <c r="ADU496" s="1"/>
      <c r="ADV496" s="1"/>
      <c r="ADW496" s="1"/>
      <c r="ADX496" s="1"/>
      <c r="ADY496" s="1"/>
      <c r="ADZ496" s="1"/>
      <c r="AEA496" s="1"/>
      <c r="AEB496" s="1"/>
      <c r="AEC496" s="1"/>
      <c r="AED496" s="1"/>
      <c r="AEE496" s="1"/>
      <c r="AEF496" s="1"/>
      <c r="AEG496" s="1"/>
      <c r="AEH496" s="1"/>
      <c r="AEI496" s="1"/>
      <c r="AEJ496" s="1"/>
      <c r="AEK496" s="1"/>
      <c r="AEL496" s="1"/>
      <c r="AEM496" s="1"/>
      <c r="AEN496" s="1"/>
      <c r="AEO496" s="1"/>
      <c r="AEP496" s="1"/>
      <c r="AEQ496" s="1"/>
      <c r="AER496" s="1"/>
      <c r="AES496" s="1"/>
      <c r="AET496" s="1"/>
      <c r="AEU496" s="1"/>
      <c r="AEV496" s="1"/>
      <c r="AEW496" s="1"/>
      <c r="AEX496" s="1"/>
      <c r="AEY496" s="1"/>
      <c r="AEZ496" s="1"/>
      <c r="AFA496" s="1"/>
      <c r="AFB496" s="1"/>
      <c r="AFC496" s="1"/>
      <c r="AFD496" s="1"/>
      <c r="AFE496" s="1"/>
      <c r="AFF496" s="1"/>
      <c r="AFG496" s="1"/>
      <c r="AFH496" s="1"/>
      <c r="AFI496" s="1"/>
      <c r="AFJ496" s="1"/>
      <c r="AFK496" s="1"/>
      <c r="AFL496" s="1"/>
      <c r="AFM496" s="1"/>
      <c r="AFN496" s="1"/>
      <c r="AFO496" s="1"/>
      <c r="AFP496" s="1"/>
      <c r="AFQ496" s="1"/>
      <c r="AFR496" s="1"/>
      <c r="AFS496" s="1"/>
      <c r="AFT496" s="1"/>
      <c r="AFU496" s="1"/>
      <c r="AFV496" s="1"/>
      <c r="AFW496" s="1"/>
      <c r="AFX496" s="1"/>
      <c r="AFY496" s="1"/>
      <c r="AFZ496" s="1"/>
      <c r="AGA496" s="1"/>
      <c r="AGB496" s="1"/>
      <c r="AGC496" s="1"/>
      <c r="AGD496" s="1"/>
      <c r="AGE496" s="1"/>
      <c r="AGF496" s="1"/>
      <c r="AGG496" s="1"/>
      <c r="AGH496" s="1"/>
      <c r="AGI496" s="1"/>
      <c r="AGJ496" s="1"/>
      <c r="AGK496" s="1"/>
      <c r="AGL496" s="1"/>
      <c r="AGM496" s="1"/>
      <c r="AGN496" s="1"/>
      <c r="AGO496" s="1"/>
      <c r="AGP496" s="1"/>
      <c r="AGQ496" s="1"/>
      <c r="AGR496" s="1"/>
      <c r="AGS496" s="1"/>
      <c r="AGT496" s="1"/>
      <c r="AGU496" s="1"/>
      <c r="AGV496" s="1"/>
      <c r="AGW496" s="1"/>
      <c r="AGX496" s="1"/>
      <c r="AGY496" s="1"/>
      <c r="AGZ496" s="1"/>
      <c r="AHA496" s="1"/>
      <c r="AHB496" s="1"/>
      <c r="AHC496" s="1"/>
      <c r="AHD496" s="1"/>
      <c r="AHE496" s="1"/>
      <c r="AHF496" s="1"/>
      <c r="AHG496" s="1"/>
      <c r="AHH496" s="1"/>
      <c r="AHI496" s="1"/>
      <c r="AHJ496" s="1"/>
      <c r="AHK496" s="1"/>
      <c r="AHL496" s="1"/>
      <c r="AHM496" s="1"/>
      <c r="AHN496" s="1"/>
      <c r="AHO496" s="1"/>
      <c r="AHP496" s="1"/>
      <c r="AHQ496" s="1"/>
      <c r="AHR496" s="1"/>
      <c r="AHS496" s="1"/>
      <c r="AHT496" s="1"/>
      <c r="AHU496" s="1"/>
      <c r="AHV496" s="1"/>
      <c r="AHW496" s="1"/>
      <c r="AHX496" s="1"/>
      <c r="AHY496" s="1"/>
      <c r="AHZ496" s="1"/>
      <c r="AIA496" s="1"/>
      <c r="AIB496" s="1"/>
      <c r="AIC496" s="1"/>
      <c r="AID496" s="1"/>
      <c r="AIE496" s="1"/>
      <c r="AIF496" s="1"/>
      <c r="AIG496" s="1"/>
      <c r="AIH496" s="1"/>
      <c r="AII496" s="1"/>
      <c r="AIJ496" s="1"/>
      <c r="AIK496" s="1"/>
      <c r="AIL496" s="1"/>
      <c r="AIM496" s="1"/>
      <c r="AIN496" s="1"/>
      <c r="AIO496" s="1"/>
      <c r="AIP496" s="1"/>
      <c r="AIQ496" s="1"/>
      <c r="AIR496" s="1"/>
      <c r="AIS496" s="1"/>
      <c r="AIT496" s="1"/>
      <c r="AIU496" s="1"/>
      <c r="AIV496" s="1"/>
      <c r="AIW496" s="1"/>
      <c r="AIX496" s="1"/>
      <c r="AIY496" s="1"/>
      <c r="AIZ496" s="1"/>
      <c r="AJA496" s="1"/>
      <c r="AJB496" s="1"/>
      <c r="AJC496" s="1"/>
      <c r="AJD496" s="1"/>
      <c r="AJE496" s="1"/>
      <c r="AJF496" s="1"/>
      <c r="AJG496" s="1"/>
      <c r="AJH496" s="1"/>
      <c r="AJI496" s="1"/>
      <c r="AJJ496" s="1"/>
      <c r="AJK496" s="1"/>
      <c r="AJL496" s="1"/>
      <c r="AJM496" s="1"/>
      <c r="AJN496" s="1"/>
      <c r="AJO496" s="1"/>
      <c r="AJP496" s="1"/>
      <c r="AJQ496" s="1"/>
      <c r="AJR496" s="1"/>
      <c r="AJS496" s="1"/>
      <c r="AJT496" s="1"/>
      <c r="AJU496" s="1"/>
      <c r="AJV496" s="1"/>
      <c r="AJW496" s="1"/>
      <c r="AJX496" s="1"/>
      <c r="AJY496" s="1"/>
      <c r="AJZ496" s="1"/>
      <c r="AKA496" s="1"/>
      <c r="AKB496" s="1"/>
      <c r="AKC496" s="1"/>
      <c r="AKD496" s="1"/>
      <c r="AKE496" s="1"/>
      <c r="AKF496" s="1"/>
      <c r="AKG496" s="1"/>
      <c r="AKH496" s="1"/>
      <c r="AKI496" s="1"/>
      <c r="AKJ496" s="1"/>
      <c r="AKK496" s="1"/>
      <c r="AKL496" s="1"/>
      <c r="AKM496" s="1"/>
      <c r="AKN496" s="1"/>
      <c r="AKO496" s="1"/>
      <c r="AKP496" s="1"/>
      <c r="AKQ496" s="1"/>
      <c r="AKR496" s="1"/>
      <c r="AKS496" s="1"/>
      <c r="AKT496" s="1"/>
      <c r="AKU496" s="1"/>
      <c r="AKV496" s="1"/>
      <c r="AKW496" s="1"/>
      <c r="AKX496" s="1"/>
      <c r="AKY496" s="1"/>
      <c r="AKZ496" s="1"/>
      <c r="ALA496" s="1"/>
      <c r="ALB496" s="1"/>
      <c r="ALC496" s="1"/>
      <c r="ALD496" s="1"/>
      <c r="ALE496" s="1"/>
      <c r="ALF496" s="1"/>
      <c r="ALG496" s="1"/>
      <c r="ALH496" s="1"/>
      <c r="ALI496" s="1"/>
      <c r="ALJ496" s="1"/>
      <c r="ALK496" s="1"/>
      <c r="ALL496" s="1"/>
      <c r="ALM496" s="1"/>
      <c r="ALN496" s="1"/>
      <c r="ALO496" s="1"/>
      <c r="ALP496" s="1"/>
      <c r="ALQ496" s="1"/>
      <c r="ALR496" s="1"/>
      <c r="ALS496" s="1"/>
      <c r="ALT496" s="1"/>
      <c r="ALU496" s="1"/>
      <c r="ALV496" s="1"/>
      <c r="ALW496" s="1"/>
      <c r="ALX496" s="1"/>
      <c r="ALY496" s="1"/>
      <c r="ALZ496" s="1"/>
      <c r="AMA496" s="1"/>
      <c r="AMB496" s="1"/>
      <c r="AMC496" s="1"/>
      <c r="AMD496" s="1"/>
      <c r="AME496" s="1"/>
      <c r="AMF496" s="1"/>
      <c r="AMG496" s="1"/>
      <c r="AMH496" s="1"/>
      <c r="AMI496" s="1"/>
      <c r="AMJ496" s="1"/>
    </row>
    <row r="497" spans="1:1024" s="22" customFormat="1">
      <c r="A497" s="1" t="s">
        <v>9239</v>
      </c>
      <c r="B497" s="1" t="s">
        <v>9240</v>
      </c>
      <c r="C497" s="1" t="s">
        <v>99</v>
      </c>
      <c r="D497" s="1" t="s">
        <v>13</v>
      </c>
      <c r="E497" s="1" t="s">
        <v>9241</v>
      </c>
      <c r="F497" s="1" t="s">
        <v>16</v>
      </c>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c r="KB497" s="1"/>
      <c r="KC497" s="1"/>
      <c r="KD497" s="1"/>
      <c r="KE497" s="1"/>
      <c r="KF497" s="1"/>
      <c r="KG497" s="1"/>
      <c r="KH497" s="1"/>
      <c r="KI497" s="1"/>
      <c r="KJ497" s="1"/>
      <c r="KK497" s="1"/>
      <c r="KL497" s="1"/>
      <c r="KM497" s="1"/>
      <c r="KN497" s="1"/>
      <c r="KO497" s="1"/>
      <c r="KP497" s="1"/>
      <c r="KQ497" s="1"/>
      <c r="KR497" s="1"/>
      <c r="KS497" s="1"/>
      <c r="KT497" s="1"/>
      <c r="KU497" s="1"/>
      <c r="KV497" s="1"/>
      <c r="KW497" s="1"/>
      <c r="KX497" s="1"/>
      <c r="KY497" s="1"/>
      <c r="KZ497" s="1"/>
      <c r="LA497" s="1"/>
      <c r="LB497" s="1"/>
      <c r="LC497" s="1"/>
      <c r="LD497" s="1"/>
      <c r="LE497" s="1"/>
      <c r="LF497" s="1"/>
      <c r="LG497" s="1"/>
      <c r="LH497" s="1"/>
      <c r="LI497" s="1"/>
      <c r="LJ497" s="1"/>
      <c r="LK497" s="1"/>
      <c r="LL497" s="1"/>
      <c r="LM497" s="1"/>
      <c r="LN497" s="1"/>
      <c r="LO497" s="1"/>
      <c r="LP497" s="1"/>
      <c r="LQ497" s="1"/>
      <c r="LR497" s="1"/>
      <c r="LS497" s="1"/>
      <c r="LT497" s="1"/>
      <c r="LU497" s="1"/>
      <c r="LV497" s="1"/>
      <c r="LW497" s="1"/>
      <c r="LX497" s="1"/>
      <c r="LY497" s="1"/>
      <c r="LZ497" s="1"/>
      <c r="MA497" s="1"/>
      <c r="MB497" s="1"/>
      <c r="MC497" s="1"/>
      <c r="MD497" s="1"/>
      <c r="ME497" s="1"/>
      <c r="MF497" s="1"/>
      <c r="MG497" s="1"/>
      <c r="MH497" s="1"/>
      <c r="MI497" s="1"/>
      <c r="MJ497" s="1"/>
      <c r="MK497" s="1"/>
      <c r="ML497" s="1"/>
      <c r="MM497" s="1"/>
      <c r="MN497" s="1"/>
      <c r="MO497" s="1"/>
      <c r="MP497" s="1"/>
      <c r="MQ497" s="1"/>
      <c r="MR497" s="1"/>
      <c r="MS497" s="1"/>
      <c r="MT497" s="1"/>
      <c r="MU497" s="1"/>
      <c r="MV497" s="1"/>
      <c r="MW497" s="1"/>
      <c r="MX497" s="1"/>
      <c r="MY497" s="1"/>
      <c r="MZ497" s="1"/>
      <c r="NA497" s="1"/>
      <c r="NB497" s="1"/>
      <c r="NC497" s="1"/>
      <c r="ND497" s="1"/>
      <c r="NE497" s="1"/>
      <c r="NF497" s="1"/>
      <c r="NG497" s="1"/>
      <c r="NH497" s="1"/>
      <c r="NI497" s="1"/>
      <c r="NJ497" s="1"/>
      <c r="NK497" s="1"/>
      <c r="NL497" s="1"/>
      <c r="NM497" s="1"/>
      <c r="NN497" s="1"/>
      <c r="NO497" s="1"/>
      <c r="NP497" s="1"/>
      <c r="NQ497" s="1"/>
      <c r="NR497" s="1"/>
      <c r="NS497" s="1"/>
      <c r="NT497" s="1"/>
      <c r="NU497" s="1"/>
      <c r="NV497" s="1"/>
      <c r="NW497" s="1"/>
      <c r="NX497" s="1"/>
      <c r="NY497" s="1"/>
      <c r="NZ497" s="1"/>
      <c r="OA497" s="1"/>
      <c r="OB497" s="1"/>
      <c r="OC497" s="1"/>
      <c r="OD497" s="1"/>
      <c r="OE497" s="1"/>
      <c r="OF497" s="1"/>
      <c r="OG497" s="1"/>
      <c r="OH497" s="1"/>
      <c r="OI497" s="1"/>
      <c r="OJ497" s="1"/>
      <c r="OK497" s="1"/>
      <c r="OL497" s="1"/>
      <c r="OM497" s="1"/>
      <c r="ON497" s="1"/>
      <c r="OO497" s="1"/>
      <c r="OP497" s="1"/>
      <c r="OQ497" s="1"/>
      <c r="OR497" s="1"/>
      <c r="OS497" s="1"/>
      <c r="OT497" s="1"/>
      <c r="OU497" s="1"/>
      <c r="OV497" s="1"/>
      <c r="OW497" s="1"/>
      <c r="OX497" s="1"/>
      <c r="OY497" s="1"/>
      <c r="OZ497" s="1"/>
      <c r="PA497" s="1"/>
      <c r="PB497" s="1"/>
      <c r="PC497" s="1"/>
      <c r="PD497" s="1"/>
      <c r="PE497" s="1"/>
      <c r="PF497" s="1"/>
      <c r="PG497" s="1"/>
      <c r="PH497" s="1"/>
      <c r="PI497" s="1"/>
      <c r="PJ497" s="1"/>
      <c r="PK497" s="1"/>
      <c r="PL497" s="1"/>
      <c r="PM497" s="1"/>
      <c r="PN497" s="1"/>
      <c r="PO497" s="1"/>
      <c r="PP497" s="1"/>
      <c r="PQ497" s="1"/>
      <c r="PR497" s="1"/>
      <c r="PS497" s="1"/>
      <c r="PT497" s="1"/>
      <c r="PU497" s="1"/>
      <c r="PV497" s="1"/>
      <c r="PW497" s="1"/>
      <c r="PX497" s="1"/>
      <c r="PY497" s="1"/>
      <c r="PZ497" s="1"/>
      <c r="QA497" s="1"/>
      <c r="QB497" s="1"/>
      <c r="QC497" s="1"/>
      <c r="QD497" s="1"/>
      <c r="QE497" s="1"/>
      <c r="QF497" s="1"/>
      <c r="QG497" s="1"/>
      <c r="QH497" s="1"/>
      <c r="QI497" s="1"/>
      <c r="QJ497" s="1"/>
      <c r="QK497" s="1"/>
      <c r="QL497" s="1"/>
      <c r="QM497" s="1"/>
      <c r="QN497" s="1"/>
      <c r="QO497" s="1"/>
      <c r="QP497" s="1"/>
      <c r="QQ497" s="1"/>
      <c r="QR497" s="1"/>
      <c r="QS497" s="1"/>
      <c r="QT497" s="1"/>
      <c r="QU497" s="1"/>
      <c r="QV497" s="1"/>
      <c r="QW497" s="1"/>
      <c r="QX497" s="1"/>
      <c r="QY497" s="1"/>
      <c r="QZ497" s="1"/>
      <c r="RA497" s="1"/>
      <c r="RB497" s="1"/>
      <c r="RC497" s="1"/>
      <c r="RD497" s="1"/>
      <c r="RE497" s="1"/>
      <c r="RF497" s="1"/>
      <c r="RG497" s="1"/>
      <c r="RH497" s="1"/>
      <c r="RI497" s="1"/>
      <c r="RJ497" s="1"/>
      <c r="RK497" s="1"/>
      <c r="RL497" s="1"/>
      <c r="RM497" s="1"/>
      <c r="RN497" s="1"/>
      <c r="RO497" s="1"/>
      <c r="RP497" s="1"/>
      <c r="RQ497" s="1"/>
      <c r="RR497" s="1"/>
      <c r="RS497" s="1"/>
      <c r="RT497" s="1"/>
      <c r="RU497" s="1"/>
      <c r="RV497" s="1"/>
      <c r="RW497" s="1"/>
      <c r="RX497" s="1"/>
      <c r="RY497" s="1"/>
      <c r="RZ497" s="1"/>
      <c r="SA497" s="1"/>
      <c r="SB497" s="1"/>
      <c r="SC497" s="1"/>
      <c r="SD497" s="1"/>
      <c r="SE497" s="1"/>
      <c r="SF497" s="1"/>
      <c r="SG497" s="1"/>
      <c r="SH497" s="1"/>
      <c r="SI497" s="1"/>
      <c r="SJ497" s="1"/>
      <c r="SK497" s="1"/>
      <c r="SL497" s="1"/>
      <c r="SM497" s="1"/>
      <c r="SN497" s="1"/>
      <c r="SO497" s="1"/>
      <c r="SP497" s="1"/>
      <c r="SQ497" s="1"/>
      <c r="SR497" s="1"/>
      <c r="SS497" s="1"/>
      <c r="ST497" s="1"/>
      <c r="SU497" s="1"/>
      <c r="SV497" s="1"/>
      <c r="SW497" s="1"/>
      <c r="SX497" s="1"/>
      <c r="SY497" s="1"/>
      <c r="SZ497" s="1"/>
      <c r="TA497" s="1"/>
      <c r="TB497" s="1"/>
      <c r="TC497" s="1"/>
      <c r="TD497" s="1"/>
      <c r="TE497" s="1"/>
      <c r="TF497" s="1"/>
      <c r="TG497" s="1"/>
      <c r="TH497" s="1"/>
      <c r="TI497" s="1"/>
      <c r="TJ497" s="1"/>
      <c r="TK497" s="1"/>
      <c r="TL497" s="1"/>
      <c r="TM497" s="1"/>
      <c r="TN497" s="1"/>
      <c r="TO497" s="1"/>
      <c r="TP497" s="1"/>
      <c r="TQ497" s="1"/>
      <c r="TR497" s="1"/>
      <c r="TS497" s="1"/>
      <c r="TT497" s="1"/>
      <c r="TU497" s="1"/>
      <c r="TV497" s="1"/>
      <c r="TW497" s="1"/>
      <c r="TX497" s="1"/>
      <c r="TY497" s="1"/>
      <c r="TZ497" s="1"/>
      <c r="UA497" s="1"/>
      <c r="UB497" s="1"/>
      <c r="UC497" s="1"/>
      <c r="UD497" s="1"/>
      <c r="UE497" s="1"/>
      <c r="UF497" s="1"/>
      <c r="UG497" s="1"/>
      <c r="UH497" s="1"/>
      <c r="UI497" s="1"/>
      <c r="UJ497" s="1"/>
      <c r="UK497" s="1"/>
      <c r="UL497" s="1"/>
      <c r="UM497" s="1"/>
      <c r="UN497" s="1"/>
      <c r="UO497" s="1"/>
      <c r="UP497" s="1"/>
      <c r="UQ497" s="1"/>
      <c r="UR497" s="1"/>
      <c r="US497" s="1"/>
      <c r="UT497" s="1"/>
      <c r="UU497" s="1"/>
      <c r="UV497" s="1"/>
      <c r="UW497" s="1"/>
      <c r="UX497" s="1"/>
      <c r="UY497" s="1"/>
      <c r="UZ497" s="1"/>
      <c r="VA497" s="1"/>
      <c r="VB497" s="1"/>
      <c r="VC497" s="1"/>
      <c r="VD497" s="1"/>
      <c r="VE497" s="1"/>
      <c r="VF497" s="1"/>
      <c r="VG497" s="1"/>
      <c r="VH497" s="1"/>
      <c r="VI497" s="1"/>
      <c r="VJ497" s="1"/>
      <c r="VK497" s="1"/>
      <c r="VL497" s="1"/>
      <c r="VM497" s="1"/>
      <c r="VN497" s="1"/>
      <c r="VO497" s="1"/>
      <c r="VP497" s="1"/>
      <c r="VQ497" s="1"/>
      <c r="VR497" s="1"/>
      <c r="VS497" s="1"/>
      <c r="VT497" s="1"/>
      <c r="VU497" s="1"/>
      <c r="VV497" s="1"/>
      <c r="VW497" s="1"/>
      <c r="VX497" s="1"/>
      <c r="VY497" s="1"/>
      <c r="VZ497" s="1"/>
      <c r="WA497" s="1"/>
      <c r="WB497" s="1"/>
      <c r="WC497" s="1"/>
      <c r="WD497" s="1"/>
      <c r="WE497" s="1"/>
      <c r="WF497" s="1"/>
      <c r="WG497" s="1"/>
      <c r="WH497" s="1"/>
      <c r="WI497" s="1"/>
      <c r="WJ497" s="1"/>
      <c r="WK497" s="1"/>
      <c r="WL497" s="1"/>
      <c r="WM497" s="1"/>
      <c r="WN497" s="1"/>
      <c r="WO497" s="1"/>
      <c r="WP497" s="1"/>
      <c r="WQ497" s="1"/>
      <c r="WR497" s="1"/>
      <c r="WS497" s="1"/>
      <c r="WT497" s="1"/>
      <c r="WU497" s="1"/>
      <c r="WV497" s="1"/>
      <c r="WW497" s="1"/>
      <c r="WX497" s="1"/>
      <c r="WY497" s="1"/>
      <c r="WZ497" s="1"/>
      <c r="XA497" s="1"/>
      <c r="XB497" s="1"/>
      <c r="XC497" s="1"/>
      <c r="XD497" s="1"/>
      <c r="XE497" s="1"/>
      <c r="XF497" s="1"/>
      <c r="XG497" s="1"/>
      <c r="XH497" s="1"/>
      <c r="XI497" s="1"/>
      <c r="XJ497" s="1"/>
      <c r="XK497" s="1"/>
      <c r="XL497" s="1"/>
      <c r="XM497" s="1"/>
      <c r="XN497" s="1"/>
      <c r="XO497" s="1"/>
      <c r="XP497" s="1"/>
      <c r="XQ497" s="1"/>
      <c r="XR497" s="1"/>
      <c r="XS497" s="1"/>
      <c r="XT497" s="1"/>
      <c r="XU497" s="1"/>
      <c r="XV497" s="1"/>
      <c r="XW497" s="1"/>
      <c r="XX497" s="1"/>
      <c r="XY497" s="1"/>
      <c r="XZ497" s="1"/>
      <c r="YA497" s="1"/>
      <c r="YB497" s="1"/>
      <c r="YC497" s="1"/>
      <c r="YD497" s="1"/>
      <c r="YE497" s="1"/>
      <c r="YF497" s="1"/>
      <c r="YG497" s="1"/>
      <c r="YH497" s="1"/>
      <c r="YI497" s="1"/>
      <c r="YJ497" s="1"/>
      <c r="YK497" s="1"/>
      <c r="YL497" s="1"/>
      <c r="YM497" s="1"/>
      <c r="YN497" s="1"/>
      <c r="YO497" s="1"/>
      <c r="YP497" s="1"/>
      <c r="YQ497" s="1"/>
      <c r="YR497" s="1"/>
      <c r="YS497" s="1"/>
      <c r="YT497" s="1"/>
      <c r="YU497" s="1"/>
      <c r="YV497" s="1"/>
      <c r="YW497" s="1"/>
      <c r="YX497" s="1"/>
      <c r="YY497" s="1"/>
      <c r="YZ497" s="1"/>
      <c r="ZA497" s="1"/>
      <c r="ZB497" s="1"/>
      <c r="ZC497" s="1"/>
      <c r="ZD497" s="1"/>
      <c r="ZE497" s="1"/>
      <c r="ZF497" s="1"/>
      <c r="ZG497" s="1"/>
      <c r="ZH497" s="1"/>
      <c r="ZI497" s="1"/>
      <c r="ZJ497" s="1"/>
      <c r="ZK497" s="1"/>
      <c r="ZL497" s="1"/>
      <c r="ZM497" s="1"/>
      <c r="ZN497" s="1"/>
      <c r="ZO497" s="1"/>
      <c r="ZP497" s="1"/>
      <c r="ZQ497" s="1"/>
      <c r="ZR497" s="1"/>
      <c r="ZS497" s="1"/>
      <c r="ZT497" s="1"/>
      <c r="ZU497" s="1"/>
      <c r="ZV497" s="1"/>
      <c r="ZW497" s="1"/>
      <c r="ZX497" s="1"/>
      <c r="ZY497" s="1"/>
      <c r="ZZ497" s="1"/>
      <c r="AAA497" s="1"/>
      <c r="AAB497" s="1"/>
      <c r="AAC497" s="1"/>
      <c r="AAD497" s="1"/>
      <c r="AAE497" s="1"/>
      <c r="AAF497" s="1"/>
      <c r="AAG497" s="1"/>
      <c r="AAH497" s="1"/>
      <c r="AAI497" s="1"/>
      <c r="AAJ497" s="1"/>
      <c r="AAK497" s="1"/>
      <c r="AAL497" s="1"/>
      <c r="AAM497" s="1"/>
      <c r="AAN497" s="1"/>
      <c r="AAO497" s="1"/>
      <c r="AAP497" s="1"/>
      <c r="AAQ497" s="1"/>
      <c r="AAR497" s="1"/>
      <c r="AAS497" s="1"/>
      <c r="AAT497" s="1"/>
      <c r="AAU497" s="1"/>
      <c r="AAV497" s="1"/>
      <c r="AAW497" s="1"/>
      <c r="AAX497" s="1"/>
      <c r="AAY497" s="1"/>
      <c r="AAZ497" s="1"/>
      <c r="ABA497" s="1"/>
      <c r="ABB497" s="1"/>
      <c r="ABC497" s="1"/>
      <c r="ABD497" s="1"/>
      <c r="ABE497" s="1"/>
      <c r="ABF497" s="1"/>
      <c r="ABG497" s="1"/>
      <c r="ABH497" s="1"/>
      <c r="ABI497" s="1"/>
      <c r="ABJ497" s="1"/>
      <c r="ABK497" s="1"/>
      <c r="ABL497" s="1"/>
      <c r="ABM497" s="1"/>
      <c r="ABN497" s="1"/>
      <c r="ABO497" s="1"/>
      <c r="ABP497" s="1"/>
      <c r="ABQ497" s="1"/>
      <c r="ABR497" s="1"/>
      <c r="ABS497" s="1"/>
      <c r="ABT497" s="1"/>
      <c r="ABU497" s="1"/>
      <c r="ABV497" s="1"/>
      <c r="ABW497" s="1"/>
      <c r="ABX497" s="1"/>
      <c r="ABY497" s="1"/>
      <c r="ABZ497" s="1"/>
      <c r="ACA497" s="1"/>
      <c r="ACB497" s="1"/>
      <c r="ACC497" s="1"/>
      <c r="ACD497" s="1"/>
      <c r="ACE497" s="1"/>
      <c r="ACF497" s="1"/>
      <c r="ACG497" s="1"/>
      <c r="ACH497" s="1"/>
      <c r="ACI497" s="1"/>
      <c r="ACJ497" s="1"/>
      <c r="ACK497" s="1"/>
      <c r="ACL497" s="1"/>
      <c r="ACM497" s="1"/>
      <c r="ACN497" s="1"/>
      <c r="ACO497" s="1"/>
      <c r="ACP497" s="1"/>
      <c r="ACQ497" s="1"/>
      <c r="ACR497" s="1"/>
      <c r="ACS497" s="1"/>
      <c r="ACT497" s="1"/>
      <c r="ACU497" s="1"/>
      <c r="ACV497" s="1"/>
      <c r="ACW497" s="1"/>
      <c r="ACX497" s="1"/>
      <c r="ACY497" s="1"/>
      <c r="ACZ497" s="1"/>
      <c r="ADA497" s="1"/>
      <c r="ADB497" s="1"/>
      <c r="ADC497" s="1"/>
      <c r="ADD497" s="1"/>
      <c r="ADE497" s="1"/>
      <c r="ADF497" s="1"/>
      <c r="ADG497" s="1"/>
      <c r="ADH497" s="1"/>
      <c r="ADI497" s="1"/>
      <c r="ADJ497" s="1"/>
      <c r="ADK497" s="1"/>
      <c r="ADL497" s="1"/>
      <c r="ADM497" s="1"/>
      <c r="ADN497" s="1"/>
      <c r="ADO497" s="1"/>
      <c r="ADP497" s="1"/>
      <c r="ADQ497" s="1"/>
      <c r="ADR497" s="1"/>
      <c r="ADS497" s="1"/>
      <c r="ADT497" s="1"/>
      <c r="ADU497" s="1"/>
      <c r="ADV497" s="1"/>
      <c r="ADW497" s="1"/>
      <c r="ADX497" s="1"/>
      <c r="ADY497" s="1"/>
      <c r="ADZ497" s="1"/>
      <c r="AEA497" s="1"/>
      <c r="AEB497" s="1"/>
      <c r="AEC497" s="1"/>
      <c r="AED497" s="1"/>
      <c r="AEE497" s="1"/>
      <c r="AEF497" s="1"/>
      <c r="AEG497" s="1"/>
      <c r="AEH497" s="1"/>
      <c r="AEI497" s="1"/>
      <c r="AEJ497" s="1"/>
      <c r="AEK497" s="1"/>
      <c r="AEL497" s="1"/>
      <c r="AEM497" s="1"/>
      <c r="AEN497" s="1"/>
      <c r="AEO497" s="1"/>
      <c r="AEP497" s="1"/>
      <c r="AEQ497" s="1"/>
      <c r="AER497" s="1"/>
      <c r="AES497" s="1"/>
      <c r="AET497" s="1"/>
      <c r="AEU497" s="1"/>
      <c r="AEV497" s="1"/>
      <c r="AEW497" s="1"/>
      <c r="AEX497" s="1"/>
      <c r="AEY497" s="1"/>
      <c r="AEZ497" s="1"/>
      <c r="AFA497" s="1"/>
      <c r="AFB497" s="1"/>
      <c r="AFC497" s="1"/>
      <c r="AFD497" s="1"/>
      <c r="AFE497" s="1"/>
      <c r="AFF497" s="1"/>
      <c r="AFG497" s="1"/>
      <c r="AFH497" s="1"/>
      <c r="AFI497" s="1"/>
      <c r="AFJ497" s="1"/>
      <c r="AFK497" s="1"/>
      <c r="AFL497" s="1"/>
      <c r="AFM497" s="1"/>
      <c r="AFN497" s="1"/>
      <c r="AFO497" s="1"/>
      <c r="AFP497" s="1"/>
      <c r="AFQ497" s="1"/>
      <c r="AFR497" s="1"/>
      <c r="AFS497" s="1"/>
      <c r="AFT497" s="1"/>
      <c r="AFU497" s="1"/>
      <c r="AFV497" s="1"/>
      <c r="AFW497" s="1"/>
      <c r="AFX497" s="1"/>
      <c r="AFY497" s="1"/>
      <c r="AFZ497" s="1"/>
      <c r="AGA497" s="1"/>
      <c r="AGB497" s="1"/>
      <c r="AGC497" s="1"/>
      <c r="AGD497" s="1"/>
      <c r="AGE497" s="1"/>
      <c r="AGF497" s="1"/>
      <c r="AGG497" s="1"/>
      <c r="AGH497" s="1"/>
      <c r="AGI497" s="1"/>
      <c r="AGJ497" s="1"/>
      <c r="AGK497" s="1"/>
      <c r="AGL497" s="1"/>
      <c r="AGM497" s="1"/>
      <c r="AGN497" s="1"/>
      <c r="AGO497" s="1"/>
      <c r="AGP497" s="1"/>
      <c r="AGQ497" s="1"/>
      <c r="AGR497" s="1"/>
      <c r="AGS497" s="1"/>
      <c r="AGT497" s="1"/>
      <c r="AGU497" s="1"/>
      <c r="AGV497" s="1"/>
      <c r="AGW497" s="1"/>
      <c r="AGX497" s="1"/>
      <c r="AGY497" s="1"/>
      <c r="AGZ497" s="1"/>
      <c r="AHA497" s="1"/>
      <c r="AHB497" s="1"/>
      <c r="AHC497" s="1"/>
      <c r="AHD497" s="1"/>
      <c r="AHE497" s="1"/>
      <c r="AHF497" s="1"/>
      <c r="AHG497" s="1"/>
      <c r="AHH497" s="1"/>
      <c r="AHI497" s="1"/>
      <c r="AHJ497" s="1"/>
      <c r="AHK497" s="1"/>
      <c r="AHL497" s="1"/>
      <c r="AHM497" s="1"/>
      <c r="AHN497" s="1"/>
      <c r="AHO497" s="1"/>
      <c r="AHP497" s="1"/>
      <c r="AHQ497" s="1"/>
      <c r="AHR497" s="1"/>
      <c r="AHS497" s="1"/>
      <c r="AHT497" s="1"/>
      <c r="AHU497" s="1"/>
      <c r="AHV497" s="1"/>
      <c r="AHW497" s="1"/>
      <c r="AHX497" s="1"/>
      <c r="AHY497" s="1"/>
      <c r="AHZ497" s="1"/>
      <c r="AIA497" s="1"/>
      <c r="AIB497" s="1"/>
      <c r="AIC497" s="1"/>
      <c r="AID497" s="1"/>
      <c r="AIE497" s="1"/>
      <c r="AIF497" s="1"/>
      <c r="AIG497" s="1"/>
      <c r="AIH497" s="1"/>
      <c r="AII497" s="1"/>
      <c r="AIJ497" s="1"/>
      <c r="AIK497" s="1"/>
      <c r="AIL497" s="1"/>
      <c r="AIM497" s="1"/>
      <c r="AIN497" s="1"/>
      <c r="AIO497" s="1"/>
      <c r="AIP497" s="1"/>
      <c r="AIQ497" s="1"/>
      <c r="AIR497" s="1"/>
      <c r="AIS497" s="1"/>
      <c r="AIT497" s="1"/>
      <c r="AIU497" s="1"/>
      <c r="AIV497" s="1"/>
      <c r="AIW497" s="1"/>
      <c r="AIX497" s="1"/>
      <c r="AIY497" s="1"/>
      <c r="AIZ497" s="1"/>
      <c r="AJA497" s="1"/>
      <c r="AJB497" s="1"/>
      <c r="AJC497" s="1"/>
      <c r="AJD497" s="1"/>
      <c r="AJE497" s="1"/>
      <c r="AJF497" s="1"/>
      <c r="AJG497" s="1"/>
      <c r="AJH497" s="1"/>
      <c r="AJI497" s="1"/>
      <c r="AJJ497" s="1"/>
      <c r="AJK497" s="1"/>
      <c r="AJL497" s="1"/>
      <c r="AJM497" s="1"/>
      <c r="AJN497" s="1"/>
      <c r="AJO497" s="1"/>
      <c r="AJP497" s="1"/>
      <c r="AJQ497" s="1"/>
      <c r="AJR497" s="1"/>
      <c r="AJS497" s="1"/>
      <c r="AJT497" s="1"/>
      <c r="AJU497" s="1"/>
      <c r="AJV497" s="1"/>
      <c r="AJW497" s="1"/>
      <c r="AJX497" s="1"/>
      <c r="AJY497" s="1"/>
      <c r="AJZ497" s="1"/>
      <c r="AKA497" s="1"/>
      <c r="AKB497" s="1"/>
      <c r="AKC497" s="1"/>
      <c r="AKD497" s="1"/>
      <c r="AKE497" s="1"/>
      <c r="AKF497" s="1"/>
      <c r="AKG497" s="1"/>
      <c r="AKH497" s="1"/>
      <c r="AKI497" s="1"/>
      <c r="AKJ497" s="1"/>
      <c r="AKK497" s="1"/>
      <c r="AKL497" s="1"/>
      <c r="AKM497" s="1"/>
      <c r="AKN497" s="1"/>
      <c r="AKO497" s="1"/>
      <c r="AKP497" s="1"/>
      <c r="AKQ497" s="1"/>
      <c r="AKR497" s="1"/>
      <c r="AKS497" s="1"/>
      <c r="AKT497" s="1"/>
      <c r="AKU497" s="1"/>
      <c r="AKV497" s="1"/>
      <c r="AKW497" s="1"/>
      <c r="AKX497" s="1"/>
      <c r="AKY497" s="1"/>
      <c r="AKZ497" s="1"/>
      <c r="ALA497" s="1"/>
      <c r="ALB497" s="1"/>
      <c r="ALC497" s="1"/>
      <c r="ALD497" s="1"/>
      <c r="ALE497" s="1"/>
      <c r="ALF497" s="1"/>
      <c r="ALG497" s="1"/>
      <c r="ALH497" s="1"/>
      <c r="ALI497" s="1"/>
      <c r="ALJ497" s="1"/>
      <c r="ALK497" s="1"/>
      <c r="ALL497" s="1"/>
      <c r="ALM497" s="1"/>
      <c r="ALN497" s="1"/>
      <c r="ALO497" s="1"/>
      <c r="ALP497" s="1"/>
      <c r="ALQ497" s="1"/>
      <c r="ALR497" s="1"/>
      <c r="ALS497" s="1"/>
      <c r="ALT497" s="1"/>
      <c r="ALU497" s="1"/>
      <c r="ALV497" s="1"/>
      <c r="ALW497" s="1"/>
      <c r="ALX497" s="1"/>
      <c r="ALY497" s="1"/>
      <c r="ALZ497" s="1"/>
      <c r="AMA497" s="1"/>
      <c r="AMB497" s="1"/>
      <c r="AMC497" s="1"/>
      <c r="AMD497" s="1"/>
      <c r="AME497" s="1"/>
      <c r="AMF497" s="1"/>
      <c r="AMG497" s="1"/>
      <c r="AMH497" s="1"/>
      <c r="AMI497" s="1"/>
      <c r="AMJ497" s="1"/>
    </row>
    <row r="498" spans="1:1024" s="22" customFormat="1">
      <c r="A498" s="1" t="s">
        <v>9242</v>
      </c>
      <c r="B498" s="1" t="s">
        <v>9243</v>
      </c>
      <c r="C498" s="1" t="s">
        <v>99</v>
      </c>
      <c r="D498" s="1" t="s">
        <v>13</v>
      </c>
      <c r="E498" s="1" t="s">
        <v>9155</v>
      </c>
      <c r="F498" s="1" t="s">
        <v>16</v>
      </c>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c r="KB498" s="1"/>
      <c r="KC498" s="1"/>
      <c r="KD498" s="1"/>
      <c r="KE498" s="1"/>
      <c r="KF498" s="1"/>
      <c r="KG498" s="1"/>
      <c r="KH498" s="1"/>
      <c r="KI498" s="1"/>
      <c r="KJ498" s="1"/>
      <c r="KK498" s="1"/>
      <c r="KL498" s="1"/>
      <c r="KM498" s="1"/>
      <c r="KN498" s="1"/>
      <c r="KO498" s="1"/>
      <c r="KP498" s="1"/>
      <c r="KQ498" s="1"/>
      <c r="KR498" s="1"/>
      <c r="KS498" s="1"/>
      <c r="KT498" s="1"/>
      <c r="KU498" s="1"/>
      <c r="KV498" s="1"/>
      <c r="KW498" s="1"/>
      <c r="KX498" s="1"/>
      <c r="KY498" s="1"/>
      <c r="KZ498" s="1"/>
      <c r="LA498" s="1"/>
      <c r="LB498" s="1"/>
      <c r="LC498" s="1"/>
      <c r="LD498" s="1"/>
      <c r="LE498" s="1"/>
      <c r="LF498" s="1"/>
      <c r="LG498" s="1"/>
      <c r="LH498" s="1"/>
      <c r="LI498" s="1"/>
      <c r="LJ498" s="1"/>
      <c r="LK498" s="1"/>
      <c r="LL498" s="1"/>
      <c r="LM498" s="1"/>
      <c r="LN498" s="1"/>
      <c r="LO498" s="1"/>
      <c r="LP498" s="1"/>
      <c r="LQ498" s="1"/>
      <c r="LR498" s="1"/>
      <c r="LS498" s="1"/>
      <c r="LT498" s="1"/>
      <c r="LU498" s="1"/>
      <c r="LV498" s="1"/>
      <c r="LW498" s="1"/>
      <c r="LX498" s="1"/>
      <c r="LY498" s="1"/>
      <c r="LZ498" s="1"/>
      <c r="MA498" s="1"/>
      <c r="MB498" s="1"/>
      <c r="MC498" s="1"/>
      <c r="MD498" s="1"/>
      <c r="ME498" s="1"/>
      <c r="MF498" s="1"/>
      <c r="MG498" s="1"/>
      <c r="MH498" s="1"/>
      <c r="MI498" s="1"/>
      <c r="MJ498" s="1"/>
      <c r="MK498" s="1"/>
      <c r="ML498" s="1"/>
      <c r="MM498" s="1"/>
      <c r="MN498" s="1"/>
      <c r="MO498" s="1"/>
      <c r="MP498" s="1"/>
      <c r="MQ498" s="1"/>
      <c r="MR498" s="1"/>
      <c r="MS498" s="1"/>
      <c r="MT498" s="1"/>
      <c r="MU498" s="1"/>
      <c r="MV498" s="1"/>
      <c r="MW498" s="1"/>
      <c r="MX498" s="1"/>
      <c r="MY498" s="1"/>
      <c r="MZ498" s="1"/>
      <c r="NA498" s="1"/>
      <c r="NB498" s="1"/>
      <c r="NC498" s="1"/>
      <c r="ND498" s="1"/>
      <c r="NE498" s="1"/>
      <c r="NF498" s="1"/>
      <c r="NG498" s="1"/>
      <c r="NH498" s="1"/>
      <c r="NI498" s="1"/>
      <c r="NJ498" s="1"/>
      <c r="NK498" s="1"/>
      <c r="NL498" s="1"/>
      <c r="NM498" s="1"/>
      <c r="NN498" s="1"/>
      <c r="NO498" s="1"/>
      <c r="NP498" s="1"/>
      <c r="NQ498" s="1"/>
      <c r="NR498" s="1"/>
      <c r="NS498" s="1"/>
      <c r="NT498" s="1"/>
      <c r="NU498" s="1"/>
      <c r="NV498" s="1"/>
      <c r="NW498" s="1"/>
      <c r="NX498" s="1"/>
      <c r="NY498" s="1"/>
      <c r="NZ498" s="1"/>
      <c r="OA498" s="1"/>
      <c r="OB498" s="1"/>
      <c r="OC498" s="1"/>
      <c r="OD498" s="1"/>
      <c r="OE498" s="1"/>
      <c r="OF498" s="1"/>
      <c r="OG498" s="1"/>
      <c r="OH498" s="1"/>
      <c r="OI498" s="1"/>
      <c r="OJ498" s="1"/>
      <c r="OK498" s="1"/>
      <c r="OL498" s="1"/>
      <c r="OM498" s="1"/>
      <c r="ON498" s="1"/>
      <c r="OO498" s="1"/>
      <c r="OP498" s="1"/>
      <c r="OQ498" s="1"/>
      <c r="OR498" s="1"/>
      <c r="OS498" s="1"/>
      <c r="OT498" s="1"/>
      <c r="OU498" s="1"/>
      <c r="OV498" s="1"/>
      <c r="OW498" s="1"/>
      <c r="OX498" s="1"/>
      <c r="OY498" s="1"/>
      <c r="OZ498" s="1"/>
      <c r="PA498" s="1"/>
      <c r="PB498" s="1"/>
      <c r="PC498" s="1"/>
      <c r="PD498" s="1"/>
      <c r="PE498" s="1"/>
      <c r="PF498" s="1"/>
      <c r="PG498" s="1"/>
      <c r="PH498" s="1"/>
      <c r="PI498" s="1"/>
      <c r="PJ498" s="1"/>
      <c r="PK498" s="1"/>
      <c r="PL498" s="1"/>
      <c r="PM498" s="1"/>
      <c r="PN498" s="1"/>
      <c r="PO498" s="1"/>
      <c r="PP498" s="1"/>
      <c r="PQ498" s="1"/>
      <c r="PR498" s="1"/>
      <c r="PS498" s="1"/>
      <c r="PT498" s="1"/>
      <c r="PU498" s="1"/>
      <c r="PV498" s="1"/>
      <c r="PW498" s="1"/>
      <c r="PX498" s="1"/>
      <c r="PY498" s="1"/>
      <c r="PZ498" s="1"/>
      <c r="QA498" s="1"/>
      <c r="QB498" s="1"/>
      <c r="QC498" s="1"/>
      <c r="QD498" s="1"/>
      <c r="QE498" s="1"/>
      <c r="QF498" s="1"/>
      <c r="QG498" s="1"/>
      <c r="QH498" s="1"/>
      <c r="QI498" s="1"/>
      <c r="QJ498" s="1"/>
      <c r="QK498" s="1"/>
      <c r="QL498" s="1"/>
      <c r="QM498" s="1"/>
      <c r="QN498" s="1"/>
      <c r="QO498" s="1"/>
      <c r="QP498" s="1"/>
      <c r="QQ498" s="1"/>
      <c r="QR498" s="1"/>
      <c r="QS498" s="1"/>
      <c r="QT498" s="1"/>
      <c r="QU498" s="1"/>
      <c r="QV498" s="1"/>
      <c r="QW498" s="1"/>
      <c r="QX498" s="1"/>
      <c r="QY498" s="1"/>
      <c r="QZ498" s="1"/>
      <c r="RA498" s="1"/>
      <c r="RB498" s="1"/>
      <c r="RC498" s="1"/>
      <c r="RD498" s="1"/>
      <c r="RE498" s="1"/>
      <c r="RF498" s="1"/>
      <c r="RG498" s="1"/>
      <c r="RH498" s="1"/>
      <c r="RI498" s="1"/>
      <c r="RJ498" s="1"/>
      <c r="RK498" s="1"/>
      <c r="RL498" s="1"/>
      <c r="RM498" s="1"/>
      <c r="RN498" s="1"/>
      <c r="RO498" s="1"/>
      <c r="RP498" s="1"/>
      <c r="RQ498" s="1"/>
      <c r="RR498" s="1"/>
      <c r="RS498" s="1"/>
      <c r="RT498" s="1"/>
      <c r="RU498" s="1"/>
      <c r="RV498" s="1"/>
      <c r="RW498" s="1"/>
      <c r="RX498" s="1"/>
      <c r="RY498" s="1"/>
      <c r="RZ498" s="1"/>
      <c r="SA498" s="1"/>
      <c r="SB498" s="1"/>
      <c r="SC498" s="1"/>
      <c r="SD498" s="1"/>
      <c r="SE498" s="1"/>
      <c r="SF498" s="1"/>
      <c r="SG498" s="1"/>
      <c r="SH498" s="1"/>
      <c r="SI498" s="1"/>
      <c r="SJ498" s="1"/>
      <c r="SK498" s="1"/>
      <c r="SL498" s="1"/>
      <c r="SM498" s="1"/>
      <c r="SN498" s="1"/>
      <c r="SO498" s="1"/>
      <c r="SP498" s="1"/>
      <c r="SQ498" s="1"/>
      <c r="SR498" s="1"/>
      <c r="SS498" s="1"/>
      <c r="ST498" s="1"/>
      <c r="SU498" s="1"/>
      <c r="SV498" s="1"/>
      <c r="SW498" s="1"/>
      <c r="SX498" s="1"/>
      <c r="SY498" s="1"/>
      <c r="SZ498" s="1"/>
      <c r="TA498" s="1"/>
      <c r="TB498" s="1"/>
      <c r="TC498" s="1"/>
      <c r="TD498" s="1"/>
      <c r="TE498" s="1"/>
      <c r="TF498" s="1"/>
      <c r="TG498" s="1"/>
      <c r="TH498" s="1"/>
      <c r="TI498" s="1"/>
      <c r="TJ498" s="1"/>
      <c r="TK498" s="1"/>
      <c r="TL498" s="1"/>
      <c r="TM498" s="1"/>
      <c r="TN498" s="1"/>
      <c r="TO498" s="1"/>
      <c r="TP498" s="1"/>
      <c r="TQ498" s="1"/>
      <c r="TR498" s="1"/>
      <c r="TS498" s="1"/>
      <c r="TT498" s="1"/>
      <c r="TU498" s="1"/>
      <c r="TV498" s="1"/>
      <c r="TW498" s="1"/>
      <c r="TX498" s="1"/>
      <c r="TY498" s="1"/>
      <c r="TZ498" s="1"/>
      <c r="UA498" s="1"/>
      <c r="UB498" s="1"/>
      <c r="UC498" s="1"/>
      <c r="UD498" s="1"/>
      <c r="UE498" s="1"/>
      <c r="UF498" s="1"/>
      <c r="UG498" s="1"/>
      <c r="UH498" s="1"/>
      <c r="UI498" s="1"/>
      <c r="UJ498" s="1"/>
      <c r="UK498" s="1"/>
      <c r="UL498" s="1"/>
      <c r="UM498" s="1"/>
      <c r="UN498" s="1"/>
      <c r="UO498" s="1"/>
      <c r="UP498" s="1"/>
      <c r="UQ498" s="1"/>
      <c r="UR498" s="1"/>
      <c r="US498" s="1"/>
      <c r="UT498" s="1"/>
      <c r="UU498" s="1"/>
      <c r="UV498" s="1"/>
      <c r="UW498" s="1"/>
      <c r="UX498" s="1"/>
      <c r="UY498" s="1"/>
      <c r="UZ498" s="1"/>
      <c r="VA498" s="1"/>
      <c r="VB498" s="1"/>
      <c r="VC498" s="1"/>
      <c r="VD498" s="1"/>
      <c r="VE498" s="1"/>
      <c r="VF498" s="1"/>
      <c r="VG498" s="1"/>
      <c r="VH498" s="1"/>
      <c r="VI498" s="1"/>
      <c r="VJ498" s="1"/>
      <c r="VK498" s="1"/>
      <c r="VL498" s="1"/>
      <c r="VM498" s="1"/>
      <c r="VN498" s="1"/>
      <c r="VO498" s="1"/>
      <c r="VP498" s="1"/>
      <c r="VQ498" s="1"/>
      <c r="VR498" s="1"/>
      <c r="VS498" s="1"/>
      <c r="VT498" s="1"/>
      <c r="VU498" s="1"/>
      <c r="VV498" s="1"/>
      <c r="VW498" s="1"/>
      <c r="VX498" s="1"/>
      <c r="VY498" s="1"/>
      <c r="VZ498" s="1"/>
      <c r="WA498" s="1"/>
      <c r="WB498" s="1"/>
      <c r="WC498" s="1"/>
      <c r="WD498" s="1"/>
      <c r="WE498" s="1"/>
      <c r="WF498" s="1"/>
      <c r="WG498" s="1"/>
      <c r="WH498" s="1"/>
      <c r="WI498" s="1"/>
      <c r="WJ498" s="1"/>
      <c r="WK498" s="1"/>
      <c r="WL498" s="1"/>
      <c r="WM498" s="1"/>
      <c r="WN498" s="1"/>
      <c r="WO498" s="1"/>
      <c r="WP498" s="1"/>
      <c r="WQ498" s="1"/>
      <c r="WR498" s="1"/>
      <c r="WS498" s="1"/>
      <c r="WT498" s="1"/>
      <c r="WU498" s="1"/>
      <c r="WV498" s="1"/>
      <c r="WW498" s="1"/>
      <c r="WX498" s="1"/>
      <c r="WY498" s="1"/>
      <c r="WZ498" s="1"/>
      <c r="XA498" s="1"/>
      <c r="XB498" s="1"/>
      <c r="XC498" s="1"/>
      <c r="XD498" s="1"/>
      <c r="XE498" s="1"/>
      <c r="XF498" s="1"/>
      <c r="XG498" s="1"/>
      <c r="XH498" s="1"/>
      <c r="XI498" s="1"/>
      <c r="XJ498" s="1"/>
      <c r="XK498" s="1"/>
      <c r="XL498" s="1"/>
      <c r="XM498" s="1"/>
      <c r="XN498" s="1"/>
      <c r="XO498" s="1"/>
      <c r="XP498" s="1"/>
      <c r="XQ498" s="1"/>
      <c r="XR498" s="1"/>
      <c r="XS498" s="1"/>
      <c r="XT498" s="1"/>
      <c r="XU498" s="1"/>
      <c r="XV498" s="1"/>
      <c r="XW498" s="1"/>
      <c r="XX498" s="1"/>
      <c r="XY498" s="1"/>
      <c r="XZ498" s="1"/>
      <c r="YA498" s="1"/>
      <c r="YB498" s="1"/>
      <c r="YC498" s="1"/>
      <c r="YD498" s="1"/>
      <c r="YE498" s="1"/>
      <c r="YF498" s="1"/>
      <c r="YG498" s="1"/>
      <c r="YH498" s="1"/>
      <c r="YI498" s="1"/>
      <c r="YJ498" s="1"/>
      <c r="YK498" s="1"/>
      <c r="YL498" s="1"/>
      <c r="YM498" s="1"/>
      <c r="YN498" s="1"/>
      <c r="YO498" s="1"/>
      <c r="YP498" s="1"/>
      <c r="YQ498" s="1"/>
      <c r="YR498" s="1"/>
      <c r="YS498" s="1"/>
      <c r="YT498" s="1"/>
      <c r="YU498" s="1"/>
      <c r="YV498" s="1"/>
      <c r="YW498" s="1"/>
      <c r="YX498" s="1"/>
      <c r="YY498" s="1"/>
      <c r="YZ498" s="1"/>
      <c r="ZA498" s="1"/>
      <c r="ZB498" s="1"/>
      <c r="ZC498" s="1"/>
      <c r="ZD498" s="1"/>
      <c r="ZE498" s="1"/>
      <c r="ZF498" s="1"/>
      <c r="ZG498" s="1"/>
      <c r="ZH498" s="1"/>
      <c r="ZI498" s="1"/>
      <c r="ZJ498" s="1"/>
      <c r="ZK498" s="1"/>
      <c r="ZL498" s="1"/>
      <c r="ZM498" s="1"/>
      <c r="ZN498" s="1"/>
      <c r="ZO498" s="1"/>
      <c r="ZP498" s="1"/>
      <c r="ZQ498" s="1"/>
      <c r="ZR498" s="1"/>
      <c r="ZS498" s="1"/>
      <c r="ZT498" s="1"/>
      <c r="ZU498" s="1"/>
      <c r="ZV498" s="1"/>
      <c r="ZW498" s="1"/>
      <c r="ZX498" s="1"/>
      <c r="ZY498" s="1"/>
      <c r="ZZ498" s="1"/>
      <c r="AAA498" s="1"/>
      <c r="AAB498" s="1"/>
      <c r="AAC498" s="1"/>
      <c r="AAD498" s="1"/>
      <c r="AAE498" s="1"/>
      <c r="AAF498" s="1"/>
      <c r="AAG498" s="1"/>
      <c r="AAH498" s="1"/>
      <c r="AAI498" s="1"/>
      <c r="AAJ498" s="1"/>
      <c r="AAK498" s="1"/>
      <c r="AAL498" s="1"/>
      <c r="AAM498" s="1"/>
      <c r="AAN498" s="1"/>
      <c r="AAO498" s="1"/>
      <c r="AAP498" s="1"/>
      <c r="AAQ498" s="1"/>
      <c r="AAR498" s="1"/>
      <c r="AAS498" s="1"/>
      <c r="AAT498" s="1"/>
      <c r="AAU498" s="1"/>
      <c r="AAV498" s="1"/>
      <c r="AAW498" s="1"/>
      <c r="AAX498" s="1"/>
      <c r="AAY498" s="1"/>
      <c r="AAZ498" s="1"/>
      <c r="ABA498" s="1"/>
      <c r="ABB498" s="1"/>
      <c r="ABC498" s="1"/>
      <c r="ABD498" s="1"/>
      <c r="ABE498" s="1"/>
      <c r="ABF498" s="1"/>
      <c r="ABG498" s="1"/>
      <c r="ABH498" s="1"/>
      <c r="ABI498" s="1"/>
      <c r="ABJ498" s="1"/>
      <c r="ABK498" s="1"/>
      <c r="ABL498" s="1"/>
      <c r="ABM498" s="1"/>
      <c r="ABN498" s="1"/>
      <c r="ABO498" s="1"/>
      <c r="ABP498" s="1"/>
      <c r="ABQ498" s="1"/>
      <c r="ABR498" s="1"/>
      <c r="ABS498" s="1"/>
      <c r="ABT498" s="1"/>
      <c r="ABU498" s="1"/>
      <c r="ABV498" s="1"/>
      <c r="ABW498" s="1"/>
      <c r="ABX498" s="1"/>
      <c r="ABY498" s="1"/>
      <c r="ABZ498" s="1"/>
      <c r="ACA498" s="1"/>
      <c r="ACB498" s="1"/>
      <c r="ACC498" s="1"/>
      <c r="ACD498" s="1"/>
      <c r="ACE498" s="1"/>
      <c r="ACF498" s="1"/>
      <c r="ACG498" s="1"/>
      <c r="ACH498" s="1"/>
      <c r="ACI498" s="1"/>
      <c r="ACJ498" s="1"/>
      <c r="ACK498" s="1"/>
      <c r="ACL498" s="1"/>
      <c r="ACM498" s="1"/>
      <c r="ACN498" s="1"/>
      <c r="ACO498" s="1"/>
      <c r="ACP498" s="1"/>
      <c r="ACQ498" s="1"/>
      <c r="ACR498" s="1"/>
      <c r="ACS498" s="1"/>
      <c r="ACT498" s="1"/>
      <c r="ACU498" s="1"/>
      <c r="ACV498" s="1"/>
      <c r="ACW498" s="1"/>
      <c r="ACX498" s="1"/>
      <c r="ACY498" s="1"/>
      <c r="ACZ498" s="1"/>
      <c r="ADA498" s="1"/>
      <c r="ADB498" s="1"/>
      <c r="ADC498" s="1"/>
      <c r="ADD498" s="1"/>
      <c r="ADE498" s="1"/>
      <c r="ADF498" s="1"/>
      <c r="ADG498" s="1"/>
      <c r="ADH498" s="1"/>
      <c r="ADI498" s="1"/>
      <c r="ADJ498" s="1"/>
      <c r="ADK498" s="1"/>
      <c r="ADL498" s="1"/>
      <c r="ADM498" s="1"/>
      <c r="ADN498" s="1"/>
      <c r="ADO498" s="1"/>
      <c r="ADP498" s="1"/>
      <c r="ADQ498" s="1"/>
      <c r="ADR498" s="1"/>
      <c r="ADS498" s="1"/>
      <c r="ADT498" s="1"/>
      <c r="ADU498" s="1"/>
      <c r="ADV498" s="1"/>
      <c r="ADW498" s="1"/>
      <c r="ADX498" s="1"/>
      <c r="ADY498" s="1"/>
      <c r="ADZ498" s="1"/>
      <c r="AEA498" s="1"/>
      <c r="AEB498" s="1"/>
      <c r="AEC498" s="1"/>
      <c r="AED498" s="1"/>
      <c r="AEE498" s="1"/>
      <c r="AEF498" s="1"/>
      <c r="AEG498" s="1"/>
      <c r="AEH498" s="1"/>
      <c r="AEI498" s="1"/>
      <c r="AEJ498" s="1"/>
      <c r="AEK498" s="1"/>
      <c r="AEL498" s="1"/>
      <c r="AEM498" s="1"/>
      <c r="AEN498" s="1"/>
      <c r="AEO498" s="1"/>
      <c r="AEP498" s="1"/>
      <c r="AEQ498" s="1"/>
      <c r="AER498" s="1"/>
      <c r="AES498" s="1"/>
      <c r="AET498" s="1"/>
      <c r="AEU498" s="1"/>
      <c r="AEV498" s="1"/>
      <c r="AEW498" s="1"/>
      <c r="AEX498" s="1"/>
      <c r="AEY498" s="1"/>
      <c r="AEZ498" s="1"/>
      <c r="AFA498" s="1"/>
      <c r="AFB498" s="1"/>
      <c r="AFC498" s="1"/>
      <c r="AFD498" s="1"/>
      <c r="AFE498" s="1"/>
      <c r="AFF498" s="1"/>
      <c r="AFG498" s="1"/>
      <c r="AFH498" s="1"/>
      <c r="AFI498" s="1"/>
      <c r="AFJ498" s="1"/>
      <c r="AFK498" s="1"/>
      <c r="AFL498" s="1"/>
      <c r="AFM498" s="1"/>
      <c r="AFN498" s="1"/>
      <c r="AFO498" s="1"/>
      <c r="AFP498" s="1"/>
      <c r="AFQ498" s="1"/>
      <c r="AFR498" s="1"/>
      <c r="AFS498" s="1"/>
      <c r="AFT498" s="1"/>
      <c r="AFU498" s="1"/>
      <c r="AFV498" s="1"/>
      <c r="AFW498" s="1"/>
      <c r="AFX498" s="1"/>
      <c r="AFY498" s="1"/>
      <c r="AFZ498" s="1"/>
      <c r="AGA498" s="1"/>
      <c r="AGB498" s="1"/>
      <c r="AGC498" s="1"/>
      <c r="AGD498" s="1"/>
      <c r="AGE498" s="1"/>
      <c r="AGF498" s="1"/>
      <c r="AGG498" s="1"/>
      <c r="AGH498" s="1"/>
      <c r="AGI498" s="1"/>
      <c r="AGJ498" s="1"/>
      <c r="AGK498" s="1"/>
      <c r="AGL498" s="1"/>
      <c r="AGM498" s="1"/>
      <c r="AGN498" s="1"/>
      <c r="AGO498" s="1"/>
      <c r="AGP498" s="1"/>
      <c r="AGQ498" s="1"/>
      <c r="AGR498" s="1"/>
      <c r="AGS498" s="1"/>
      <c r="AGT498" s="1"/>
      <c r="AGU498" s="1"/>
      <c r="AGV498" s="1"/>
      <c r="AGW498" s="1"/>
      <c r="AGX498" s="1"/>
      <c r="AGY498" s="1"/>
      <c r="AGZ498" s="1"/>
      <c r="AHA498" s="1"/>
      <c r="AHB498" s="1"/>
      <c r="AHC498" s="1"/>
      <c r="AHD498" s="1"/>
      <c r="AHE498" s="1"/>
      <c r="AHF498" s="1"/>
      <c r="AHG498" s="1"/>
      <c r="AHH498" s="1"/>
      <c r="AHI498" s="1"/>
      <c r="AHJ498" s="1"/>
      <c r="AHK498" s="1"/>
      <c r="AHL498" s="1"/>
      <c r="AHM498" s="1"/>
      <c r="AHN498" s="1"/>
      <c r="AHO498" s="1"/>
      <c r="AHP498" s="1"/>
      <c r="AHQ498" s="1"/>
      <c r="AHR498" s="1"/>
      <c r="AHS498" s="1"/>
      <c r="AHT498" s="1"/>
      <c r="AHU498" s="1"/>
      <c r="AHV498" s="1"/>
      <c r="AHW498" s="1"/>
      <c r="AHX498" s="1"/>
      <c r="AHY498" s="1"/>
      <c r="AHZ498" s="1"/>
      <c r="AIA498" s="1"/>
      <c r="AIB498" s="1"/>
      <c r="AIC498" s="1"/>
      <c r="AID498" s="1"/>
      <c r="AIE498" s="1"/>
      <c r="AIF498" s="1"/>
      <c r="AIG498" s="1"/>
      <c r="AIH498" s="1"/>
      <c r="AII498" s="1"/>
      <c r="AIJ498" s="1"/>
      <c r="AIK498" s="1"/>
      <c r="AIL498" s="1"/>
      <c r="AIM498" s="1"/>
      <c r="AIN498" s="1"/>
      <c r="AIO498" s="1"/>
      <c r="AIP498" s="1"/>
      <c r="AIQ498" s="1"/>
      <c r="AIR498" s="1"/>
      <c r="AIS498" s="1"/>
      <c r="AIT498" s="1"/>
      <c r="AIU498" s="1"/>
      <c r="AIV498" s="1"/>
      <c r="AIW498" s="1"/>
      <c r="AIX498" s="1"/>
      <c r="AIY498" s="1"/>
      <c r="AIZ498" s="1"/>
      <c r="AJA498" s="1"/>
      <c r="AJB498" s="1"/>
      <c r="AJC498" s="1"/>
      <c r="AJD498" s="1"/>
      <c r="AJE498" s="1"/>
      <c r="AJF498" s="1"/>
      <c r="AJG498" s="1"/>
      <c r="AJH498" s="1"/>
      <c r="AJI498" s="1"/>
      <c r="AJJ498" s="1"/>
      <c r="AJK498" s="1"/>
      <c r="AJL498" s="1"/>
      <c r="AJM498" s="1"/>
      <c r="AJN498" s="1"/>
      <c r="AJO498" s="1"/>
      <c r="AJP498" s="1"/>
      <c r="AJQ498" s="1"/>
      <c r="AJR498" s="1"/>
      <c r="AJS498" s="1"/>
      <c r="AJT498" s="1"/>
      <c r="AJU498" s="1"/>
      <c r="AJV498" s="1"/>
      <c r="AJW498" s="1"/>
      <c r="AJX498" s="1"/>
      <c r="AJY498" s="1"/>
      <c r="AJZ498" s="1"/>
      <c r="AKA498" s="1"/>
      <c r="AKB498" s="1"/>
      <c r="AKC498" s="1"/>
      <c r="AKD498" s="1"/>
      <c r="AKE498" s="1"/>
      <c r="AKF498" s="1"/>
      <c r="AKG498" s="1"/>
      <c r="AKH498" s="1"/>
      <c r="AKI498" s="1"/>
      <c r="AKJ498" s="1"/>
      <c r="AKK498" s="1"/>
      <c r="AKL498" s="1"/>
      <c r="AKM498" s="1"/>
      <c r="AKN498" s="1"/>
      <c r="AKO498" s="1"/>
      <c r="AKP498" s="1"/>
      <c r="AKQ498" s="1"/>
      <c r="AKR498" s="1"/>
      <c r="AKS498" s="1"/>
      <c r="AKT498" s="1"/>
      <c r="AKU498" s="1"/>
      <c r="AKV498" s="1"/>
      <c r="AKW498" s="1"/>
      <c r="AKX498" s="1"/>
      <c r="AKY498" s="1"/>
      <c r="AKZ498" s="1"/>
      <c r="ALA498" s="1"/>
      <c r="ALB498" s="1"/>
      <c r="ALC498" s="1"/>
      <c r="ALD498" s="1"/>
      <c r="ALE498" s="1"/>
      <c r="ALF498" s="1"/>
      <c r="ALG498" s="1"/>
      <c r="ALH498" s="1"/>
      <c r="ALI498" s="1"/>
      <c r="ALJ498" s="1"/>
      <c r="ALK498" s="1"/>
      <c r="ALL498" s="1"/>
      <c r="ALM498" s="1"/>
      <c r="ALN498" s="1"/>
      <c r="ALO498" s="1"/>
      <c r="ALP498" s="1"/>
      <c r="ALQ498" s="1"/>
      <c r="ALR498" s="1"/>
      <c r="ALS498" s="1"/>
      <c r="ALT498" s="1"/>
      <c r="ALU498" s="1"/>
      <c r="ALV498" s="1"/>
      <c r="ALW498" s="1"/>
      <c r="ALX498" s="1"/>
      <c r="ALY498" s="1"/>
      <c r="ALZ498" s="1"/>
      <c r="AMA498" s="1"/>
      <c r="AMB498" s="1"/>
      <c r="AMC498" s="1"/>
      <c r="AMD498" s="1"/>
      <c r="AME498" s="1"/>
      <c r="AMF498" s="1"/>
      <c r="AMG498" s="1"/>
      <c r="AMH498" s="1"/>
      <c r="AMI498" s="1"/>
      <c r="AMJ498" s="1"/>
    </row>
    <row r="499" spans="1:1024" s="22" customForma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c r="KB499" s="1"/>
      <c r="KC499" s="1"/>
      <c r="KD499" s="1"/>
      <c r="KE499" s="1"/>
      <c r="KF499" s="1"/>
      <c r="KG499" s="1"/>
      <c r="KH499" s="1"/>
      <c r="KI499" s="1"/>
      <c r="KJ499" s="1"/>
      <c r="KK499" s="1"/>
      <c r="KL499" s="1"/>
      <c r="KM499" s="1"/>
      <c r="KN499" s="1"/>
      <c r="KO499" s="1"/>
      <c r="KP499" s="1"/>
      <c r="KQ499" s="1"/>
      <c r="KR499" s="1"/>
      <c r="KS499" s="1"/>
      <c r="KT499" s="1"/>
      <c r="KU499" s="1"/>
      <c r="KV499" s="1"/>
      <c r="KW499" s="1"/>
      <c r="KX499" s="1"/>
      <c r="KY499" s="1"/>
      <c r="KZ499" s="1"/>
      <c r="LA499" s="1"/>
      <c r="LB499" s="1"/>
      <c r="LC499" s="1"/>
      <c r="LD499" s="1"/>
      <c r="LE499" s="1"/>
      <c r="LF499" s="1"/>
      <c r="LG499" s="1"/>
      <c r="LH499" s="1"/>
      <c r="LI499" s="1"/>
      <c r="LJ499" s="1"/>
      <c r="LK499" s="1"/>
      <c r="LL499" s="1"/>
      <c r="LM499" s="1"/>
      <c r="LN499" s="1"/>
      <c r="LO499" s="1"/>
      <c r="LP499" s="1"/>
      <c r="LQ499" s="1"/>
      <c r="LR499" s="1"/>
      <c r="LS499" s="1"/>
      <c r="LT499" s="1"/>
      <c r="LU499" s="1"/>
      <c r="LV499" s="1"/>
      <c r="LW499" s="1"/>
      <c r="LX499" s="1"/>
      <c r="LY499" s="1"/>
      <c r="LZ499" s="1"/>
      <c r="MA499" s="1"/>
      <c r="MB499" s="1"/>
      <c r="MC499" s="1"/>
      <c r="MD499" s="1"/>
      <c r="ME499" s="1"/>
      <c r="MF499" s="1"/>
      <c r="MG499" s="1"/>
      <c r="MH499" s="1"/>
      <c r="MI499" s="1"/>
      <c r="MJ499" s="1"/>
      <c r="MK499" s="1"/>
      <c r="ML499" s="1"/>
      <c r="MM499" s="1"/>
      <c r="MN499" s="1"/>
      <c r="MO499" s="1"/>
      <c r="MP499" s="1"/>
      <c r="MQ499" s="1"/>
      <c r="MR499" s="1"/>
      <c r="MS499" s="1"/>
      <c r="MT499" s="1"/>
      <c r="MU499" s="1"/>
      <c r="MV499" s="1"/>
      <c r="MW499" s="1"/>
      <c r="MX499" s="1"/>
      <c r="MY499" s="1"/>
      <c r="MZ499" s="1"/>
      <c r="NA499" s="1"/>
      <c r="NB499" s="1"/>
      <c r="NC499" s="1"/>
      <c r="ND499" s="1"/>
      <c r="NE499" s="1"/>
      <c r="NF499" s="1"/>
      <c r="NG499" s="1"/>
      <c r="NH499" s="1"/>
      <c r="NI499" s="1"/>
      <c r="NJ499" s="1"/>
      <c r="NK499" s="1"/>
      <c r="NL499" s="1"/>
      <c r="NM499" s="1"/>
      <c r="NN499" s="1"/>
      <c r="NO499" s="1"/>
      <c r="NP499" s="1"/>
      <c r="NQ499" s="1"/>
      <c r="NR499" s="1"/>
      <c r="NS499" s="1"/>
      <c r="NT499" s="1"/>
      <c r="NU499" s="1"/>
      <c r="NV499" s="1"/>
      <c r="NW499" s="1"/>
      <c r="NX499" s="1"/>
      <c r="NY499" s="1"/>
      <c r="NZ499" s="1"/>
      <c r="OA499" s="1"/>
      <c r="OB499" s="1"/>
      <c r="OC499" s="1"/>
      <c r="OD499" s="1"/>
      <c r="OE499" s="1"/>
      <c r="OF499" s="1"/>
      <c r="OG499" s="1"/>
      <c r="OH499" s="1"/>
      <c r="OI499" s="1"/>
      <c r="OJ499" s="1"/>
      <c r="OK499" s="1"/>
      <c r="OL499" s="1"/>
      <c r="OM499" s="1"/>
      <c r="ON499" s="1"/>
      <c r="OO499" s="1"/>
      <c r="OP499" s="1"/>
      <c r="OQ499" s="1"/>
      <c r="OR499" s="1"/>
      <c r="OS499" s="1"/>
      <c r="OT499" s="1"/>
      <c r="OU499" s="1"/>
      <c r="OV499" s="1"/>
      <c r="OW499" s="1"/>
      <c r="OX499" s="1"/>
      <c r="OY499" s="1"/>
      <c r="OZ499" s="1"/>
      <c r="PA499" s="1"/>
      <c r="PB499" s="1"/>
      <c r="PC499" s="1"/>
      <c r="PD499" s="1"/>
      <c r="PE499" s="1"/>
      <c r="PF499" s="1"/>
      <c r="PG499" s="1"/>
      <c r="PH499" s="1"/>
      <c r="PI499" s="1"/>
      <c r="PJ499" s="1"/>
      <c r="PK499" s="1"/>
      <c r="PL499" s="1"/>
      <c r="PM499" s="1"/>
      <c r="PN499" s="1"/>
      <c r="PO499" s="1"/>
      <c r="PP499" s="1"/>
      <c r="PQ499" s="1"/>
      <c r="PR499" s="1"/>
      <c r="PS499" s="1"/>
      <c r="PT499" s="1"/>
      <c r="PU499" s="1"/>
      <c r="PV499" s="1"/>
      <c r="PW499" s="1"/>
      <c r="PX499" s="1"/>
      <c r="PY499" s="1"/>
      <c r="PZ499" s="1"/>
      <c r="QA499" s="1"/>
      <c r="QB499" s="1"/>
      <c r="QC499" s="1"/>
      <c r="QD499" s="1"/>
      <c r="QE499" s="1"/>
      <c r="QF499" s="1"/>
      <c r="QG499" s="1"/>
      <c r="QH499" s="1"/>
      <c r="QI499" s="1"/>
      <c r="QJ499" s="1"/>
      <c r="QK499" s="1"/>
      <c r="QL499" s="1"/>
      <c r="QM499" s="1"/>
      <c r="QN499" s="1"/>
      <c r="QO499" s="1"/>
      <c r="QP499" s="1"/>
      <c r="QQ499" s="1"/>
      <c r="QR499" s="1"/>
      <c r="QS499" s="1"/>
      <c r="QT499" s="1"/>
      <c r="QU499" s="1"/>
      <c r="QV499" s="1"/>
      <c r="QW499" s="1"/>
      <c r="QX499" s="1"/>
      <c r="QY499" s="1"/>
      <c r="QZ499" s="1"/>
      <c r="RA499" s="1"/>
      <c r="RB499" s="1"/>
      <c r="RC499" s="1"/>
      <c r="RD499" s="1"/>
      <c r="RE499" s="1"/>
      <c r="RF499" s="1"/>
      <c r="RG499" s="1"/>
      <c r="RH499" s="1"/>
      <c r="RI499" s="1"/>
      <c r="RJ499" s="1"/>
      <c r="RK499" s="1"/>
      <c r="RL499" s="1"/>
      <c r="RM499" s="1"/>
      <c r="RN499" s="1"/>
      <c r="RO499" s="1"/>
      <c r="RP499" s="1"/>
      <c r="RQ499" s="1"/>
      <c r="RR499" s="1"/>
      <c r="RS499" s="1"/>
      <c r="RT499" s="1"/>
      <c r="RU499" s="1"/>
      <c r="RV499" s="1"/>
      <c r="RW499" s="1"/>
      <c r="RX499" s="1"/>
      <c r="RY499" s="1"/>
      <c r="RZ499" s="1"/>
      <c r="SA499" s="1"/>
      <c r="SB499" s="1"/>
      <c r="SC499" s="1"/>
      <c r="SD499" s="1"/>
      <c r="SE499" s="1"/>
      <c r="SF499" s="1"/>
      <c r="SG499" s="1"/>
      <c r="SH499" s="1"/>
      <c r="SI499" s="1"/>
      <c r="SJ499" s="1"/>
      <c r="SK499" s="1"/>
      <c r="SL499" s="1"/>
      <c r="SM499" s="1"/>
      <c r="SN499" s="1"/>
      <c r="SO499" s="1"/>
      <c r="SP499" s="1"/>
      <c r="SQ499" s="1"/>
      <c r="SR499" s="1"/>
      <c r="SS499" s="1"/>
      <c r="ST499" s="1"/>
      <c r="SU499" s="1"/>
      <c r="SV499" s="1"/>
      <c r="SW499" s="1"/>
      <c r="SX499" s="1"/>
      <c r="SY499" s="1"/>
      <c r="SZ499" s="1"/>
      <c r="TA499" s="1"/>
      <c r="TB499" s="1"/>
      <c r="TC499" s="1"/>
      <c r="TD499" s="1"/>
      <c r="TE499" s="1"/>
      <c r="TF499" s="1"/>
      <c r="TG499" s="1"/>
      <c r="TH499" s="1"/>
      <c r="TI499" s="1"/>
      <c r="TJ499" s="1"/>
      <c r="TK499" s="1"/>
      <c r="TL499" s="1"/>
      <c r="TM499" s="1"/>
      <c r="TN499" s="1"/>
      <c r="TO499" s="1"/>
      <c r="TP499" s="1"/>
      <c r="TQ499" s="1"/>
      <c r="TR499" s="1"/>
      <c r="TS499" s="1"/>
      <c r="TT499" s="1"/>
      <c r="TU499" s="1"/>
      <c r="TV499" s="1"/>
      <c r="TW499" s="1"/>
      <c r="TX499" s="1"/>
      <c r="TY499" s="1"/>
      <c r="TZ499" s="1"/>
      <c r="UA499" s="1"/>
      <c r="UB499" s="1"/>
      <c r="UC499" s="1"/>
      <c r="UD499" s="1"/>
      <c r="UE499" s="1"/>
      <c r="UF499" s="1"/>
      <c r="UG499" s="1"/>
      <c r="UH499" s="1"/>
      <c r="UI499" s="1"/>
      <c r="UJ499" s="1"/>
      <c r="UK499" s="1"/>
      <c r="UL499" s="1"/>
      <c r="UM499" s="1"/>
      <c r="UN499" s="1"/>
      <c r="UO499" s="1"/>
      <c r="UP499" s="1"/>
      <c r="UQ499" s="1"/>
      <c r="UR499" s="1"/>
      <c r="US499" s="1"/>
      <c r="UT499" s="1"/>
      <c r="UU499" s="1"/>
      <c r="UV499" s="1"/>
      <c r="UW499" s="1"/>
      <c r="UX499" s="1"/>
      <c r="UY499" s="1"/>
      <c r="UZ499" s="1"/>
      <c r="VA499" s="1"/>
      <c r="VB499" s="1"/>
      <c r="VC499" s="1"/>
      <c r="VD499" s="1"/>
      <c r="VE499" s="1"/>
      <c r="VF499" s="1"/>
      <c r="VG499" s="1"/>
      <c r="VH499" s="1"/>
      <c r="VI499" s="1"/>
      <c r="VJ499" s="1"/>
      <c r="VK499" s="1"/>
      <c r="VL499" s="1"/>
      <c r="VM499" s="1"/>
      <c r="VN499" s="1"/>
      <c r="VO499" s="1"/>
      <c r="VP499" s="1"/>
      <c r="VQ499" s="1"/>
      <c r="VR499" s="1"/>
      <c r="VS499" s="1"/>
      <c r="VT499" s="1"/>
      <c r="VU499" s="1"/>
      <c r="VV499" s="1"/>
      <c r="VW499" s="1"/>
      <c r="VX499" s="1"/>
      <c r="VY499" s="1"/>
      <c r="VZ499" s="1"/>
      <c r="WA499" s="1"/>
      <c r="WB499" s="1"/>
      <c r="WC499" s="1"/>
      <c r="WD499" s="1"/>
      <c r="WE499" s="1"/>
      <c r="WF499" s="1"/>
      <c r="WG499" s="1"/>
      <c r="WH499" s="1"/>
      <c r="WI499" s="1"/>
      <c r="WJ499" s="1"/>
      <c r="WK499" s="1"/>
      <c r="WL499" s="1"/>
      <c r="WM499" s="1"/>
      <c r="WN499" s="1"/>
      <c r="WO499" s="1"/>
      <c r="WP499" s="1"/>
      <c r="WQ499" s="1"/>
      <c r="WR499" s="1"/>
      <c r="WS499" s="1"/>
      <c r="WT499" s="1"/>
      <c r="WU499" s="1"/>
      <c r="WV499" s="1"/>
      <c r="WW499" s="1"/>
      <c r="WX499" s="1"/>
      <c r="WY499" s="1"/>
      <c r="WZ499" s="1"/>
      <c r="XA499" s="1"/>
      <c r="XB499" s="1"/>
      <c r="XC499" s="1"/>
      <c r="XD499" s="1"/>
      <c r="XE499" s="1"/>
      <c r="XF499" s="1"/>
      <c r="XG499" s="1"/>
      <c r="XH499" s="1"/>
      <c r="XI499" s="1"/>
      <c r="XJ499" s="1"/>
      <c r="XK499" s="1"/>
      <c r="XL499" s="1"/>
      <c r="XM499" s="1"/>
      <c r="XN499" s="1"/>
      <c r="XO499" s="1"/>
      <c r="XP499" s="1"/>
      <c r="XQ499" s="1"/>
      <c r="XR499" s="1"/>
      <c r="XS499" s="1"/>
      <c r="XT499" s="1"/>
      <c r="XU499" s="1"/>
      <c r="XV499" s="1"/>
      <c r="XW499" s="1"/>
      <c r="XX499" s="1"/>
      <c r="XY499" s="1"/>
      <c r="XZ499" s="1"/>
      <c r="YA499" s="1"/>
      <c r="YB499" s="1"/>
      <c r="YC499" s="1"/>
      <c r="YD499" s="1"/>
      <c r="YE499" s="1"/>
      <c r="YF499" s="1"/>
      <c r="YG499" s="1"/>
      <c r="YH499" s="1"/>
      <c r="YI499" s="1"/>
      <c r="YJ499" s="1"/>
      <c r="YK499" s="1"/>
      <c r="YL499" s="1"/>
      <c r="YM499" s="1"/>
      <c r="YN499" s="1"/>
      <c r="YO499" s="1"/>
      <c r="YP499" s="1"/>
      <c r="YQ499" s="1"/>
      <c r="YR499" s="1"/>
      <c r="YS499" s="1"/>
      <c r="YT499" s="1"/>
      <c r="YU499" s="1"/>
      <c r="YV499" s="1"/>
      <c r="YW499" s="1"/>
      <c r="YX499" s="1"/>
      <c r="YY499" s="1"/>
      <c r="YZ499" s="1"/>
      <c r="ZA499" s="1"/>
      <c r="ZB499" s="1"/>
      <c r="ZC499" s="1"/>
      <c r="ZD499" s="1"/>
      <c r="ZE499" s="1"/>
      <c r="ZF499" s="1"/>
      <c r="ZG499" s="1"/>
      <c r="ZH499" s="1"/>
      <c r="ZI499" s="1"/>
      <c r="ZJ499" s="1"/>
      <c r="ZK499" s="1"/>
      <c r="ZL499" s="1"/>
      <c r="ZM499" s="1"/>
      <c r="ZN499" s="1"/>
      <c r="ZO499" s="1"/>
      <c r="ZP499" s="1"/>
      <c r="ZQ499" s="1"/>
      <c r="ZR499" s="1"/>
      <c r="ZS499" s="1"/>
      <c r="ZT499" s="1"/>
      <c r="ZU499" s="1"/>
      <c r="ZV499" s="1"/>
      <c r="ZW499" s="1"/>
      <c r="ZX499" s="1"/>
      <c r="ZY499" s="1"/>
      <c r="ZZ499" s="1"/>
      <c r="AAA499" s="1"/>
      <c r="AAB499" s="1"/>
      <c r="AAC499" s="1"/>
      <c r="AAD499" s="1"/>
      <c r="AAE499" s="1"/>
      <c r="AAF499" s="1"/>
      <c r="AAG499" s="1"/>
      <c r="AAH499" s="1"/>
      <c r="AAI499" s="1"/>
      <c r="AAJ499" s="1"/>
      <c r="AAK499" s="1"/>
      <c r="AAL499" s="1"/>
      <c r="AAM499" s="1"/>
      <c r="AAN499" s="1"/>
      <c r="AAO499" s="1"/>
      <c r="AAP499" s="1"/>
      <c r="AAQ499" s="1"/>
      <c r="AAR499" s="1"/>
      <c r="AAS499" s="1"/>
      <c r="AAT499" s="1"/>
      <c r="AAU499" s="1"/>
      <c r="AAV499" s="1"/>
      <c r="AAW499" s="1"/>
      <c r="AAX499" s="1"/>
      <c r="AAY499" s="1"/>
      <c r="AAZ499" s="1"/>
      <c r="ABA499" s="1"/>
      <c r="ABB499" s="1"/>
      <c r="ABC499" s="1"/>
      <c r="ABD499" s="1"/>
      <c r="ABE499" s="1"/>
      <c r="ABF499" s="1"/>
      <c r="ABG499" s="1"/>
      <c r="ABH499" s="1"/>
      <c r="ABI499" s="1"/>
      <c r="ABJ499" s="1"/>
      <c r="ABK499" s="1"/>
      <c r="ABL499" s="1"/>
      <c r="ABM499" s="1"/>
      <c r="ABN499" s="1"/>
      <c r="ABO499" s="1"/>
      <c r="ABP499" s="1"/>
      <c r="ABQ499" s="1"/>
      <c r="ABR499" s="1"/>
      <c r="ABS499" s="1"/>
      <c r="ABT499" s="1"/>
      <c r="ABU499" s="1"/>
      <c r="ABV499" s="1"/>
      <c r="ABW499" s="1"/>
      <c r="ABX499" s="1"/>
      <c r="ABY499" s="1"/>
      <c r="ABZ499" s="1"/>
      <c r="ACA499" s="1"/>
      <c r="ACB499" s="1"/>
      <c r="ACC499" s="1"/>
      <c r="ACD499" s="1"/>
      <c r="ACE499" s="1"/>
      <c r="ACF499" s="1"/>
      <c r="ACG499" s="1"/>
      <c r="ACH499" s="1"/>
      <c r="ACI499" s="1"/>
      <c r="ACJ499" s="1"/>
      <c r="ACK499" s="1"/>
      <c r="ACL499" s="1"/>
      <c r="ACM499" s="1"/>
      <c r="ACN499" s="1"/>
      <c r="ACO499" s="1"/>
      <c r="ACP499" s="1"/>
      <c r="ACQ499" s="1"/>
      <c r="ACR499" s="1"/>
      <c r="ACS499" s="1"/>
      <c r="ACT499" s="1"/>
      <c r="ACU499" s="1"/>
      <c r="ACV499" s="1"/>
      <c r="ACW499" s="1"/>
      <c r="ACX499" s="1"/>
      <c r="ACY499" s="1"/>
      <c r="ACZ499" s="1"/>
      <c r="ADA499" s="1"/>
      <c r="ADB499" s="1"/>
      <c r="ADC499" s="1"/>
      <c r="ADD499" s="1"/>
      <c r="ADE499" s="1"/>
      <c r="ADF499" s="1"/>
      <c r="ADG499" s="1"/>
      <c r="ADH499" s="1"/>
      <c r="ADI499" s="1"/>
      <c r="ADJ499" s="1"/>
      <c r="ADK499" s="1"/>
      <c r="ADL499" s="1"/>
      <c r="ADM499" s="1"/>
      <c r="ADN499" s="1"/>
      <c r="ADO499" s="1"/>
      <c r="ADP499" s="1"/>
      <c r="ADQ499" s="1"/>
      <c r="ADR499" s="1"/>
      <c r="ADS499" s="1"/>
      <c r="ADT499" s="1"/>
      <c r="ADU499" s="1"/>
      <c r="ADV499" s="1"/>
      <c r="ADW499" s="1"/>
      <c r="ADX499" s="1"/>
      <c r="ADY499" s="1"/>
      <c r="ADZ499" s="1"/>
      <c r="AEA499" s="1"/>
      <c r="AEB499" s="1"/>
      <c r="AEC499" s="1"/>
      <c r="AED499" s="1"/>
      <c r="AEE499" s="1"/>
      <c r="AEF499" s="1"/>
      <c r="AEG499" s="1"/>
      <c r="AEH499" s="1"/>
      <c r="AEI499" s="1"/>
      <c r="AEJ499" s="1"/>
      <c r="AEK499" s="1"/>
      <c r="AEL499" s="1"/>
      <c r="AEM499" s="1"/>
      <c r="AEN499" s="1"/>
      <c r="AEO499" s="1"/>
      <c r="AEP499" s="1"/>
      <c r="AEQ499" s="1"/>
      <c r="AER499" s="1"/>
      <c r="AES499" s="1"/>
      <c r="AET499" s="1"/>
      <c r="AEU499" s="1"/>
      <c r="AEV499" s="1"/>
      <c r="AEW499" s="1"/>
      <c r="AEX499" s="1"/>
      <c r="AEY499" s="1"/>
      <c r="AEZ499" s="1"/>
      <c r="AFA499" s="1"/>
      <c r="AFB499" s="1"/>
      <c r="AFC499" s="1"/>
      <c r="AFD499" s="1"/>
      <c r="AFE499" s="1"/>
      <c r="AFF499" s="1"/>
      <c r="AFG499" s="1"/>
      <c r="AFH499" s="1"/>
      <c r="AFI499" s="1"/>
      <c r="AFJ499" s="1"/>
      <c r="AFK499" s="1"/>
      <c r="AFL499" s="1"/>
      <c r="AFM499" s="1"/>
      <c r="AFN499" s="1"/>
      <c r="AFO499" s="1"/>
      <c r="AFP499" s="1"/>
      <c r="AFQ499" s="1"/>
      <c r="AFR499" s="1"/>
      <c r="AFS499" s="1"/>
      <c r="AFT499" s="1"/>
      <c r="AFU499" s="1"/>
      <c r="AFV499" s="1"/>
      <c r="AFW499" s="1"/>
      <c r="AFX499" s="1"/>
      <c r="AFY499" s="1"/>
      <c r="AFZ499" s="1"/>
      <c r="AGA499" s="1"/>
      <c r="AGB499" s="1"/>
      <c r="AGC499" s="1"/>
      <c r="AGD499" s="1"/>
      <c r="AGE499" s="1"/>
      <c r="AGF499" s="1"/>
      <c r="AGG499" s="1"/>
      <c r="AGH499" s="1"/>
      <c r="AGI499" s="1"/>
      <c r="AGJ499" s="1"/>
      <c r="AGK499" s="1"/>
      <c r="AGL499" s="1"/>
      <c r="AGM499" s="1"/>
      <c r="AGN499" s="1"/>
      <c r="AGO499" s="1"/>
      <c r="AGP499" s="1"/>
      <c r="AGQ499" s="1"/>
      <c r="AGR499" s="1"/>
      <c r="AGS499" s="1"/>
      <c r="AGT499" s="1"/>
      <c r="AGU499" s="1"/>
      <c r="AGV499" s="1"/>
      <c r="AGW499" s="1"/>
      <c r="AGX499" s="1"/>
      <c r="AGY499" s="1"/>
      <c r="AGZ499" s="1"/>
      <c r="AHA499" s="1"/>
      <c r="AHB499" s="1"/>
      <c r="AHC499" s="1"/>
      <c r="AHD499" s="1"/>
      <c r="AHE499" s="1"/>
      <c r="AHF499" s="1"/>
      <c r="AHG499" s="1"/>
      <c r="AHH499" s="1"/>
      <c r="AHI499" s="1"/>
      <c r="AHJ499" s="1"/>
      <c r="AHK499" s="1"/>
      <c r="AHL499" s="1"/>
      <c r="AHM499" s="1"/>
      <c r="AHN499" s="1"/>
      <c r="AHO499" s="1"/>
      <c r="AHP499" s="1"/>
      <c r="AHQ499" s="1"/>
      <c r="AHR499" s="1"/>
      <c r="AHS499" s="1"/>
      <c r="AHT499" s="1"/>
      <c r="AHU499" s="1"/>
      <c r="AHV499" s="1"/>
      <c r="AHW499" s="1"/>
      <c r="AHX499" s="1"/>
      <c r="AHY499" s="1"/>
      <c r="AHZ499" s="1"/>
      <c r="AIA499" s="1"/>
      <c r="AIB499" s="1"/>
      <c r="AIC499" s="1"/>
      <c r="AID499" s="1"/>
      <c r="AIE499" s="1"/>
      <c r="AIF499" s="1"/>
      <c r="AIG499" s="1"/>
      <c r="AIH499" s="1"/>
      <c r="AII499" s="1"/>
      <c r="AIJ499" s="1"/>
      <c r="AIK499" s="1"/>
      <c r="AIL499" s="1"/>
      <c r="AIM499" s="1"/>
      <c r="AIN499" s="1"/>
      <c r="AIO499" s="1"/>
      <c r="AIP499" s="1"/>
      <c r="AIQ499" s="1"/>
      <c r="AIR499" s="1"/>
      <c r="AIS499" s="1"/>
      <c r="AIT499" s="1"/>
      <c r="AIU499" s="1"/>
      <c r="AIV499" s="1"/>
      <c r="AIW499" s="1"/>
      <c r="AIX499" s="1"/>
      <c r="AIY499" s="1"/>
      <c r="AIZ499" s="1"/>
      <c r="AJA499" s="1"/>
      <c r="AJB499" s="1"/>
      <c r="AJC499" s="1"/>
      <c r="AJD499" s="1"/>
      <c r="AJE499" s="1"/>
      <c r="AJF499" s="1"/>
      <c r="AJG499" s="1"/>
      <c r="AJH499" s="1"/>
      <c r="AJI499" s="1"/>
      <c r="AJJ499" s="1"/>
      <c r="AJK499" s="1"/>
      <c r="AJL499" s="1"/>
      <c r="AJM499" s="1"/>
      <c r="AJN499" s="1"/>
      <c r="AJO499" s="1"/>
      <c r="AJP499" s="1"/>
      <c r="AJQ499" s="1"/>
      <c r="AJR499" s="1"/>
      <c r="AJS499" s="1"/>
      <c r="AJT499" s="1"/>
      <c r="AJU499" s="1"/>
      <c r="AJV499" s="1"/>
      <c r="AJW499" s="1"/>
      <c r="AJX499" s="1"/>
      <c r="AJY499" s="1"/>
      <c r="AJZ499" s="1"/>
      <c r="AKA499" s="1"/>
      <c r="AKB499" s="1"/>
      <c r="AKC499" s="1"/>
      <c r="AKD499" s="1"/>
      <c r="AKE499" s="1"/>
      <c r="AKF499" s="1"/>
      <c r="AKG499" s="1"/>
      <c r="AKH499" s="1"/>
      <c r="AKI499" s="1"/>
      <c r="AKJ499" s="1"/>
      <c r="AKK499" s="1"/>
      <c r="AKL499" s="1"/>
      <c r="AKM499" s="1"/>
      <c r="AKN499" s="1"/>
      <c r="AKO499" s="1"/>
      <c r="AKP499" s="1"/>
      <c r="AKQ499" s="1"/>
      <c r="AKR499" s="1"/>
      <c r="AKS499" s="1"/>
      <c r="AKT499" s="1"/>
      <c r="AKU499" s="1"/>
      <c r="AKV499" s="1"/>
      <c r="AKW499" s="1"/>
      <c r="AKX499" s="1"/>
      <c r="AKY499" s="1"/>
      <c r="AKZ499" s="1"/>
      <c r="ALA499" s="1"/>
      <c r="ALB499" s="1"/>
      <c r="ALC499" s="1"/>
      <c r="ALD499" s="1"/>
      <c r="ALE499" s="1"/>
      <c r="ALF499" s="1"/>
      <c r="ALG499" s="1"/>
      <c r="ALH499" s="1"/>
      <c r="ALI499" s="1"/>
      <c r="ALJ499" s="1"/>
      <c r="ALK499" s="1"/>
      <c r="ALL499" s="1"/>
      <c r="ALM499" s="1"/>
      <c r="ALN499" s="1"/>
      <c r="ALO499" s="1"/>
      <c r="ALP499" s="1"/>
      <c r="ALQ499" s="1"/>
      <c r="ALR499" s="1"/>
      <c r="ALS499" s="1"/>
      <c r="ALT499" s="1"/>
      <c r="ALU499" s="1"/>
      <c r="ALV499" s="1"/>
      <c r="ALW499" s="1"/>
      <c r="ALX499" s="1"/>
      <c r="ALY499" s="1"/>
      <c r="ALZ499" s="1"/>
      <c r="AMA499" s="1"/>
      <c r="AMB499" s="1"/>
      <c r="AMC499" s="1"/>
      <c r="AMD499" s="1"/>
      <c r="AME499" s="1"/>
      <c r="AMF499" s="1"/>
      <c r="AMG499" s="1"/>
      <c r="AMH499" s="1"/>
      <c r="AMI499" s="1"/>
      <c r="AMJ499" s="1"/>
    </row>
    <row r="500" spans="1:1024" s="22" customFormat="1">
      <c r="A500" s="1" t="s">
        <v>9244</v>
      </c>
      <c r="B500" s="1" t="s">
        <v>9245</v>
      </c>
      <c r="C500" s="1" t="s">
        <v>99</v>
      </c>
      <c r="D500" s="1" t="s">
        <v>13</v>
      </c>
      <c r="E500" s="1" t="s">
        <v>9246</v>
      </c>
      <c r="F500" s="1" t="s">
        <v>16</v>
      </c>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c r="KB500" s="1"/>
      <c r="KC500" s="1"/>
      <c r="KD500" s="1"/>
      <c r="KE500" s="1"/>
      <c r="KF500" s="1"/>
      <c r="KG500" s="1"/>
      <c r="KH500" s="1"/>
      <c r="KI500" s="1"/>
      <c r="KJ500" s="1"/>
      <c r="KK500" s="1"/>
      <c r="KL500" s="1"/>
      <c r="KM500" s="1"/>
      <c r="KN500" s="1"/>
      <c r="KO500" s="1"/>
      <c r="KP500" s="1"/>
      <c r="KQ500" s="1"/>
      <c r="KR500" s="1"/>
      <c r="KS500" s="1"/>
      <c r="KT500" s="1"/>
      <c r="KU500" s="1"/>
      <c r="KV500" s="1"/>
      <c r="KW500" s="1"/>
      <c r="KX500" s="1"/>
      <c r="KY500" s="1"/>
      <c r="KZ500" s="1"/>
      <c r="LA500" s="1"/>
      <c r="LB500" s="1"/>
      <c r="LC500" s="1"/>
      <c r="LD500" s="1"/>
      <c r="LE500" s="1"/>
      <c r="LF500" s="1"/>
      <c r="LG500" s="1"/>
      <c r="LH500" s="1"/>
      <c r="LI500" s="1"/>
      <c r="LJ500" s="1"/>
      <c r="LK500" s="1"/>
      <c r="LL500" s="1"/>
      <c r="LM500" s="1"/>
      <c r="LN500" s="1"/>
      <c r="LO500" s="1"/>
      <c r="LP500" s="1"/>
      <c r="LQ500" s="1"/>
      <c r="LR500" s="1"/>
      <c r="LS500" s="1"/>
      <c r="LT500" s="1"/>
      <c r="LU500" s="1"/>
      <c r="LV500" s="1"/>
      <c r="LW500" s="1"/>
      <c r="LX500" s="1"/>
      <c r="LY500" s="1"/>
      <c r="LZ500" s="1"/>
      <c r="MA500" s="1"/>
      <c r="MB500" s="1"/>
      <c r="MC500" s="1"/>
      <c r="MD500" s="1"/>
      <c r="ME500" s="1"/>
      <c r="MF500" s="1"/>
      <c r="MG500" s="1"/>
      <c r="MH500" s="1"/>
      <c r="MI500" s="1"/>
      <c r="MJ500" s="1"/>
      <c r="MK500" s="1"/>
      <c r="ML500" s="1"/>
      <c r="MM500" s="1"/>
      <c r="MN500" s="1"/>
      <c r="MO500" s="1"/>
      <c r="MP500" s="1"/>
      <c r="MQ500" s="1"/>
      <c r="MR500" s="1"/>
      <c r="MS500" s="1"/>
      <c r="MT500" s="1"/>
      <c r="MU500" s="1"/>
      <c r="MV500" s="1"/>
      <c r="MW500" s="1"/>
      <c r="MX500" s="1"/>
      <c r="MY500" s="1"/>
      <c r="MZ500" s="1"/>
      <c r="NA500" s="1"/>
      <c r="NB500" s="1"/>
      <c r="NC500" s="1"/>
      <c r="ND500" s="1"/>
      <c r="NE500" s="1"/>
      <c r="NF500" s="1"/>
      <c r="NG500" s="1"/>
      <c r="NH500" s="1"/>
      <c r="NI500" s="1"/>
      <c r="NJ500" s="1"/>
      <c r="NK500" s="1"/>
      <c r="NL500" s="1"/>
      <c r="NM500" s="1"/>
      <c r="NN500" s="1"/>
      <c r="NO500" s="1"/>
      <c r="NP500" s="1"/>
      <c r="NQ500" s="1"/>
      <c r="NR500" s="1"/>
      <c r="NS500" s="1"/>
      <c r="NT500" s="1"/>
      <c r="NU500" s="1"/>
      <c r="NV500" s="1"/>
      <c r="NW500" s="1"/>
      <c r="NX500" s="1"/>
      <c r="NY500" s="1"/>
      <c r="NZ500" s="1"/>
      <c r="OA500" s="1"/>
      <c r="OB500" s="1"/>
      <c r="OC500" s="1"/>
      <c r="OD500" s="1"/>
      <c r="OE500" s="1"/>
      <c r="OF500" s="1"/>
      <c r="OG500" s="1"/>
      <c r="OH500" s="1"/>
      <c r="OI500" s="1"/>
      <c r="OJ500" s="1"/>
      <c r="OK500" s="1"/>
      <c r="OL500" s="1"/>
      <c r="OM500" s="1"/>
      <c r="ON500" s="1"/>
      <c r="OO500" s="1"/>
      <c r="OP500" s="1"/>
      <c r="OQ500" s="1"/>
      <c r="OR500" s="1"/>
      <c r="OS500" s="1"/>
      <c r="OT500" s="1"/>
      <c r="OU500" s="1"/>
      <c r="OV500" s="1"/>
      <c r="OW500" s="1"/>
      <c r="OX500" s="1"/>
      <c r="OY500" s="1"/>
      <c r="OZ500" s="1"/>
      <c r="PA500" s="1"/>
      <c r="PB500" s="1"/>
      <c r="PC500" s="1"/>
      <c r="PD500" s="1"/>
      <c r="PE500" s="1"/>
      <c r="PF500" s="1"/>
      <c r="PG500" s="1"/>
      <c r="PH500" s="1"/>
      <c r="PI500" s="1"/>
      <c r="PJ500" s="1"/>
      <c r="PK500" s="1"/>
      <c r="PL500" s="1"/>
      <c r="PM500" s="1"/>
      <c r="PN500" s="1"/>
      <c r="PO500" s="1"/>
      <c r="PP500" s="1"/>
      <c r="PQ500" s="1"/>
      <c r="PR500" s="1"/>
      <c r="PS500" s="1"/>
      <c r="PT500" s="1"/>
      <c r="PU500" s="1"/>
      <c r="PV500" s="1"/>
      <c r="PW500" s="1"/>
      <c r="PX500" s="1"/>
      <c r="PY500" s="1"/>
      <c r="PZ500" s="1"/>
      <c r="QA500" s="1"/>
      <c r="QB500" s="1"/>
      <c r="QC500" s="1"/>
      <c r="QD500" s="1"/>
      <c r="QE500" s="1"/>
      <c r="QF500" s="1"/>
      <c r="QG500" s="1"/>
      <c r="QH500" s="1"/>
      <c r="QI500" s="1"/>
      <c r="QJ500" s="1"/>
      <c r="QK500" s="1"/>
      <c r="QL500" s="1"/>
      <c r="QM500" s="1"/>
      <c r="QN500" s="1"/>
      <c r="QO500" s="1"/>
      <c r="QP500" s="1"/>
      <c r="QQ500" s="1"/>
      <c r="QR500" s="1"/>
      <c r="QS500" s="1"/>
      <c r="QT500" s="1"/>
      <c r="QU500" s="1"/>
      <c r="QV500" s="1"/>
      <c r="QW500" s="1"/>
      <c r="QX500" s="1"/>
      <c r="QY500" s="1"/>
      <c r="QZ500" s="1"/>
      <c r="RA500" s="1"/>
      <c r="RB500" s="1"/>
      <c r="RC500" s="1"/>
      <c r="RD500" s="1"/>
      <c r="RE500" s="1"/>
      <c r="RF500" s="1"/>
      <c r="RG500" s="1"/>
      <c r="RH500" s="1"/>
      <c r="RI500" s="1"/>
      <c r="RJ500" s="1"/>
      <c r="RK500" s="1"/>
      <c r="RL500" s="1"/>
      <c r="RM500" s="1"/>
      <c r="RN500" s="1"/>
      <c r="RO500" s="1"/>
      <c r="RP500" s="1"/>
      <c r="RQ500" s="1"/>
      <c r="RR500" s="1"/>
      <c r="RS500" s="1"/>
      <c r="RT500" s="1"/>
      <c r="RU500" s="1"/>
      <c r="RV500" s="1"/>
      <c r="RW500" s="1"/>
      <c r="RX500" s="1"/>
      <c r="RY500" s="1"/>
      <c r="RZ500" s="1"/>
      <c r="SA500" s="1"/>
      <c r="SB500" s="1"/>
      <c r="SC500" s="1"/>
      <c r="SD500" s="1"/>
      <c r="SE500" s="1"/>
      <c r="SF500" s="1"/>
      <c r="SG500" s="1"/>
      <c r="SH500" s="1"/>
      <c r="SI500" s="1"/>
      <c r="SJ500" s="1"/>
      <c r="SK500" s="1"/>
      <c r="SL500" s="1"/>
      <c r="SM500" s="1"/>
      <c r="SN500" s="1"/>
      <c r="SO500" s="1"/>
      <c r="SP500" s="1"/>
      <c r="SQ500" s="1"/>
      <c r="SR500" s="1"/>
      <c r="SS500" s="1"/>
      <c r="ST500" s="1"/>
      <c r="SU500" s="1"/>
      <c r="SV500" s="1"/>
      <c r="SW500" s="1"/>
      <c r="SX500" s="1"/>
      <c r="SY500" s="1"/>
      <c r="SZ500" s="1"/>
      <c r="TA500" s="1"/>
      <c r="TB500" s="1"/>
      <c r="TC500" s="1"/>
      <c r="TD500" s="1"/>
      <c r="TE500" s="1"/>
      <c r="TF500" s="1"/>
      <c r="TG500" s="1"/>
      <c r="TH500" s="1"/>
      <c r="TI500" s="1"/>
      <c r="TJ500" s="1"/>
      <c r="TK500" s="1"/>
      <c r="TL500" s="1"/>
      <c r="TM500" s="1"/>
      <c r="TN500" s="1"/>
      <c r="TO500" s="1"/>
      <c r="TP500" s="1"/>
      <c r="TQ500" s="1"/>
      <c r="TR500" s="1"/>
      <c r="TS500" s="1"/>
      <c r="TT500" s="1"/>
      <c r="TU500" s="1"/>
      <c r="TV500" s="1"/>
      <c r="TW500" s="1"/>
      <c r="TX500" s="1"/>
      <c r="TY500" s="1"/>
      <c r="TZ500" s="1"/>
      <c r="UA500" s="1"/>
      <c r="UB500" s="1"/>
      <c r="UC500" s="1"/>
      <c r="UD500" s="1"/>
      <c r="UE500" s="1"/>
      <c r="UF500" s="1"/>
      <c r="UG500" s="1"/>
      <c r="UH500" s="1"/>
      <c r="UI500" s="1"/>
      <c r="UJ500" s="1"/>
      <c r="UK500" s="1"/>
      <c r="UL500" s="1"/>
      <c r="UM500" s="1"/>
      <c r="UN500" s="1"/>
      <c r="UO500" s="1"/>
      <c r="UP500" s="1"/>
      <c r="UQ500" s="1"/>
      <c r="UR500" s="1"/>
      <c r="US500" s="1"/>
      <c r="UT500" s="1"/>
      <c r="UU500" s="1"/>
      <c r="UV500" s="1"/>
      <c r="UW500" s="1"/>
      <c r="UX500" s="1"/>
      <c r="UY500" s="1"/>
      <c r="UZ500" s="1"/>
      <c r="VA500" s="1"/>
      <c r="VB500" s="1"/>
      <c r="VC500" s="1"/>
      <c r="VD500" s="1"/>
      <c r="VE500" s="1"/>
      <c r="VF500" s="1"/>
      <c r="VG500" s="1"/>
      <c r="VH500" s="1"/>
      <c r="VI500" s="1"/>
      <c r="VJ500" s="1"/>
      <c r="VK500" s="1"/>
      <c r="VL500" s="1"/>
      <c r="VM500" s="1"/>
      <c r="VN500" s="1"/>
      <c r="VO500" s="1"/>
      <c r="VP500" s="1"/>
      <c r="VQ500" s="1"/>
      <c r="VR500" s="1"/>
      <c r="VS500" s="1"/>
      <c r="VT500" s="1"/>
      <c r="VU500" s="1"/>
      <c r="VV500" s="1"/>
      <c r="VW500" s="1"/>
      <c r="VX500" s="1"/>
      <c r="VY500" s="1"/>
      <c r="VZ500" s="1"/>
      <c r="WA500" s="1"/>
      <c r="WB500" s="1"/>
      <c r="WC500" s="1"/>
      <c r="WD500" s="1"/>
      <c r="WE500" s="1"/>
      <c r="WF500" s="1"/>
      <c r="WG500" s="1"/>
      <c r="WH500" s="1"/>
      <c r="WI500" s="1"/>
      <c r="WJ500" s="1"/>
      <c r="WK500" s="1"/>
      <c r="WL500" s="1"/>
      <c r="WM500" s="1"/>
      <c r="WN500" s="1"/>
      <c r="WO500" s="1"/>
      <c r="WP500" s="1"/>
      <c r="WQ500" s="1"/>
      <c r="WR500" s="1"/>
      <c r="WS500" s="1"/>
      <c r="WT500" s="1"/>
      <c r="WU500" s="1"/>
      <c r="WV500" s="1"/>
      <c r="WW500" s="1"/>
      <c r="WX500" s="1"/>
      <c r="WY500" s="1"/>
      <c r="WZ500" s="1"/>
      <c r="XA500" s="1"/>
      <c r="XB500" s="1"/>
      <c r="XC500" s="1"/>
      <c r="XD500" s="1"/>
      <c r="XE500" s="1"/>
      <c r="XF500" s="1"/>
      <c r="XG500" s="1"/>
      <c r="XH500" s="1"/>
      <c r="XI500" s="1"/>
      <c r="XJ500" s="1"/>
      <c r="XK500" s="1"/>
      <c r="XL500" s="1"/>
      <c r="XM500" s="1"/>
      <c r="XN500" s="1"/>
      <c r="XO500" s="1"/>
      <c r="XP500" s="1"/>
      <c r="XQ500" s="1"/>
      <c r="XR500" s="1"/>
      <c r="XS500" s="1"/>
      <c r="XT500" s="1"/>
      <c r="XU500" s="1"/>
      <c r="XV500" s="1"/>
      <c r="XW500" s="1"/>
      <c r="XX500" s="1"/>
      <c r="XY500" s="1"/>
      <c r="XZ500" s="1"/>
      <c r="YA500" s="1"/>
      <c r="YB500" s="1"/>
      <c r="YC500" s="1"/>
      <c r="YD500" s="1"/>
      <c r="YE500" s="1"/>
      <c r="YF500" s="1"/>
      <c r="YG500" s="1"/>
      <c r="YH500" s="1"/>
      <c r="YI500" s="1"/>
      <c r="YJ500" s="1"/>
      <c r="YK500" s="1"/>
      <c r="YL500" s="1"/>
      <c r="YM500" s="1"/>
      <c r="YN500" s="1"/>
      <c r="YO500" s="1"/>
      <c r="YP500" s="1"/>
      <c r="YQ500" s="1"/>
      <c r="YR500" s="1"/>
      <c r="YS500" s="1"/>
      <c r="YT500" s="1"/>
      <c r="YU500" s="1"/>
      <c r="YV500" s="1"/>
      <c r="YW500" s="1"/>
      <c r="YX500" s="1"/>
      <c r="YY500" s="1"/>
      <c r="YZ500" s="1"/>
      <c r="ZA500" s="1"/>
      <c r="ZB500" s="1"/>
      <c r="ZC500" s="1"/>
      <c r="ZD500" s="1"/>
      <c r="ZE500" s="1"/>
      <c r="ZF500" s="1"/>
      <c r="ZG500" s="1"/>
      <c r="ZH500" s="1"/>
      <c r="ZI500" s="1"/>
      <c r="ZJ500" s="1"/>
      <c r="ZK500" s="1"/>
      <c r="ZL500" s="1"/>
      <c r="ZM500" s="1"/>
      <c r="ZN500" s="1"/>
      <c r="ZO500" s="1"/>
      <c r="ZP500" s="1"/>
      <c r="ZQ500" s="1"/>
      <c r="ZR500" s="1"/>
      <c r="ZS500" s="1"/>
      <c r="ZT500" s="1"/>
      <c r="ZU500" s="1"/>
      <c r="ZV500" s="1"/>
      <c r="ZW500" s="1"/>
      <c r="ZX500" s="1"/>
      <c r="ZY500" s="1"/>
      <c r="ZZ500" s="1"/>
      <c r="AAA500" s="1"/>
      <c r="AAB500" s="1"/>
      <c r="AAC500" s="1"/>
      <c r="AAD500" s="1"/>
      <c r="AAE500" s="1"/>
      <c r="AAF500" s="1"/>
      <c r="AAG500" s="1"/>
      <c r="AAH500" s="1"/>
      <c r="AAI500" s="1"/>
      <c r="AAJ500" s="1"/>
      <c r="AAK500" s="1"/>
      <c r="AAL500" s="1"/>
      <c r="AAM500" s="1"/>
      <c r="AAN500" s="1"/>
      <c r="AAO500" s="1"/>
      <c r="AAP500" s="1"/>
      <c r="AAQ500" s="1"/>
      <c r="AAR500" s="1"/>
      <c r="AAS500" s="1"/>
      <c r="AAT500" s="1"/>
      <c r="AAU500" s="1"/>
      <c r="AAV500" s="1"/>
      <c r="AAW500" s="1"/>
      <c r="AAX500" s="1"/>
      <c r="AAY500" s="1"/>
      <c r="AAZ500" s="1"/>
      <c r="ABA500" s="1"/>
      <c r="ABB500" s="1"/>
      <c r="ABC500" s="1"/>
      <c r="ABD500" s="1"/>
      <c r="ABE500" s="1"/>
      <c r="ABF500" s="1"/>
      <c r="ABG500" s="1"/>
      <c r="ABH500" s="1"/>
      <c r="ABI500" s="1"/>
      <c r="ABJ500" s="1"/>
      <c r="ABK500" s="1"/>
      <c r="ABL500" s="1"/>
      <c r="ABM500" s="1"/>
      <c r="ABN500" s="1"/>
      <c r="ABO500" s="1"/>
      <c r="ABP500" s="1"/>
      <c r="ABQ500" s="1"/>
      <c r="ABR500" s="1"/>
      <c r="ABS500" s="1"/>
      <c r="ABT500" s="1"/>
      <c r="ABU500" s="1"/>
      <c r="ABV500" s="1"/>
      <c r="ABW500" s="1"/>
      <c r="ABX500" s="1"/>
      <c r="ABY500" s="1"/>
      <c r="ABZ500" s="1"/>
      <c r="ACA500" s="1"/>
      <c r="ACB500" s="1"/>
      <c r="ACC500" s="1"/>
      <c r="ACD500" s="1"/>
      <c r="ACE500" s="1"/>
      <c r="ACF500" s="1"/>
      <c r="ACG500" s="1"/>
      <c r="ACH500" s="1"/>
      <c r="ACI500" s="1"/>
      <c r="ACJ500" s="1"/>
      <c r="ACK500" s="1"/>
      <c r="ACL500" s="1"/>
      <c r="ACM500" s="1"/>
      <c r="ACN500" s="1"/>
      <c r="ACO500" s="1"/>
      <c r="ACP500" s="1"/>
      <c r="ACQ500" s="1"/>
      <c r="ACR500" s="1"/>
      <c r="ACS500" s="1"/>
      <c r="ACT500" s="1"/>
      <c r="ACU500" s="1"/>
      <c r="ACV500" s="1"/>
      <c r="ACW500" s="1"/>
      <c r="ACX500" s="1"/>
      <c r="ACY500" s="1"/>
      <c r="ACZ500" s="1"/>
      <c r="ADA500" s="1"/>
      <c r="ADB500" s="1"/>
      <c r="ADC500" s="1"/>
      <c r="ADD500" s="1"/>
      <c r="ADE500" s="1"/>
      <c r="ADF500" s="1"/>
      <c r="ADG500" s="1"/>
      <c r="ADH500" s="1"/>
      <c r="ADI500" s="1"/>
      <c r="ADJ500" s="1"/>
      <c r="ADK500" s="1"/>
      <c r="ADL500" s="1"/>
      <c r="ADM500" s="1"/>
      <c r="ADN500" s="1"/>
      <c r="ADO500" s="1"/>
      <c r="ADP500" s="1"/>
      <c r="ADQ500" s="1"/>
      <c r="ADR500" s="1"/>
      <c r="ADS500" s="1"/>
      <c r="ADT500" s="1"/>
      <c r="ADU500" s="1"/>
      <c r="ADV500" s="1"/>
      <c r="ADW500" s="1"/>
      <c r="ADX500" s="1"/>
      <c r="ADY500" s="1"/>
      <c r="ADZ500" s="1"/>
      <c r="AEA500" s="1"/>
      <c r="AEB500" s="1"/>
      <c r="AEC500" s="1"/>
      <c r="AED500" s="1"/>
      <c r="AEE500" s="1"/>
      <c r="AEF500" s="1"/>
      <c r="AEG500" s="1"/>
      <c r="AEH500" s="1"/>
      <c r="AEI500" s="1"/>
      <c r="AEJ500" s="1"/>
      <c r="AEK500" s="1"/>
      <c r="AEL500" s="1"/>
      <c r="AEM500" s="1"/>
      <c r="AEN500" s="1"/>
      <c r="AEO500" s="1"/>
      <c r="AEP500" s="1"/>
      <c r="AEQ500" s="1"/>
      <c r="AER500" s="1"/>
      <c r="AES500" s="1"/>
      <c r="AET500" s="1"/>
      <c r="AEU500" s="1"/>
      <c r="AEV500" s="1"/>
      <c r="AEW500" s="1"/>
      <c r="AEX500" s="1"/>
      <c r="AEY500" s="1"/>
      <c r="AEZ500" s="1"/>
      <c r="AFA500" s="1"/>
      <c r="AFB500" s="1"/>
      <c r="AFC500" s="1"/>
      <c r="AFD500" s="1"/>
      <c r="AFE500" s="1"/>
      <c r="AFF500" s="1"/>
      <c r="AFG500" s="1"/>
      <c r="AFH500" s="1"/>
      <c r="AFI500" s="1"/>
      <c r="AFJ500" s="1"/>
      <c r="AFK500" s="1"/>
      <c r="AFL500" s="1"/>
      <c r="AFM500" s="1"/>
      <c r="AFN500" s="1"/>
      <c r="AFO500" s="1"/>
      <c r="AFP500" s="1"/>
      <c r="AFQ500" s="1"/>
      <c r="AFR500" s="1"/>
      <c r="AFS500" s="1"/>
      <c r="AFT500" s="1"/>
      <c r="AFU500" s="1"/>
      <c r="AFV500" s="1"/>
      <c r="AFW500" s="1"/>
      <c r="AFX500" s="1"/>
      <c r="AFY500" s="1"/>
      <c r="AFZ500" s="1"/>
      <c r="AGA500" s="1"/>
      <c r="AGB500" s="1"/>
      <c r="AGC500" s="1"/>
      <c r="AGD500" s="1"/>
      <c r="AGE500" s="1"/>
      <c r="AGF500" s="1"/>
      <c r="AGG500" s="1"/>
      <c r="AGH500" s="1"/>
      <c r="AGI500" s="1"/>
      <c r="AGJ500" s="1"/>
      <c r="AGK500" s="1"/>
      <c r="AGL500" s="1"/>
      <c r="AGM500" s="1"/>
      <c r="AGN500" s="1"/>
      <c r="AGO500" s="1"/>
      <c r="AGP500" s="1"/>
      <c r="AGQ500" s="1"/>
      <c r="AGR500" s="1"/>
      <c r="AGS500" s="1"/>
      <c r="AGT500" s="1"/>
      <c r="AGU500" s="1"/>
      <c r="AGV500" s="1"/>
      <c r="AGW500" s="1"/>
      <c r="AGX500" s="1"/>
      <c r="AGY500" s="1"/>
      <c r="AGZ500" s="1"/>
      <c r="AHA500" s="1"/>
      <c r="AHB500" s="1"/>
      <c r="AHC500" s="1"/>
      <c r="AHD500" s="1"/>
      <c r="AHE500" s="1"/>
      <c r="AHF500" s="1"/>
      <c r="AHG500" s="1"/>
      <c r="AHH500" s="1"/>
      <c r="AHI500" s="1"/>
      <c r="AHJ500" s="1"/>
      <c r="AHK500" s="1"/>
      <c r="AHL500" s="1"/>
      <c r="AHM500" s="1"/>
      <c r="AHN500" s="1"/>
      <c r="AHO500" s="1"/>
      <c r="AHP500" s="1"/>
      <c r="AHQ500" s="1"/>
      <c r="AHR500" s="1"/>
      <c r="AHS500" s="1"/>
      <c r="AHT500" s="1"/>
      <c r="AHU500" s="1"/>
      <c r="AHV500" s="1"/>
      <c r="AHW500" s="1"/>
      <c r="AHX500" s="1"/>
      <c r="AHY500" s="1"/>
      <c r="AHZ500" s="1"/>
      <c r="AIA500" s="1"/>
      <c r="AIB500" s="1"/>
      <c r="AIC500" s="1"/>
      <c r="AID500" s="1"/>
      <c r="AIE500" s="1"/>
      <c r="AIF500" s="1"/>
      <c r="AIG500" s="1"/>
      <c r="AIH500" s="1"/>
      <c r="AII500" s="1"/>
      <c r="AIJ500" s="1"/>
      <c r="AIK500" s="1"/>
      <c r="AIL500" s="1"/>
      <c r="AIM500" s="1"/>
      <c r="AIN500" s="1"/>
      <c r="AIO500" s="1"/>
      <c r="AIP500" s="1"/>
      <c r="AIQ500" s="1"/>
      <c r="AIR500" s="1"/>
      <c r="AIS500" s="1"/>
      <c r="AIT500" s="1"/>
      <c r="AIU500" s="1"/>
      <c r="AIV500" s="1"/>
      <c r="AIW500" s="1"/>
      <c r="AIX500" s="1"/>
      <c r="AIY500" s="1"/>
      <c r="AIZ500" s="1"/>
      <c r="AJA500" s="1"/>
      <c r="AJB500" s="1"/>
      <c r="AJC500" s="1"/>
      <c r="AJD500" s="1"/>
      <c r="AJE500" s="1"/>
      <c r="AJF500" s="1"/>
      <c r="AJG500" s="1"/>
      <c r="AJH500" s="1"/>
      <c r="AJI500" s="1"/>
      <c r="AJJ500" s="1"/>
      <c r="AJK500" s="1"/>
      <c r="AJL500" s="1"/>
      <c r="AJM500" s="1"/>
      <c r="AJN500" s="1"/>
      <c r="AJO500" s="1"/>
      <c r="AJP500" s="1"/>
      <c r="AJQ500" s="1"/>
      <c r="AJR500" s="1"/>
      <c r="AJS500" s="1"/>
      <c r="AJT500" s="1"/>
      <c r="AJU500" s="1"/>
      <c r="AJV500" s="1"/>
      <c r="AJW500" s="1"/>
      <c r="AJX500" s="1"/>
      <c r="AJY500" s="1"/>
      <c r="AJZ500" s="1"/>
      <c r="AKA500" s="1"/>
      <c r="AKB500" s="1"/>
      <c r="AKC500" s="1"/>
      <c r="AKD500" s="1"/>
      <c r="AKE500" s="1"/>
      <c r="AKF500" s="1"/>
      <c r="AKG500" s="1"/>
      <c r="AKH500" s="1"/>
      <c r="AKI500" s="1"/>
      <c r="AKJ500" s="1"/>
      <c r="AKK500" s="1"/>
      <c r="AKL500" s="1"/>
      <c r="AKM500" s="1"/>
      <c r="AKN500" s="1"/>
      <c r="AKO500" s="1"/>
      <c r="AKP500" s="1"/>
      <c r="AKQ500" s="1"/>
      <c r="AKR500" s="1"/>
      <c r="AKS500" s="1"/>
      <c r="AKT500" s="1"/>
      <c r="AKU500" s="1"/>
      <c r="AKV500" s="1"/>
      <c r="AKW500" s="1"/>
      <c r="AKX500" s="1"/>
      <c r="AKY500" s="1"/>
      <c r="AKZ500" s="1"/>
      <c r="ALA500" s="1"/>
      <c r="ALB500" s="1"/>
      <c r="ALC500" s="1"/>
      <c r="ALD500" s="1"/>
      <c r="ALE500" s="1"/>
      <c r="ALF500" s="1"/>
      <c r="ALG500" s="1"/>
      <c r="ALH500" s="1"/>
      <c r="ALI500" s="1"/>
      <c r="ALJ500" s="1"/>
      <c r="ALK500" s="1"/>
      <c r="ALL500" s="1"/>
      <c r="ALM500" s="1"/>
      <c r="ALN500" s="1"/>
      <c r="ALO500" s="1"/>
      <c r="ALP500" s="1"/>
      <c r="ALQ500" s="1"/>
      <c r="ALR500" s="1"/>
      <c r="ALS500" s="1"/>
      <c r="ALT500" s="1"/>
      <c r="ALU500" s="1"/>
      <c r="ALV500" s="1"/>
      <c r="ALW500" s="1"/>
      <c r="ALX500" s="1"/>
      <c r="ALY500" s="1"/>
      <c r="ALZ500" s="1"/>
      <c r="AMA500" s="1"/>
      <c r="AMB500" s="1"/>
      <c r="AMC500" s="1"/>
      <c r="AMD500" s="1"/>
      <c r="AME500" s="1"/>
      <c r="AMF500" s="1"/>
      <c r="AMG500" s="1"/>
      <c r="AMH500" s="1"/>
      <c r="AMI500" s="1"/>
      <c r="AMJ500" s="1"/>
    </row>
    <row r="501" spans="1:1024" s="22" customFormat="1">
      <c r="A501" s="1" t="s">
        <v>9247</v>
      </c>
      <c r="B501" s="1" t="s">
        <v>9248</v>
      </c>
      <c r="C501" s="1" t="s">
        <v>99</v>
      </c>
      <c r="D501" s="1" t="s">
        <v>13</v>
      </c>
      <c r="E501" s="1" t="s">
        <v>9249</v>
      </c>
      <c r="F501" s="1" t="s">
        <v>16</v>
      </c>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c r="KB501" s="1"/>
      <c r="KC501" s="1"/>
      <c r="KD501" s="1"/>
      <c r="KE501" s="1"/>
      <c r="KF501" s="1"/>
      <c r="KG501" s="1"/>
      <c r="KH501" s="1"/>
      <c r="KI501" s="1"/>
      <c r="KJ501" s="1"/>
      <c r="KK501" s="1"/>
      <c r="KL501" s="1"/>
      <c r="KM501" s="1"/>
      <c r="KN501" s="1"/>
      <c r="KO501" s="1"/>
      <c r="KP501" s="1"/>
      <c r="KQ501" s="1"/>
      <c r="KR501" s="1"/>
      <c r="KS501" s="1"/>
      <c r="KT501" s="1"/>
      <c r="KU501" s="1"/>
      <c r="KV501" s="1"/>
      <c r="KW501" s="1"/>
      <c r="KX501" s="1"/>
      <c r="KY501" s="1"/>
      <c r="KZ501" s="1"/>
      <c r="LA501" s="1"/>
      <c r="LB501" s="1"/>
      <c r="LC501" s="1"/>
      <c r="LD501" s="1"/>
      <c r="LE501" s="1"/>
      <c r="LF501" s="1"/>
      <c r="LG501" s="1"/>
      <c r="LH501" s="1"/>
      <c r="LI501" s="1"/>
      <c r="LJ501" s="1"/>
      <c r="LK501" s="1"/>
      <c r="LL501" s="1"/>
      <c r="LM501" s="1"/>
      <c r="LN501" s="1"/>
      <c r="LO501" s="1"/>
      <c r="LP501" s="1"/>
      <c r="LQ501" s="1"/>
      <c r="LR501" s="1"/>
      <c r="LS501" s="1"/>
      <c r="LT501" s="1"/>
      <c r="LU501" s="1"/>
      <c r="LV501" s="1"/>
      <c r="LW501" s="1"/>
      <c r="LX501" s="1"/>
      <c r="LY501" s="1"/>
      <c r="LZ501" s="1"/>
      <c r="MA501" s="1"/>
      <c r="MB501" s="1"/>
      <c r="MC501" s="1"/>
      <c r="MD501" s="1"/>
      <c r="ME501" s="1"/>
      <c r="MF501" s="1"/>
      <c r="MG501" s="1"/>
      <c r="MH501" s="1"/>
      <c r="MI501" s="1"/>
      <c r="MJ501" s="1"/>
      <c r="MK501" s="1"/>
      <c r="ML501" s="1"/>
      <c r="MM501" s="1"/>
      <c r="MN501" s="1"/>
      <c r="MO501" s="1"/>
      <c r="MP501" s="1"/>
      <c r="MQ501" s="1"/>
      <c r="MR501" s="1"/>
      <c r="MS501" s="1"/>
      <c r="MT501" s="1"/>
      <c r="MU501" s="1"/>
      <c r="MV501" s="1"/>
      <c r="MW501" s="1"/>
      <c r="MX501" s="1"/>
      <c r="MY501" s="1"/>
      <c r="MZ501" s="1"/>
      <c r="NA501" s="1"/>
      <c r="NB501" s="1"/>
      <c r="NC501" s="1"/>
      <c r="ND501" s="1"/>
      <c r="NE501" s="1"/>
      <c r="NF501" s="1"/>
      <c r="NG501" s="1"/>
      <c r="NH501" s="1"/>
      <c r="NI501" s="1"/>
      <c r="NJ501" s="1"/>
      <c r="NK501" s="1"/>
      <c r="NL501" s="1"/>
      <c r="NM501" s="1"/>
      <c r="NN501" s="1"/>
      <c r="NO501" s="1"/>
      <c r="NP501" s="1"/>
      <c r="NQ501" s="1"/>
      <c r="NR501" s="1"/>
      <c r="NS501" s="1"/>
      <c r="NT501" s="1"/>
      <c r="NU501" s="1"/>
      <c r="NV501" s="1"/>
      <c r="NW501" s="1"/>
      <c r="NX501" s="1"/>
      <c r="NY501" s="1"/>
      <c r="NZ501" s="1"/>
      <c r="OA501" s="1"/>
      <c r="OB501" s="1"/>
      <c r="OC501" s="1"/>
      <c r="OD501" s="1"/>
      <c r="OE501" s="1"/>
      <c r="OF501" s="1"/>
      <c r="OG501" s="1"/>
      <c r="OH501" s="1"/>
      <c r="OI501" s="1"/>
      <c r="OJ501" s="1"/>
      <c r="OK501" s="1"/>
      <c r="OL501" s="1"/>
      <c r="OM501" s="1"/>
      <c r="ON501" s="1"/>
      <c r="OO501" s="1"/>
      <c r="OP501" s="1"/>
      <c r="OQ501" s="1"/>
      <c r="OR501" s="1"/>
      <c r="OS501" s="1"/>
      <c r="OT501" s="1"/>
      <c r="OU501" s="1"/>
      <c r="OV501" s="1"/>
      <c r="OW501" s="1"/>
      <c r="OX501" s="1"/>
      <c r="OY501" s="1"/>
      <c r="OZ501" s="1"/>
      <c r="PA501" s="1"/>
      <c r="PB501" s="1"/>
      <c r="PC501" s="1"/>
      <c r="PD501" s="1"/>
      <c r="PE501" s="1"/>
      <c r="PF501" s="1"/>
      <c r="PG501" s="1"/>
      <c r="PH501" s="1"/>
      <c r="PI501" s="1"/>
      <c r="PJ501" s="1"/>
      <c r="PK501" s="1"/>
      <c r="PL501" s="1"/>
      <c r="PM501" s="1"/>
      <c r="PN501" s="1"/>
      <c r="PO501" s="1"/>
      <c r="PP501" s="1"/>
      <c r="PQ501" s="1"/>
      <c r="PR501" s="1"/>
      <c r="PS501" s="1"/>
      <c r="PT501" s="1"/>
      <c r="PU501" s="1"/>
      <c r="PV501" s="1"/>
      <c r="PW501" s="1"/>
      <c r="PX501" s="1"/>
      <c r="PY501" s="1"/>
      <c r="PZ501" s="1"/>
      <c r="QA501" s="1"/>
      <c r="QB501" s="1"/>
      <c r="QC501" s="1"/>
      <c r="QD501" s="1"/>
      <c r="QE501" s="1"/>
      <c r="QF501" s="1"/>
      <c r="QG501" s="1"/>
      <c r="QH501" s="1"/>
      <c r="QI501" s="1"/>
      <c r="QJ501" s="1"/>
      <c r="QK501" s="1"/>
      <c r="QL501" s="1"/>
      <c r="QM501" s="1"/>
      <c r="QN501" s="1"/>
      <c r="QO501" s="1"/>
      <c r="QP501" s="1"/>
      <c r="QQ501" s="1"/>
      <c r="QR501" s="1"/>
      <c r="QS501" s="1"/>
      <c r="QT501" s="1"/>
      <c r="QU501" s="1"/>
      <c r="QV501" s="1"/>
      <c r="QW501" s="1"/>
      <c r="QX501" s="1"/>
      <c r="QY501" s="1"/>
      <c r="QZ501" s="1"/>
      <c r="RA501" s="1"/>
      <c r="RB501" s="1"/>
      <c r="RC501" s="1"/>
      <c r="RD501" s="1"/>
      <c r="RE501" s="1"/>
      <c r="RF501" s="1"/>
      <c r="RG501" s="1"/>
      <c r="RH501" s="1"/>
      <c r="RI501" s="1"/>
      <c r="RJ501" s="1"/>
      <c r="RK501" s="1"/>
      <c r="RL501" s="1"/>
      <c r="RM501" s="1"/>
      <c r="RN501" s="1"/>
      <c r="RO501" s="1"/>
      <c r="RP501" s="1"/>
      <c r="RQ501" s="1"/>
      <c r="RR501" s="1"/>
      <c r="RS501" s="1"/>
      <c r="RT501" s="1"/>
      <c r="RU501" s="1"/>
      <c r="RV501" s="1"/>
      <c r="RW501" s="1"/>
      <c r="RX501" s="1"/>
      <c r="RY501" s="1"/>
      <c r="RZ501" s="1"/>
      <c r="SA501" s="1"/>
      <c r="SB501" s="1"/>
      <c r="SC501" s="1"/>
      <c r="SD501" s="1"/>
      <c r="SE501" s="1"/>
      <c r="SF501" s="1"/>
      <c r="SG501" s="1"/>
      <c r="SH501" s="1"/>
      <c r="SI501" s="1"/>
      <c r="SJ501" s="1"/>
      <c r="SK501" s="1"/>
      <c r="SL501" s="1"/>
      <c r="SM501" s="1"/>
      <c r="SN501" s="1"/>
      <c r="SO501" s="1"/>
      <c r="SP501" s="1"/>
      <c r="SQ501" s="1"/>
      <c r="SR501" s="1"/>
      <c r="SS501" s="1"/>
      <c r="ST501" s="1"/>
      <c r="SU501" s="1"/>
      <c r="SV501" s="1"/>
      <c r="SW501" s="1"/>
      <c r="SX501" s="1"/>
      <c r="SY501" s="1"/>
      <c r="SZ501" s="1"/>
      <c r="TA501" s="1"/>
      <c r="TB501" s="1"/>
      <c r="TC501" s="1"/>
      <c r="TD501" s="1"/>
      <c r="TE501" s="1"/>
      <c r="TF501" s="1"/>
      <c r="TG501" s="1"/>
      <c r="TH501" s="1"/>
      <c r="TI501" s="1"/>
      <c r="TJ501" s="1"/>
      <c r="TK501" s="1"/>
      <c r="TL501" s="1"/>
      <c r="TM501" s="1"/>
      <c r="TN501" s="1"/>
      <c r="TO501" s="1"/>
      <c r="TP501" s="1"/>
      <c r="TQ501" s="1"/>
      <c r="TR501" s="1"/>
      <c r="TS501" s="1"/>
      <c r="TT501" s="1"/>
      <c r="TU501" s="1"/>
      <c r="TV501" s="1"/>
      <c r="TW501" s="1"/>
      <c r="TX501" s="1"/>
      <c r="TY501" s="1"/>
      <c r="TZ501" s="1"/>
      <c r="UA501" s="1"/>
      <c r="UB501" s="1"/>
      <c r="UC501" s="1"/>
      <c r="UD501" s="1"/>
      <c r="UE501" s="1"/>
      <c r="UF501" s="1"/>
      <c r="UG501" s="1"/>
      <c r="UH501" s="1"/>
      <c r="UI501" s="1"/>
      <c r="UJ501" s="1"/>
      <c r="UK501" s="1"/>
      <c r="UL501" s="1"/>
      <c r="UM501" s="1"/>
      <c r="UN501" s="1"/>
      <c r="UO501" s="1"/>
      <c r="UP501" s="1"/>
      <c r="UQ501" s="1"/>
      <c r="UR501" s="1"/>
      <c r="US501" s="1"/>
      <c r="UT501" s="1"/>
      <c r="UU501" s="1"/>
      <c r="UV501" s="1"/>
      <c r="UW501" s="1"/>
      <c r="UX501" s="1"/>
      <c r="UY501" s="1"/>
      <c r="UZ501" s="1"/>
      <c r="VA501" s="1"/>
      <c r="VB501" s="1"/>
      <c r="VC501" s="1"/>
      <c r="VD501" s="1"/>
      <c r="VE501" s="1"/>
      <c r="VF501" s="1"/>
      <c r="VG501" s="1"/>
      <c r="VH501" s="1"/>
      <c r="VI501" s="1"/>
      <c r="VJ501" s="1"/>
      <c r="VK501" s="1"/>
      <c r="VL501" s="1"/>
      <c r="VM501" s="1"/>
      <c r="VN501" s="1"/>
      <c r="VO501" s="1"/>
      <c r="VP501" s="1"/>
      <c r="VQ501" s="1"/>
      <c r="VR501" s="1"/>
      <c r="VS501" s="1"/>
      <c r="VT501" s="1"/>
      <c r="VU501" s="1"/>
      <c r="VV501" s="1"/>
      <c r="VW501" s="1"/>
      <c r="VX501" s="1"/>
      <c r="VY501" s="1"/>
      <c r="VZ501" s="1"/>
      <c r="WA501" s="1"/>
      <c r="WB501" s="1"/>
      <c r="WC501" s="1"/>
      <c r="WD501" s="1"/>
      <c r="WE501" s="1"/>
      <c r="WF501" s="1"/>
      <c r="WG501" s="1"/>
      <c r="WH501" s="1"/>
      <c r="WI501" s="1"/>
      <c r="WJ501" s="1"/>
      <c r="WK501" s="1"/>
      <c r="WL501" s="1"/>
      <c r="WM501" s="1"/>
      <c r="WN501" s="1"/>
      <c r="WO501" s="1"/>
      <c r="WP501" s="1"/>
      <c r="WQ501" s="1"/>
      <c r="WR501" s="1"/>
      <c r="WS501" s="1"/>
      <c r="WT501" s="1"/>
      <c r="WU501" s="1"/>
      <c r="WV501" s="1"/>
      <c r="WW501" s="1"/>
      <c r="WX501" s="1"/>
      <c r="WY501" s="1"/>
      <c r="WZ501" s="1"/>
      <c r="XA501" s="1"/>
      <c r="XB501" s="1"/>
      <c r="XC501" s="1"/>
      <c r="XD501" s="1"/>
      <c r="XE501" s="1"/>
      <c r="XF501" s="1"/>
      <c r="XG501" s="1"/>
      <c r="XH501" s="1"/>
      <c r="XI501" s="1"/>
      <c r="XJ501" s="1"/>
      <c r="XK501" s="1"/>
      <c r="XL501" s="1"/>
      <c r="XM501" s="1"/>
      <c r="XN501" s="1"/>
      <c r="XO501" s="1"/>
      <c r="XP501" s="1"/>
      <c r="XQ501" s="1"/>
      <c r="XR501" s="1"/>
      <c r="XS501" s="1"/>
      <c r="XT501" s="1"/>
      <c r="XU501" s="1"/>
      <c r="XV501" s="1"/>
      <c r="XW501" s="1"/>
      <c r="XX501" s="1"/>
      <c r="XY501" s="1"/>
      <c r="XZ501" s="1"/>
      <c r="YA501" s="1"/>
      <c r="YB501" s="1"/>
      <c r="YC501" s="1"/>
      <c r="YD501" s="1"/>
      <c r="YE501" s="1"/>
      <c r="YF501" s="1"/>
      <c r="YG501" s="1"/>
      <c r="YH501" s="1"/>
      <c r="YI501" s="1"/>
      <c r="YJ501" s="1"/>
      <c r="YK501" s="1"/>
      <c r="YL501" s="1"/>
      <c r="YM501" s="1"/>
      <c r="YN501" s="1"/>
      <c r="YO501" s="1"/>
      <c r="YP501" s="1"/>
      <c r="YQ501" s="1"/>
      <c r="YR501" s="1"/>
      <c r="YS501" s="1"/>
      <c r="YT501" s="1"/>
      <c r="YU501" s="1"/>
      <c r="YV501" s="1"/>
      <c r="YW501" s="1"/>
      <c r="YX501" s="1"/>
      <c r="YY501" s="1"/>
      <c r="YZ501" s="1"/>
      <c r="ZA501" s="1"/>
      <c r="ZB501" s="1"/>
      <c r="ZC501" s="1"/>
      <c r="ZD501" s="1"/>
      <c r="ZE501" s="1"/>
      <c r="ZF501" s="1"/>
      <c r="ZG501" s="1"/>
      <c r="ZH501" s="1"/>
      <c r="ZI501" s="1"/>
      <c r="ZJ501" s="1"/>
      <c r="ZK501" s="1"/>
      <c r="ZL501" s="1"/>
      <c r="ZM501" s="1"/>
      <c r="ZN501" s="1"/>
      <c r="ZO501" s="1"/>
      <c r="ZP501" s="1"/>
      <c r="ZQ501" s="1"/>
      <c r="ZR501" s="1"/>
      <c r="ZS501" s="1"/>
      <c r="ZT501" s="1"/>
      <c r="ZU501" s="1"/>
      <c r="ZV501" s="1"/>
      <c r="ZW501" s="1"/>
      <c r="ZX501" s="1"/>
      <c r="ZY501" s="1"/>
      <c r="ZZ501" s="1"/>
      <c r="AAA501" s="1"/>
      <c r="AAB501" s="1"/>
      <c r="AAC501" s="1"/>
      <c r="AAD501" s="1"/>
      <c r="AAE501" s="1"/>
      <c r="AAF501" s="1"/>
      <c r="AAG501" s="1"/>
      <c r="AAH501" s="1"/>
      <c r="AAI501" s="1"/>
      <c r="AAJ501" s="1"/>
      <c r="AAK501" s="1"/>
      <c r="AAL501" s="1"/>
      <c r="AAM501" s="1"/>
      <c r="AAN501" s="1"/>
      <c r="AAO501" s="1"/>
      <c r="AAP501" s="1"/>
      <c r="AAQ501" s="1"/>
      <c r="AAR501" s="1"/>
      <c r="AAS501" s="1"/>
      <c r="AAT501" s="1"/>
      <c r="AAU501" s="1"/>
      <c r="AAV501" s="1"/>
      <c r="AAW501" s="1"/>
      <c r="AAX501" s="1"/>
      <c r="AAY501" s="1"/>
      <c r="AAZ501" s="1"/>
      <c r="ABA501" s="1"/>
      <c r="ABB501" s="1"/>
      <c r="ABC501" s="1"/>
      <c r="ABD501" s="1"/>
      <c r="ABE501" s="1"/>
      <c r="ABF501" s="1"/>
      <c r="ABG501" s="1"/>
      <c r="ABH501" s="1"/>
      <c r="ABI501" s="1"/>
      <c r="ABJ501" s="1"/>
      <c r="ABK501" s="1"/>
      <c r="ABL501" s="1"/>
      <c r="ABM501" s="1"/>
      <c r="ABN501" s="1"/>
      <c r="ABO501" s="1"/>
      <c r="ABP501" s="1"/>
      <c r="ABQ501" s="1"/>
      <c r="ABR501" s="1"/>
      <c r="ABS501" s="1"/>
      <c r="ABT501" s="1"/>
      <c r="ABU501" s="1"/>
      <c r="ABV501" s="1"/>
      <c r="ABW501" s="1"/>
      <c r="ABX501" s="1"/>
      <c r="ABY501" s="1"/>
      <c r="ABZ501" s="1"/>
      <c r="ACA501" s="1"/>
      <c r="ACB501" s="1"/>
      <c r="ACC501" s="1"/>
      <c r="ACD501" s="1"/>
      <c r="ACE501" s="1"/>
      <c r="ACF501" s="1"/>
      <c r="ACG501" s="1"/>
      <c r="ACH501" s="1"/>
      <c r="ACI501" s="1"/>
      <c r="ACJ501" s="1"/>
      <c r="ACK501" s="1"/>
      <c r="ACL501" s="1"/>
      <c r="ACM501" s="1"/>
      <c r="ACN501" s="1"/>
      <c r="ACO501" s="1"/>
      <c r="ACP501" s="1"/>
      <c r="ACQ501" s="1"/>
      <c r="ACR501" s="1"/>
      <c r="ACS501" s="1"/>
      <c r="ACT501" s="1"/>
      <c r="ACU501" s="1"/>
      <c r="ACV501" s="1"/>
      <c r="ACW501" s="1"/>
      <c r="ACX501" s="1"/>
      <c r="ACY501" s="1"/>
      <c r="ACZ501" s="1"/>
      <c r="ADA501" s="1"/>
      <c r="ADB501" s="1"/>
      <c r="ADC501" s="1"/>
      <c r="ADD501" s="1"/>
      <c r="ADE501" s="1"/>
      <c r="ADF501" s="1"/>
      <c r="ADG501" s="1"/>
      <c r="ADH501" s="1"/>
      <c r="ADI501" s="1"/>
      <c r="ADJ501" s="1"/>
      <c r="ADK501" s="1"/>
      <c r="ADL501" s="1"/>
      <c r="ADM501" s="1"/>
      <c r="ADN501" s="1"/>
      <c r="ADO501" s="1"/>
      <c r="ADP501" s="1"/>
      <c r="ADQ501" s="1"/>
      <c r="ADR501" s="1"/>
      <c r="ADS501" s="1"/>
      <c r="ADT501" s="1"/>
      <c r="ADU501" s="1"/>
      <c r="ADV501" s="1"/>
      <c r="ADW501" s="1"/>
      <c r="ADX501" s="1"/>
      <c r="ADY501" s="1"/>
      <c r="ADZ501" s="1"/>
      <c r="AEA501" s="1"/>
      <c r="AEB501" s="1"/>
      <c r="AEC501" s="1"/>
      <c r="AED501" s="1"/>
      <c r="AEE501" s="1"/>
      <c r="AEF501" s="1"/>
      <c r="AEG501" s="1"/>
      <c r="AEH501" s="1"/>
      <c r="AEI501" s="1"/>
      <c r="AEJ501" s="1"/>
      <c r="AEK501" s="1"/>
      <c r="AEL501" s="1"/>
      <c r="AEM501" s="1"/>
      <c r="AEN501" s="1"/>
      <c r="AEO501" s="1"/>
      <c r="AEP501" s="1"/>
      <c r="AEQ501" s="1"/>
      <c r="AER501" s="1"/>
      <c r="AES501" s="1"/>
      <c r="AET501" s="1"/>
      <c r="AEU501" s="1"/>
      <c r="AEV501" s="1"/>
      <c r="AEW501" s="1"/>
      <c r="AEX501" s="1"/>
      <c r="AEY501" s="1"/>
      <c r="AEZ501" s="1"/>
      <c r="AFA501" s="1"/>
      <c r="AFB501" s="1"/>
      <c r="AFC501" s="1"/>
      <c r="AFD501" s="1"/>
      <c r="AFE501" s="1"/>
      <c r="AFF501" s="1"/>
      <c r="AFG501" s="1"/>
      <c r="AFH501" s="1"/>
      <c r="AFI501" s="1"/>
      <c r="AFJ501" s="1"/>
      <c r="AFK501" s="1"/>
      <c r="AFL501" s="1"/>
      <c r="AFM501" s="1"/>
      <c r="AFN501" s="1"/>
      <c r="AFO501" s="1"/>
      <c r="AFP501" s="1"/>
      <c r="AFQ501" s="1"/>
      <c r="AFR501" s="1"/>
      <c r="AFS501" s="1"/>
      <c r="AFT501" s="1"/>
      <c r="AFU501" s="1"/>
      <c r="AFV501" s="1"/>
      <c r="AFW501" s="1"/>
      <c r="AFX501" s="1"/>
      <c r="AFY501" s="1"/>
      <c r="AFZ501" s="1"/>
      <c r="AGA501" s="1"/>
      <c r="AGB501" s="1"/>
      <c r="AGC501" s="1"/>
      <c r="AGD501" s="1"/>
      <c r="AGE501" s="1"/>
      <c r="AGF501" s="1"/>
      <c r="AGG501" s="1"/>
      <c r="AGH501" s="1"/>
      <c r="AGI501" s="1"/>
      <c r="AGJ501" s="1"/>
      <c r="AGK501" s="1"/>
      <c r="AGL501" s="1"/>
      <c r="AGM501" s="1"/>
      <c r="AGN501" s="1"/>
      <c r="AGO501" s="1"/>
      <c r="AGP501" s="1"/>
      <c r="AGQ501" s="1"/>
      <c r="AGR501" s="1"/>
      <c r="AGS501" s="1"/>
      <c r="AGT501" s="1"/>
      <c r="AGU501" s="1"/>
      <c r="AGV501" s="1"/>
      <c r="AGW501" s="1"/>
      <c r="AGX501" s="1"/>
      <c r="AGY501" s="1"/>
      <c r="AGZ501" s="1"/>
      <c r="AHA501" s="1"/>
      <c r="AHB501" s="1"/>
      <c r="AHC501" s="1"/>
      <c r="AHD501" s="1"/>
      <c r="AHE501" s="1"/>
      <c r="AHF501" s="1"/>
      <c r="AHG501" s="1"/>
      <c r="AHH501" s="1"/>
      <c r="AHI501" s="1"/>
      <c r="AHJ501" s="1"/>
      <c r="AHK501" s="1"/>
      <c r="AHL501" s="1"/>
      <c r="AHM501" s="1"/>
      <c r="AHN501" s="1"/>
      <c r="AHO501" s="1"/>
      <c r="AHP501" s="1"/>
      <c r="AHQ501" s="1"/>
      <c r="AHR501" s="1"/>
      <c r="AHS501" s="1"/>
      <c r="AHT501" s="1"/>
      <c r="AHU501" s="1"/>
      <c r="AHV501" s="1"/>
      <c r="AHW501" s="1"/>
      <c r="AHX501" s="1"/>
      <c r="AHY501" s="1"/>
      <c r="AHZ501" s="1"/>
      <c r="AIA501" s="1"/>
      <c r="AIB501" s="1"/>
      <c r="AIC501" s="1"/>
      <c r="AID501" s="1"/>
      <c r="AIE501" s="1"/>
      <c r="AIF501" s="1"/>
      <c r="AIG501" s="1"/>
      <c r="AIH501" s="1"/>
      <c r="AII501" s="1"/>
      <c r="AIJ501" s="1"/>
      <c r="AIK501" s="1"/>
      <c r="AIL501" s="1"/>
      <c r="AIM501" s="1"/>
      <c r="AIN501" s="1"/>
      <c r="AIO501" s="1"/>
      <c r="AIP501" s="1"/>
      <c r="AIQ501" s="1"/>
      <c r="AIR501" s="1"/>
      <c r="AIS501" s="1"/>
      <c r="AIT501" s="1"/>
      <c r="AIU501" s="1"/>
      <c r="AIV501" s="1"/>
      <c r="AIW501" s="1"/>
      <c r="AIX501" s="1"/>
      <c r="AIY501" s="1"/>
      <c r="AIZ501" s="1"/>
      <c r="AJA501" s="1"/>
      <c r="AJB501" s="1"/>
      <c r="AJC501" s="1"/>
      <c r="AJD501" s="1"/>
      <c r="AJE501" s="1"/>
      <c r="AJF501" s="1"/>
      <c r="AJG501" s="1"/>
      <c r="AJH501" s="1"/>
      <c r="AJI501" s="1"/>
      <c r="AJJ501" s="1"/>
      <c r="AJK501" s="1"/>
      <c r="AJL501" s="1"/>
      <c r="AJM501" s="1"/>
      <c r="AJN501" s="1"/>
      <c r="AJO501" s="1"/>
      <c r="AJP501" s="1"/>
      <c r="AJQ501" s="1"/>
      <c r="AJR501" s="1"/>
      <c r="AJS501" s="1"/>
      <c r="AJT501" s="1"/>
      <c r="AJU501" s="1"/>
      <c r="AJV501" s="1"/>
      <c r="AJW501" s="1"/>
      <c r="AJX501" s="1"/>
      <c r="AJY501" s="1"/>
      <c r="AJZ501" s="1"/>
      <c r="AKA501" s="1"/>
      <c r="AKB501" s="1"/>
      <c r="AKC501" s="1"/>
      <c r="AKD501" s="1"/>
      <c r="AKE501" s="1"/>
      <c r="AKF501" s="1"/>
      <c r="AKG501" s="1"/>
      <c r="AKH501" s="1"/>
      <c r="AKI501" s="1"/>
      <c r="AKJ501" s="1"/>
      <c r="AKK501" s="1"/>
      <c r="AKL501" s="1"/>
      <c r="AKM501" s="1"/>
      <c r="AKN501" s="1"/>
      <c r="AKO501" s="1"/>
      <c r="AKP501" s="1"/>
      <c r="AKQ501" s="1"/>
      <c r="AKR501" s="1"/>
      <c r="AKS501" s="1"/>
      <c r="AKT501" s="1"/>
      <c r="AKU501" s="1"/>
      <c r="AKV501" s="1"/>
      <c r="AKW501" s="1"/>
      <c r="AKX501" s="1"/>
      <c r="AKY501" s="1"/>
      <c r="AKZ501" s="1"/>
      <c r="ALA501" s="1"/>
      <c r="ALB501" s="1"/>
      <c r="ALC501" s="1"/>
      <c r="ALD501" s="1"/>
      <c r="ALE501" s="1"/>
      <c r="ALF501" s="1"/>
      <c r="ALG501" s="1"/>
      <c r="ALH501" s="1"/>
      <c r="ALI501" s="1"/>
      <c r="ALJ501" s="1"/>
      <c r="ALK501" s="1"/>
      <c r="ALL501" s="1"/>
      <c r="ALM501" s="1"/>
      <c r="ALN501" s="1"/>
      <c r="ALO501" s="1"/>
      <c r="ALP501" s="1"/>
      <c r="ALQ501" s="1"/>
      <c r="ALR501" s="1"/>
      <c r="ALS501" s="1"/>
      <c r="ALT501" s="1"/>
      <c r="ALU501" s="1"/>
      <c r="ALV501" s="1"/>
      <c r="ALW501" s="1"/>
      <c r="ALX501" s="1"/>
      <c r="ALY501" s="1"/>
      <c r="ALZ501" s="1"/>
      <c r="AMA501" s="1"/>
      <c r="AMB501" s="1"/>
      <c r="AMC501" s="1"/>
      <c r="AMD501" s="1"/>
      <c r="AME501" s="1"/>
      <c r="AMF501" s="1"/>
      <c r="AMG501" s="1"/>
      <c r="AMH501" s="1"/>
      <c r="AMI501" s="1"/>
      <c r="AMJ501" s="1"/>
    </row>
    <row r="502" spans="1:1024" s="22" customFormat="1">
      <c r="A502" s="1" t="s">
        <v>9250</v>
      </c>
      <c r="B502" s="1" t="s">
        <v>9251</v>
      </c>
      <c r="C502" s="1" t="s">
        <v>99</v>
      </c>
      <c r="D502" s="1" t="s">
        <v>13</v>
      </c>
      <c r="E502" s="1" t="s">
        <v>9252</v>
      </c>
      <c r="F502" s="1" t="s">
        <v>16</v>
      </c>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c r="KB502" s="1"/>
      <c r="KC502" s="1"/>
      <c r="KD502" s="1"/>
      <c r="KE502" s="1"/>
      <c r="KF502" s="1"/>
      <c r="KG502" s="1"/>
      <c r="KH502" s="1"/>
      <c r="KI502" s="1"/>
      <c r="KJ502" s="1"/>
      <c r="KK502" s="1"/>
      <c r="KL502" s="1"/>
      <c r="KM502" s="1"/>
      <c r="KN502" s="1"/>
      <c r="KO502" s="1"/>
      <c r="KP502" s="1"/>
      <c r="KQ502" s="1"/>
      <c r="KR502" s="1"/>
      <c r="KS502" s="1"/>
      <c r="KT502" s="1"/>
      <c r="KU502" s="1"/>
      <c r="KV502" s="1"/>
      <c r="KW502" s="1"/>
      <c r="KX502" s="1"/>
      <c r="KY502" s="1"/>
      <c r="KZ502" s="1"/>
      <c r="LA502" s="1"/>
      <c r="LB502" s="1"/>
      <c r="LC502" s="1"/>
      <c r="LD502" s="1"/>
      <c r="LE502" s="1"/>
      <c r="LF502" s="1"/>
      <c r="LG502" s="1"/>
      <c r="LH502" s="1"/>
      <c r="LI502" s="1"/>
      <c r="LJ502" s="1"/>
      <c r="LK502" s="1"/>
      <c r="LL502" s="1"/>
      <c r="LM502" s="1"/>
      <c r="LN502" s="1"/>
      <c r="LO502" s="1"/>
      <c r="LP502" s="1"/>
      <c r="LQ502" s="1"/>
      <c r="LR502" s="1"/>
      <c r="LS502" s="1"/>
      <c r="LT502" s="1"/>
      <c r="LU502" s="1"/>
      <c r="LV502" s="1"/>
      <c r="LW502" s="1"/>
      <c r="LX502" s="1"/>
      <c r="LY502" s="1"/>
      <c r="LZ502" s="1"/>
      <c r="MA502" s="1"/>
      <c r="MB502" s="1"/>
      <c r="MC502" s="1"/>
      <c r="MD502" s="1"/>
      <c r="ME502" s="1"/>
      <c r="MF502" s="1"/>
      <c r="MG502" s="1"/>
      <c r="MH502" s="1"/>
      <c r="MI502" s="1"/>
      <c r="MJ502" s="1"/>
      <c r="MK502" s="1"/>
      <c r="ML502" s="1"/>
      <c r="MM502" s="1"/>
      <c r="MN502" s="1"/>
      <c r="MO502" s="1"/>
      <c r="MP502" s="1"/>
      <c r="MQ502" s="1"/>
      <c r="MR502" s="1"/>
      <c r="MS502" s="1"/>
      <c r="MT502" s="1"/>
      <c r="MU502" s="1"/>
      <c r="MV502" s="1"/>
      <c r="MW502" s="1"/>
      <c r="MX502" s="1"/>
      <c r="MY502" s="1"/>
      <c r="MZ502" s="1"/>
      <c r="NA502" s="1"/>
      <c r="NB502" s="1"/>
      <c r="NC502" s="1"/>
      <c r="ND502" s="1"/>
      <c r="NE502" s="1"/>
      <c r="NF502" s="1"/>
      <c r="NG502" s="1"/>
      <c r="NH502" s="1"/>
      <c r="NI502" s="1"/>
      <c r="NJ502" s="1"/>
      <c r="NK502" s="1"/>
      <c r="NL502" s="1"/>
      <c r="NM502" s="1"/>
      <c r="NN502" s="1"/>
      <c r="NO502" s="1"/>
      <c r="NP502" s="1"/>
      <c r="NQ502" s="1"/>
      <c r="NR502" s="1"/>
      <c r="NS502" s="1"/>
      <c r="NT502" s="1"/>
      <c r="NU502" s="1"/>
      <c r="NV502" s="1"/>
      <c r="NW502" s="1"/>
      <c r="NX502" s="1"/>
      <c r="NY502" s="1"/>
      <c r="NZ502" s="1"/>
      <c r="OA502" s="1"/>
      <c r="OB502" s="1"/>
      <c r="OC502" s="1"/>
      <c r="OD502" s="1"/>
      <c r="OE502" s="1"/>
      <c r="OF502" s="1"/>
      <c r="OG502" s="1"/>
      <c r="OH502" s="1"/>
      <c r="OI502" s="1"/>
      <c r="OJ502" s="1"/>
      <c r="OK502" s="1"/>
      <c r="OL502" s="1"/>
      <c r="OM502" s="1"/>
      <c r="ON502" s="1"/>
      <c r="OO502" s="1"/>
      <c r="OP502" s="1"/>
      <c r="OQ502" s="1"/>
      <c r="OR502" s="1"/>
      <c r="OS502" s="1"/>
      <c r="OT502" s="1"/>
      <c r="OU502" s="1"/>
      <c r="OV502" s="1"/>
      <c r="OW502" s="1"/>
      <c r="OX502" s="1"/>
      <c r="OY502" s="1"/>
      <c r="OZ502" s="1"/>
      <c r="PA502" s="1"/>
      <c r="PB502" s="1"/>
      <c r="PC502" s="1"/>
      <c r="PD502" s="1"/>
      <c r="PE502" s="1"/>
      <c r="PF502" s="1"/>
      <c r="PG502" s="1"/>
      <c r="PH502" s="1"/>
      <c r="PI502" s="1"/>
      <c r="PJ502" s="1"/>
      <c r="PK502" s="1"/>
      <c r="PL502" s="1"/>
      <c r="PM502" s="1"/>
      <c r="PN502" s="1"/>
      <c r="PO502" s="1"/>
      <c r="PP502" s="1"/>
      <c r="PQ502" s="1"/>
      <c r="PR502" s="1"/>
      <c r="PS502" s="1"/>
      <c r="PT502" s="1"/>
      <c r="PU502" s="1"/>
      <c r="PV502" s="1"/>
      <c r="PW502" s="1"/>
      <c r="PX502" s="1"/>
      <c r="PY502" s="1"/>
      <c r="PZ502" s="1"/>
      <c r="QA502" s="1"/>
      <c r="QB502" s="1"/>
      <c r="QC502" s="1"/>
      <c r="QD502" s="1"/>
      <c r="QE502" s="1"/>
      <c r="QF502" s="1"/>
      <c r="QG502" s="1"/>
      <c r="QH502" s="1"/>
      <c r="QI502" s="1"/>
      <c r="QJ502" s="1"/>
      <c r="QK502" s="1"/>
      <c r="QL502" s="1"/>
      <c r="QM502" s="1"/>
      <c r="QN502" s="1"/>
      <c r="QO502" s="1"/>
      <c r="QP502" s="1"/>
      <c r="QQ502" s="1"/>
      <c r="QR502" s="1"/>
      <c r="QS502" s="1"/>
      <c r="QT502" s="1"/>
      <c r="QU502" s="1"/>
      <c r="QV502" s="1"/>
      <c r="QW502" s="1"/>
      <c r="QX502" s="1"/>
      <c r="QY502" s="1"/>
      <c r="QZ502" s="1"/>
      <c r="RA502" s="1"/>
      <c r="RB502" s="1"/>
      <c r="RC502" s="1"/>
      <c r="RD502" s="1"/>
      <c r="RE502" s="1"/>
      <c r="RF502" s="1"/>
      <c r="RG502" s="1"/>
      <c r="RH502" s="1"/>
      <c r="RI502" s="1"/>
      <c r="RJ502" s="1"/>
      <c r="RK502" s="1"/>
      <c r="RL502" s="1"/>
      <c r="RM502" s="1"/>
      <c r="RN502" s="1"/>
      <c r="RO502" s="1"/>
      <c r="RP502" s="1"/>
      <c r="RQ502" s="1"/>
      <c r="RR502" s="1"/>
      <c r="RS502" s="1"/>
      <c r="RT502" s="1"/>
      <c r="RU502" s="1"/>
      <c r="RV502" s="1"/>
      <c r="RW502" s="1"/>
      <c r="RX502" s="1"/>
      <c r="RY502" s="1"/>
      <c r="RZ502" s="1"/>
      <c r="SA502" s="1"/>
      <c r="SB502" s="1"/>
      <c r="SC502" s="1"/>
      <c r="SD502" s="1"/>
      <c r="SE502" s="1"/>
      <c r="SF502" s="1"/>
      <c r="SG502" s="1"/>
      <c r="SH502" s="1"/>
      <c r="SI502" s="1"/>
      <c r="SJ502" s="1"/>
      <c r="SK502" s="1"/>
      <c r="SL502" s="1"/>
      <c r="SM502" s="1"/>
      <c r="SN502" s="1"/>
      <c r="SO502" s="1"/>
      <c r="SP502" s="1"/>
      <c r="SQ502" s="1"/>
      <c r="SR502" s="1"/>
      <c r="SS502" s="1"/>
      <c r="ST502" s="1"/>
      <c r="SU502" s="1"/>
      <c r="SV502" s="1"/>
      <c r="SW502" s="1"/>
      <c r="SX502" s="1"/>
      <c r="SY502" s="1"/>
      <c r="SZ502" s="1"/>
      <c r="TA502" s="1"/>
      <c r="TB502" s="1"/>
      <c r="TC502" s="1"/>
      <c r="TD502" s="1"/>
      <c r="TE502" s="1"/>
      <c r="TF502" s="1"/>
      <c r="TG502" s="1"/>
      <c r="TH502" s="1"/>
      <c r="TI502" s="1"/>
      <c r="TJ502" s="1"/>
      <c r="TK502" s="1"/>
      <c r="TL502" s="1"/>
      <c r="TM502" s="1"/>
      <c r="TN502" s="1"/>
      <c r="TO502" s="1"/>
      <c r="TP502" s="1"/>
      <c r="TQ502" s="1"/>
      <c r="TR502" s="1"/>
      <c r="TS502" s="1"/>
      <c r="TT502" s="1"/>
      <c r="TU502" s="1"/>
      <c r="TV502" s="1"/>
      <c r="TW502" s="1"/>
      <c r="TX502" s="1"/>
      <c r="TY502" s="1"/>
      <c r="TZ502" s="1"/>
      <c r="UA502" s="1"/>
      <c r="UB502" s="1"/>
      <c r="UC502" s="1"/>
      <c r="UD502" s="1"/>
      <c r="UE502" s="1"/>
      <c r="UF502" s="1"/>
      <c r="UG502" s="1"/>
      <c r="UH502" s="1"/>
      <c r="UI502" s="1"/>
      <c r="UJ502" s="1"/>
      <c r="UK502" s="1"/>
      <c r="UL502" s="1"/>
      <c r="UM502" s="1"/>
      <c r="UN502" s="1"/>
      <c r="UO502" s="1"/>
      <c r="UP502" s="1"/>
      <c r="UQ502" s="1"/>
      <c r="UR502" s="1"/>
      <c r="US502" s="1"/>
      <c r="UT502" s="1"/>
      <c r="UU502" s="1"/>
      <c r="UV502" s="1"/>
      <c r="UW502" s="1"/>
      <c r="UX502" s="1"/>
      <c r="UY502" s="1"/>
      <c r="UZ502" s="1"/>
      <c r="VA502" s="1"/>
      <c r="VB502" s="1"/>
      <c r="VC502" s="1"/>
      <c r="VD502" s="1"/>
      <c r="VE502" s="1"/>
      <c r="VF502" s="1"/>
      <c r="VG502" s="1"/>
      <c r="VH502" s="1"/>
      <c r="VI502" s="1"/>
      <c r="VJ502" s="1"/>
      <c r="VK502" s="1"/>
      <c r="VL502" s="1"/>
      <c r="VM502" s="1"/>
      <c r="VN502" s="1"/>
      <c r="VO502" s="1"/>
      <c r="VP502" s="1"/>
      <c r="VQ502" s="1"/>
      <c r="VR502" s="1"/>
      <c r="VS502" s="1"/>
      <c r="VT502" s="1"/>
      <c r="VU502" s="1"/>
      <c r="VV502" s="1"/>
      <c r="VW502" s="1"/>
      <c r="VX502" s="1"/>
      <c r="VY502" s="1"/>
      <c r="VZ502" s="1"/>
      <c r="WA502" s="1"/>
      <c r="WB502" s="1"/>
      <c r="WC502" s="1"/>
      <c r="WD502" s="1"/>
      <c r="WE502" s="1"/>
      <c r="WF502" s="1"/>
      <c r="WG502" s="1"/>
      <c r="WH502" s="1"/>
      <c r="WI502" s="1"/>
      <c r="WJ502" s="1"/>
      <c r="WK502" s="1"/>
      <c r="WL502" s="1"/>
      <c r="WM502" s="1"/>
      <c r="WN502" s="1"/>
      <c r="WO502" s="1"/>
      <c r="WP502" s="1"/>
      <c r="WQ502" s="1"/>
      <c r="WR502" s="1"/>
      <c r="WS502" s="1"/>
      <c r="WT502" s="1"/>
      <c r="WU502" s="1"/>
      <c r="WV502" s="1"/>
      <c r="WW502" s="1"/>
      <c r="WX502" s="1"/>
      <c r="WY502" s="1"/>
      <c r="WZ502" s="1"/>
      <c r="XA502" s="1"/>
      <c r="XB502" s="1"/>
      <c r="XC502" s="1"/>
      <c r="XD502" s="1"/>
      <c r="XE502" s="1"/>
      <c r="XF502" s="1"/>
      <c r="XG502" s="1"/>
      <c r="XH502" s="1"/>
      <c r="XI502" s="1"/>
      <c r="XJ502" s="1"/>
      <c r="XK502" s="1"/>
      <c r="XL502" s="1"/>
      <c r="XM502" s="1"/>
      <c r="XN502" s="1"/>
      <c r="XO502" s="1"/>
      <c r="XP502" s="1"/>
      <c r="XQ502" s="1"/>
      <c r="XR502" s="1"/>
      <c r="XS502" s="1"/>
      <c r="XT502" s="1"/>
      <c r="XU502" s="1"/>
      <c r="XV502" s="1"/>
      <c r="XW502" s="1"/>
      <c r="XX502" s="1"/>
      <c r="XY502" s="1"/>
      <c r="XZ502" s="1"/>
      <c r="YA502" s="1"/>
      <c r="YB502" s="1"/>
      <c r="YC502" s="1"/>
      <c r="YD502" s="1"/>
      <c r="YE502" s="1"/>
      <c r="YF502" s="1"/>
      <c r="YG502" s="1"/>
      <c r="YH502" s="1"/>
      <c r="YI502" s="1"/>
      <c r="YJ502" s="1"/>
      <c r="YK502" s="1"/>
      <c r="YL502" s="1"/>
      <c r="YM502" s="1"/>
      <c r="YN502" s="1"/>
      <c r="YO502" s="1"/>
      <c r="YP502" s="1"/>
      <c r="YQ502" s="1"/>
      <c r="YR502" s="1"/>
      <c r="YS502" s="1"/>
      <c r="YT502" s="1"/>
      <c r="YU502" s="1"/>
      <c r="YV502" s="1"/>
      <c r="YW502" s="1"/>
      <c r="YX502" s="1"/>
      <c r="YY502" s="1"/>
      <c r="YZ502" s="1"/>
      <c r="ZA502" s="1"/>
      <c r="ZB502" s="1"/>
      <c r="ZC502" s="1"/>
      <c r="ZD502" s="1"/>
      <c r="ZE502" s="1"/>
      <c r="ZF502" s="1"/>
      <c r="ZG502" s="1"/>
      <c r="ZH502" s="1"/>
      <c r="ZI502" s="1"/>
      <c r="ZJ502" s="1"/>
      <c r="ZK502" s="1"/>
      <c r="ZL502" s="1"/>
      <c r="ZM502" s="1"/>
      <c r="ZN502" s="1"/>
      <c r="ZO502" s="1"/>
      <c r="ZP502" s="1"/>
      <c r="ZQ502" s="1"/>
      <c r="ZR502" s="1"/>
      <c r="ZS502" s="1"/>
      <c r="ZT502" s="1"/>
      <c r="ZU502" s="1"/>
      <c r="ZV502" s="1"/>
      <c r="ZW502" s="1"/>
      <c r="ZX502" s="1"/>
      <c r="ZY502" s="1"/>
      <c r="ZZ502" s="1"/>
      <c r="AAA502" s="1"/>
      <c r="AAB502" s="1"/>
      <c r="AAC502" s="1"/>
      <c r="AAD502" s="1"/>
      <c r="AAE502" s="1"/>
      <c r="AAF502" s="1"/>
      <c r="AAG502" s="1"/>
      <c r="AAH502" s="1"/>
      <c r="AAI502" s="1"/>
      <c r="AAJ502" s="1"/>
      <c r="AAK502" s="1"/>
      <c r="AAL502" s="1"/>
      <c r="AAM502" s="1"/>
      <c r="AAN502" s="1"/>
      <c r="AAO502" s="1"/>
      <c r="AAP502" s="1"/>
      <c r="AAQ502" s="1"/>
      <c r="AAR502" s="1"/>
      <c r="AAS502" s="1"/>
      <c r="AAT502" s="1"/>
      <c r="AAU502" s="1"/>
      <c r="AAV502" s="1"/>
      <c r="AAW502" s="1"/>
      <c r="AAX502" s="1"/>
      <c r="AAY502" s="1"/>
      <c r="AAZ502" s="1"/>
      <c r="ABA502" s="1"/>
      <c r="ABB502" s="1"/>
      <c r="ABC502" s="1"/>
      <c r="ABD502" s="1"/>
      <c r="ABE502" s="1"/>
      <c r="ABF502" s="1"/>
      <c r="ABG502" s="1"/>
      <c r="ABH502" s="1"/>
      <c r="ABI502" s="1"/>
      <c r="ABJ502" s="1"/>
      <c r="ABK502" s="1"/>
      <c r="ABL502" s="1"/>
      <c r="ABM502" s="1"/>
      <c r="ABN502" s="1"/>
      <c r="ABO502" s="1"/>
      <c r="ABP502" s="1"/>
      <c r="ABQ502" s="1"/>
      <c r="ABR502" s="1"/>
      <c r="ABS502" s="1"/>
      <c r="ABT502" s="1"/>
      <c r="ABU502" s="1"/>
      <c r="ABV502" s="1"/>
      <c r="ABW502" s="1"/>
      <c r="ABX502" s="1"/>
      <c r="ABY502" s="1"/>
      <c r="ABZ502" s="1"/>
      <c r="ACA502" s="1"/>
      <c r="ACB502" s="1"/>
      <c r="ACC502" s="1"/>
      <c r="ACD502" s="1"/>
      <c r="ACE502" s="1"/>
      <c r="ACF502" s="1"/>
      <c r="ACG502" s="1"/>
      <c r="ACH502" s="1"/>
      <c r="ACI502" s="1"/>
      <c r="ACJ502" s="1"/>
      <c r="ACK502" s="1"/>
      <c r="ACL502" s="1"/>
      <c r="ACM502" s="1"/>
      <c r="ACN502" s="1"/>
      <c r="ACO502" s="1"/>
      <c r="ACP502" s="1"/>
      <c r="ACQ502" s="1"/>
      <c r="ACR502" s="1"/>
      <c r="ACS502" s="1"/>
      <c r="ACT502" s="1"/>
      <c r="ACU502" s="1"/>
      <c r="ACV502" s="1"/>
      <c r="ACW502" s="1"/>
      <c r="ACX502" s="1"/>
      <c r="ACY502" s="1"/>
      <c r="ACZ502" s="1"/>
      <c r="ADA502" s="1"/>
      <c r="ADB502" s="1"/>
      <c r="ADC502" s="1"/>
      <c r="ADD502" s="1"/>
      <c r="ADE502" s="1"/>
      <c r="ADF502" s="1"/>
      <c r="ADG502" s="1"/>
      <c r="ADH502" s="1"/>
      <c r="ADI502" s="1"/>
      <c r="ADJ502" s="1"/>
      <c r="ADK502" s="1"/>
      <c r="ADL502" s="1"/>
      <c r="ADM502" s="1"/>
      <c r="ADN502" s="1"/>
      <c r="ADO502" s="1"/>
      <c r="ADP502" s="1"/>
      <c r="ADQ502" s="1"/>
      <c r="ADR502" s="1"/>
      <c r="ADS502" s="1"/>
      <c r="ADT502" s="1"/>
      <c r="ADU502" s="1"/>
      <c r="ADV502" s="1"/>
      <c r="ADW502" s="1"/>
      <c r="ADX502" s="1"/>
      <c r="ADY502" s="1"/>
      <c r="ADZ502" s="1"/>
      <c r="AEA502" s="1"/>
      <c r="AEB502" s="1"/>
      <c r="AEC502" s="1"/>
      <c r="AED502" s="1"/>
      <c r="AEE502" s="1"/>
      <c r="AEF502" s="1"/>
      <c r="AEG502" s="1"/>
      <c r="AEH502" s="1"/>
      <c r="AEI502" s="1"/>
      <c r="AEJ502" s="1"/>
      <c r="AEK502" s="1"/>
      <c r="AEL502" s="1"/>
      <c r="AEM502" s="1"/>
      <c r="AEN502" s="1"/>
      <c r="AEO502" s="1"/>
      <c r="AEP502" s="1"/>
      <c r="AEQ502" s="1"/>
      <c r="AER502" s="1"/>
      <c r="AES502" s="1"/>
      <c r="AET502" s="1"/>
      <c r="AEU502" s="1"/>
      <c r="AEV502" s="1"/>
      <c r="AEW502" s="1"/>
      <c r="AEX502" s="1"/>
      <c r="AEY502" s="1"/>
      <c r="AEZ502" s="1"/>
      <c r="AFA502" s="1"/>
      <c r="AFB502" s="1"/>
      <c r="AFC502" s="1"/>
      <c r="AFD502" s="1"/>
      <c r="AFE502" s="1"/>
      <c r="AFF502" s="1"/>
      <c r="AFG502" s="1"/>
      <c r="AFH502" s="1"/>
      <c r="AFI502" s="1"/>
      <c r="AFJ502" s="1"/>
      <c r="AFK502" s="1"/>
      <c r="AFL502" s="1"/>
      <c r="AFM502" s="1"/>
      <c r="AFN502" s="1"/>
      <c r="AFO502" s="1"/>
      <c r="AFP502" s="1"/>
      <c r="AFQ502" s="1"/>
      <c r="AFR502" s="1"/>
      <c r="AFS502" s="1"/>
      <c r="AFT502" s="1"/>
      <c r="AFU502" s="1"/>
      <c r="AFV502" s="1"/>
      <c r="AFW502" s="1"/>
      <c r="AFX502" s="1"/>
      <c r="AFY502" s="1"/>
      <c r="AFZ502" s="1"/>
      <c r="AGA502" s="1"/>
      <c r="AGB502" s="1"/>
      <c r="AGC502" s="1"/>
      <c r="AGD502" s="1"/>
      <c r="AGE502" s="1"/>
      <c r="AGF502" s="1"/>
      <c r="AGG502" s="1"/>
      <c r="AGH502" s="1"/>
      <c r="AGI502" s="1"/>
      <c r="AGJ502" s="1"/>
      <c r="AGK502" s="1"/>
      <c r="AGL502" s="1"/>
      <c r="AGM502" s="1"/>
      <c r="AGN502" s="1"/>
      <c r="AGO502" s="1"/>
      <c r="AGP502" s="1"/>
      <c r="AGQ502" s="1"/>
      <c r="AGR502" s="1"/>
      <c r="AGS502" s="1"/>
      <c r="AGT502" s="1"/>
      <c r="AGU502" s="1"/>
      <c r="AGV502" s="1"/>
      <c r="AGW502" s="1"/>
      <c r="AGX502" s="1"/>
      <c r="AGY502" s="1"/>
      <c r="AGZ502" s="1"/>
      <c r="AHA502" s="1"/>
      <c r="AHB502" s="1"/>
      <c r="AHC502" s="1"/>
      <c r="AHD502" s="1"/>
      <c r="AHE502" s="1"/>
      <c r="AHF502" s="1"/>
      <c r="AHG502" s="1"/>
      <c r="AHH502" s="1"/>
      <c r="AHI502" s="1"/>
      <c r="AHJ502" s="1"/>
      <c r="AHK502" s="1"/>
      <c r="AHL502" s="1"/>
      <c r="AHM502" s="1"/>
      <c r="AHN502" s="1"/>
      <c r="AHO502" s="1"/>
      <c r="AHP502" s="1"/>
      <c r="AHQ502" s="1"/>
      <c r="AHR502" s="1"/>
      <c r="AHS502" s="1"/>
      <c r="AHT502" s="1"/>
      <c r="AHU502" s="1"/>
      <c r="AHV502" s="1"/>
      <c r="AHW502" s="1"/>
      <c r="AHX502" s="1"/>
      <c r="AHY502" s="1"/>
      <c r="AHZ502" s="1"/>
      <c r="AIA502" s="1"/>
      <c r="AIB502" s="1"/>
      <c r="AIC502" s="1"/>
      <c r="AID502" s="1"/>
      <c r="AIE502" s="1"/>
      <c r="AIF502" s="1"/>
      <c r="AIG502" s="1"/>
      <c r="AIH502" s="1"/>
      <c r="AII502" s="1"/>
      <c r="AIJ502" s="1"/>
      <c r="AIK502" s="1"/>
      <c r="AIL502" s="1"/>
      <c r="AIM502" s="1"/>
      <c r="AIN502" s="1"/>
      <c r="AIO502" s="1"/>
      <c r="AIP502" s="1"/>
      <c r="AIQ502" s="1"/>
      <c r="AIR502" s="1"/>
      <c r="AIS502" s="1"/>
      <c r="AIT502" s="1"/>
      <c r="AIU502" s="1"/>
      <c r="AIV502" s="1"/>
      <c r="AIW502" s="1"/>
      <c r="AIX502" s="1"/>
      <c r="AIY502" s="1"/>
      <c r="AIZ502" s="1"/>
      <c r="AJA502" s="1"/>
      <c r="AJB502" s="1"/>
      <c r="AJC502" s="1"/>
      <c r="AJD502" s="1"/>
      <c r="AJE502" s="1"/>
      <c r="AJF502" s="1"/>
      <c r="AJG502" s="1"/>
      <c r="AJH502" s="1"/>
      <c r="AJI502" s="1"/>
      <c r="AJJ502" s="1"/>
      <c r="AJK502" s="1"/>
      <c r="AJL502" s="1"/>
      <c r="AJM502" s="1"/>
      <c r="AJN502" s="1"/>
      <c r="AJO502" s="1"/>
      <c r="AJP502" s="1"/>
      <c r="AJQ502" s="1"/>
      <c r="AJR502" s="1"/>
      <c r="AJS502" s="1"/>
      <c r="AJT502" s="1"/>
      <c r="AJU502" s="1"/>
      <c r="AJV502" s="1"/>
      <c r="AJW502" s="1"/>
      <c r="AJX502" s="1"/>
      <c r="AJY502" s="1"/>
      <c r="AJZ502" s="1"/>
      <c r="AKA502" s="1"/>
      <c r="AKB502" s="1"/>
      <c r="AKC502" s="1"/>
      <c r="AKD502" s="1"/>
      <c r="AKE502" s="1"/>
      <c r="AKF502" s="1"/>
      <c r="AKG502" s="1"/>
      <c r="AKH502" s="1"/>
      <c r="AKI502" s="1"/>
      <c r="AKJ502" s="1"/>
      <c r="AKK502" s="1"/>
      <c r="AKL502" s="1"/>
      <c r="AKM502" s="1"/>
      <c r="AKN502" s="1"/>
      <c r="AKO502" s="1"/>
      <c r="AKP502" s="1"/>
      <c r="AKQ502" s="1"/>
      <c r="AKR502" s="1"/>
      <c r="AKS502" s="1"/>
      <c r="AKT502" s="1"/>
      <c r="AKU502" s="1"/>
      <c r="AKV502" s="1"/>
      <c r="AKW502" s="1"/>
      <c r="AKX502" s="1"/>
      <c r="AKY502" s="1"/>
      <c r="AKZ502" s="1"/>
      <c r="ALA502" s="1"/>
      <c r="ALB502" s="1"/>
      <c r="ALC502" s="1"/>
      <c r="ALD502" s="1"/>
      <c r="ALE502" s="1"/>
      <c r="ALF502" s="1"/>
      <c r="ALG502" s="1"/>
      <c r="ALH502" s="1"/>
      <c r="ALI502" s="1"/>
      <c r="ALJ502" s="1"/>
      <c r="ALK502" s="1"/>
      <c r="ALL502" s="1"/>
      <c r="ALM502" s="1"/>
      <c r="ALN502" s="1"/>
      <c r="ALO502" s="1"/>
      <c r="ALP502" s="1"/>
      <c r="ALQ502" s="1"/>
      <c r="ALR502" s="1"/>
      <c r="ALS502" s="1"/>
      <c r="ALT502" s="1"/>
      <c r="ALU502" s="1"/>
      <c r="ALV502" s="1"/>
      <c r="ALW502" s="1"/>
      <c r="ALX502" s="1"/>
      <c r="ALY502" s="1"/>
      <c r="ALZ502" s="1"/>
      <c r="AMA502" s="1"/>
      <c r="AMB502" s="1"/>
      <c r="AMC502" s="1"/>
      <c r="AMD502" s="1"/>
      <c r="AME502" s="1"/>
      <c r="AMF502" s="1"/>
      <c r="AMG502" s="1"/>
      <c r="AMH502" s="1"/>
      <c r="AMI502" s="1"/>
      <c r="AMJ502" s="1"/>
    </row>
    <row r="503" spans="1:1024" s="22" customFormat="1">
      <c r="A503" s="1" t="s">
        <v>9253</v>
      </c>
      <c r="B503" s="1" t="s">
        <v>9254</v>
      </c>
      <c r="C503" s="1" t="s">
        <v>99</v>
      </c>
      <c r="D503" s="1" t="s">
        <v>13</v>
      </c>
      <c r="E503" s="1" t="s">
        <v>9255</v>
      </c>
      <c r="F503" s="1" t="s">
        <v>16</v>
      </c>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c r="KB503" s="1"/>
      <c r="KC503" s="1"/>
      <c r="KD503" s="1"/>
      <c r="KE503" s="1"/>
      <c r="KF503" s="1"/>
      <c r="KG503" s="1"/>
      <c r="KH503" s="1"/>
      <c r="KI503" s="1"/>
      <c r="KJ503" s="1"/>
      <c r="KK503" s="1"/>
      <c r="KL503" s="1"/>
      <c r="KM503" s="1"/>
      <c r="KN503" s="1"/>
      <c r="KO503" s="1"/>
      <c r="KP503" s="1"/>
      <c r="KQ503" s="1"/>
      <c r="KR503" s="1"/>
      <c r="KS503" s="1"/>
      <c r="KT503" s="1"/>
      <c r="KU503" s="1"/>
      <c r="KV503" s="1"/>
      <c r="KW503" s="1"/>
      <c r="KX503" s="1"/>
      <c r="KY503" s="1"/>
      <c r="KZ503" s="1"/>
      <c r="LA503" s="1"/>
      <c r="LB503" s="1"/>
      <c r="LC503" s="1"/>
      <c r="LD503" s="1"/>
      <c r="LE503" s="1"/>
      <c r="LF503" s="1"/>
      <c r="LG503" s="1"/>
      <c r="LH503" s="1"/>
      <c r="LI503" s="1"/>
      <c r="LJ503" s="1"/>
      <c r="LK503" s="1"/>
      <c r="LL503" s="1"/>
      <c r="LM503" s="1"/>
      <c r="LN503" s="1"/>
      <c r="LO503" s="1"/>
      <c r="LP503" s="1"/>
      <c r="LQ503" s="1"/>
      <c r="LR503" s="1"/>
      <c r="LS503" s="1"/>
      <c r="LT503" s="1"/>
      <c r="LU503" s="1"/>
      <c r="LV503" s="1"/>
      <c r="LW503" s="1"/>
      <c r="LX503" s="1"/>
      <c r="LY503" s="1"/>
      <c r="LZ503" s="1"/>
      <c r="MA503" s="1"/>
      <c r="MB503" s="1"/>
      <c r="MC503" s="1"/>
      <c r="MD503" s="1"/>
      <c r="ME503" s="1"/>
      <c r="MF503" s="1"/>
      <c r="MG503" s="1"/>
      <c r="MH503" s="1"/>
      <c r="MI503" s="1"/>
      <c r="MJ503" s="1"/>
      <c r="MK503" s="1"/>
      <c r="ML503" s="1"/>
      <c r="MM503" s="1"/>
      <c r="MN503" s="1"/>
      <c r="MO503" s="1"/>
      <c r="MP503" s="1"/>
      <c r="MQ503" s="1"/>
      <c r="MR503" s="1"/>
      <c r="MS503" s="1"/>
      <c r="MT503" s="1"/>
      <c r="MU503" s="1"/>
      <c r="MV503" s="1"/>
      <c r="MW503" s="1"/>
      <c r="MX503" s="1"/>
      <c r="MY503" s="1"/>
      <c r="MZ503" s="1"/>
      <c r="NA503" s="1"/>
      <c r="NB503" s="1"/>
      <c r="NC503" s="1"/>
      <c r="ND503" s="1"/>
      <c r="NE503" s="1"/>
      <c r="NF503" s="1"/>
      <c r="NG503" s="1"/>
      <c r="NH503" s="1"/>
      <c r="NI503" s="1"/>
      <c r="NJ503" s="1"/>
      <c r="NK503" s="1"/>
      <c r="NL503" s="1"/>
      <c r="NM503" s="1"/>
      <c r="NN503" s="1"/>
      <c r="NO503" s="1"/>
      <c r="NP503" s="1"/>
      <c r="NQ503" s="1"/>
      <c r="NR503" s="1"/>
      <c r="NS503" s="1"/>
      <c r="NT503" s="1"/>
      <c r="NU503" s="1"/>
      <c r="NV503" s="1"/>
      <c r="NW503" s="1"/>
      <c r="NX503" s="1"/>
      <c r="NY503" s="1"/>
      <c r="NZ503" s="1"/>
      <c r="OA503" s="1"/>
      <c r="OB503" s="1"/>
      <c r="OC503" s="1"/>
      <c r="OD503" s="1"/>
      <c r="OE503" s="1"/>
      <c r="OF503" s="1"/>
      <c r="OG503" s="1"/>
      <c r="OH503" s="1"/>
      <c r="OI503" s="1"/>
      <c r="OJ503" s="1"/>
      <c r="OK503" s="1"/>
      <c r="OL503" s="1"/>
      <c r="OM503" s="1"/>
      <c r="ON503" s="1"/>
      <c r="OO503" s="1"/>
      <c r="OP503" s="1"/>
      <c r="OQ503" s="1"/>
      <c r="OR503" s="1"/>
      <c r="OS503" s="1"/>
      <c r="OT503" s="1"/>
      <c r="OU503" s="1"/>
      <c r="OV503" s="1"/>
      <c r="OW503" s="1"/>
      <c r="OX503" s="1"/>
      <c r="OY503" s="1"/>
      <c r="OZ503" s="1"/>
      <c r="PA503" s="1"/>
      <c r="PB503" s="1"/>
      <c r="PC503" s="1"/>
      <c r="PD503" s="1"/>
      <c r="PE503" s="1"/>
      <c r="PF503" s="1"/>
      <c r="PG503" s="1"/>
      <c r="PH503" s="1"/>
      <c r="PI503" s="1"/>
      <c r="PJ503" s="1"/>
      <c r="PK503" s="1"/>
      <c r="PL503" s="1"/>
      <c r="PM503" s="1"/>
      <c r="PN503" s="1"/>
      <c r="PO503" s="1"/>
      <c r="PP503" s="1"/>
      <c r="PQ503" s="1"/>
      <c r="PR503" s="1"/>
      <c r="PS503" s="1"/>
      <c r="PT503" s="1"/>
      <c r="PU503" s="1"/>
      <c r="PV503" s="1"/>
      <c r="PW503" s="1"/>
      <c r="PX503" s="1"/>
      <c r="PY503" s="1"/>
      <c r="PZ503" s="1"/>
      <c r="QA503" s="1"/>
      <c r="QB503" s="1"/>
      <c r="QC503" s="1"/>
      <c r="QD503" s="1"/>
      <c r="QE503" s="1"/>
      <c r="QF503" s="1"/>
      <c r="QG503" s="1"/>
      <c r="QH503" s="1"/>
      <c r="QI503" s="1"/>
      <c r="QJ503" s="1"/>
      <c r="QK503" s="1"/>
      <c r="QL503" s="1"/>
      <c r="QM503" s="1"/>
      <c r="QN503" s="1"/>
      <c r="QO503" s="1"/>
      <c r="QP503" s="1"/>
      <c r="QQ503" s="1"/>
      <c r="QR503" s="1"/>
      <c r="QS503" s="1"/>
      <c r="QT503" s="1"/>
      <c r="QU503" s="1"/>
      <c r="QV503" s="1"/>
      <c r="QW503" s="1"/>
      <c r="QX503" s="1"/>
      <c r="QY503" s="1"/>
      <c r="QZ503" s="1"/>
      <c r="RA503" s="1"/>
      <c r="RB503" s="1"/>
      <c r="RC503" s="1"/>
      <c r="RD503" s="1"/>
      <c r="RE503" s="1"/>
      <c r="RF503" s="1"/>
      <c r="RG503" s="1"/>
      <c r="RH503" s="1"/>
      <c r="RI503" s="1"/>
      <c r="RJ503" s="1"/>
      <c r="RK503" s="1"/>
      <c r="RL503" s="1"/>
      <c r="RM503" s="1"/>
      <c r="RN503" s="1"/>
      <c r="RO503" s="1"/>
      <c r="RP503" s="1"/>
      <c r="RQ503" s="1"/>
      <c r="RR503" s="1"/>
      <c r="RS503" s="1"/>
      <c r="RT503" s="1"/>
      <c r="RU503" s="1"/>
      <c r="RV503" s="1"/>
      <c r="RW503" s="1"/>
      <c r="RX503" s="1"/>
      <c r="RY503" s="1"/>
      <c r="RZ503" s="1"/>
      <c r="SA503" s="1"/>
      <c r="SB503" s="1"/>
      <c r="SC503" s="1"/>
      <c r="SD503" s="1"/>
      <c r="SE503" s="1"/>
      <c r="SF503" s="1"/>
      <c r="SG503" s="1"/>
      <c r="SH503" s="1"/>
      <c r="SI503" s="1"/>
      <c r="SJ503" s="1"/>
      <c r="SK503" s="1"/>
      <c r="SL503" s="1"/>
      <c r="SM503" s="1"/>
      <c r="SN503" s="1"/>
      <c r="SO503" s="1"/>
      <c r="SP503" s="1"/>
      <c r="SQ503" s="1"/>
      <c r="SR503" s="1"/>
      <c r="SS503" s="1"/>
      <c r="ST503" s="1"/>
      <c r="SU503" s="1"/>
      <c r="SV503" s="1"/>
      <c r="SW503" s="1"/>
      <c r="SX503" s="1"/>
      <c r="SY503" s="1"/>
      <c r="SZ503" s="1"/>
      <c r="TA503" s="1"/>
      <c r="TB503" s="1"/>
      <c r="TC503" s="1"/>
      <c r="TD503" s="1"/>
      <c r="TE503" s="1"/>
      <c r="TF503" s="1"/>
      <c r="TG503" s="1"/>
      <c r="TH503" s="1"/>
      <c r="TI503" s="1"/>
      <c r="TJ503" s="1"/>
      <c r="TK503" s="1"/>
      <c r="TL503" s="1"/>
      <c r="TM503" s="1"/>
      <c r="TN503" s="1"/>
      <c r="TO503" s="1"/>
      <c r="TP503" s="1"/>
      <c r="TQ503" s="1"/>
      <c r="TR503" s="1"/>
      <c r="TS503" s="1"/>
      <c r="TT503" s="1"/>
      <c r="TU503" s="1"/>
      <c r="TV503" s="1"/>
      <c r="TW503" s="1"/>
      <c r="TX503" s="1"/>
      <c r="TY503" s="1"/>
      <c r="TZ503" s="1"/>
      <c r="UA503" s="1"/>
      <c r="UB503" s="1"/>
      <c r="UC503" s="1"/>
      <c r="UD503" s="1"/>
      <c r="UE503" s="1"/>
      <c r="UF503" s="1"/>
      <c r="UG503" s="1"/>
      <c r="UH503" s="1"/>
      <c r="UI503" s="1"/>
      <c r="UJ503" s="1"/>
      <c r="UK503" s="1"/>
      <c r="UL503" s="1"/>
      <c r="UM503" s="1"/>
      <c r="UN503" s="1"/>
      <c r="UO503" s="1"/>
      <c r="UP503" s="1"/>
      <c r="UQ503" s="1"/>
      <c r="UR503" s="1"/>
      <c r="US503" s="1"/>
      <c r="UT503" s="1"/>
      <c r="UU503" s="1"/>
      <c r="UV503" s="1"/>
      <c r="UW503" s="1"/>
      <c r="UX503" s="1"/>
      <c r="UY503" s="1"/>
      <c r="UZ503" s="1"/>
      <c r="VA503" s="1"/>
      <c r="VB503" s="1"/>
      <c r="VC503" s="1"/>
      <c r="VD503" s="1"/>
      <c r="VE503" s="1"/>
      <c r="VF503" s="1"/>
      <c r="VG503" s="1"/>
      <c r="VH503" s="1"/>
      <c r="VI503" s="1"/>
      <c r="VJ503" s="1"/>
      <c r="VK503" s="1"/>
      <c r="VL503" s="1"/>
      <c r="VM503" s="1"/>
      <c r="VN503" s="1"/>
      <c r="VO503" s="1"/>
      <c r="VP503" s="1"/>
      <c r="VQ503" s="1"/>
      <c r="VR503" s="1"/>
      <c r="VS503" s="1"/>
      <c r="VT503" s="1"/>
      <c r="VU503" s="1"/>
      <c r="VV503" s="1"/>
      <c r="VW503" s="1"/>
      <c r="VX503" s="1"/>
      <c r="VY503" s="1"/>
      <c r="VZ503" s="1"/>
      <c r="WA503" s="1"/>
      <c r="WB503" s="1"/>
      <c r="WC503" s="1"/>
      <c r="WD503" s="1"/>
      <c r="WE503" s="1"/>
      <c r="WF503" s="1"/>
      <c r="WG503" s="1"/>
      <c r="WH503" s="1"/>
      <c r="WI503" s="1"/>
      <c r="WJ503" s="1"/>
      <c r="WK503" s="1"/>
      <c r="WL503" s="1"/>
      <c r="WM503" s="1"/>
      <c r="WN503" s="1"/>
      <c r="WO503" s="1"/>
      <c r="WP503" s="1"/>
      <c r="WQ503" s="1"/>
      <c r="WR503" s="1"/>
      <c r="WS503" s="1"/>
      <c r="WT503" s="1"/>
      <c r="WU503" s="1"/>
      <c r="WV503" s="1"/>
      <c r="WW503" s="1"/>
      <c r="WX503" s="1"/>
      <c r="WY503" s="1"/>
      <c r="WZ503" s="1"/>
      <c r="XA503" s="1"/>
      <c r="XB503" s="1"/>
      <c r="XC503" s="1"/>
      <c r="XD503" s="1"/>
      <c r="XE503" s="1"/>
      <c r="XF503" s="1"/>
      <c r="XG503" s="1"/>
      <c r="XH503" s="1"/>
      <c r="XI503" s="1"/>
      <c r="XJ503" s="1"/>
      <c r="XK503" s="1"/>
      <c r="XL503" s="1"/>
      <c r="XM503" s="1"/>
      <c r="XN503" s="1"/>
      <c r="XO503" s="1"/>
      <c r="XP503" s="1"/>
      <c r="XQ503" s="1"/>
      <c r="XR503" s="1"/>
      <c r="XS503" s="1"/>
      <c r="XT503" s="1"/>
      <c r="XU503" s="1"/>
      <c r="XV503" s="1"/>
      <c r="XW503" s="1"/>
      <c r="XX503" s="1"/>
      <c r="XY503" s="1"/>
      <c r="XZ503" s="1"/>
      <c r="YA503" s="1"/>
      <c r="YB503" s="1"/>
      <c r="YC503" s="1"/>
      <c r="YD503" s="1"/>
      <c r="YE503" s="1"/>
      <c r="YF503" s="1"/>
      <c r="YG503" s="1"/>
      <c r="YH503" s="1"/>
      <c r="YI503" s="1"/>
      <c r="YJ503" s="1"/>
      <c r="YK503" s="1"/>
      <c r="YL503" s="1"/>
      <c r="YM503" s="1"/>
      <c r="YN503" s="1"/>
      <c r="YO503" s="1"/>
      <c r="YP503" s="1"/>
      <c r="YQ503" s="1"/>
      <c r="YR503" s="1"/>
      <c r="YS503" s="1"/>
      <c r="YT503" s="1"/>
      <c r="YU503" s="1"/>
      <c r="YV503" s="1"/>
      <c r="YW503" s="1"/>
      <c r="YX503" s="1"/>
      <c r="YY503" s="1"/>
      <c r="YZ503" s="1"/>
      <c r="ZA503" s="1"/>
      <c r="ZB503" s="1"/>
      <c r="ZC503" s="1"/>
      <c r="ZD503" s="1"/>
      <c r="ZE503" s="1"/>
      <c r="ZF503" s="1"/>
      <c r="ZG503" s="1"/>
      <c r="ZH503" s="1"/>
      <c r="ZI503" s="1"/>
      <c r="ZJ503" s="1"/>
      <c r="ZK503" s="1"/>
      <c r="ZL503" s="1"/>
      <c r="ZM503" s="1"/>
      <c r="ZN503" s="1"/>
      <c r="ZO503" s="1"/>
      <c r="ZP503" s="1"/>
      <c r="ZQ503" s="1"/>
      <c r="ZR503" s="1"/>
      <c r="ZS503" s="1"/>
      <c r="ZT503" s="1"/>
      <c r="ZU503" s="1"/>
      <c r="ZV503" s="1"/>
      <c r="ZW503" s="1"/>
      <c r="ZX503" s="1"/>
      <c r="ZY503" s="1"/>
      <c r="ZZ503" s="1"/>
      <c r="AAA503" s="1"/>
      <c r="AAB503" s="1"/>
      <c r="AAC503" s="1"/>
      <c r="AAD503" s="1"/>
      <c r="AAE503" s="1"/>
      <c r="AAF503" s="1"/>
      <c r="AAG503" s="1"/>
      <c r="AAH503" s="1"/>
      <c r="AAI503" s="1"/>
      <c r="AAJ503" s="1"/>
      <c r="AAK503" s="1"/>
      <c r="AAL503" s="1"/>
      <c r="AAM503" s="1"/>
      <c r="AAN503" s="1"/>
      <c r="AAO503" s="1"/>
      <c r="AAP503" s="1"/>
      <c r="AAQ503" s="1"/>
      <c r="AAR503" s="1"/>
      <c r="AAS503" s="1"/>
      <c r="AAT503" s="1"/>
      <c r="AAU503" s="1"/>
      <c r="AAV503" s="1"/>
      <c r="AAW503" s="1"/>
      <c r="AAX503" s="1"/>
      <c r="AAY503" s="1"/>
      <c r="AAZ503" s="1"/>
      <c r="ABA503" s="1"/>
      <c r="ABB503" s="1"/>
      <c r="ABC503" s="1"/>
      <c r="ABD503" s="1"/>
      <c r="ABE503" s="1"/>
      <c r="ABF503" s="1"/>
      <c r="ABG503" s="1"/>
      <c r="ABH503" s="1"/>
      <c r="ABI503" s="1"/>
      <c r="ABJ503" s="1"/>
      <c r="ABK503" s="1"/>
      <c r="ABL503" s="1"/>
      <c r="ABM503" s="1"/>
      <c r="ABN503" s="1"/>
      <c r="ABO503" s="1"/>
      <c r="ABP503" s="1"/>
      <c r="ABQ503" s="1"/>
      <c r="ABR503" s="1"/>
      <c r="ABS503" s="1"/>
      <c r="ABT503" s="1"/>
      <c r="ABU503" s="1"/>
      <c r="ABV503" s="1"/>
      <c r="ABW503" s="1"/>
      <c r="ABX503" s="1"/>
      <c r="ABY503" s="1"/>
      <c r="ABZ503" s="1"/>
      <c r="ACA503" s="1"/>
      <c r="ACB503" s="1"/>
      <c r="ACC503" s="1"/>
      <c r="ACD503" s="1"/>
      <c r="ACE503" s="1"/>
      <c r="ACF503" s="1"/>
      <c r="ACG503" s="1"/>
      <c r="ACH503" s="1"/>
      <c r="ACI503" s="1"/>
      <c r="ACJ503" s="1"/>
      <c r="ACK503" s="1"/>
      <c r="ACL503" s="1"/>
      <c r="ACM503" s="1"/>
      <c r="ACN503" s="1"/>
      <c r="ACO503" s="1"/>
      <c r="ACP503" s="1"/>
      <c r="ACQ503" s="1"/>
      <c r="ACR503" s="1"/>
      <c r="ACS503" s="1"/>
      <c r="ACT503" s="1"/>
      <c r="ACU503" s="1"/>
      <c r="ACV503" s="1"/>
      <c r="ACW503" s="1"/>
      <c r="ACX503" s="1"/>
      <c r="ACY503" s="1"/>
      <c r="ACZ503" s="1"/>
      <c r="ADA503" s="1"/>
      <c r="ADB503" s="1"/>
      <c r="ADC503" s="1"/>
      <c r="ADD503" s="1"/>
      <c r="ADE503" s="1"/>
      <c r="ADF503" s="1"/>
      <c r="ADG503" s="1"/>
      <c r="ADH503" s="1"/>
      <c r="ADI503" s="1"/>
      <c r="ADJ503" s="1"/>
      <c r="ADK503" s="1"/>
      <c r="ADL503" s="1"/>
      <c r="ADM503" s="1"/>
      <c r="ADN503" s="1"/>
      <c r="ADO503" s="1"/>
      <c r="ADP503" s="1"/>
      <c r="ADQ503" s="1"/>
      <c r="ADR503" s="1"/>
      <c r="ADS503" s="1"/>
      <c r="ADT503" s="1"/>
      <c r="ADU503" s="1"/>
      <c r="ADV503" s="1"/>
      <c r="ADW503" s="1"/>
      <c r="ADX503" s="1"/>
      <c r="ADY503" s="1"/>
      <c r="ADZ503" s="1"/>
      <c r="AEA503" s="1"/>
      <c r="AEB503" s="1"/>
      <c r="AEC503" s="1"/>
      <c r="AED503" s="1"/>
      <c r="AEE503" s="1"/>
      <c r="AEF503" s="1"/>
      <c r="AEG503" s="1"/>
      <c r="AEH503" s="1"/>
      <c r="AEI503" s="1"/>
      <c r="AEJ503" s="1"/>
      <c r="AEK503" s="1"/>
      <c r="AEL503" s="1"/>
      <c r="AEM503" s="1"/>
      <c r="AEN503" s="1"/>
      <c r="AEO503" s="1"/>
      <c r="AEP503" s="1"/>
      <c r="AEQ503" s="1"/>
      <c r="AER503" s="1"/>
      <c r="AES503" s="1"/>
      <c r="AET503" s="1"/>
      <c r="AEU503" s="1"/>
      <c r="AEV503" s="1"/>
      <c r="AEW503" s="1"/>
      <c r="AEX503" s="1"/>
      <c r="AEY503" s="1"/>
      <c r="AEZ503" s="1"/>
      <c r="AFA503" s="1"/>
      <c r="AFB503" s="1"/>
      <c r="AFC503" s="1"/>
      <c r="AFD503" s="1"/>
      <c r="AFE503" s="1"/>
      <c r="AFF503" s="1"/>
      <c r="AFG503" s="1"/>
      <c r="AFH503" s="1"/>
      <c r="AFI503" s="1"/>
      <c r="AFJ503" s="1"/>
      <c r="AFK503" s="1"/>
      <c r="AFL503" s="1"/>
      <c r="AFM503" s="1"/>
      <c r="AFN503" s="1"/>
      <c r="AFO503" s="1"/>
      <c r="AFP503" s="1"/>
      <c r="AFQ503" s="1"/>
      <c r="AFR503" s="1"/>
      <c r="AFS503" s="1"/>
      <c r="AFT503" s="1"/>
      <c r="AFU503" s="1"/>
      <c r="AFV503" s="1"/>
      <c r="AFW503" s="1"/>
      <c r="AFX503" s="1"/>
      <c r="AFY503" s="1"/>
      <c r="AFZ503" s="1"/>
      <c r="AGA503" s="1"/>
      <c r="AGB503" s="1"/>
      <c r="AGC503" s="1"/>
      <c r="AGD503" s="1"/>
      <c r="AGE503" s="1"/>
      <c r="AGF503" s="1"/>
      <c r="AGG503" s="1"/>
      <c r="AGH503" s="1"/>
      <c r="AGI503" s="1"/>
      <c r="AGJ503" s="1"/>
      <c r="AGK503" s="1"/>
      <c r="AGL503" s="1"/>
      <c r="AGM503" s="1"/>
      <c r="AGN503" s="1"/>
      <c r="AGO503" s="1"/>
      <c r="AGP503" s="1"/>
      <c r="AGQ503" s="1"/>
      <c r="AGR503" s="1"/>
      <c r="AGS503" s="1"/>
      <c r="AGT503" s="1"/>
      <c r="AGU503" s="1"/>
      <c r="AGV503" s="1"/>
      <c r="AGW503" s="1"/>
      <c r="AGX503" s="1"/>
      <c r="AGY503" s="1"/>
      <c r="AGZ503" s="1"/>
      <c r="AHA503" s="1"/>
      <c r="AHB503" s="1"/>
      <c r="AHC503" s="1"/>
      <c r="AHD503" s="1"/>
      <c r="AHE503" s="1"/>
      <c r="AHF503" s="1"/>
      <c r="AHG503" s="1"/>
      <c r="AHH503" s="1"/>
      <c r="AHI503" s="1"/>
      <c r="AHJ503" s="1"/>
      <c r="AHK503" s="1"/>
      <c r="AHL503" s="1"/>
      <c r="AHM503" s="1"/>
      <c r="AHN503" s="1"/>
      <c r="AHO503" s="1"/>
      <c r="AHP503" s="1"/>
      <c r="AHQ503" s="1"/>
      <c r="AHR503" s="1"/>
      <c r="AHS503" s="1"/>
      <c r="AHT503" s="1"/>
      <c r="AHU503" s="1"/>
      <c r="AHV503" s="1"/>
      <c r="AHW503" s="1"/>
      <c r="AHX503" s="1"/>
      <c r="AHY503" s="1"/>
      <c r="AHZ503" s="1"/>
      <c r="AIA503" s="1"/>
      <c r="AIB503" s="1"/>
      <c r="AIC503" s="1"/>
      <c r="AID503" s="1"/>
      <c r="AIE503" s="1"/>
      <c r="AIF503" s="1"/>
      <c r="AIG503" s="1"/>
      <c r="AIH503" s="1"/>
      <c r="AII503" s="1"/>
      <c r="AIJ503" s="1"/>
      <c r="AIK503" s="1"/>
      <c r="AIL503" s="1"/>
      <c r="AIM503" s="1"/>
      <c r="AIN503" s="1"/>
      <c r="AIO503" s="1"/>
      <c r="AIP503" s="1"/>
      <c r="AIQ503" s="1"/>
      <c r="AIR503" s="1"/>
      <c r="AIS503" s="1"/>
      <c r="AIT503" s="1"/>
      <c r="AIU503" s="1"/>
      <c r="AIV503" s="1"/>
      <c r="AIW503" s="1"/>
      <c r="AIX503" s="1"/>
      <c r="AIY503" s="1"/>
      <c r="AIZ503" s="1"/>
      <c r="AJA503" s="1"/>
      <c r="AJB503" s="1"/>
      <c r="AJC503" s="1"/>
      <c r="AJD503" s="1"/>
      <c r="AJE503" s="1"/>
      <c r="AJF503" s="1"/>
      <c r="AJG503" s="1"/>
      <c r="AJH503" s="1"/>
      <c r="AJI503" s="1"/>
      <c r="AJJ503" s="1"/>
      <c r="AJK503" s="1"/>
      <c r="AJL503" s="1"/>
      <c r="AJM503" s="1"/>
      <c r="AJN503" s="1"/>
      <c r="AJO503" s="1"/>
      <c r="AJP503" s="1"/>
      <c r="AJQ503" s="1"/>
      <c r="AJR503" s="1"/>
      <c r="AJS503" s="1"/>
      <c r="AJT503" s="1"/>
      <c r="AJU503" s="1"/>
      <c r="AJV503" s="1"/>
      <c r="AJW503" s="1"/>
      <c r="AJX503" s="1"/>
      <c r="AJY503" s="1"/>
      <c r="AJZ503" s="1"/>
      <c r="AKA503" s="1"/>
      <c r="AKB503" s="1"/>
      <c r="AKC503" s="1"/>
      <c r="AKD503" s="1"/>
      <c r="AKE503" s="1"/>
      <c r="AKF503" s="1"/>
      <c r="AKG503" s="1"/>
      <c r="AKH503" s="1"/>
      <c r="AKI503" s="1"/>
      <c r="AKJ503" s="1"/>
      <c r="AKK503" s="1"/>
      <c r="AKL503" s="1"/>
      <c r="AKM503" s="1"/>
      <c r="AKN503" s="1"/>
      <c r="AKO503" s="1"/>
      <c r="AKP503" s="1"/>
      <c r="AKQ503" s="1"/>
      <c r="AKR503" s="1"/>
      <c r="AKS503" s="1"/>
      <c r="AKT503" s="1"/>
      <c r="AKU503" s="1"/>
      <c r="AKV503" s="1"/>
      <c r="AKW503" s="1"/>
      <c r="AKX503" s="1"/>
      <c r="AKY503" s="1"/>
      <c r="AKZ503" s="1"/>
      <c r="ALA503" s="1"/>
      <c r="ALB503" s="1"/>
      <c r="ALC503" s="1"/>
      <c r="ALD503" s="1"/>
      <c r="ALE503" s="1"/>
      <c r="ALF503" s="1"/>
      <c r="ALG503" s="1"/>
      <c r="ALH503" s="1"/>
      <c r="ALI503" s="1"/>
      <c r="ALJ503" s="1"/>
      <c r="ALK503" s="1"/>
      <c r="ALL503" s="1"/>
      <c r="ALM503" s="1"/>
      <c r="ALN503" s="1"/>
      <c r="ALO503" s="1"/>
      <c r="ALP503" s="1"/>
      <c r="ALQ503" s="1"/>
      <c r="ALR503" s="1"/>
      <c r="ALS503" s="1"/>
      <c r="ALT503" s="1"/>
      <c r="ALU503" s="1"/>
      <c r="ALV503" s="1"/>
      <c r="ALW503" s="1"/>
      <c r="ALX503" s="1"/>
      <c r="ALY503" s="1"/>
      <c r="ALZ503" s="1"/>
      <c r="AMA503" s="1"/>
      <c r="AMB503" s="1"/>
      <c r="AMC503" s="1"/>
      <c r="AMD503" s="1"/>
      <c r="AME503" s="1"/>
      <c r="AMF503" s="1"/>
      <c r="AMG503" s="1"/>
      <c r="AMH503" s="1"/>
      <c r="AMI503" s="1"/>
      <c r="AMJ503" s="1"/>
    </row>
    <row r="504" spans="1:1024" s="22" customForma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c r="KB504" s="1"/>
      <c r="KC504" s="1"/>
      <c r="KD504" s="1"/>
      <c r="KE504" s="1"/>
      <c r="KF504" s="1"/>
      <c r="KG504" s="1"/>
      <c r="KH504" s="1"/>
      <c r="KI504" s="1"/>
      <c r="KJ504" s="1"/>
      <c r="KK504" s="1"/>
      <c r="KL504" s="1"/>
      <c r="KM504" s="1"/>
      <c r="KN504" s="1"/>
      <c r="KO504" s="1"/>
      <c r="KP504" s="1"/>
      <c r="KQ504" s="1"/>
      <c r="KR504" s="1"/>
      <c r="KS504" s="1"/>
      <c r="KT504" s="1"/>
      <c r="KU504" s="1"/>
      <c r="KV504" s="1"/>
      <c r="KW504" s="1"/>
      <c r="KX504" s="1"/>
      <c r="KY504" s="1"/>
      <c r="KZ504" s="1"/>
      <c r="LA504" s="1"/>
      <c r="LB504" s="1"/>
      <c r="LC504" s="1"/>
      <c r="LD504" s="1"/>
      <c r="LE504" s="1"/>
      <c r="LF504" s="1"/>
      <c r="LG504" s="1"/>
      <c r="LH504" s="1"/>
      <c r="LI504" s="1"/>
      <c r="LJ504" s="1"/>
      <c r="LK504" s="1"/>
      <c r="LL504" s="1"/>
      <c r="LM504" s="1"/>
      <c r="LN504" s="1"/>
      <c r="LO504" s="1"/>
      <c r="LP504" s="1"/>
      <c r="LQ504" s="1"/>
      <c r="LR504" s="1"/>
      <c r="LS504" s="1"/>
      <c r="LT504" s="1"/>
      <c r="LU504" s="1"/>
      <c r="LV504" s="1"/>
      <c r="LW504" s="1"/>
      <c r="LX504" s="1"/>
      <c r="LY504" s="1"/>
      <c r="LZ504" s="1"/>
      <c r="MA504" s="1"/>
      <c r="MB504" s="1"/>
      <c r="MC504" s="1"/>
      <c r="MD504" s="1"/>
      <c r="ME504" s="1"/>
      <c r="MF504" s="1"/>
      <c r="MG504" s="1"/>
      <c r="MH504" s="1"/>
      <c r="MI504" s="1"/>
      <c r="MJ504" s="1"/>
      <c r="MK504" s="1"/>
      <c r="ML504" s="1"/>
      <c r="MM504" s="1"/>
      <c r="MN504" s="1"/>
      <c r="MO504" s="1"/>
      <c r="MP504" s="1"/>
      <c r="MQ504" s="1"/>
      <c r="MR504" s="1"/>
      <c r="MS504" s="1"/>
      <c r="MT504" s="1"/>
      <c r="MU504" s="1"/>
      <c r="MV504" s="1"/>
      <c r="MW504" s="1"/>
      <c r="MX504" s="1"/>
      <c r="MY504" s="1"/>
      <c r="MZ504" s="1"/>
      <c r="NA504" s="1"/>
      <c r="NB504" s="1"/>
      <c r="NC504" s="1"/>
      <c r="ND504" s="1"/>
      <c r="NE504" s="1"/>
      <c r="NF504" s="1"/>
      <c r="NG504" s="1"/>
      <c r="NH504" s="1"/>
      <c r="NI504" s="1"/>
      <c r="NJ504" s="1"/>
      <c r="NK504" s="1"/>
      <c r="NL504" s="1"/>
      <c r="NM504" s="1"/>
      <c r="NN504" s="1"/>
      <c r="NO504" s="1"/>
      <c r="NP504" s="1"/>
      <c r="NQ504" s="1"/>
      <c r="NR504" s="1"/>
      <c r="NS504" s="1"/>
      <c r="NT504" s="1"/>
      <c r="NU504" s="1"/>
      <c r="NV504" s="1"/>
      <c r="NW504" s="1"/>
      <c r="NX504" s="1"/>
      <c r="NY504" s="1"/>
      <c r="NZ504" s="1"/>
      <c r="OA504" s="1"/>
      <c r="OB504" s="1"/>
      <c r="OC504" s="1"/>
      <c r="OD504" s="1"/>
      <c r="OE504" s="1"/>
      <c r="OF504" s="1"/>
      <c r="OG504" s="1"/>
      <c r="OH504" s="1"/>
      <c r="OI504" s="1"/>
      <c r="OJ504" s="1"/>
      <c r="OK504" s="1"/>
      <c r="OL504" s="1"/>
      <c r="OM504" s="1"/>
      <c r="ON504" s="1"/>
      <c r="OO504" s="1"/>
      <c r="OP504" s="1"/>
      <c r="OQ504" s="1"/>
      <c r="OR504" s="1"/>
      <c r="OS504" s="1"/>
      <c r="OT504" s="1"/>
      <c r="OU504" s="1"/>
      <c r="OV504" s="1"/>
      <c r="OW504" s="1"/>
      <c r="OX504" s="1"/>
      <c r="OY504" s="1"/>
      <c r="OZ504" s="1"/>
      <c r="PA504" s="1"/>
      <c r="PB504" s="1"/>
      <c r="PC504" s="1"/>
      <c r="PD504" s="1"/>
      <c r="PE504" s="1"/>
      <c r="PF504" s="1"/>
      <c r="PG504" s="1"/>
      <c r="PH504" s="1"/>
      <c r="PI504" s="1"/>
      <c r="PJ504" s="1"/>
      <c r="PK504" s="1"/>
      <c r="PL504" s="1"/>
      <c r="PM504" s="1"/>
      <c r="PN504" s="1"/>
      <c r="PO504" s="1"/>
      <c r="PP504" s="1"/>
      <c r="PQ504" s="1"/>
      <c r="PR504" s="1"/>
      <c r="PS504" s="1"/>
      <c r="PT504" s="1"/>
      <c r="PU504" s="1"/>
      <c r="PV504" s="1"/>
      <c r="PW504" s="1"/>
      <c r="PX504" s="1"/>
      <c r="PY504" s="1"/>
      <c r="PZ504" s="1"/>
      <c r="QA504" s="1"/>
      <c r="QB504" s="1"/>
      <c r="QC504" s="1"/>
      <c r="QD504" s="1"/>
      <c r="QE504" s="1"/>
      <c r="QF504" s="1"/>
      <c r="QG504" s="1"/>
      <c r="QH504" s="1"/>
      <c r="QI504" s="1"/>
      <c r="QJ504" s="1"/>
      <c r="QK504" s="1"/>
      <c r="QL504" s="1"/>
      <c r="QM504" s="1"/>
      <c r="QN504" s="1"/>
      <c r="QO504" s="1"/>
      <c r="QP504" s="1"/>
      <c r="QQ504" s="1"/>
      <c r="QR504" s="1"/>
      <c r="QS504" s="1"/>
      <c r="QT504" s="1"/>
      <c r="QU504" s="1"/>
      <c r="QV504" s="1"/>
      <c r="QW504" s="1"/>
      <c r="QX504" s="1"/>
      <c r="QY504" s="1"/>
      <c r="QZ504" s="1"/>
      <c r="RA504" s="1"/>
      <c r="RB504" s="1"/>
      <c r="RC504" s="1"/>
      <c r="RD504" s="1"/>
      <c r="RE504" s="1"/>
      <c r="RF504" s="1"/>
      <c r="RG504" s="1"/>
      <c r="RH504" s="1"/>
      <c r="RI504" s="1"/>
      <c r="RJ504" s="1"/>
      <c r="RK504" s="1"/>
      <c r="RL504" s="1"/>
      <c r="RM504" s="1"/>
      <c r="RN504" s="1"/>
      <c r="RO504" s="1"/>
      <c r="RP504" s="1"/>
      <c r="RQ504" s="1"/>
      <c r="RR504" s="1"/>
      <c r="RS504" s="1"/>
      <c r="RT504" s="1"/>
      <c r="RU504" s="1"/>
      <c r="RV504" s="1"/>
      <c r="RW504" s="1"/>
      <c r="RX504" s="1"/>
      <c r="RY504" s="1"/>
      <c r="RZ504" s="1"/>
      <c r="SA504" s="1"/>
      <c r="SB504" s="1"/>
      <c r="SC504" s="1"/>
      <c r="SD504" s="1"/>
      <c r="SE504" s="1"/>
      <c r="SF504" s="1"/>
      <c r="SG504" s="1"/>
      <c r="SH504" s="1"/>
      <c r="SI504" s="1"/>
      <c r="SJ504" s="1"/>
      <c r="SK504" s="1"/>
      <c r="SL504" s="1"/>
      <c r="SM504" s="1"/>
      <c r="SN504" s="1"/>
      <c r="SO504" s="1"/>
      <c r="SP504" s="1"/>
      <c r="SQ504" s="1"/>
      <c r="SR504" s="1"/>
      <c r="SS504" s="1"/>
      <c r="ST504" s="1"/>
      <c r="SU504" s="1"/>
      <c r="SV504" s="1"/>
      <c r="SW504" s="1"/>
      <c r="SX504" s="1"/>
      <c r="SY504" s="1"/>
      <c r="SZ504" s="1"/>
      <c r="TA504" s="1"/>
      <c r="TB504" s="1"/>
      <c r="TC504" s="1"/>
      <c r="TD504" s="1"/>
      <c r="TE504" s="1"/>
      <c r="TF504" s="1"/>
      <c r="TG504" s="1"/>
      <c r="TH504" s="1"/>
      <c r="TI504" s="1"/>
      <c r="TJ504" s="1"/>
      <c r="TK504" s="1"/>
      <c r="TL504" s="1"/>
      <c r="TM504" s="1"/>
      <c r="TN504" s="1"/>
      <c r="TO504" s="1"/>
      <c r="TP504" s="1"/>
      <c r="TQ504" s="1"/>
      <c r="TR504" s="1"/>
      <c r="TS504" s="1"/>
      <c r="TT504" s="1"/>
      <c r="TU504" s="1"/>
      <c r="TV504" s="1"/>
      <c r="TW504" s="1"/>
      <c r="TX504" s="1"/>
      <c r="TY504" s="1"/>
      <c r="TZ504" s="1"/>
      <c r="UA504" s="1"/>
      <c r="UB504" s="1"/>
      <c r="UC504" s="1"/>
      <c r="UD504" s="1"/>
      <c r="UE504" s="1"/>
      <c r="UF504" s="1"/>
      <c r="UG504" s="1"/>
      <c r="UH504" s="1"/>
      <c r="UI504" s="1"/>
      <c r="UJ504" s="1"/>
      <c r="UK504" s="1"/>
      <c r="UL504" s="1"/>
      <c r="UM504" s="1"/>
      <c r="UN504" s="1"/>
      <c r="UO504" s="1"/>
      <c r="UP504" s="1"/>
      <c r="UQ504" s="1"/>
      <c r="UR504" s="1"/>
      <c r="US504" s="1"/>
      <c r="UT504" s="1"/>
      <c r="UU504" s="1"/>
      <c r="UV504" s="1"/>
      <c r="UW504" s="1"/>
      <c r="UX504" s="1"/>
      <c r="UY504" s="1"/>
      <c r="UZ504" s="1"/>
      <c r="VA504" s="1"/>
      <c r="VB504" s="1"/>
      <c r="VC504" s="1"/>
      <c r="VD504" s="1"/>
      <c r="VE504" s="1"/>
      <c r="VF504" s="1"/>
      <c r="VG504" s="1"/>
      <c r="VH504" s="1"/>
      <c r="VI504" s="1"/>
      <c r="VJ504" s="1"/>
      <c r="VK504" s="1"/>
      <c r="VL504" s="1"/>
      <c r="VM504" s="1"/>
      <c r="VN504" s="1"/>
      <c r="VO504" s="1"/>
      <c r="VP504" s="1"/>
      <c r="VQ504" s="1"/>
      <c r="VR504" s="1"/>
      <c r="VS504" s="1"/>
      <c r="VT504" s="1"/>
      <c r="VU504" s="1"/>
      <c r="VV504" s="1"/>
      <c r="VW504" s="1"/>
      <c r="VX504" s="1"/>
      <c r="VY504" s="1"/>
      <c r="VZ504" s="1"/>
      <c r="WA504" s="1"/>
      <c r="WB504" s="1"/>
      <c r="WC504" s="1"/>
      <c r="WD504" s="1"/>
      <c r="WE504" s="1"/>
      <c r="WF504" s="1"/>
      <c r="WG504" s="1"/>
      <c r="WH504" s="1"/>
      <c r="WI504" s="1"/>
      <c r="WJ504" s="1"/>
      <c r="WK504" s="1"/>
      <c r="WL504" s="1"/>
      <c r="WM504" s="1"/>
      <c r="WN504" s="1"/>
      <c r="WO504" s="1"/>
      <c r="WP504" s="1"/>
      <c r="WQ504" s="1"/>
      <c r="WR504" s="1"/>
      <c r="WS504" s="1"/>
      <c r="WT504" s="1"/>
      <c r="WU504" s="1"/>
      <c r="WV504" s="1"/>
      <c r="WW504" s="1"/>
      <c r="WX504" s="1"/>
      <c r="WY504" s="1"/>
      <c r="WZ504" s="1"/>
      <c r="XA504" s="1"/>
      <c r="XB504" s="1"/>
      <c r="XC504" s="1"/>
      <c r="XD504" s="1"/>
      <c r="XE504" s="1"/>
      <c r="XF504" s="1"/>
      <c r="XG504" s="1"/>
      <c r="XH504" s="1"/>
      <c r="XI504" s="1"/>
      <c r="XJ504" s="1"/>
      <c r="XK504" s="1"/>
      <c r="XL504" s="1"/>
      <c r="XM504" s="1"/>
      <c r="XN504" s="1"/>
      <c r="XO504" s="1"/>
      <c r="XP504" s="1"/>
      <c r="XQ504" s="1"/>
      <c r="XR504" s="1"/>
      <c r="XS504" s="1"/>
      <c r="XT504" s="1"/>
      <c r="XU504" s="1"/>
      <c r="XV504" s="1"/>
      <c r="XW504" s="1"/>
      <c r="XX504" s="1"/>
      <c r="XY504" s="1"/>
      <c r="XZ504" s="1"/>
      <c r="YA504" s="1"/>
      <c r="YB504" s="1"/>
      <c r="YC504" s="1"/>
      <c r="YD504" s="1"/>
      <c r="YE504" s="1"/>
      <c r="YF504" s="1"/>
      <c r="YG504" s="1"/>
      <c r="YH504" s="1"/>
      <c r="YI504" s="1"/>
      <c r="YJ504" s="1"/>
      <c r="YK504" s="1"/>
      <c r="YL504" s="1"/>
      <c r="YM504" s="1"/>
      <c r="YN504" s="1"/>
      <c r="YO504" s="1"/>
      <c r="YP504" s="1"/>
      <c r="YQ504" s="1"/>
      <c r="YR504" s="1"/>
      <c r="YS504" s="1"/>
      <c r="YT504" s="1"/>
      <c r="YU504" s="1"/>
      <c r="YV504" s="1"/>
      <c r="YW504" s="1"/>
      <c r="YX504" s="1"/>
      <c r="YY504" s="1"/>
      <c r="YZ504" s="1"/>
      <c r="ZA504" s="1"/>
      <c r="ZB504" s="1"/>
      <c r="ZC504" s="1"/>
      <c r="ZD504" s="1"/>
      <c r="ZE504" s="1"/>
      <c r="ZF504" s="1"/>
      <c r="ZG504" s="1"/>
      <c r="ZH504" s="1"/>
      <c r="ZI504" s="1"/>
      <c r="ZJ504" s="1"/>
      <c r="ZK504" s="1"/>
      <c r="ZL504" s="1"/>
      <c r="ZM504" s="1"/>
      <c r="ZN504" s="1"/>
      <c r="ZO504" s="1"/>
      <c r="ZP504" s="1"/>
      <c r="ZQ504" s="1"/>
      <c r="ZR504" s="1"/>
      <c r="ZS504" s="1"/>
      <c r="ZT504" s="1"/>
      <c r="ZU504" s="1"/>
      <c r="ZV504" s="1"/>
      <c r="ZW504" s="1"/>
      <c r="ZX504" s="1"/>
      <c r="ZY504" s="1"/>
      <c r="ZZ504" s="1"/>
      <c r="AAA504" s="1"/>
      <c r="AAB504" s="1"/>
      <c r="AAC504" s="1"/>
      <c r="AAD504" s="1"/>
      <c r="AAE504" s="1"/>
      <c r="AAF504" s="1"/>
      <c r="AAG504" s="1"/>
      <c r="AAH504" s="1"/>
      <c r="AAI504" s="1"/>
      <c r="AAJ504" s="1"/>
      <c r="AAK504" s="1"/>
      <c r="AAL504" s="1"/>
      <c r="AAM504" s="1"/>
      <c r="AAN504" s="1"/>
      <c r="AAO504" s="1"/>
      <c r="AAP504" s="1"/>
      <c r="AAQ504" s="1"/>
      <c r="AAR504" s="1"/>
      <c r="AAS504" s="1"/>
      <c r="AAT504" s="1"/>
      <c r="AAU504" s="1"/>
      <c r="AAV504" s="1"/>
      <c r="AAW504" s="1"/>
      <c r="AAX504" s="1"/>
      <c r="AAY504" s="1"/>
      <c r="AAZ504" s="1"/>
      <c r="ABA504" s="1"/>
      <c r="ABB504" s="1"/>
      <c r="ABC504" s="1"/>
      <c r="ABD504" s="1"/>
      <c r="ABE504" s="1"/>
      <c r="ABF504" s="1"/>
      <c r="ABG504" s="1"/>
      <c r="ABH504" s="1"/>
      <c r="ABI504" s="1"/>
      <c r="ABJ504" s="1"/>
      <c r="ABK504" s="1"/>
      <c r="ABL504" s="1"/>
      <c r="ABM504" s="1"/>
      <c r="ABN504" s="1"/>
      <c r="ABO504" s="1"/>
      <c r="ABP504" s="1"/>
      <c r="ABQ504" s="1"/>
      <c r="ABR504" s="1"/>
      <c r="ABS504" s="1"/>
      <c r="ABT504" s="1"/>
      <c r="ABU504" s="1"/>
      <c r="ABV504" s="1"/>
      <c r="ABW504" s="1"/>
      <c r="ABX504" s="1"/>
      <c r="ABY504" s="1"/>
      <c r="ABZ504" s="1"/>
      <c r="ACA504" s="1"/>
      <c r="ACB504" s="1"/>
      <c r="ACC504" s="1"/>
      <c r="ACD504" s="1"/>
      <c r="ACE504" s="1"/>
      <c r="ACF504" s="1"/>
      <c r="ACG504" s="1"/>
      <c r="ACH504" s="1"/>
      <c r="ACI504" s="1"/>
      <c r="ACJ504" s="1"/>
      <c r="ACK504" s="1"/>
      <c r="ACL504" s="1"/>
      <c r="ACM504" s="1"/>
      <c r="ACN504" s="1"/>
      <c r="ACO504" s="1"/>
      <c r="ACP504" s="1"/>
      <c r="ACQ504" s="1"/>
      <c r="ACR504" s="1"/>
      <c r="ACS504" s="1"/>
      <c r="ACT504" s="1"/>
      <c r="ACU504" s="1"/>
      <c r="ACV504" s="1"/>
      <c r="ACW504" s="1"/>
      <c r="ACX504" s="1"/>
      <c r="ACY504" s="1"/>
      <c r="ACZ504" s="1"/>
      <c r="ADA504" s="1"/>
      <c r="ADB504" s="1"/>
      <c r="ADC504" s="1"/>
      <c r="ADD504" s="1"/>
      <c r="ADE504" s="1"/>
      <c r="ADF504" s="1"/>
      <c r="ADG504" s="1"/>
      <c r="ADH504" s="1"/>
      <c r="ADI504" s="1"/>
      <c r="ADJ504" s="1"/>
      <c r="ADK504" s="1"/>
      <c r="ADL504" s="1"/>
      <c r="ADM504" s="1"/>
      <c r="ADN504" s="1"/>
      <c r="ADO504" s="1"/>
      <c r="ADP504" s="1"/>
      <c r="ADQ504" s="1"/>
      <c r="ADR504" s="1"/>
      <c r="ADS504" s="1"/>
      <c r="ADT504" s="1"/>
      <c r="ADU504" s="1"/>
      <c r="ADV504" s="1"/>
      <c r="ADW504" s="1"/>
      <c r="ADX504" s="1"/>
      <c r="ADY504" s="1"/>
      <c r="ADZ504" s="1"/>
      <c r="AEA504" s="1"/>
      <c r="AEB504" s="1"/>
      <c r="AEC504" s="1"/>
      <c r="AED504" s="1"/>
      <c r="AEE504" s="1"/>
      <c r="AEF504" s="1"/>
      <c r="AEG504" s="1"/>
      <c r="AEH504" s="1"/>
      <c r="AEI504" s="1"/>
      <c r="AEJ504" s="1"/>
      <c r="AEK504" s="1"/>
      <c r="AEL504" s="1"/>
      <c r="AEM504" s="1"/>
      <c r="AEN504" s="1"/>
      <c r="AEO504" s="1"/>
      <c r="AEP504" s="1"/>
      <c r="AEQ504" s="1"/>
      <c r="AER504" s="1"/>
      <c r="AES504" s="1"/>
      <c r="AET504" s="1"/>
      <c r="AEU504" s="1"/>
      <c r="AEV504" s="1"/>
      <c r="AEW504" s="1"/>
      <c r="AEX504" s="1"/>
      <c r="AEY504" s="1"/>
      <c r="AEZ504" s="1"/>
      <c r="AFA504" s="1"/>
      <c r="AFB504" s="1"/>
      <c r="AFC504" s="1"/>
      <c r="AFD504" s="1"/>
      <c r="AFE504" s="1"/>
      <c r="AFF504" s="1"/>
      <c r="AFG504" s="1"/>
      <c r="AFH504" s="1"/>
      <c r="AFI504" s="1"/>
      <c r="AFJ504" s="1"/>
      <c r="AFK504" s="1"/>
      <c r="AFL504" s="1"/>
      <c r="AFM504" s="1"/>
      <c r="AFN504" s="1"/>
      <c r="AFO504" s="1"/>
      <c r="AFP504" s="1"/>
      <c r="AFQ504" s="1"/>
      <c r="AFR504" s="1"/>
      <c r="AFS504" s="1"/>
      <c r="AFT504" s="1"/>
      <c r="AFU504" s="1"/>
      <c r="AFV504" s="1"/>
      <c r="AFW504" s="1"/>
      <c r="AFX504" s="1"/>
      <c r="AFY504" s="1"/>
      <c r="AFZ504" s="1"/>
      <c r="AGA504" s="1"/>
      <c r="AGB504" s="1"/>
      <c r="AGC504" s="1"/>
      <c r="AGD504" s="1"/>
      <c r="AGE504" s="1"/>
      <c r="AGF504" s="1"/>
      <c r="AGG504" s="1"/>
      <c r="AGH504" s="1"/>
      <c r="AGI504" s="1"/>
      <c r="AGJ504" s="1"/>
      <c r="AGK504" s="1"/>
      <c r="AGL504" s="1"/>
      <c r="AGM504" s="1"/>
      <c r="AGN504" s="1"/>
      <c r="AGO504" s="1"/>
      <c r="AGP504" s="1"/>
      <c r="AGQ504" s="1"/>
      <c r="AGR504" s="1"/>
      <c r="AGS504" s="1"/>
      <c r="AGT504" s="1"/>
      <c r="AGU504" s="1"/>
      <c r="AGV504" s="1"/>
      <c r="AGW504" s="1"/>
      <c r="AGX504" s="1"/>
      <c r="AGY504" s="1"/>
      <c r="AGZ504" s="1"/>
      <c r="AHA504" s="1"/>
      <c r="AHB504" s="1"/>
      <c r="AHC504" s="1"/>
      <c r="AHD504" s="1"/>
      <c r="AHE504" s="1"/>
      <c r="AHF504" s="1"/>
      <c r="AHG504" s="1"/>
      <c r="AHH504" s="1"/>
      <c r="AHI504" s="1"/>
      <c r="AHJ504" s="1"/>
      <c r="AHK504" s="1"/>
      <c r="AHL504" s="1"/>
      <c r="AHM504" s="1"/>
      <c r="AHN504" s="1"/>
      <c r="AHO504" s="1"/>
      <c r="AHP504" s="1"/>
      <c r="AHQ504" s="1"/>
      <c r="AHR504" s="1"/>
      <c r="AHS504" s="1"/>
      <c r="AHT504" s="1"/>
      <c r="AHU504" s="1"/>
      <c r="AHV504" s="1"/>
      <c r="AHW504" s="1"/>
      <c r="AHX504" s="1"/>
      <c r="AHY504" s="1"/>
      <c r="AHZ504" s="1"/>
      <c r="AIA504" s="1"/>
      <c r="AIB504" s="1"/>
      <c r="AIC504" s="1"/>
      <c r="AID504" s="1"/>
      <c r="AIE504" s="1"/>
      <c r="AIF504" s="1"/>
      <c r="AIG504" s="1"/>
      <c r="AIH504" s="1"/>
      <c r="AII504" s="1"/>
      <c r="AIJ504" s="1"/>
      <c r="AIK504" s="1"/>
      <c r="AIL504" s="1"/>
      <c r="AIM504" s="1"/>
      <c r="AIN504" s="1"/>
      <c r="AIO504" s="1"/>
      <c r="AIP504" s="1"/>
      <c r="AIQ504" s="1"/>
      <c r="AIR504" s="1"/>
      <c r="AIS504" s="1"/>
      <c r="AIT504" s="1"/>
      <c r="AIU504" s="1"/>
      <c r="AIV504" s="1"/>
      <c r="AIW504" s="1"/>
      <c r="AIX504" s="1"/>
      <c r="AIY504" s="1"/>
      <c r="AIZ504" s="1"/>
      <c r="AJA504" s="1"/>
      <c r="AJB504" s="1"/>
      <c r="AJC504" s="1"/>
      <c r="AJD504" s="1"/>
      <c r="AJE504" s="1"/>
      <c r="AJF504" s="1"/>
      <c r="AJG504" s="1"/>
      <c r="AJH504" s="1"/>
      <c r="AJI504" s="1"/>
      <c r="AJJ504" s="1"/>
      <c r="AJK504" s="1"/>
      <c r="AJL504" s="1"/>
      <c r="AJM504" s="1"/>
      <c r="AJN504" s="1"/>
      <c r="AJO504" s="1"/>
      <c r="AJP504" s="1"/>
      <c r="AJQ504" s="1"/>
      <c r="AJR504" s="1"/>
      <c r="AJS504" s="1"/>
      <c r="AJT504" s="1"/>
      <c r="AJU504" s="1"/>
      <c r="AJV504" s="1"/>
      <c r="AJW504" s="1"/>
      <c r="AJX504" s="1"/>
      <c r="AJY504" s="1"/>
      <c r="AJZ504" s="1"/>
      <c r="AKA504" s="1"/>
      <c r="AKB504" s="1"/>
      <c r="AKC504" s="1"/>
      <c r="AKD504" s="1"/>
      <c r="AKE504" s="1"/>
      <c r="AKF504" s="1"/>
      <c r="AKG504" s="1"/>
      <c r="AKH504" s="1"/>
      <c r="AKI504" s="1"/>
      <c r="AKJ504" s="1"/>
      <c r="AKK504" s="1"/>
      <c r="AKL504" s="1"/>
      <c r="AKM504" s="1"/>
      <c r="AKN504" s="1"/>
      <c r="AKO504" s="1"/>
      <c r="AKP504" s="1"/>
      <c r="AKQ504" s="1"/>
      <c r="AKR504" s="1"/>
      <c r="AKS504" s="1"/>
      <c r="AKT504" s="1"/>
      <c r="AKU504" s="1"/>
      <c r="AKV504" s="1"/>
      <c r="AKW504" s="1"/>
      <c r="AKX504" s="1"/>
      <c r="AKY504" s="1"/>
      <c r="AKZ504" s="1"/>
      <c r="ALA504" s="1"/>
      <c r="ALB504" s="1"/>
      <c r="ALC504" s="1"/>
      <c r="ALD504" s="1"/>
      <c r="ALE504" s="1"/>
      <c r="ALF504" s="1"/>
      <c r="ALG504" s="1"/>
      <c r="ALH504" s="1"/>
      <c r="ALI504" s="1"/>
      <c r="ALJ504" s="1"/>
      <c r="ALK504" s="1"/>
      <c r="ALL504" s="1"/>
      <c r="ALM504" s="1"/>
      <c r="ALN504" s="1"/>
      <c r="ALO504" s="1"/>
      <c r="ALP504" s="1"/>
      <c r="ALQ504" s="1"/>
      <c r="ALR504" s="1"/>
      <c r="ALS504" s="1"/>
      <c r="ALT504" s="1"/>
      <c r="ALU504" s="1"/>
      <c r="ALV504" s="1"/>
      <c r="ALW504" s="1"/>
      <c r="ALX504" s="1"/>
      <c r="ALY504" s="1"/>
      <c r="ALZ504" s="1"/>
      <c r="AMA504" s="1"/>
      <c r="AMB504" s="1"/>
      <c r="AMC504" s="1"/>
      <c r="AMD504" s="1"/>
      <c r="AME504" s="1"/>
      <c r="AMF504" s="1"/>
      <c r="AMG504" s="1"/>
      <c r="AMH504" s="1"/>
      <c r="AMI504" s="1"/>
      <c r="AMJ504" s="1"/>
    </row>
    <row r="505" spans="1:1024" s="22" customFormat="1">
      <c r="A505" s="1" t="s">
        <v>9256</v>
      </c>
      <c r="B505" s="1" t="s">
        <v>9257</v>
      </c>
      <c r="C505" s="1" t="s">
        <v>99</v>
      </c>
      <c r="D505" s="1" t="s">
        <v>13</v>
      </c>
      <c r="E505" s="1" t="s">
        <v>9258</v>
      </c>
      <c r="F505" s="1" t="s">
        <v>16</v>
      </c>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c r="KB505" s="1"/>
      <c r="KC505" s="1"/>
      <c r="KD505" s="1"/>
      <c r="KE505" s="1"/>
      <c r="KF505" s="1"/>
      <c r="KG505" s="1"/>
      <c r="KH505" s="1"/>
      <c r="KI505" s="1"/>
      <c r="KJ505" s="1"/>
      <c r="KK505" s="1"/>
      <c r="KL505" s="1"/>
      <c r="KM505" s="1"/>
      <c r="KN505" s="1"/>
      <c r="KO505" s="1"/>
      <c r="KP505" s="1"/>
      <c r="KQ505" s="1"/>
      <c r="KR505" s="1"/>
      <c r="KS505" s="1"/>
      <c r="KT505" s="1"/>
      <c r="KU505" s="1"/>
      <c r="KV505" s="1"/>
      <c r="KW505" s="1"/>
      <c r="KX505" s="1"/>
      <c r="KY505" s="1"/>
      <c r="KZ505" s="1"/>
      <c r="LA505" s="1"/>
      <c r="LB505" s="1"/>
      <c r="LC505" s="1"/>
      <c r="LD505" s="1"/>
      <c r="LE505" s="1"/>
      <c r="LF505" s="1"/>
      <c r="LG505" s="1"/>
      <c r="LH505" s="1"/>
      <c r="LI505" s="1"/>
      <c r="LJ505" s="1"/>
      <c r="LK505" s="1"/>
      <c r="LL505" s="1"/>
      <c r="LM505" s="1"/>
      <c r="LN505" s="1"/>
      <c r="LO505" s="1"/>
      <c r="LP505" s="1"/>
      <c r="LQ505" s="1"/>
      <c r="LR505" s="1"/>
      <c r="LS505" s="1"/>
      <c r="LT505" s="1"/>
      <c r="LU505" s="1"/>
      <c r="LV505" s="1"/>
      <c r="LW505" s="1"/>
      <c r="LX505" s="1"/>
      <c r="LY505" s="1"/>
      <c r="LZ505" s="1"/>
      <c r="MA505" s="1"/>
      <c r="MB505" s="1"/>
      <c r="MC505" s="1"/>
      <c r="MD505" s="1"/>
      <c r="ME505" s="1"/>
      <c r="MF505" s="1"/>
      <c r="MG505" s="1"/>
      <c r="MH505" s="1"/>
      <c r="MI505" s="1"/>
      <c r="MJ505" s="1"/>
      <c r="MK505" s="1"/>
      <c r="ML505" s="1"/>
      <c r="MM505" s="1"/>
      <c r="MN505" s="1"/>
      <c r="MO505" s="1"/>
      <c r="MP505" s="1"/>
      <c r="MQ505" s="1"/>
      <c r="MR505" s="1"/>
      <c r="MS505" s="1"/>
      <c r="MT505" s="1"/>
      <c r="MU505" s="1"/>
      <c r="MV505" s="1"/>
      <c r="MW505" s="1"/>
      <c r="MX505" s="1"/>
      <c r="MY505" s="1"/>
      <c r="MZ505" s="1"/>
      <c r="NA505" s="1"/>
      <c r="NB505" s="1"/>
      <c r="NC505" s="1"/>
      <c r="ND505" s="1"/>
      <c r="NE505" s="1"/>
      <c r="NF505" s="1"/>
      <c r="NG505" s="1"/>
      <c r="NH505" s="1"/>
      <c r="NI505" s="1"/>
      <c r="NJ505" s="1"/>
      <c r="NK505" s="1"/>
      <c r="NL505" s="1"/>
      <c r="NM505" s="1"/>
      <c r="NN505" s="1"/>
      <c r="NO505" s="1"/>
      <c r="NP505" s="1"/>
      <c r="NQ505" s="1"/>
      <c r="NR505" s="1"/>
      <c r="NS505" s="1"/>
      <c r="NT505" s="1"/>
      <c r="NU505" s="1"/>
      <c r="NV505" s="1"/>
      <c r="NW505" s="1"/>
      <c r="NX505" s="1"/>
      <c r="NY505" s="1"/>
      <c r="NZ505" s="1"/>
      <c r="OA505" s="1"/>
      <c r="OB505" s="1"/>
      <c r="OC505" s="1"/>
      <c r="OD505" s="1"/>
      <c r="OE505" s="1"/>
      <c r="OF505" s="1"/>
      <c r="OG505" s="1"/>
      <c r="OH505" s="1"/>
      <c r="OI505" s="1"/>
      <c r="OJ505" s="1"/>
      <c r="OK505" s="1"/>
      <c r="OL505" s="1"/>
      <c r="OM505" s="1"/>
      <c r="ON505" s="1"/>
      <c r="OO505" s="1"/>
      <c r="OP505" s="1"/>
      <c r="OQ505" s="1"/>
      <c r="OR505" s="1"/>
      <c r="OS505" s="1"/>
      <c r="OT505" s="1"/>
      <c r="OU505" s="1"/>
      <c r="OV505" s="1"/>
      <c r="OW505" s="1"/>
      <c r="OX505" s="1"/>
      <c r="OY505" s="1"/>
      <c r="OZ505" s="1"/>
      <c r="PA505" s="1"/>
      <c r="PB505" s="1"/>
      <c r="PC505" s="1"/>
      <c r="PD505" s="1"/>
      <c r="PE505" s="1"/>
      <c r="PF505" s="1"/>
      <c r="PG505" s="1"/>
      <c r="PH505" s="1"/>
      <c r="PI505" s="1"/>
      <c r="PJ505" s="1"/>
      <c r="PK505" s="1"/>
      <c r="PL505" s="1"/>
      <c r="PM505" s="1"/>
      <c r="PN505" s="1"/>
      <c r="PO505" s="1"/>
      <c r="PP505" s="1"/>
      <c r="PQ505" s="1"/>
      <c r="PR505" s="1"/>
      <c r="PS505" s="1"/>
      <c r="PT505" s="1"/>
      <c r="PU505" s="1"/>
      <c r="PV505" s="1"/>
      <c r="PW505" s="1"/>
      <c r="PX505" s="1"/>
      <c r="PY505" s="1"/>
      <c r="PZ505" s="1"/>
      <c r="QA505" s="1"/>
      <c r="QB505" s="1"/>
      <c r="QC505" s="1"/>
      <c r="QD505" s="1"/>
      <c r="QE505" s="1"/>
      <c r="QF505" s="1"/>
      <c r="QG505" s="1"/>
      <c r="QH505" s="1"/>
      <c r="QI505" s="1"/>
      <c r="QJ505" s="1"/>
      <c r="QK505" s="1"/>
      <c r="QL505" s="1"/>
      <c r="QM505" s="1"/>
      <c r="QN505" s="1"/>
      <c r="QO505" s="1"/>
      <c r="QP505" s="1"/>
      <c r="QQ505" s="1"/>
      <c r="QR505" s="1"/>
      <c r="QS505" s="1"/>
      <c r="QT505" s="1"/>
      <c r="QU505" s="1"/>
      <c r="QV505" s="1"/>
      <c r="QW505" s="1"/>
      <c r="QX505" s="1"/>
      <c r="QY505" s="1"/>
      <c r="QZ505" s="1"/>
      <c r="RA505" s="1"/>
      <c r="RB505" s="1"/>
      <c r="RC505" s="1"/>
      <c r="RD505" s="1"/>
      <c r="RE505" s="1"/>
      <c r="RF505" s="1"/>
      <c r="RG505" s="1"/>
      <c r="RH505" s="1"/>
      <c r="RI505" s="1"/>
      <c r="RJ505" s="1"/>
      <c r="RK505" s="1"/>
      <c r="RL505" s="1"/>
      <c r="RM505" s="1"/>
      <c r="RN505" s="1"/>
      <c r="RO505" s="1"/>
      <c r="RP505" s="1"/>
      <c r="RQ505" s="1"/>
      <c r="RR505" s="1"/>
      <c r="RS505" s="1"/>
      <c r="RT505" s="1"/>
      <c r="RU505" s="1"/>
      <c r="RV505" s="1"/>
      <c r="RW505" s="1"/>
      <c r="RX505" s="1"/>
      <c r="RY505" s="1"/>
      <c r="RZ505" s="1"/>
      <c r="SA505" s="1"/>
      <c r="SB505" s="1"/>
      <c r="SC505" s="1"/>
      <c r="SD505" s="1"/>
      <c r="SE505" s="1"/>
      <c r="SF505" s="1"/>
      <c r="SG505" s="1"/>
      <c r="SH505" s="1"/>
      <c r="SI505" s="1"/>
      <c r="SJ505" s="1"/>
      <c r="SK505" s="1"/>
      <c r="SL505" s="1"/>
      <c r="SM505" s="1"/>
      <c r="SN505" s="1"/>
      <c r="SO505" s="1"/>
      <c r="SP505" s="1"/>
      <c r="SQ505" s="1"/>
      <c r="SR505" s="1"/>
      <c r="SS505" s="1"/>
      <c r="ST505" s="1"/>
      <c r="SU505" s="1"/>
      <c r="SV505" s="1"/>
      <c r="SW505" s="1"/>
      <c r="SX505" s="1"/>
      <c r="SY505" s="1"/>
      <c r="SZ505" s="1"/>
      <c r="TA505" s="1"/>
      <c r="TB505" s="1"/>
      <c r="TC505" s="1"/>
      <c r="TD505" s="1"/>
      <c r="TE505" s="1"/>
      <c r="TF505" s="1"/>
      <c r="TG505" s="1"/>
      <c r="TH505" s="1"/>
      <c r="TI505" s="1"/>
      <c r="TJ505" s="1"/>
      <c r="TK505" s="1"/>
      <c r="TL505" s="1"/>
      <c r="TM505" s="1"/>
      <c r="TN505" s="1"/>
      <c r="TO505" s="1"/>
      <c r="TP505" s="1"/>
      <c r="TQ505" s="1"/>
      <c r="TR505" s="1"/>
      <c r="TS505" s="1"/>
      <c r="TT505" s="1"/>
      <c r="TU505" s="1"/>
      <c r="TV505" s="1"/>
      <c r="TW505" s="1"/>
      <c r="TX505" s="1"/>
      <c r="TY505" s="1"/>
      <c r="TZ505" s="1"/>
      <c r="UA505" s="1"/>
      <c r="UB505" s="1"/>
      <c r="UC505" s="1"/>
      <c r="UD505" s="1"/>
      <c r="UE505" s="1"/>
      <c r="UF505" s="1"/>
      <c r="UG505" s="1"/>
      <c r="UH505" s="1"/>
      <c r="UI505" s="1"/>
      <c r="UJ505" s="1"/>
      <c r="UK505" s="1"/>
      <c r="UL505" s="1"/>
      <c r="UM505" s="1"/>
      <c r="UN505" s="1"/>
      <c r="UO505" s="1"/>
      <c r="UP505" s="1"/>
      <c r="UQ505" s="1"/>
      <c r="UR505" s="1"/>
      <c r="US505" s="1"/>
      <c r="UT505" s="1"/>
      <c r="UU505" s="1"/>
      <c r="UV505" s="1"/>
      <c r="UW505" s="1"/>
      <c r="UX505" s="1"/>
      <c r="UY505" s="1"/>
      <c r="UZ505" s="1"/>
      <c r="VA505" s="1"/>
      <c r="VB505" s="1"/>
      <c r="VC505" s="1"/>
      <c r="VD505" s="1"/>
      <c r="VE505" s="1"/>
      <c r="VF505" s="1"/>
      <c r="VG505" s="1"/>
      <c r="VH505" s="1"/>
      <c r="VI505" s="1"/>
      <c r="VJ505" s="1"/>
      <c r="VK505" s="1"/>
      <c r="VL505" s="1"/>
      <c r="VM505" s="1"/>
      <c r="VN505" s="1"/>
      <c r="VO505" s="1"/>
      <c r="VP505" s="1"/>
      <c r="VQ505" s="1"/>
      <c r="VR505" s="1"/>
      <c r="VS505" s="1"/>
      <c r="VT505" s="1"/>
      <c r="VU505" s="1"/>
      <c r="VV505" s="1"/>
      <c r="VW505" s="1"/>
      <c r="VX505" s="1"/>
      <c r="VY505" s="1"/>
      <c r="VZ505" s="1"/>
      <c r="WA505" s="1"/>
      <c r="WB505" s="1"/>
      <c r="WC505" s="1"/>
      <c r="WD505" s="1"/>
      <c r="WE505" s="1"/>
      <c r="WF505" s="1"/>
      <c r="WG505" s="1"/>
      <c r="WH505" s="1"/>
      <c r="WI505" s="1"/>
      <c r="WJ505" s="1"/>
      <c r="WK505" s="1"/>
      <c r="WL505" s="1"/>
      <c r="WM505" s="1"/>
      <c r="WN505" s="1"/>
      <c r="WO505" s="1"/>
      <c r="WP505" s="1"/>
      <c r="WQ505" s="1"/>
      <c r="WR505" s="1"/>
      <c r="WS505" s="1"/>
      <c r="WT505" s="1"/>
      <c r="WU505" s="1"/>
      <c r="WV505" s="1"/>
      <c r="WW505" s="1"/>
      <c r="WX505" s="1"/>
      <c r="WY505" s="1"/>
      <c r="WZ505" s="1"/>
      <c r="XA505" s="1"/>
      <c r="XB505" s="1"/>
      <c r="XC505" s="1"/>
      <c r="XD505" s="1"/>
      <c r="XE505" s="1"/>
      <c r="XF505" s="1"/>
      <c r="XG505" s="1"/>
      <c r="XH505" s="1"/>
      <c r="XI505" s="1"/>
      <c r="XJ505" s="1"/>
      <c r="XK505" s="1"/>
      <c r="XL505" s="1"/>
      <c r="XM505" s="1"/>
      <c r="XN505" s="1"/>
      <c r="XO505" s="1"/>
      <c r="XP505" s="1"/>
      <c r="XQ505" s="1"/>
      <c r="XR505" s="1"/>
      <c r="XS505" s="1"/>
      <c r="XT505" s="1"/>
      <c r="XU505" s="1"/>
      <c r="XV505" s="1"/>
      <c r="XW505" s="1"/>
      <c r="XX505" s="1"/>
      <c r="XY505" s="1"/>
      <c r="XZ505" s="1"/>
      <c r="YA505" s="1"/>
      <c r="YB505" s="1"/>
      <c r="YC505" s="1"/>
      <c r="YD505" s="1"/>
      <c r="YE505" s="1"/>
      <c r="YF505" s="1"/>
      <c r="YG505" s="1"/>
      <c r="YH505" s="1"/>
      <c r="YI505" s="1"/>
      <c r="YJ505" s="1"/>
      <c r="YK505" s="1"/>
      <c r="YL505" s="1"/>
      <c r="YM505" s="1"/>
      <c r="YN505" s="1"/>
      <c r="YO505" s="1"/>
      <c r="YP505" s="1"/>
      <c r="YQ505" s="1"/>
      <c r="YR505" s="1"/>
      <c r="YS505" s="1"/>
      <c r="YT505" s="1"/>
      <c r="YU505" s="1"/>
      <c r="YV505" s="1"/>
      <c r="YW505" s="1"/>
      <c r="YX505" s="1"/>
      <c r="YY505" s="1"/>
      <c r="YZ505" s="1"/>
      <c r="ZA505" s="1"/>
      <c r="ZB505" s="1"/>
      <c r="ZC505" s="1"/>
      <c r="ZD505" s="1"/>
      <c r="ZE505" s="1"/>
      <c r="ZF505" s="1"/>
      <c r="ZG505" s="1"/>
      <c r="ZH505" s="1"/>
      <c r="ZI505" s="1"/>
      <c r="ZJ505" s="1"/>
      <c r="ZK505" s="1"/>
      <c r="ZL505" s="1"/>
      <c r="ZM505" s="1"/>
      <c r="ZN505" s="1"/>
      <c r="ZO505" s="1"/>
      <c r="ZP505" s="1"/>
      <c r="ZQ505" s="1"/>
      <c r="ZR505" s="1"/>
      <c r="ZS505" s="1"/>
      <c r="ZT505" s="1"/>
      <c r="ZU505" s="1"/>
      <c r="ZV505" s="1"/>
      <c r="ZW505" s="1"/>
      <c r="ZX505" s="1"/>
      <c r="ZY505" s="1"/>
      <c r="ZZ505" s="1"/>
      <c r="AAA505" s="1"/>
      <c r="AAB505" s="1"/>
      <c r="AAC505" s="1"/>
      <c r="AAD505" s="1"/>
      <c r="AAE505" s="1"/>
      <c r="AAF505" s="1"/>
      <c r="AAG505" s="1"/>
      <c r="AAH505" s="1"/>
      <c r="AAI505" s="1"/>
      <c r="AAJ505" s="1"/>
      <c r="AAK505" s="1"/>
      <c r="AAL505" s="1"/>
      <c r="AAM505" s="1"/>
      <c r="AAN505" s="1"/>
      <c r="AAO505" s="1"/>
      <c r="AAP505" s="1"/>
      <c r="AAQ505" s="1"/>
      <c r="AAR505" s="1"/>
      <c r="AAS505" s="1"/>
      <c r="AAT505" s="1"/>
      <c r="AAU505" s="1"/>
      <c r="AAV505" s="1"/>
      <c r="AAW505" s="1"/>
      <c r="AAX505" s="1"/>
      <c r="AAY505" s="1"/>
      <c r="AAZ505" s="1"/>
      <c r="ABA505" s="1"/>
      <c r="ABB505" s="1"/>
      <c r="ABC505" s="1"/>
      <c r="ABD505" s="1"/>
      <c r="ABE505" s="1"/>
      <c r="ABF505" s="1"/>
      <c r="ABG505" s="1"/>
      <c r="ABH505" s="1"/>
      <c r="ABI505" s="1"/>
      <c r="ABJ505" s="1"/>
      <c r="ABK505" s="1"/>
      <c r="ABL505" s="1"/>
      <c r="ABM505" s="1"/>
      <c r="ABN505" s="1"/>
      <c r="ABO505" s="1"/>
      <c r="ABP505" s="1"/>
      <c r="ABQ505" s="1"/>
      <c r="ABR505" s="1"/>
      <c r="ABS505" s="1"/>
      <c r="ABT505" s="1"/>
      <c r="ABU505" s="1"/>
      <c r="ABV505" s="1"/>
      <c r="ABW505" s="1"/>
      <c r="ABX505" s="1"/>
      <c r="ABY505" s="1"/>
      <c r="ABZ505" s="1"/>
      <c r="ACA505" s="1"/>
      <c r="ACB505" s="1"/>
      <c r="ACC505" s="1"/>
      <c r="ACD505" s="1"/>
      <c r="ACE505" s="1"/>
      <c r="ACF505" s="1"/>
      <c r="ACG505" s="1"/>
      <c r="ACH505" s="1"/>
      <c r="ACI505" s="1"/>
      <c r="ACJ505" s="1"/>
      <c r="ACK505" s="1"/>
      <c r="ACL505" s="1"/>
      <c r="ACM505" s="1"/>
      <c r="ACN505" s="1"/>
      <c r="ACO505" s="1"/>
      <c r="ACP505" s="1"/>
      <c r="ACQ505" s="1"/>
      <c r="ACR505" s="1"/>
      <c r="ACS505" s="1"/>
      <c r="ACT505" s="1"/>
      <c r="ACU505" s="1"/>
      <c r="ACV505" s="1"/>
      <c r="ACW505" s="1"/>
      <c r="ACX505" s="1"/>
      <c r="ACY505" s="1"/>
      <c r="ACZ505" s="1"/>
      <c r="ADA505" s="1"/>
      <c r="ADB505" s="1"/>
      <c r="ADC505" s="1"/>
      <c r="ADD505" s="1"/>
      <c r="ADE505" s="1"/>
      <c r="ADF505" s="1"/>
      <c r="ADG505" s="1"/>
      <c r="ADH505" s="1"/>
      <c r="ADI505" s="1"/>
      <c r="ADJ505" s="1"/>
      <c r="ADK505" s="1"/>
      <c r="ADL505" s="1"/>
      <c r="ADM505" s="1"/>
      <c r="ADN505" s="1"/>
      <c r="ADO505" s="1"/>
      <c r="ADP505" s="1"/>
      <c r="ADQ505" s="1"/>
      <c r="ADR505" s="1"/>
      <c r="ADS505" s="1"/>
      <c r="ADT505" s="1"/>
      <c r="ADU505" s="1"/>
      <c r="ADV505" s="1"/>
      <c r="ADW505" s="1"/>
      <c r="ADX505" s="1"/>
      <c r="ADY505" s="1"/>
      <c r="ADZ505" s="1"/>
      <c r="AEA505" s="1"/>
      <c r="AEB505" s="1"/>
      <c r="AEC505" s="1"/>
      <c r="AED505" s="1"/>
      <c r="AEE505" s="1"/>
      <c r="AEF505" s="1"/>
      <c r="AEG505" s="1"/>
      <c r="AEH505" s="1"/>
      <c r="AEI505" s="1"/>
      <c r="AEJ505" s="1"/>
      <c r="AEK505" s="1"/>
      <c r="AEL505" s="1"/>
      <c r="AEM505" s="1"/>
      <c r="AEN505" s="1"/>
      <c r="AEO505" s="1"/>
      <c r="AEP505" s="1"/>
      <c r="AEQ505" s="1"/>
      <c r="AER505" s="1"/>
      <c r="AES505" s="1"/>
      <c r="AET505" s="1"/>
      <c r="AEU505" s="1"/>
      <c r="AEV505" s="1"/>
      <c r="AEW505" s="1"/>
      <c r="AEX505" s="1"/>
      <c r="AEY505" s="1"/>
      <c r="AEZ505" s="1"/>
      <c r="AFA505" s="1"/>
      <c r="AFB505" s="1"/>
      <c r="AFC505" s="1"/>
      <c r="AFD505" s="1"/>
      <c r="AFE505" s="1"/>
      <c r="AFF505" s="1"/>
      <c r="AFG505" s="1"/>
      <c r="AFH505" s="1"/>
      <c r="AFI505" s="1"/>
      <c r="AFJ505" s="1"/>
      <c r="AFK505" s="1"/>
      <c r="AFL505" s="1"/>
      <c r="AFM505" s="1"/>
      <c r="AFN505" s="1"/>
      <c r="AFO505" s="1"/>
      <c r="AFP505" s="1"/>
      <c r="AFQ505" s="1"/>
      <c r="AFR505" s="1"/>
      <c r="AFS505" s="1"/>
      <c r="AFT505" s="1"/>
      <c r="AFU505" s="1"/>
      <c r="AFV505" s="1"/>
      <c r="AFW505" s="1"/>
      <c r="AFX505" s="1"/>
      <c r="AFY505" s="1"/>
      <c r="AFZ505" s="1"/>
      <c r="AGA505" s="1"/>
      <c r="AGB505" s="1"/>
      <c r="AGC505" s="1"/>
      <c r="AGD505" s="1"/>
      <c r="AGE505" s="1"/>
      <c r="AGF505" s="1"/>
      <c r="AGG505" s="1"/>
      <c r="AGH505" s="1"/>
      <c r="AGI505" s="1"/>
      <c r="AGJ505" s="1"/>
      <c r="AGK505" s="1"/>
      <c r="AGL505" s="1"/>
      <c r="AGM505" s="1"/>
      <c r="AGN505" s="1"/>
      <c r="AGO505" s="1"/>
      <c r="AGP505" s="1"/>
      <c r="AGQ505" s="1"/>
      <c r="AGR505" s="1"/>
      <c r="AGS505" s="1"/>
      <c r="AGT505" s="1"/>
      <c r="AGU505" s="1"/>
      <c r="AGV505" s="1"/>
      <c r="AGW505" s="1"/>
      <c r="AGX505" s="1"/>
      <c r="AGY505" s="1"/>
      <c r="AGZ505" s="1"/>
      <c r="AHA505" s="1"/>
      <c r="AHB505" s="1"/>
      <c r="AHC505" s="1"/>
      <c r="AHD505" s="1"/>
      <c r="AHE505" s="1"/>
      <c r="AHF505" s="1"/>
      <c r="AHG505" s="1"/>
      <c r="AHH505" s="1"/>
      <c r="AHI505" s="1"/>
      <c r="AHJ505" s="1"/>
      <c r="AHK505" s="1"/>
      <c r="AHL505" s="1"/>
      <c r="AHM505" s="1"/>
      <c r="AHN505" s="1"/>
      <c r="AHO505" s="1"/>
      <c r="AHP505" s="1"/>
      <c r="AHQ505" s="1"/>
      <c r="AHR505" s="1"/>
      <c r="AHS505" s="1"/>
      <c r="AHT505" s="1"/>
      <c r="AHU505" s="1"/>
      <c r="AHV505" s="1"/>
      <c r="AHW505" s="1"/>
      <c r="AHX505" s="1"/>
      <c r="AHY505" s="1"/>
      <c r="AHZ505" s="1"/>
      <c r="AIA505" s="1"/>
      <c r="AIB505" s="1"/>
      <c r="AIC505" s="1"/>
      <c r="AID505" s="1"/>
      <c r="AIE505" s="1"/>
      <c r="AIF505" s="1"/>
      <c r="AIG505" s="1"/>
      <c r="AIH505" s="1"/>
      <c r="AII505" s="1"/>
      <c r="AIJ505" s="1"/>
      <c r="AIK505" s="1"/>
      <c r="AIL505" s="1"/>
      <c r="AIM505" s="1"/>
      <c r="AIN505" s="1"/>
      <c r="AIO505" s="1"/>
      <c r="AIP505" s="1"/>
      <c r="AIQ505" s="1"/>
      <c r="AIR505" s="1"/>
      <c r="AIS505" s="1"/>
      <c r="AIT505" s="1"/>
      <c r="AIU505" s="1"/>
      <c r="AIV505" s="1"/>
      <c r="AIW505" s="1"/>
      <c r="AIX505" s="1"/>
      <c r="AIY505" s="1"/>
      <c r="AIZ505" s="1"/>
      <c r="AJA505" s="1"/>
      <c r="AJB505" s="1"/>
      <c r="AJC505" s="1"/>
      <c r="AJD505" s="1"/>
      <c r="AJE505" s="1"/>
      <c r="AJF505" s="1"/>
      <c r="AJG505" s="1"/>
      <c r="AJH505" s="1"/>
      <c r="AJI505" s="1"/>
      <c r="AJJ505" s="1"/>
      <c r="AJK505" s="1"/>
      <c r="AJL505" s="1"/>
      <c r="AJM505" s="1"/>
      <c r="AJN505" s="1"/>
      <c r="AJO505" s="1"/>
      <c r="AJP505" s="1"/>
      <c r="AJQ505" s="1"/>
      <c r="AJR505" s="1"/>
      <c r="AJS505" s="1"/>
      <c r="AJT505" s="1"/>
      <c r="AJU505" s="1"/>
      <c r="AJV505" s="1"/>
      <c r="AJW505" s="1"/>
      <c r="AJX505" s="1"/>
      <c r="AJY505" s="1"/>
      <c r="AJZ505" s="1"/>
      <c r="AKA505" s="1"/>
      <c r="AKB505" s="1"/>
      <c r="AKC505" s="1"/>
      <c r="AKD505" s="1"/>
      <c r="AKE505" s="1"/>
      <c r="AKF505" s="1"/>
      <c r="AKG505" s="1"/>
      <c r="AKH505" s="1"/>
      <c r="AKI505" s="1"/>
      <c r="AKJ505" s="1"/>
      <c r="AKK505" s="1"/>
      <c r="AKL505" s="1"/>
      <c r="AKM505" s="1"/>
      <c r="AKN505" s="1"/>
      <c r="AKO505" s="1"/>
      <c r="AKP505" s="1"/>
      <c r="AKQ505" s="1"/>
      <c r="AKR505" s="1"/>
      <c r="AKS505" s="1"/>
      <c r="AKT505" s="1"/>
      <c r="AKU505" s="1"/>
      <c r="AKV505" s="1"/>
      <c r="AKW505" s="1"/>
      <c r="AKX505" s="1"/>
      <c r="AKY505" s="1"/>
      <c r="AKZ505" s="1"/>
      <c r="ALA505" s="1"/>
      <c r="ALB505" s="1"/>
      <c r="ALC505" s="1"/>
      <c r="ALD505" s="1"/>
      <c r="ALE505" s="1"/>
      <c r="ALF505" s="1"/>
      <c r="ALG505" s="1"/>
      <c r="ALH505" s="1"/>
      <c r="ALI505" s="1"/>
      <c r="ALJ505" s="1"/>
      <c r="ALK505" s="1"/>
      <c r="ALL505" s="1"/>
      <c r="ALM505" s="1"/>
      <c r="ALN505" s="1"/>
      <c r="ALO505" s="1"/>
      <c r="ALP505" s="1"/>
      <c r="ALQ505" s="1"/>
      <c r="ALR505" s="1"/>
      <c r="ALS505" s="1"/>
      <c r="ALT505" s="1"/>
      <c r="ALU505" s="1"/>
      <c r="ALV505" s="1"/>
      <c r="ALW505" s="1"/>
      <c r="ALX505" s="1"/>
      <c r="ALY505" s="1"/>
      <c r="ALZ505" s="1"/>
      <c r="AMA505" s="1"/>
      <c r="AMB505" s="1"/>
      <c r="AMC505" s="1"/>
      <c r="AMD505" s="1"/>
      <c r="AME505" s="1"/>
      <c r="AMF505" s="1"/>
      <c r="AMG505" s="1"/>
      <c r="AMH505" s="1"/>
      <c r="AMI505" s="1"/>
      <c r="AMJ505" s="1"/>
    </row>
    <row r="506" spans="1:1024" s="22" customFormat="1">
      <c r="A506" s="1" t="s">
        <v>9259</v>
      </c>
      <c r="B506" s="1" t="s">
        <v>9260</v>
      </c>
      <c r="C506" s="1" t="s">
        <v>99</v>
      </c>
      <c r="D506" s="1" t="s">
        <v>13</v>
      </c>
      <c r="E506" s="1" t="s">
        <v>9261</v>
      </c>
      <c r="F506" s="1" t="s">
        <v>16</v>
      </c>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c r="KB506" s="1"/>
      <c r="KC506" s="1"/>
      <c r="KD506" s="1"/>
      <c r="KE506" s="1"/>
      <c r="KF506" s="1"/>
      <c r="KG506" s="1"/>
      <c r="KH506" s="1"/>
      <c r="KI506" s="1"/>
      <c r="KJ506" s="1"/>
      <c r="KK506" s="1"/>
      <c r="KL506" s="1"/>
      <c r="KM506" s="1"/>
      <c r="KN506" s="1"/>
      <c r="KO506" s="1"/>
      <c r="KP506" s="1"/>
      <c r="KQ506" s="1"/>
      <c r="KR506" s="1"/>
      <c r="KS506" s="1"/>
      <c r="KT506" s="1"/>
      <c r="KU506" s="1"/>
      <c r="KV506" s="1"/>
      <c r="KW506" s="1"/>
      <c r="KX506" s="1"/>
      <c r="KY506" s="1"/>
      <c r="KZ506" s="1"/>
      <c r="LA506" s="1"/>
      <c r="LB506" s="1"/>
      <c r="LC506" s="1"/>
      <c r="LD506" s="1"/>
      <c r="LE506" s="1"/>
      <c r="LF506" s="1"/>
      <c r="LG506" s="1"/>
      <c r="LH506" s="1"/>
      <c r="LI506" s="1"/>
      <c r="LJ506" s="1"/>
      <c r="LK506" s="1"/>
      <c r="LL506" s="1"/>
      <c r="LM506" s="1"/>
      <c r="LN506" s="1"/>
      <c r="LO506" s="1"/>
      <c r="LP506" s="1"/>
      <c r="LQ506" s="1"/>
      <c r="LR506" s="1"/>
      <c r="LS506" s="1"/>
      <c r="LT506" s="1"/>
      <c r="LU506" s="1"/>
      <c r="LV506" s="1"/>
      <c r="LW506" s="1"/>
      <c r="LX506" s="1"/>
      <c r="LY506" s="1"/>
      <c r="LZ506" s="1"/>
      <c r="MA506" s="1"/>
      <c r="MB506" s="1"/>
      <c r="MC506" s="1"/>
      <c r="MD506" s="1"/>
      <c r="ME506" s="1"/>
      <c r="MF506" s="1"/>
      <c r="MG506" s="1"/>
      <c r="MH506" s="1"/>
      <c r="MI506" s="1"/>
      <c r="MJ506" s="1"/>
      <c r="MK506" s="1"/>
      <c r="ML506" s="1"/>
      <c r="MM506" s="1"/>
      <c r="MN506" s="1"/>
      <c r="MO506" s="1"/>
      <c r="MP506" s="1"/>
      <c r="MQ506" s="1"/>
      <c r="MR506" s="1"/>
      <c r="MS506" s="1"/>
      <c r="MT506" s="1"/>
      <c r="MU506" s="1"/>
      <c r="MV506" s="1"/>
      <c r="MW506" s="1"/>
      <c r="MX506" s="1"/>
      <c r="MY506" s="1"/>
      <c r="MZ506" s="1"/>
      <c r="NA506" s="1"/>
      <c r="NB506" s="1"/>
      <c r="NC506" s="1"/>
      <c r="ND506" s="1"/>
      <c r="NE506" s="1"/>
      <c r="NF506" s="1"/>
      <c r="NG506" s="1"/>
      <c r="NH506" s="1"/>
      <c r="NI506" s="1"/>
      <c r="NJ506" s="1"/>
      <c r="NK506" s="1"/>
      <c r="NL506" s="1"/>
      <c r="NM506" s="1"/>
      <c r="NN506" s="1"/>
      <c r="NO506" s="1"/>
      <c r="NP506" s="1"/>
      <c r="NQ506" s="1"/>
      <c r="NR506" s="1"/>
      <c r="NS506" s="1"/>
      <c r="NT506" s="1"/>
      <c r="NU506" s="1"/>
      <c r="NV506" s="1"/>
      <c r="NW506" s="1"/>
      <c r="NX506" s="1"/>
      <c r="NY506" s="1"/>
      <c r="NZ506" s="1"/>
      <c r="OA506" s="1"/>
      <c r="OB506" s="1"/>
      <c r="OC506" s="1"/>
      <c r="OD506" s="1"/>
      <c r="OE506" s="1"/>
      <c r="OF506" s="1"/>
      <c r="OG506" s="1"/>
      <c r="OH506" s="1"/>
      <c r="OI506" s="1"/>
      <c r="OJ506" s="1"/>
      <c r="OK506" s="1"/>
      <c r="OL506" s="1"/>
      <c r="OM506" s="1"/>
      <c r="ON506" s="1"/>
      <c r="OO506" s="1"/>
      <c r="OP506" s="1"/>
      <c r="OQ506" s="1"/>
      <c r="OR506" s="1"/>
      <c r="OS506" s="1"/>
      <c r="OT506" s="1"/>
      <c r="OU506" s="1"/>
      <c r="OV506" s="1"/>
      <c r="OW506" s="1"/>
      <c r="OX506" s="1"/>
      <c r="OY506" s="1"/>
      <c r="OZ506" s="1"/>
      <c r="PA506" s="1"/>
      <c r="PB506" s="1"/>
      <c r="PC506" s="1"/>
      <c r="PD506" s="1"/>
      <c r="PE506" s="1"/>
      <c r="PF506" s="1"/>
      <c r="PG506" s="1"/>
      <c r="PH506" s="1"/>
      <c r="PI506" s="1"/>
      <c r="PJ506" s="1"/>
      <c r="PK506" s="1"/>
      <c r="PL506" s="1"/>
      <c r="PM506" s="1"/>
      <c r="PN506" s="1"/>
      <c r="PO506" s="1"/>
      <c r="PP506" s="1"/>
      <c r="PQ506" s="1"/>
      <c r="PR506" s="1"/>
      <c r="PS506" s="1"/>
      <c r="PT506" s="1"/>
      <c r="PU506" s="1"/>
      <c r="PV506" s="1"/>
      <c r="PW506" s="1"/>
      <c r="PX506" s="1"/>
      <c r="PY506" s="1"/>
      <c r="PZ506" s="1"/>
      <c r="QA506" s="1"/>
      <c r="QB506" s="1"/>
      <c r="QC506" s="1"/>
      <c r="QD506" s="1"/>
      <c r="QE506" s="1"/>
      <c r="QF506" s="1"/>
      <c r="QG506" s="1"/>
      <c r="QH506" s="1"/>
      <c r="QI506" s="1"/>
      <c r="QJ506" s="1"/>
      <c r="QK506" s="1"/>
      <c r="QL506" s="1"/>
      <c r="QM506" s="1"/>
      <c r="QN506" s="1"/>
      <c r="QO506" s="1"/>
      <c r="QP506" s="1"/>
      <c r="QQ506" s="1"/>
      <c r="QR506" s="1"/>
      <c r="QS506" s="1"/>
      <c r="QT506" s="1"/>
      <c r="QU506" s="1"/>
      <c r="QV506" s="1"/>
      <c r="QW506" s="1"/>
      <c r="QX506" s="1"/>
      <c r="QY506" s="1"/>
      <c r="QZ506" s="1"/>
      <c r="RA506" s="1"/>
      <c r="RB506" s="1"/>
      <c r="RC506" s="1"/>
      <c r="RD506" s="1"/>
      <c r="RE506" s="1"/>
      <c r="RF506" s="1"/>
      <c r="RG506" s="1"/>
      <c r="RH506" s="1"/>
      <c r="RI506" s="1"/>
      <c r="RJ506" s="1"/>
      <c r="RK506" s="1"/>
      <c r="RL506" s="1"/>
      <c r="RM506" s="1"/>
      <c r="RN506" s="1"/>
      <c r="RO506" s="1"/>
      <c r="RP506" s="1"/>
      <c r="RQ506" s="1"/>
      <c r="RR506" s="1"/>
      <c r="RS506" s="1"/>
      <c r="RT506" s="1"/>
      <c r="RU506" s="1"/>
      <c r="RV506" s="1"/>
      <c r="RW506" s="1"/>
      <c r="RX506" s="1"/>
      <c r="RY506" s="1"/>
      <c r="RZ506" s="1"/>
      <c r="SA506" s="1"/>
      <c r="SB506" s="1"/>
      <c r="SC506" s="1"/>
      <c r="SD506" s="1"/>
      <c r="SE506" s="1"/>
      <c r="SF506" s="1"/>
      <c r="SG506" s="1"/>
      <c r="SH506" s="1"/>
      <c r="SI506" s="1"/>
      <c r="SJ506" s="1"/>
      <c r="SK506" s="1"/>
      <c r="SL506" s="1"/>
      <c r="SM506" s="1"/>
      <c r="SN506" s="1"/>
      <c r="SO506" s="1"/>
      <c r="SP506" s="1"/>
      <c r="SQ506" s="1"/>
      <c r="SR506" s="1"/>
      <c r="SS506" s="1"/>
      <c r="ST506" s="1"/>
      <c r="SU506" s="1"/>
      <c r="SV506" s="1"/>
      <c r="SW506" s="1"/>
      <c r="SX506" s="1"/>
      <c r="SY506" s="1"/>
      <c r="SZ506" s="1"/>
      <c r="TA506" s="1"/>
      <c r="TB506" s="1"/>
      <c r="TC506" s="1"/>
      <c r="TD506" s="1"/>
      <c r="TE506" s="1"/>
      <c r="TF506" s="1"/>
      <c r="TG506" s="1"/>
      <c r="TH506" s="1"/>
      <c r="TI506" s="1"/>
      <c r="TJ506" s="1"/>
      <c r="TK506" s="1"/>
      <c r="TL506" s="1"/>
      <c r="TM506" s="1"/>
      <c r="TN506" s="1"/>
      <c r="TO506" s="1"/>
      <c r="TP506" s="1"/>
      <c r="TQ506" s="1"/>
      <c r="TR506" s="1"/>
      <c r="TS506" s="1"/>
      <c r="TT506" s="1"/>
      <c r="TU506" s="1"/>
      <c r="TV506" s="1"/>
      <c r="TW506" s="1"/>
      <c r="TX506" s="1"/>
      <c r="TY506" s="1"/>
      <c r="TZ506" s="1"/>
      <c r="UA506" s="1"/>
      <c r="UB506" s="1"/>
      <c r="UC506" s="1"/>
      <c r="UD506" s="1"/>
      <c r="UE506" s="1"/>
      <c r="UF506" s="1"/>
      <c r="UG506" s="1"/>
      <c r="UH506" s="1"/>
      <c r="UI506" s="1"/>
      <c r="UJ506" s="1"/>
      <c r="UK506" s="1"/>
      <c r="UL506" s="1"/>
      <c r="UM506" s="1"/>
      <c r="UN506" s="1"/>
      <c r="UO506" s="1"/>
      <c r="UP506" s="1"/>
      <c r="UQ506" s="1"/>
      <c r="UR506" s="1"/>
      <c r="US506" s="1"/>
      <c r="UT506" s="1"/>
      <c r="UU506" s="1"/>
      <c r="UV506" s="1"/>
      <c r="UW506" s="1"/>
      <c r="UX506" s="1"/>
      <c r="UY506" s="1"/>
      <c r="UZ506" s="1"/>
      <c r="VA506" s="1"/>
      <c r="VB506" s="1"/>
      <c r="VC506" s="1"/>
      <c r="VD506" s="1"/>
      <c r="VE506" s="1"/>
      <c r="VF506" s="1"/>
      <c r="VG506" s="1"/>
      <c r="VH506" s="1"/>
      <c r="VI506" s="1"/>
      <c r="VJ506" s="1"/>
      <c r="VK506" s="1"/>
      <c r="VL506" s="1"/>
      <c r="VM506" s="1"/>
      <c r="VN506" s="1"/>
      <c r="VO506" s="1"/>
      <c r="VP506" s="1"/>
      <c r="VQ506" s="1"/>
      <c r="VR506" s="1"/>
      <c r="VS506" s="1"/>
      <c r="VT506" s="1"/>
      <c r="VU506" s="1"/>
      <c r="VV506" s="1"/>
      <c r="VW506" s="1"/>
      <c r="VX506" s="1"/>
      <c r="VY506" s="1"/>
      <c r="VZ506" s="1"/>
      <c r="WA506" s="1"/>
      <c r="WB506" s="1"/>
      <c r="WC506" s="1"/>
      <c r="WD506" s="1"/>
      <c r="WE506" s="1"/>
      <c r="WF506" s="1"/>
      <c r="WG506" s="1"/>
      <c r="WH506" s="1"/>
      <c r="WI506" s="1"/>
      <c r="WJ506" s="1"/>
      <c r="WK506" s="1"/>
      <c r="WL506" s="1"/>
      <c r="WM506" s="1"/>
      <c r="WN506" s="1"/>
      <c r="WO506" s="1"/>
      <c r="WP506" s="1"/>
      <c r="WQ506" s="1"/>
      <c r="WR506" s="1"/>
      <c r="WS506" s="1"/>
      <c r="WT506" s="1"/>
      <c r="WU506" s="1"/>
      <c r="WV506" s="1"/>
      <c r="WW506" s="1"/>
      <c r="WX506" s="1"/>
      <c r="WY506" s="1"/>
      <c r="WZ506" s="1"/>
      <c r="XA506" s="1"/>
      <c r="XB506" s="1"/>
      <c r="XC506" s="1"/>
      <c r="XD506" s="1"/>
      <c r="XE506" s="1"/>
      <c r="XF506" s="1"/>
      <c r="XG506" s="1"/>
      <c r="XH506" s="1"/>
      <c r="XI506" s="1"/>
      <c r="XJ506" s="1"/>
      <c r="XK506" s="1"/>
      <c r="XL506" s="1"/>
      <c r="XM506" s="1"/>
      <c r="XN506" s="1"/>
      <c r="XO506" s="1"/>
      <c r="XP506" s="1"/>
      <c r="XQ506" s="1"/>
      <c r="XR506" s="1"/>
      <c r="XS506" s="1"/>
      <c r="XT506" s="1"/>
      <c r="XU506" s="1"/>
      <c r="XV506" s="1"/>
      <c r="XW506" s="1"/>
      <c r="XX506" s="1"/>
      <c r="XY506" s="1"/>
      <c r="XZ506" s="1"/>
      <c r="YA506" s="1"/>
      <c r="YB506" s="1"/>
      <c r="YC506" s="1"/>
      <c r="YD506" s="1"/>
      <c r="YE506" s="1"/>
      <c r="YF506" s="1"/>
      <c r="YG506" s="1"/>
      <c r="YH506" s="1"/>
      <c r="YI506" s="1"/>
      <c r="YJ506" s="1"/>
      <c r="YK506" s="1"/>
      <c r="YL506" s="1"/>
      <c r="YM506" s="1"/>
      <c r="YN506" s="1"/>
      <c r="YO506" s="1"/>
      <c r="YP506" s="1"/>
      <c r="YQ506" s="1"/>
      <c r="YR506" s="1"/>
      <c r="YS506" s="1"/>
      <c r="YT506" s="1"/>
      <c r="YU506" s="1"/>
      <c r="YV506" s="1"/>
      <c r="YW506" s="1"/>
      <c r="YX506" s="1"/>
      <c r="YY506" s="1"/>
      <c r="YZ506" s="1"/>
      <c r="ZA506" s="1"/>
      <c r="ZB506" s="1"/>
      <c r="ZC506" s="1"/>
      <c r="ZD506" s="1"/>
      <c r="ZE506" s="1"/>
      <c r="ZF506" s="1"/>
      <c r="ZG506" s="1"/>
      <c r="ZH506" s="1"/>
      <c r="ZI506" s="1"/>
      <c r="ZJ506" s="1"/>
      <c r="ZK506" s="1"/>
      <c r="ZL506" s="1"/>
      <c r="ZM506" s="1"/>
      <c r="ZN506" s="1"/>
      <c r="ZO506" s="1"/>
      <c r="ZP506" s="1"/>
      <c r="ZQ506" s="1"/>
      <c r="ZR506" s="1"/>
      <c r="ZS506" s="1"/>
      <c r="ZT506" s="1"/>
      <c r="ZU506" s="1"/>
      <c r="ZV506" s="1"/>
      <c r="ZW506" s="1"/>
      <c r="ZX506" s="1"/>
      <c r="ZY506" s="1"/>
      <c r="ZZ506" s="1"/>
      <c r="AAA506" s="1"/>
      <c r="AAB506" s="1"/>
      <c r="AAC506" s="1"/>
      <c r="AAD506" s="1"/>
      <c r="AAE506" s="1"/>
      <c r="AAF506" s="1"/>
      <c r="AAG506" s="1"/>
      <c r="AAH506" s="1"/>
      <c r="AAI506" s="1"/>
      <c r="AAJ506" s="1"/>
      <c r="AAK506" s="1"/>
      <c r="AAL506" s="1"/>
      <c r="AAM506" s="1"/>
      <c r="AAN506" s="1"/>
      <c r="AAO506" s="1"/>
      <c r="AAP506" s="1"/>
      <c r="AAQ506" s="1"/>
      <c r="AAR506" s="1"/>
      <c r="AAS506" s="1"/>
      <c r="AAT506" s="1"/>
      <c r="AAU506" s="1"/>
      <c r="AAV506" s="1"/>
      <c r="AAW506" s="1"/>
      <c r="AAX506" s="1"/>
      <c r="AAY506" s="1"/>
      <c r="AAZ506" s="1"/>
      <c r="ABA506" s="1"/>
      <c r="ABB506" s="1"/>
      <c r="ABC506" s="1"/>
      <c r="ABD506" s="1"/>
      <c r="ABE506" s="1"/>
      <c r="ABF506" s="1"/>
      <c r="ABG506" s="1"/>
      <c r="ABH506" s="1"/>
      <c r="ABI506" s="1"/>
      <c r="ABJ506" s="1"/>
      <c r="ABK506" s="1"/>
      <c r="ABL506" s="1"/>
      <c r="ABM506" s="1"/>
      <c r="ABN506" s="1"/>
      <c r="ABO506" s="1"/>
      <c r="ABP506" s="1"/>
      <c r="ABQ506" s="1"/>
      <c r="ABR506" s="1"/>
      <c r="ABS506" s="1"/>
      <c r="ABT506" s="1"/>
      <c r="ABU506" s="1"/>
      <c r="ABV506" s="1"/>
      <c r="ABW506" s="1"/>
      <c r="ABX506" s="1"/>
      <c r="ABY506" s="1"/>
      <c r="ABZ506" s="1"/>
      <c r="ACA506" s="1"/>
      <c r="ACB506" s="1"/>
      <c r="ACC506" s="1"/>
      <c r="ACD506" s="1"/>
      <c r="ACE506" s="1"/>
      <c r="ACF506" s="1"/>
      <c r="ACG506" s="1"/>
      <c r="ACH506" s="1"/>
      <c r="ACI506" s="1"/>
      <c r="ACJ506" s="1"/>
      <c r="ACK506" s="1"/>
      <c r="ACL506" s="1"/>
      <c r="ACM506" s="1"/>
      <c r="ACN506" s="1"/>
      <c r="ACO506" s="1"/>
      <c r="ACP506" s="1"/>
      <c r="ACQ506" s="1"/>
      <c r="ACR506" s="1"/>
      <c r="ACS506" s="1"/>
      <c r="ACT506" s="1"/>
      <c r="ACU506" s="1"/>
      <c r="ACV506" s="1"/>
      <c r="ACW506" s="1"/>
      <c r="ACX506" s="1"/>
      <c r="ACY506" s="1"/>
      <c r="ACZ506" s="1"/>
      <c r="ADA506" s="1"/>
      <c r="ADB506" s="1"/>
      <c r="ADC506" s="1"/>
      <c r="ADD506" s="1"/>
      <c r="ADE506" s="1"/>
      <c r="ADF506" s="1"/>
      <c r="ADG506" s="1"/>
      <c r="ADH506" s="1"/>
      <c r="ADI506" s="1"/>
      <c r="ADJ506" s="1"/>
      <c r="ADK506" s="1"/>
      <c r="ADL506" s="1"/>
      <c r="ADM506" s="1"/>
      <c r="ADN506" s="1"/>
      <c r="ADO506" s="1"/>
      <c r="ADP506" s="1"/>
      <c r="ADQ506" s="1"/>
      <c r="ADR506" s="1"/>
      <c r="ADS506" s="1"/>
      <c r="ADT506" s="1"/>
      <c r="ADU506" s="1"/>
      <c r="ADV506" s="1"/>
      <c r="ADW506" s="1"/>
      <c r="ADX506" s="1"/>
      <c r="ADY506" s="1"/>
      <c r="ADZ506" s="1"/>
      <c r="AEA506" s="1"/>
      <c r="AEB506" s="1"/>
      <c r="AEC506" s="1"/>
      <c r="AED506" s="1"/>
      <c r="AEE506" s="1"/>
      <c r="AEF506" s="1"/>
      <c r="AEG506" s="1"/>
      <c r="AEH506" s="1"/>
      <c r="AEI506" s="1"/>
      <c r="AEJ506" s="1"/>
      <c r="AEK506" s="1"/>
      <c r="AEL506" s="1"/>
      <c r="AEM506" s="1"/>
      <c r="AEN506" s="1"/>
      <c r="AEO506" s="1"/>
      <c r="AEP506" s="1"/>
      <c r="AEQ506" s="1"/>
      <c r="AER506" s="1"/>
      <c r="AES506" s="1"/>
      <c r="AET506" s="1"/>
      <c r="AEU506" s="1"/>
      <c r="AEV506" s="1"/>
      <c r="AEW506" s="1"/>
      <c r="AEX506" s="1"/>
      <c r="AEY506" s="1"/>
      <c r="AEZ506" s="1"/>
      <c r="AFA506" s="1"/>
      <c r="AFB506" s="1"/>
      <c r="AFC506" s="1"/>
      <c r="AFD506" s="1"/>
      <c r="AFE506" s="1"/>
      <c r="AFF506" s="1"/>
      <c r="AFG506" s="1"/>
      <c r="AFH506" s="1"/>
      <c r="AFI506" s="1"/>
      <c r="AFJ506" s="1"/>
      <c r="AFK506" s="1"/>
      <c r="AFL506" s="1"/>
      <c r="AFM506" s="1"/>
      <c r="AFN506" s="1"/>
      <c r="AFO506" s="1"/>
      <c r="AFP506" s="1"/>
      <c r="AFQ506" s="1"/>
      <c r="AFR506" s="1"/>
      <c r="AFS506" s="1"/>
      <c r="AFT506" s="1"/>
      <c r="AFU506" s="1"/>
      <c r="AFV506" s="1"/>
      <c r="AFW506" s="1"/>
      <c r="AFX506" s="1"/>
      <c r="AFY506" s="1"/>
      <c r="AFZ506" s="1"/>
      <c r="AGA506" s="1"/>
      <c r="AGB506" s="1"/>
      <c r="AGC506" s="1"/>
      <c r="AGD506" s="1"/>
      <c r="AGE506" s="1"/>
      <c r="AGF506" s="1"/>
      <c r="AGG506" s="1"/>
      <c r="AGH506" s="1"/>
      <c r="AGI506" s="1"/>
      <c r="AGJ506" s="1"/>
      <c r="AGK506" s="1"/>
      <c r="AGL506" s="1"/>
      <c r="AGM506" s="1"/>
      <c r="AGN506" s="1"/>
      <c r="AGO506" s="1"/>
      <c r="AGP506" s="1"/>
      <c r="AGQ506" s="1"/>
      <c r="AGR506" s="1"/>
      <c r="AGS506" s="1"/>
      <c r="AGT506" s="1"/>
      <c r="AGU506" s="1"/>
      <c r="AGV506" s="1"/>
      <c r="AGW506" s="1"/>
      <c r="AGX506" s="1"/>
      <c r="AGY506" s="1"/>
      <c r="AGZ506" s="1"/>
      <c r="AHA506" s="1"/>
      <c r="AHB506" s="1"/>
      <c r="AHC506" s="1"/>
      <c r="AHD506" s="1"/>
      <c r="AHE506" s="1"/>
      <c r="AHF506" s="1"/>
      <c r="AHG506" s="1"/>
      <c r="AHH506" s="1"/>
      <c r="AHI506" s="1"/>
      <c r="AHJ506" s="1"/>
      <c r="AHK506" s="1"/>
      <c r="AHL506" s="1"/>
      <c r="AHM506" s="1"/>
      <c r="AHN506" s="1"/>
      <c r="AHO506" s="1"/>
      <c r="AHP506" s="1"/>
      <c r="AHQ506" s="1"/>
      <c r="AHR506" s="1"/>
      <c r="AHS506" s="1"/>
      <c r="AHT506" s="1"/>
      <c r="AHU506" s="1"/>
      <c r="AHV506" s="1"/>
      <c r="AHW506" s="1"/>
      <c r="AHX506" s="1"/>
      <c r="AHY506" s="1"/>
      <c r="AHZ506" s="1"/>
      <c r="AIA506" s="1"/>
      <c r="AIB506" s="1"/>
      <c r="AIC506" s="1"/>
      <c r="AID506" s="1"/>
      <c r="AIE506" s="1"/>
      <c r="AIF506" s="1"/>
      <c r="AIG506" s="1"/>
      <c r="AIH506" s="1"/>
      <c r="AII506" s="1"/>
      <c r="AIJ506" s="1"/>
      <c r="AIK506" s="1"/>
      <c r="AIL506" s="1"/>
      <c r="AIM506" s="1"/>
      <c r="AIN506" s="1"/>
      <c r="AIO506" s="1"/>
      <c r="AIP506" s="1"/>
      <c r="AIQ506" s="1"/>
      <c r="AIR506" s="1"/>
      <c r="AIS506" s="1"/>
      <c r="AIT506" s="1"/>
      <c r="AIU506" s="1"/>
      <c r="AIV506" s="1"/>
      <c r="AIW506" s="1"/>
      <c r="AIX506" s="1"/>
      <c r="AIY506" s="1"/>
      <c r="AIZ506" s="1"/>
      <c r="AJA506" s="1"/>
      <c r="AJB506" s="1"/>
      <c r="AJC506" s="1"/>
      <c r="AJD506" s="1"/>
      <c r="AJE506" s="1"/>
      <c r="AJF506" s="1"/>
      <c r="AJG506" s="1"/>
      <c r="AJH506" s="1"/>
      <c r="AJI506" s="1"/>
      <c r="AJJ506" s="1"/>
      <c r="AJK506" s="1"/>
      <c r="AJL506" s="1"/>
      <c r="AJM506" s="1"/>
      <c r="AJN506" s="1"/>
      <c r="AJO506" s="1"/>
      <c r="AJP506" s="1"/>
      <c r="AJQ506" s="1"/>
      <c r="AJR506" s="1"/>
      <c r="AJS506" s="1"/>
      <c r="AJT506" s="1"/>
      <c r="AJU506" s="1"/>
      <c r="AJV506" s="1"/>
      <c r="AJW506" s="1"/>
      <c r="AJX506" s="1"/>
      <c r="AJY506" s="1"/>
      <c r="AJZ506" s="1"/>
      <c r="AKA506" s="1"/>
      <c r="AKB506" s="1"/>
      <c r="AKC506" s="1"/>
      <c r="AKD506" s="1"/>
      <c r="AKE506" s="1"/>
      <c r="AKF506" s="1"/>
      <c r="AKG506" s="1"/>
      <c r="AKH506" s="1"/>
      <c r="AKI506" s="1"/>
      <c r="AKJ506" s="1"/>
      <c r="AKK506" s="1"/>
      <c r="AKL506" s="1"/>
      <c r="AKM506" s="1"/>
      <c r="AKN506" s="1"/>
      <c r="AKO506" s="1"/>
      <c r="AKP506" s="1"/>
      <c r="AKQ506" s="1"/>
      <c r="AKR506" s="1"/>
      <c r="AKS506" s="1"/>
      <c r="AKT506" s="1"/>
      <c r="AKU506" s="1"/>
      <c r="AKV506" s="1"/>
      <c r="AKW506" s="1"/>
      <c r="AKX506" s="1"/>
      <c r="AKY506" s="1"/>
      <c r="AKZ506" s="1"/>
      <c r="ALA506" s="1"/>
      <c r="ALB506" s="1"/>
      <c r="ALC506" s="1"/>
      <c r="ALD506" s="1"/>
      <c r="ALE506" s="1"/>
      <c r="ALF506" s="1"/>
      <c r="ALG506" s="1"/>
      <c r="ALH506" s="1"/>
      <c r="ALI506" s="1"/>
      <c r="ALJ506" s="1"/>
      <c r="ALK506" s="1"/>
      <c r="ALL506" s="1"/>
      <c r="ALM506" s="1"/>
      <c r="ALN506" s="1"/>
      <c r="ALO506" s="1"/>
      <c r="ALP506" s="1"/>
      <c r="ALQ506" s="1"/>
      <c r="ALR506" s="1"/>
      <c r="ALS506" s="1"/>
      <c r="ALT506" s="1"/>
      <c r="ALU506" s="1"/>
      <c r="ALV506" s="1"/>
      <c r="ALW506" s="1"/>
      <c r="ALX506" s="1"/>
      <c r="ALY506" s="1"/>
      <c r="ALZ506" s="1"/>
      <c r="AMA506" s="1"/>
      <c r="AMB506" s="1"/>
      <c r="AMC506" s="1"/>
      <c r="AMD506" s="1"/>
      <c r="AME506" s="1"/>
      <c r="AMF506" s="1"/>
      <c r="AMG506" s="1"/>
      <c r="AMH506" s="1"/>
      <c r="AMI506" s="1"/>
      <c r="AMJ506" s="1"/>
    </row>
    <row r="507" spans="1:1024" s="22" customFormat="1">
      <c r="A507" s="1" t="s">
        <v>9262</v>
      </c>
      <c r="B507" s="1" t="s">
        <v>9263</v>
      </c>
      <c r="C507" s="1" t="s">
        <v>99</v>
      </c>
      <c r="D507" s="1" t="s">
        <v>13</v>
      </c>
      <c r="E507" s="1" t="s">
        <v>9264</v>
      </c>
      <c r="F507" s="1" t="s">
        <v>16</v>
      </c>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c r="KB507" s="1"/>
      <c r="KC507" s="1"/>
      <c r="KD507" s="1"/>
      <c r="KE507" s="1"/>
      <c r="KF507" s="1"/>
      <c r="KG507" s="1"/>
      <c r="KH507" s="1"/>
      <c r="KI507" s="1"/>
      <c r="KJ507" s="1"/>
      <c r="KK507" s="1"/>
      <c r="KL507" s="1"/>
      <c r="KM507" s="1"/>
      <c r="KN507" s="1"/>
      <c r="KO507" s="1"/>
      <c r="KP507" s="1"/>
      <c r="KQ507" s="1"/>
      <c r="KR507" s="1"/>
      <c r="KS507" s="1"/>
      <c r="KT507" s="1"/>
      <c r="KU507" s="1"/>
      <c r="KV507" s="1"/>
      <c r="KW507" s="1"/>
      <c r="KX507" s="1"/>
      <c r="KY507" s="1"/>
      <c r="KZ507" s="1"/>
      <c r="LA507" s="1"/>
      <c r="LB507" s="1"/>
      <c r="LC507" s="1"/>
      <c r="LD507" s="1"/>
      <c r="LE507" s="1"/>
      <c r="LF507" s="1"/>
      <c r="LG507" s="1"/>
      <c r="LH507" s="1"/>
      <c r="LI507" s="1"/>
      <c r="LJ507" s="1"/>
      <c r="LK507" s="1"/>
      <c r="LL507" s="1"/>
      <c r="LM507" s="1"/>
      <c r="LN507" s="1"/>
      <c r="LO507" s="1"/>
      <c r="LP507" s="1"/>
      <c r="LQ507" s="1"/>
      <c r="LR507" s="1"/>
      <c r="LS507" s="1"/>
      <c r="LT507" s="1"/>
      <c r="LU507" s="1"/>
      <c r="LV507" s="1"/>
      <c r="LW507" s="1"/>
      <c r="LX507" s="1"/>
      <c r="LY507" s="1"/>
      <c r="LZ507" s="1"/>
      <c r="MA507" s="1"/>
      <c r="MB507" s="1"/>
      <c r="MC507" s="1"/>
      <c r="MD507" s="1"/>
      <c r="ME507" s="1"/>
      <c r="MF507" s="1"/>
      <c r="MG507" s="1"/>
      <c r="MH507" s="1"/>
      <c r="MI507" s="1"/>
      <c r="MJ507" s="1"/>
      <c r="MK507" s="1"/>
      <c r="ML507" s="1"/>
      <c r="MM507" s="1"/>
      <c r="MN507" s="1"/>
      <c r="MO507" s="1"/>
      <c r="MP507" s="1"/>
      <c r="MQ507" s="1"/>
      <c r="MR507" s="1"/>
      <c r="MS507" s="1"/>
      <c r="MT507" s="1"/>
      <c r="MU507" s="1"/>
      <c r="MV507" s="1"/>
      <c r="MW507" s="1"/>
      <c r="MX507" s="1"/>
      <c r="MY507" s="1"/>
      <c r="MZ507" s="1"/>
      <c r="NA507" s="1"/>
      <c r="NB507" s="1"/>
      <c r="NC507" s="1"/>
      <c r="ND507" s="1"/>
      <c r="NE507" s="1"/>
      <c r="NF507" s="1"/>
      <c r="NG507" s="1"/>
      <c r="NH507" s="1"/>
      <c r="NI507" s="1"/>
      <c r="NJ507" s="1"/>
      <c r="NK507" s="1"/>
      <c r="NL507" s="1"/>
      <c r="NM507" s="1"/>
      <c r="NN507" s="1"/>
      <c r="NO507" s="1"/>
      <c r="NP507" s="1"/>
      <c r="NQ507" s="1"/>
      <c r="NR507" s="1"/>
      <c r="NS507" s="1"/>
      <c r="NT507" s="1"/>
      <c r="NU507" s="1"/>
      <c r="NV507" s="1"/>
      <c r="NW507" s="1"/>
      <c r="NX507" s="1"/>
      <c r="NY507" s="1"/>
      <c r="NZ507" s="1"/>
      <c r="OA507" s="1"/>
      <c r="OB507" s="1"/>
      <c r="OC507" s="1"/>
      <c r="OD507" s="1"/>
      <c r="OE507" s="1"/>
      <c r="OF507" s="1"/>
      <c r="OG507" s="1"/>
      <c r="OH507" s="1"/>
      <c r="OI507" s="1"/>
      <c r="OJ507" s="1"/>
      <c r="OK507" s="1"/>
      <c r="OL507" s="1"/>
      <c r="OM507" s="1"/>
      <c r="ON507" s="1"/>
      <c r="OO507" s="1"/>
      <c r="OP507" s="1"/>
      <c r="OQ507" s="1"/>
      <c r="OR507" s="1"/>
      <c r="OS507" s="1"/>
      <c r="OT507" s="1"/>
      <c r="OU507" s="1"/>
      <c r="OV507" s="1"/>
      <c r="OW507" s="1"/>
      <c r="OX507" s="1"/>
      <c r="OY507" s="1"/>
      <c r="OZ507" s="1"/>
      <c r="PA507" s="1"/>
      <c r="PB507" s="1"/>
      <c r="PC507" s="1"/>
      <c r="PD507" s="1"/>
      <c r="PE507" s="1"/>
      <c r="PF507" s="1"/>
      <c r="PG507" s="1"/>
      <c r="PH507" s="1"/>
      <c r="PI507" s="1"/>
      <c r="PJ507" s="1"/>
      <c r="PK507" s="1"/>
      <c r="PL507" s="1"/>
      <c r="PM507" s="1"/>
      <c r="PN507" s="1"/>
      <c r="PO507" s="1"/>
      <c r="PP507" s="1"/>
      <c r="PQ507" s="1"/>
      <c r="PR507" s="1"/>
      <c r="PS507" s="1"/>
      <c r="PT507" s="1"/>
      <c r="PU507" s="1"/>
      <c r="PV507" s="1"/>
      <c r="PW507" s="1"/>
      <c r="PX507" s="1"/>
      <c r="PY507" s="1"/>
      <c r="PZ507" s="1"/>
      <c r="QA507" s="1"/>
      <c r="QB507" s="1"/>
      <c r="QC507" s="1"/>
      <c r="QD507" s="1"/>
      <c r="QE507" s="1"/>
      <c r="QF507" s="1"/>
      <c r="QG507" s="1"/>
      <c r="QH507" s="1"/>
      <c r="QI507" s="1"/>
      <c r="QJ507" s="1"/>
      <c r="QK507" s="1"/>
      <c r="QL507" s="1"/>
      <c r="QM507" s="1"/>
      <c r="QN507" s="1"/>
      <c r="QO507" s="1"/>
      <c r="QP507" s="1"/>
      <c r="QQ507" s="1"/>
      <c r="QR507" s="1"/>
      <c r="QS507" s="1"/>
      <c r="QT507" s="1"/>
      <c r="QU507" s="1"/>
      <c r="QV507" s="1"/>
      <c r="QW507" s="1"/>
      <c r="QX507" s="1"/>
      <c r="QY507" s="1"/>
      <c r="QZ507" s="1"/>
      <c r="RA507" s="1"/>
      <c r="RB507" s="1"/>
      <c r="RC507" s="1"/>
      <c r="RD507" s="1"/>
      <c r="RE507" s="1"/>
      <c r="RF507" s="1"/>
      <c r="RG507" s="1"/>
      <c r="RH507" s="1"/>
      <c r="RI507" s="1"/>
      <c r="RJ507" s="1"/>
      <c r="RK507" s="1"/>
      <c r="RL507" s="1"/>
      <c r="RM507" s="1"/>
      <c r="RN507" s="1"/>
      <c r="RO507" s="1"/>
      <c r="RP507" s="1"/>
      <c r="RQ507" s="1"/>
      <c r="RR507" s="1"/>
      <c r="RS507" s="1"/>
      <c r="RT507" s="1"/>
      <c r="RU507" s="1"/>
      <c r="RV507" s="1"/>
      <c r="RW507" s="1"/>
      <c r="RX507" s="1"/>
      <c r="RY507" s="1"/>
      <c r="RZ507" s="1"/>
      <c r="SA507" s="1"/>
      <c r="SB507" s="1"/>
      <c r="SC507" s="1"/>
      <c r="SD507" s="1"/>
      <c r="SE507" s="1"/>
      <c r="SF507" s="1"/>
      <c r="SG507" s="1"/>
      <c r="SH507" s="1"/>
      <c r="SI507" s="1"/>
      <c r="SJ507" s="1"/>
      <c r="SK507" s="1"/>
      <c r="SL507" s="1"/>
      <c r="SM507" s="1"/>
      <c r="SN507" s="1"/>
      <c r="SO507" s="1"/>
      <c r="SP507" s="1"/>
      <c r="SQ507" s="1"/>
      <c r="SR507" s="1"/>
      <c r="SS507" s="1"/>
      <c r="ST507" s="1"/>
      <c r="SU507" s="1"/>
      <c r="SV507" s="1"/>
      <c r="SW507" s="1"/>
      <c r="SX507" s="1"/>
      <c r="SY507" s="1"/>
      <c r="SZ507" s="1"/>
      <c r="TA507" s="1"/>
      <c r="TB507" s="1"/>
      <c r="TC507" s="1"/>
      <c r="TD507" s="1"/>
      <c r="TE507" s="1"/>
      <c r="TF507" s="1"/>
      <c r="TG507" s="1"/>
      <c r="TH507" s="1"/>
      <c r="TI507" s="1"/>
      <c r="TJ507" s="1"/>
      <c r="TK507" s="1"/>
      <c r="TL507" s="1"/>
      <c r="TM507" s="1"/>
      <c r="TN507" s="1"/>
      <c r="TO507" s="1"/>
      <c r="TP507" s="1"/>
      <c r="TQ507" s="1"/>
      <c r="TR507" s="1"/>
      <c r="TS507" s="1"/>
      <c r="TT507" s="1"/>
      <c r="TU507" s="1"/>
      <c r="TV507" s="1"/>
      <c r="TW507" s="1"/>
      <c r="TX507" s="1"/>
      <c r="TY507" s="1"/>
      <c r="TZ507" s="1"/>
      <c r="UA507" s="1"/>
      <c r="UB507" s="1"/>
      <c r="UC507" s="1"/>
      <c r="UD507" s="1"/>
      <c r="UE507" s="1"/>
      <c r="UF507" s="1"/>
      <c r="UG507" s="1"/>
      <c r="UH507" s="1"/>
      <c r="UI507" s="1"/>
      <c r="UJ507" s="1"/>
      <c r="UK507" s="1"/>
      <c r="UL507" s="1"/>
      <c r="UM507" s="1"/>
      <c r="UN507" s="1"/>
      <c r="UO507" s="1"/>
      <c r="UP507" s="1"/>
      <c r="UQ507" s="1"/>
      <c r="UR507" s="1"/>
      <c r="US507" s="1"/>
      <c r="UT507" s="1"/>
      <c r="UU507" s="1"/>
      <c r="UV507" s="1"/>
      <c r="UW507" s="1"/>
      <c r="UX507" s="1"/>
      <c r="UY507" s="1"/>
      <c r="UZ507" s="1"/>
      <c r="VA507" s="1"/>
      <c r="VB507" s="1"/>
      <c r="VC507" s="1"/>
      <c r="VD507" s="1"/>
      <c r="VE507" s="1"/>
      <c r="VF507" s="1"/>
      <c r="VG507" s="1"/>
      <c r="VH507" s="1"/>
      <c r="VI507" s="1"/>
      <c r="VJ507" s="1"/>
      <c r="VK507" s="1"/>
      <c r="VL507" s="1"/>
      <c r="VM507" s="1"/>
      <c r="VN507" s="1"/>
      <c r="VO507" s="1"/>
      <c r="VP507" s="1"/>
      <c r="VQ507" s="1"/>
      <c r="VR507" s="1"/>
      <c r="VS507" s="1"/>
      <c r="VT507" s="1"/>
      <c r="VU507" s="1"/>
      <c r="VV507" s="1"/>
      <c r="VW507" s="1"/>
      <c r="VX507" s="1"/>
      <c r="VY507" s="1"/>
      <c r="VZ507" s="1"/>
      <c r="WA507" s="1"/>
      <c r="WB507" s="1"/>
      <c r="WC507" s="1"/>
      <c r="WD507" s="1"/>
      <c r="WE507" s="1"/>
      <c r="WF507" s="1"/>
      <c r="WG507" s="1"/>
      <c r="WH507" s="1"/>
      <c r="WI507" s="1"/>
      <c r="WJ507" s="1"/>
      <c r="WK507" s="1"/>
      <c r="WL507" s="1"/>
      <c r="WM507" s="1"/>
      <c r="WN507" s="1"/>
      <c r="WO507" s="1"/>
      <c r="WP507" s="1"/>
      <c r="WQ507" s="1"/>
      <c r="WR507" s="1"/>
      <c r="WS507" s="1"/>
      <c r="WT507" s="1"/>
      <c r="WU507" s="1"/>
      <c r="WV507" s="1"/>
      <c r="WW507" s="1"/>
      <c r="WX507" s="1"/>
      <c r="WY507" s="1"/>
      <c r="WZ507" s="1"/>
      <c r="XA507" s="1"/>
      <c r="XB507" s="1"/>
      <c r="XC507" s="1"/>
      <c r="XD507" s="1"/>
      <c r="XE507" s="1"/>
      <c r="XF507" s="1"/>
      <c r="XG507" s="1"/>
      <c r="XH507" s="1"/>
      <c r="XI507" s="1"/>
      <c r="XJ507" s="1"/>
      <c r="XK507" s="1"/>
      <c r="XL507" s="1"/>
      <c r="XM507" s="1"/>
      <c r="XN507" s="1"/>
      <c r="XO507" s="1"/>
      <c r="XP507" s="1"/>
      <c r="XQ507" s="1"/>
      <c r="XR507" s="1"/>
      <c r="XS507" s="1"/>
      <c r="XT507" s="1"/>
      <c r="XU507" s="1"/>
      <c r="XV507" s="1"/>
      <c r="XW507" s="1"/>
      <c r="XX507" s="1"/>
      <c r="XY507" s="1"/>
      <c r="XZ507" s="1"/>
      <c r="YA507" s="1"/>
      <c r="YB507" s="1"/>
      <c r="YC507" s="1"/>
      <c r="YD507" s="1"/>
      <c r="YE507" s="1"/>
      <c r="YF507" s="1"/>
      <c r="YG507" s="1"/>
      <c r="YH507" s="1"/>
      <c r="YI507" s="1"/>
      <c r="YJ507" s="1"/>
      <c r="YK507" s="1"/>
      <c r="YL507" s="1"/>
      <c r="YM507" s="1"/>
      <c r="YN507" s="1"/>
      <c r="YO507" s="1"/>
      <c r="YP507" s="1"/>
      <c r="YQ507" s="1"/>
      <c r="YR507" s="1"/>
      <c r="YS507" s="1"/>
      <c r="YT507" s="1"/>
      <c r="YU507" s="1"/>
      <c r="YV507" s="1"/>
      <c r="YW507" s="1"/>
      <c r="YX507" s="1"/>
      <c r="YY507" s="1"/>
      <c r="YZ507" s="1"/>
      <c r="ZA507" s="1"/>
      <c r="ZB507" s="1"/>
      <c r="ZC507" s="1"/>
      <c r="ZD507" s="1"/>
      <c r="ZE507" s="1"/>
      <c r="ZF507" s="1"/>
      <c r="ZG507" s="1"/>
      <c r="ZH507" s="1"/>
      <c r="ZI507" s="1"/>
      <c r="ZJ507" s="1"/>
      <c r="ZK507" s="1"/>
      <c r="ZL507" s="1"/>
      <c r="ZM507" s="1"/>
      <c r="ZN507" s="1"/>
      <c r="ZO507" s="1"/>
      <c r="ZP507" s="1"/>
      <c r="ZQ507" s="1"/>
      <c r="ZR507" s="1"/>
      <c r="ZS507" s="1"/>
      <c r="ZT507" s="1"/>
      <c r="ZU507" s="1"/>
      <c r="ZV507" s="1"/>
      <c r="ZW507" s="1"/>
      <c r="ZX507" s="1"/>
      <c r="ZY507" s="1"/>
      <c r="ZZ507" s="1"/>
      <c r="AAA507" s="1"/>
      <c r="AAB507" s="1"/>
      <c r="AAC507" s="1"/>
      <c r="AAD507" s="1"/>
      <c r="AAE507" s="1"/>
      <c r="AAF507" s="1"/>
      <c r="AAG507" s="1"/>
      <c r="AAH507" s="1"/>
      <c r="AAI507" s="1"/>
      <c r="AAJ507" s="1"/>
      <c r="AAK507" s="1"/>
      <c r="AAL507" s="1"/>
      <c r="AAM507" s="1"/>
      <c r="AAN507" s="1"/>
      <c r="AAO507" s="1"/>
      <c r="AAP507" s="1"/>
      <c r="AAQ507" s="1"/>
      <c r="AAR507" s="1"/>
      <c r="AAS507" s="1"/>
      <c r="AAT507" s="1"/>
      <c r="AAU507" s="1"/>
      <c r="AAV507" s="1"/>
      <c r="AAW507" s="1"/>
      <c r="AAX507" s="1"/>
      <c r="AAY507" s="1"/>
      <c r="AAZ507" s="1"/>
      <c r="ABA507" s="1"/>
      <c r="ABB507" s="1"/>
      <c r="ABC507" s="1"/>
      <c r="ABD507" s="1"/>
      <c r="ABE507" s="1"/>
      <c r="ABF507" s="1"/>
      <c r="ABG507" s="1"/>
      <c r="ABH507" s="1"/>
      <c r="ABI507" s="1"/>
      <c r="ABJ507" s="1"/>
      <c r="ABK507" s="1"/>
      <c r="ABL507" s="1"/>
      <c r="ABM507" s="1"/>
      <c r="ABN507" s="1"/>
      <c r="ABO507" s="1"/>
      <c r="ABP507" s="1"/>
      <c r="ABQ507" s="1"/>
      <c r="ABR507" s="1"/>
      <c r="ABS507" s="1"/>
      <c r="ABT507" s="1"/>
      <c r="ABU507" s="1"/>
      <c r="ABV507" s="1"/>
      <c r="ABW507" s="1"/>
      <c r="ABX507" s="1"/>
      <c r="ABY507" s="1"/>
      <c r="ABZ507" s="1"/>
      <c r="ACA507" s="1"/>
      <c r="ACB507" s="1"/>
      <c r="ACC507" s="1"/>
      <c r="ACD507" s="1"/>
      <c r="ACE507" s="1"/>
      <c r="ACF507" s="1"/>
      <c r="ACG507" s="1"/>
      <c r="ACH507" s="1"/>
      <c r="ACI507" s="1"/>
      <c r="ACJ507" s="1"/>
      <c r="ACK507" s="1"/>
      <c r="ACL507" s="1"/>
      <c r="ACM507" s="1"/>
      <c r="ACN507" s="1"/>
      <c r="ACO507" s="1"/>
      <c r="ACP507" s="1"/>
      <c r="ACQ507" s="1"/>
      <c r="ACR507" s="1"/>
      <c r="ACS507" s="1"/>
      <c r="ACT507" s="1"/>
      <c r="ACU507" s="1"/>
      <c r="ACV507" s="1"/>
      <c r="ACW507" s="1"/>
      <c r="ACX507" s="1"/>
      <c r="ACY507" s="1"/>
      <c r="ACZ507" s="1"/>
      <c r="ADA507" s="1"/>
      <c r="ADB507" s="1"/>
      <c r="ADC507" s="1"/>
      <c r="ADD507" s="1"/>
      <c r="ADE507" s="1"/>
      <c r="ADF507" s="1"/>
      <c r="ADG507" s="1"/>
      <c r="ADH507" s="1"/>
      <c r="ADI507" s="1"/>
      <c r="ADJ507" s="1"/>
      <c r="ADK507" s="1"/>
      <c r="ADL507" s="1"/>
      <c r="ADM507" s="1"/>
      <c r="ADN507" s="1"/>
      <c r="ADO507" s="1"/>
      <c r="ADP507" s="1"/>
      <c r="ADQ507" s="1"/>
      <c r="ADR507" s="1"/>
      <c r="ADS507" s="1"/>
      <c r="ADT507" s="1"/>
      <c r="ADU507" s="1"/>
      <c r="ADV507" s="1"/>
      <c r="ADW507" s="1"/>
      <c r="ADX507" s="1"/>
      <c r="ADY507" s="1"/>
      <c r="ADZ507" s="1"/>
      <c r="AEA507" s="1"/>
      <c r="AEB507" s="1"/>
      <c r="AEC507" s="1"/>
      <c r="AED507" s="1"/>
      <c r="AEE507" s="1"/>
      <c r="AEF507" s="1"/>
      <c r="AEG507" s="1"/>
      <c r="AEH507" s="1"/>
      <c r="AEI507" s="1"/>
      <c r="AEJ507" s="1"/>
      <c r="AEK507" s="1"/>
      <c r="AEL507" s="1"/>
      <c r="AEM507" s="1"/>
      <c r="AEN507" s="1"/>
      <c r="AEO507" s="1"/>
      <c r="AEP507" s="1"/>
      <c r="AEQ507" s="1"/>
      <c r="AER507" s="1"/>
      <c r="AES507" s="1"/>
      <c r="AET507" s="1"/>
      <c r="AEU507" s="1"/>
      <c r="AEV507" s="1"/>
      <c r="AEW507" s="1"/>
      <c r="AEX507" s="1"/>
      <c r="AEY507" s="1"/>
      <c r="AEZ507" s="1"/>
      <c r="AFA507" s="1"/>
      <c r="AFB507" s="1"/>
      <c r="AFC507" s="1"/>
      <c r="AFD507" s="1"/>
      <c r="AFE507" s="1"/>
      <c r="AFF507" s="1"/>
      <c r="AFG507" s="1"/>
      <c r="AFH507" s="1"/>
      <c r="AFI507" s="1"/>
      <c r="AFJ507" s="1"/>
      <c r="AFK507" s="1"/>
      <c r="AFL507" s="1"/>
      <c r="AFM507" s="1"/>
      <c r="AFN507" s="1"/>
      <c r="AFO507" s="1"/>
      <c r="AFP507" s="1"/>
      <c r="AFQ507" s="1"/>
      <c r="AFR507" s="1"/>
      <c r="AFS507" s="1"/>
      <c r="AFT507" s="1"/>
      <c r="AFU507" s="1"/>
      <c r="AFV507" s="1"/>
      <c r="AFW507" s="1"/>
      <c r="AFX507" s="1"/>
      <c r="AFY507" s="1"/>
      <c r="AFZ507" s="1"/>
      <c r="AGA507" s="1"/>
      <c r="AGB507" s="1"/>
      <c r="AGC507" s="1"/>
      <c r="AGD507" s="1"/>
      <c r="AGE507" s="1"/>
      <c r="AGF507" s="1"/>
      <c r="AGG507" s="1"/>
      <c r="AGH507" s="1"/>
      <c r="AGI507" s="1"/>
      <c r="AGJ507" s="1"/>
      <c r="AGK507" s="1"/>
      <c r="AGL507" s="1"/>
      <c r="AGM507" s="1"/>
      <c r="AGN507" s="1"/>
      <c r="AGO507" s="1"/>
      <c r="AGP507" s="1"/>
      <c r="AGQ507" s="1"/>
      <c r="AGR507" s="1"/>
      <c r="AGS507" s="1"/>
      <c r="AGT507" s="1"/>
      <c r="AGU507" s="1"/>
      <c r="AGV507" s="1"/>
      <c r="AGW507" s="1"/>
      <c r="AGX507" s="1"/>
      <c r="AGY507" s="1"/>
      <c r="AGZ507" s="1"/>
      <c r="AHA507" s="1"/>
      <c r="AHB507" s="1"/>
      <c r="AHC507" s="1"/>
      <c r="AHD507" s="1"/>
      <c r="AHE507" s="1"/>
      <c r="AHF507" s="1"/>
      <c r="AHG507" s="1"/>
      <c r="AHH507" s="1"/>
      <c r="AHI507" s="1"/>
      <c r="AHJ507" s="1"/>
      <c r="AHK507" s="1"/>
      <c r="AHL507" s="1"/>
      <c r="AHM507" s="1"/>
      <c r="AHN507" s="1"/>
      <c r="AHO507" s="1"/>
      <c r="AHP507" s="1"/>
      <c r="AHQ507" s="1"/>
      <c r="AHR507" s="1"/>
      <c r="AHS507" s="1"/>
      <c r="AHT507" s="1"/>
      <c r="AHU507" s="1"/>
      <c r="AHV507" s="1"/>
      <c r="AHW507" s="1"/>
      <c r="AHX507" s="1"/>
      <c r="AHY507" s="1"/>
      <c r="AHZ507" s="1"/>
      <c r="AIA507" s="1"/>
      <c r="AIB507" s="1"/>
      <c r="AIC507" s="1"/>
      <c r="AID507" s="1"/>
      <c r="AIE507" s="1"/>
      <c r="AIF507" s="1"/>
      <c r="AIG507" s="1"/>
      <c r="AIH507" s="1"/>
      <c r="AII507" s="1"/>
      <c r="AIJ507" s="1"/>
      <c r="AIK507" s="1"/>
      <c r="AIL507" s="1"/>
      <c r="AIM507" s="1"/>
      <c r="AIN507" s="1"/>
      <c r="AIO507" s="1"/>
      <c r="AIP507" s="1"/>
      <c r="AIQ507" s="1"/>
      <c r="AIR507" s="1"/>
      <c r="AIS507" s="1"/>
      <c r="AIT507" s="1"/>
      <c r="AIU507" s="1"/>
      <c r="AIV507" s="1"/>
      <c r="AIW507" s="1"/>
      <c r="AIX507" s="1"/>
      <c r="AIY507" s="1"/>
      <c r="AIZ507" s="1"/>
      <c r="AJA507" s="1"/>
      <c r="AJB507" s="1"/>
      <c r="AJC507" s="1"/>
      <c r="AJD507" s="1"/>
      <c r="AJE507" s="1"/>
      <c r="AJF507" s="1"/>
      <c r="AJG507" s="1"/>
      <c r="AJH507" s="1"/>
      <c r="AJI507" s="1"/>
      <c r="AJJ507" s="1"/>
      <c r="AJK507" s="1"/>
      <c r="AJL507" s="1"/>
      <c r="AJM507" s="1"/>
      <c r="AJN507" s="1"/>
      <c r="AJO507" s="1"/>
      <c r="AJP507" s="1"/>
      <c r="AJQ507" s="1"/>
      <c r="AJR507" s="1"/>
      <c r="AJS507" s="1"/>
      <c r="AJT507" s="1"/>
      <c r="AJU507" s="1"/>
      <c r="AJV507" s="1"/>
      <c r="AJW507" s="1"/>
      <c r="AJX507" s="1"/>
      <c r="AJY507" s="1"/>
      <c r="AJZ507" s="1"/>
      <c r="AKA507" s="1"/>
      <c r="AKB507" s="1"/>
      <c r="AKC507" s="1"/>
      <c r="AKD507" s="1"/>
      <c r="AKE507" s="1"/>
      <c r="AKF507" s="1"/>
      <c r="AKG507" s="1"/>
      <c r="AKH507" s="1"/>
      <c r="AKI507" s="1"/>
      <c r="AKJ507" s="1"/>
      <c r="AKK507" s="1"/>
      <c r="AKL507" s="1"/>
      <c r="AKM507" s="1"/>
      <c r="AKN507" s="1"/>
      <c r="AKO507" s="1"/>
      <c r="AKP507" s="1"/>
      <c r="AKQ507" s="1"/>
      <c r="AKR507" s="1"/>
      <c r="AKS507" s="1"/>
      <c r="AKT507" s="1"/>
      <c r="AKU507" s="1"/>
      <c r="AKV507" s="1"/>
      <c r="AKW507" s="1"/>
      <c r="AKX507" s="1"/>
      <c r="AKY507" s="1"/>
      <c r="AKZ507" s="1"/>
      <c r="ALA507" s="1"/>
      <c r="ALB507" s="1"/>
      <c r="ALC507" s="1"/>
      <c r="ALD507" s="1"/>
      <c r="ALE507" s="1"/>
      <c r="ALF507" s="1"/>
      <c r="ALG507" s="1"/>
      <c r="ALH507" s="1"/>
      <c r="ALI507" s="1"/>
      <c r="ALJ507" s="1"/>
      <c r="ALK507" s="1"/>
      <c r="ALL507" s="1"/>
      <c r="ALM507" s="1"/>
      <c r="ALN507" s="1"/>
      <c r="ALO507" s="1"/>
      <c r="ALP507" s="1"/>
      <c r="ALQ507" s="1"/>
      <c r="ALR507" s="1"/>
      <c r="ALS507" s="1"/>
      <c r="ALT507" s="1"/>
      <c r="ALU507" s="1"/>
      <c r="ALV507" s="1"/>
      <c r="ALW507" s="1"/>
      <c r="ALX507" s="1"/>
      <c r="ALY507" s="1"/>
      <c r="ALZ507" s="1"/>
      <c r="AMA507" s="1"/>
      <c r="AMB507" s="1"/>
      <c r="AMC507" s="1"/>
      <c r="AMD507" s="1"/>
      <c r="AME507" s="1"/>
      <c r="AMF507" s="1"/>
      <c r="AMG507" s="1"/>
      <c r="AMH507" s="1"/>
      <c r="AMI507" s="1"/>
      <c r="AMJ507" s="1"/>
    </row>
    <row r="508" spans="1:1024" s="22" customFormat="1">
      <c r="A508" s="1" t="s">
        <v>9265</v>
      </c>
      <c r="B508" s="1" t="s">
        <v>9266</v>
      </c>
      <c r="C508" s="1" t="s">
        <v>99</v>
      </c>
      <c r="D508" s="1" t="s">
        <v>13</v>
      </c>
      <c r="E508" s="1" t="s">
        <v>9267</v>
      </c>
      <c r="F508" s="1" t="s">
        <v>16</v>
      </c>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c r="KB508" s="1"/>
      <c r="KC508" s="1"/>
      <c r="KD508" s="1"/>
      <c r="KE508" s="1"/>
      <c r="KF508" s="1"/>
      <c r="KG508" s="1"/>
      <c r="KH508" s="1"/>
      <c r="KI508" s="1"/>
      <c r="KJ508" s="1"/>
      <c r="KK508" s="1"/>
      <c r="KL508" s="1"/>
      <c r="KM508" s="1"/>
      <c r="KN508" s="1"/>
      <c r="KO508" s="1"/>
      <c r="KP508" s="1"/>
      <c r="KQ508" s="1"/>
      <c r="KR508" s="1"/>
      <c r="KS508" s="1"/>
      <c r="KT508" s="1"/>
      <c r="KU508" s="1"/>
      <c r="KV508" s="1"/>
      <c r="KW508" s="1"/>
      <c r="KX508" s="1"/>
      <c r="KY508" s="1"/>
      <c r="KZ508" s="1"/>
      <c r="LA508" s="1"/>
      <c r="LB508" s="1"/>
      <c r="LC508" s="1"/>
      <c r="LD508" s="1"/>
      <c r="LE508" s="1"/>
      <c r="LF508" s="1"/>
      <c r="LG508" s="1"/>
      <c r="LH508" s="1"/>
      <c r="LI508" s="1"/>
      <c r="LJ508" s="1"/>
      <c r="LK508" s="1"/>
      <c r="LL508" s="1"/>
      <c r="LM508" s="1"/>
      <c r="LN508" s="1"/>
      <c r="LO508" s="1"/>
      <c r="LP508" s="1"/>
      <c r="LQ508" s="1"/>
      <c r="LR508" s="1"/>
      <c r="LS508" s="1"/>
      <c r="LT508" s="1"/>
      <c r="LU508" s="1"/>
      <c r="LV508" s="1"/>
      <c r="LW508" s="1"/>
      <c r="LX508" s="1"/>
      <c r="LY508" s="1"/>
      <c r="LZ508" s="1"/>
      <c r="MA508" s="1"/>
      <c r="MB508" s="1"/>
      <c r="MC508" s="1"/>
      <c r="MD508" s="1"/>
      <c r="ME508" s="1"/>
      <c r="MF508" s="1"/>
      <c r="MG508" s="1"/>
      <c r="MH508" s="1"/>
      <c r="MI508" s="1"/>
      <c r="MJ508" s="1"/>
      <c r="MK508" s="1"/>
      <c r="ML508" s="1"/>
      <c r="MM508" s="1"/>
      <c r="MN508" s="1"/>
      <c r="MO508" s="1"/>
      <c r="MP508" s="1"/>
      <c r="MQ508" s="1"/>
      <c r="MR508" s="1"/>
      <c r="MS508" s="1"/>
      <c r="MT508" s="1"/>
      <c r="MU508" s="1"/>
      <c r="MV508" s="1"/>
      <c r="MW508" s="1"/>
      <c r="MX508" s="1"/>
      <c r="MY508" s="1"/>
      <c r="MZ508" s="1"/>
      <c r="NA508" s="1"/>
      <c r="NB508" s="1"/>
      <c r="NC508" s="1"/>
      <c r="ND508" s="1"/>
      <c r="NE508" s="1"/>
      <c r="NF508" s="1"/>
      <c r="NG508" s="1"/>
      <c r="NH508" s="1"/>
      <c r="NI508" s="1"/>
      <c r="NJ508" s="1"/>
      <c r="NK508" s="1"/>
      <c r="NL508" s="1"/>
      <c r="NM508" s="1"/>
      <c r="NN508" s="1"/>
      <c r="NO508" s="1"/>
      <c r="NP508" s="1"/>
      <c r="NQ508" s="1"/>
      <c r="NR508" s="1"/>
      <c r="NS508" s="1"/>
      <c r="NT508" s="1"/>
      <c r="NU508" s="1"/>
      <c r="NV508" s="1"/>
      <c r="NW508" s="1"/>
      <c r="NX508" s="1"/>
      <c r="NY508" s="1"/>
      <c r="NZ508" s="1"/>
      <c r="OA508" s="1"/>
      <c r="OB508" s="1"/>
      <c r="OC508" s="1"/>
      <c r="OD508" s="1"/>
      <c r="OE508" s="1"/>
      <c r="OF508" s="1"/>
      <c r="OG508" s="1"/>
      <c r="OH508" s="1"/>
      <c r="OI508" s="1"/>
      <c r="OJ508" s="1"/>
      <c r="OK508" s="1"/>
      <c r="OL508" s="1"/>
      <c r="OM508" s="1"/>
      <c r="ON508" s="1"/>
      <c r="OO508" s="1"/>
      <c r="OP508" s="1"/>
      <c r="OQ508" s="1"/>
      <c r="OR508" s="1"/>
      <c r="OS508" s="1"/>
      <c r="OT508" s="1"/>
      <c r="OU508" s="1"/>
      <c r="OV508" s="1"/>
      <c r="OW508" s="1"/>
      <c r="OX508" s="1"/>
      <c r="OY508" s="1"/>
      <c r="OZ508" s="1"/>
      <c r="PA508" s="1"/>
      <c r="PB508" s="1"/>
      <c r="PC508" s="1"/>
      <c r="PD508" s="1"/>
      <c r="PE508" s="1"/>
      <c r="PF508" s="1"/>
      <c r="PG508" s="1"/>
      <c r="PH508" s="1"/>
      <c r="PI508" s="1"/>
      <c r="PJ508" s="1"/>
      <c r="PK508" s="1"/>
      <c r="PL508" s="1"/>
      <c r="PM508" s="1"/>
      <c r="PN508" s="1"/>
      <c r="PO508" s="1"/>
      <c r="PP508" s="1"/>
      <c r="PQ508" s="1"/>
      <c r="PR508" s="1"/>
      <c r="PS508" s="1"/>
      <c r="PT508" s="1"/>
      <c r="PU508" s="1"/>
      <c r="PV508" s="1"/>
      <c r="PW508" s="1"/>
      <c r="PX508" s="1"/>
      <c r="PY508" s="1"/>
      <c r="PZ508" s="1"/>
      <c r="QA508" s="1"/>
      <c r="QB508" s="1"/>
      <c r="QC508" s="1"/>
      <c r="QD508" s="1"/>
      <c r="QE508" s="1"/>
      <c r="QF508" s="1"/>
      <c r="QG508" s="1"/>
      <c r="QH508" s="1"/>
      <c r="QI508" s="1"/>
      <c r="QJ508" s="1"/>
      <c r="QK508" s="1"/>
      <c r="QL508" s="1"/>
      <c r="QM508" s="1"/>
      <c r="QN508" s="1"/>
      <c r="QO508" s="1"/>
      <c r="QP508" s="1"/>
      <c r="QQ508" s="1"/>
      <c r="QR508" s="1"/>
      <c r="QS508" s="1"/>
      <c r="QT508" s="1"/>
      <c r="QU508" s="1"/>
      <c r="QV508" s="1"/>
      <c r="QW508" s="1"/>
      <c r="QX508" s="1"/>
      <c r="QY508" s="1"/>
      <c r="QZ508" s="1"/>
      <c r="RA508" s="1"/>
      <c r="RB508" s="1"/>
      <c r="RC508" s="1"/>
      <c r="RD508" s="1"/>
      <c r="RE508" s="1"/>
      <c r="RF508" s="1"/>
      <c r="RG508" s="1"/>
      <c r="RH508" s="1"/>
      <c r="RI508" s="1"/>
      <c r="RJ508" s="1"/>
      <c r="RK508" s="1"/>
      <c r="RL508" s="1"/>
      <c r="RM508" s="1"/>
      <c r="RN508" s="1"/>
      <c r="RO508" s="1"/>
      <c r="RP508" s="1"/>
      <c r="RQ508" s="1"/>
      <c r="RR508" s="1"/>
      <c r="RS508" s="1"/>
      <c r="RT508" s="1"/>
      <c r="RU508" s="1"/>
      <c r="RV508" s="1"/>
      <c r="RW508" s="1"/>
      <c r="RX508" s="1"/>
      <c r="RY508" s="1"/>
      <c r="RZ508" s="1"/>
      <c r="SA508" s="1"/>
      <c r="SB508" s="1"/>
      <c r="SC508" s="1"/>
      <c r="SD508" s="1"/>
      <c r="SE508" s="1"/>
      <c r="SF508" s="1"/>
      <c r="SG508" s="1"/>
      <c r="SH508" s="1"/>
      <c r="SI508" s="1"/>
      <c r="SJ508" s="1"/>
      <c r="SK508" s="1"/>
      <c r="SL508" s="1"/>
      <c r="SM508" s="1"/>
      <c r="SN508" s="1"/>
      <c r="SO508" s="1"/>
      <c r="SP508" s="1"/>
      <c r="SQ508" s="1"/>
      <c r="SR508" s="1"/>
      <c r="SS508" s="1"/>
      <c r="ST508" s="1"/>
      <c r="SU508" s="1"/>
      <c r="SV508" s="1"/>
      <c r="SW508" s="1"/>
      <c r="SX508" s="1"/>
      <c r="SY508" s="1"/>
      <c r="SZ508" s="1"/>
      <c r="TA508" s="1"/>
      <c r="TB508" s="1"/>
      <c r="TC508" s="1"/>
      <c r="TD508" s="1"/>
      <c r="TE508" s="1"/>
      <c r="TF508" s="1"/>
      <c r="TG508" s="1"/>
      <c r="TH508" s="1"/>
      <c r="TI508" s="1"/>
      <c r="TJ508" s="1"/>
      <c r="TK508" s="1"/>
      <c r="TL508" s="1"/>
      <c r="TM508" s="1"/>
      <c r="TN508" s="1"/>
      <c r="TO508" s="1"/>
      <c r="TP508" s="1"/>
      <c r="TQ508" s="1"/>
      <c r="TR508" s="1"/>
      <c r="TS508" s="1"/>
      <c r="TT508" s="1"/>
      <c r="TU508" s="1"/>
      <c r="TV508" s="1"/>
      <c r="TW508" s="1"/>
      <c r="TX508" s="1"/>
      <c r="TY508" s="1"/>
      <c r="TZ508" s="1"/>
      <c r="UA508" s="1"/>
      <c r="UB508" s="1"/>
      <c r="UC508" s="1"/>
      <c r="UD508" s="1"/>
      <c r="UE508" s="1"/>
      <c r="UF508" s="1"/>
      <c r="UG508" s="1"/>
      <c r="UH508" s="1"/>
      <c r="UI508" s="1"/>
      <c r="UJ508" s="1"/>
      <c r="UK508" s="1"/>
      <c r="UL508" s="1"/>
      <c r="UM508" s="1"/>
      <c r="UN508" s="1"/>
      <c r="UO508" s="1"/>
      <c r="UP508" s="1"/>
      <c r="UQ508" s="1"/>
      <c r="UR508" s="1"/>
      <c r="US508" s="1"/>
      <c r="UT508" s="1"/>
      <c r="UU508" s="1"/>
      <c r="UV508" s="1"/>
      <c r="UW508" s="1"/>
      <c r="UX508" s="1"/>
      <c r="UY508" s="1"/>
      <c r="UZ508" s="1"/>
      <c r="VA508" s="1"/>
      <c r="VB508" s="1"/>
      <c r="VC508" s="1"/>
      <c r="VD508" s="1"/>
      <c r="VE508" s="1"/>
      <c r="VF508" s="1"/>
      <c r="VG508" s="1"/>
      <c r="VH508" s="1"/>
      <c r="VI508" s="1"/>
      <c r="VJ508" s="1"/>
      <c r="VK508" s="1"/>
      <c r="VL508" s="1"/>
      <c r="VM508" s="1"/>
      <c r="VN508" s="1"/>
      <c r="VO508" s="1"/>
      <c r="VP508" s="1"/>
      <c r="VQ508" s="1"/>
      <c r="VR508" s="1"/>
      <c r="VS508" s="1"/>
      <c r="VT508" s="1"/>
      <c r="VU508" s="1"/>
      <c r="VV508" s="1"/>
      <c r="VW508" s="1"/>
      <c r="VX508" s="1"/>
      <c r="VY508" s="1"/>
      <c r="VZ508" s="1"/>
      <c r="WA508" s="1"/>
      <c r="WB508" s="1"/>
      <c r="WC508" s="1"/>
      <c r="WD508" s="1"/>
      <c r="WE508" s="1"/>
      <c r="WF508" s="1"/>
      <c r="WG508" s="1"/>
      <c r="WH508" s="1"/>
      <c r="WI508" s="1"/>
      <c r="WJ508" s="1"/>
      <c r="WK508" s="1"/>
      <c r="WL508" s="1"/>
      <c r="WM508" s="1"/>
      <c r="WN508" s="1"/>
      <c r="WO508" s="1"/>
      <c r="WP508" s="1"/>
      <c r="WQ508" s="1"/>
      <c r="WR508" s="1"/>
      <c r="WS508" s="1"/>
      <c r="WT508" s="1"/>
      <c r="WU508" s="1"/>
      <c r="WV508" s="1"/>
      <c r="WW508" s="1"/>
      <c r="WX508" s="1"/>
      <c r="WY508" s="1"/>
      <c r="WZ508" s="1"/>
      <c r="XA508" s="1"/>
      <c r="XB508" s="1"/>
      <c r="XC508" s="1"/>
      <c r="XD508" s="1"/>
      <c r="XE508" s="1"/>
      <c r="XF508" s="1"/>
      <c r="XG508" s="1"/>
      <c r="XH508" s="1"/>
      <c r="XI508" s="1"/>
      <c r="XJ508" s="1"/>
      <c r="XK508" s="1"/>
      <c r="XL508" s="1"/>
      <c r="XM508" s="1"/>
      <c r="XN508" s="1"/>
      <c r="XO508" s="1"/>
      <c r="XP508" s="1"/>
      <c r="XQ508" s="1"/>
      <c r="XR508" s="1"/>
      <c r="XS508" s="1"/>
      <c r="XT508" s="1"/>
      <c r="XU508" s="1"/>
      <c r="XV508" s="1"/>
      <c r="XW508" s="1"/>
      <c r="XX508" s="1"/>
      <c r="XY508" s="1"/>
      <c r="XZ508" s="1"/>
      <c r="YA508" s="1"/>
      <c r="YB508" s="1"/>
      <c r="YC508" s="1"/>
      <c r="YD508" s="1"/>
      <c r="YE508" s="1"/>
      <c r="YF508" s="1"/>
      <c r="YG508" s="1"/>
      <c r="YH508" s="1"/>
      <c r="YI508" s="1"/>
      <c r="YJ508" s="1"/>
      <c r="YK508" s="1"/>
      <c r="YL508" s="1"/>
      <c r="YM508" s="1"/>
      <c r="YN508" s="1"/>
      <c r="YO508" s="1"/>
      <c r="YP508" s="1"/>
      <c r="YQ508" s="1"/>
      <c r="YR508" s="1"/>
      <c r="YS508" s="1"/>
      <c r="YT508" s="1"/>
      <c r="YU508" s="1"/>
      <c r="YV508" s="1"/>
      <c r="YW508" s="1"/>
      <c r="YX508" s="1"/>
      <c r="YY508" s="1"/>
      <c r="YZ508" s="1"/>
      <c r="ZA508" s="1"/>
      <c r="ZB508" s="1"/>
      <c r="ZC508" s="1"/>
      <c r="ZD508" s="1"/>
      <c r="ZE508" s="1"/>
      <c r="ZF508" s="1"/>
      <c r="ZG508" s="1"/>
      <c r="ZH508" s="1"/>
      <c r="ZI508" s="1"/>
      <c r="ZJ508" s="1"/>
      <c r="ZK508" s="1"/>
      <c r="ZL508" s="1"/>
      <c r="ZM508" s="1"/>
      <c r="ZN508" s="1"/>
      <c r="ZO508" s="1"/>
      <c r="ZP508" s="1"/>
      <c r="ZQ508" s="1"/>
      <c r="ZR508" s="1"/>
      <c r="ZS508" s="1"/>
      <c r="ZT508" s="1"/>
      <c r="ZU508" s="1"/>
      <c r="ZV508" s="1"/>
      <c r="ZW508" s="1"/>
      <c r="ZX508" s="1"/>
      <c r="ZY508" s="1"/>
      <c r="ZZ508" s="1"/>
      <c r="AAA508" s="1"/>
      <c r="AAB508" s="1"/>
      <c r="AAC508" s="1"/>
      <c r="AAD508" s="1"/>
      <c r="AAE508" s="1"/>
      <c r="AAF508" s="1"/>
      <c r="AAG508" s="1"/>
      <c r="AAH508" s="1"/>
      <c r="AAI508" s="1"/>
      <c r="AAJ508" s="1"/>
      <c r="AAK508" s="1"/>
      <c r="AAL508" s="1"/>
      <c r="AAM508" s="1"/>
      <c r="AAN508" s="1"/>
      <c r="AAO508" s="1"/>
      <c r="AAP508" s="1"/>
      <c r="AAQ508" s="1"/>
      <c r="AAR508" s="1"/>
      <c r="AAS508" s="1"/>
      <c r="AAT508" s="1"/>
      <c r="AAU508" s="1"/>
      <c r="AAV508" s="1"/>
      <c r="AAW508" s="1"/>
      <c r="AAX508" s="1"/>
      <c r="AAY508" s="1"/>
      <c r="AAZ508" s="1"/>
      <c r="ABA508" s="1"/>
      <c r="ABB508" s="1"/>
      <c r="ABC508" s="1"/>
      <c r="ABD508" s="1"/>
      <c r="ABE508" s="1"/>
      <c r="ABF508" s="1"/>
      <c r="ABG508" s="1"/>
      <c r="ABH508" s="1"/>
      <c r="ABI508" s="1"/>
      <c r="ABJ508" s="1"/>
      <c r="ABK508" s="1"/>
      <c r="ABL508" s="1"/>
      <c r="ABM508" s="1"/>
      <c r="ABN508" s="1"/>
      <c r="ABO508" s="1"/>
      <c r="ABP508" s="1"/>
      <c r="ABQ508" s="1"/>
      <c r="ABR508" s="1"/>
      <c r="ABS508" s="1"/>
      <c r="ABT508" s="1"/>
      <c r="ABU508" s="1"/>
      <c r="ABV508" s="1"/>
      <c r="ABW508" s="1"/>
      <c r="ABX508" s="1"/>
      <c r="ABY508" s="1"/>
      <c r="ABZ508" s="1"/>
      <c r="ACA508" s="1"/>
      <c r="ACB508" s="1"/>
      <c r="ACC508" s="1"/>
      <c r="ACD508" s="1"/>
      <c r="ACE508" s="1"/>
      <c r="ACF508" s="1"/>
      <c r="ACG508" s="1"/>
      <c r="ACH508" s="1"/>
      <c r="ACI508" s="1"/>
      <c r="ACJ508" s="1"/>
      <c r="ACK508" s="1"/>
      <c r="ACL508" s="1"/>
      <c r="ACM508" s="1"/>
      <c r="ACN508" s="1"/>
      <c r="ACO508" s="1"/>
      <c r="ACP508" s="1"/>
      <c r="ACQ508" s="1"/>
      <c r="ACR508" s="1"/>
      <c r="ACS508" s="1"/>
      <c r="ACT508" s="1"/>
      <c r="ACU508" s="1"/>
      <c r="ACV508" s="1"/>
      <c r="ACW508" s="1"/>
      <c r="ACX508" s="1"/>
      <c r="ACY508" s="1"/>
      <c r="ACZ508" s="1"/>
      <c r="ADA508" s="1"/>
      <c r="ADB508" s="1"/>
      <c r="ADC508" s="1"/>
      <c r="ADD508" s="1"/>
      <c r="ADE508" s="1"/>
      <c r="ADF508" s="1"/>
      <c r="ADG508" s="1"/>
      <c r="ADH508" s="1"/>
      <c r="ADI508" s="1"/>
      <c r="ADJ508" s="1"/>
      <c r="ADK508" s="1"/>
      <c r="ADL508" s="1"/>
      <c r="ADM508" s="1"/>
      <c r="ADN508" s="1"/>
      <c r="ADO508" s="1"/>
      <c r="ADP508" s="1"/>
      <c r="ADQ508" s="1"/>
      <c r="ADR508" s="1"/>
      <c r="ADS508" s="1"/>
      <c r="ADT508" s="1"/>
      <c r="ADU508" s="1"/>
      <c r="ADV508" s="1"/>
      <c r="ADW508" s="1"/>
      <c r="ADX508" s="1"/>
      <c r="ADY508" s="1"/>
      <c r="ADZ508" s="1"/>
      <c r="AEA508" s="1"/>
      <c r="AEB508" s="1"/>
      <c r="AEC508" s="1"/>
      <c r="AED508" s="1"/>
      <c r="AEE508" s="1"/>
      <c r="AEF508" s="1"/>
      <c r="AEG508" s="1"/>
      <c r="AEH508" s="1"/>
      <c r="AEI508" s="1"/>
      <c r="AEJ508" s="1"/>
      <c r="AEK508" s="1"/>
      <c r="AEL508" s="1"/>
      <c r="AEM508" s="1"/>
      <c r="AEN508" s="1"/>
      <c r="AEO508" s="1"/>
      <c r="AEP508" s="1"/>
      <c r="AEQ508" s="1"/>
      <c r="AER508" s="1"/>
      <c r="AES508" s="1"/>
      <c r="AET508" s="1"/>
      <c r="AEU508" s="1"/>
      <c r="AEV508" s="1"/>
      <c r="AEW508" s="1"/>
      <c r="AEX508" s="1"/>
      <c r="AEY508" s="1"/>
      <c r="AEZ508" s="1"/>
      <c r="AFA508" s="1"/>
      <c r="AFB508" s="1"/>
      <c r="AFC508" s="1"/>
      <c r="AFD508" s="1"/>
      <c r="AFE508" s="1"/>
      <c r="AFF508" s="1"/>
      <c r="AFG508" s="1"/>
      <c r="AFH508" s="1"/>
      <c r="AFI508" s="1"/>
      <c r="AFJ508" s="1"/>
      <c r="AFK508" s="1"/>
      <c r="AFL508" s="1"/>
      <c r="AFM508" s="1"/>
      <c r="AFN508" s="1"/>
      <c r="AFO508" s="1"/>
      <c r="AFP508" s="1"/>
      <c r="AFQ508" s="1"/>
      <c r="AFR508" s="1"/>
      <c r="AFS508" s="1"/>
      <c r="AFT508" s="1"/>
      <c r="AFU508" s="1"/>
      <c r="AFV508" s="1"/>
      <c r="AFW508" s="1"/>
      <c r="AFX508" s="1"/>
      <c r="AFY508" s="1"/>
      <c r="AFZ508" s="1"/>
      <c r="AGA508" s="1"/>
      <c r="AGB508" s="1"/>
      <c r="AGC508" s="1"/>
      <c r="AGD508" s="1"/>
      <c r="AGE508" s="1"/>
      <c r="AGF508" s="1"/>
      <c r="AGG508" s="1"/>
      <c r="AGH508" s="1"/>
      <c r="AGI508" s="1"/>
      <c r="AGJ508" s="1"/>
      <c r="AGK508" s="1"/>
      <c r="AGL508" s="1"/>
      <c r="AGM508" s="1"/>
      <c r="AGN508" s="1"/>
      <c r="AGO508" s="1"/>
      <c r="AGP508" s="1"/>
      <c r="AGQ508" s="1"/>
      <c r="AGR508" s="1"/>
      <c r="AGS508" s="1"/>
      <c r="AGT508" s="1"/>
      <c r="AGU508" s="1"/>
      <c r="AGV508" s="1"/>
      <c r="AGW508" s="1"/>
      <c r="AGX508" s="1"/>
      <c r="AGY508" s="1"/>
      <c r="AGZ508" s="1"/>
      <c r="AHA508" s="1"/>
      <c r="AHB508" s="1"/>
      <c r="AHC508" s="1"/>
      <c r="AHD508" s="1"/>
      <c r="AHE508" s="1"/>
      <c r="AHF508" s="1"/>
      <c r="AHG508" s="1"/>
      <c r="AHH508" s="1"/>
      <c r="AHI508" s="1"/>
      <c r="AHJ508" s="1"/>
      <c r="AHK508" s="1"/>
      <c r="AHL508" s="1"/>
      <c r="AHM508" s="1"/>
      <c r="AHN508" s="1"/>
      <c r="AHO508" s="1"/>
      <c r="AHP508" s="1"/>
      <c r="AHQ508" s="1"/>
      <c r="AHR508" s="1"/>
      <c r="AHS508" s="1"/>
      <c r="AHT508" s="1"/>
      <c r="AHU508" s="1"/>
      <c r="AHV508" s="1"/>
      <c r="AHW508" s="1"/>
      <c r="AHX508" s="1"/>
      <c r="AHY508" s="1"/>
      <c r="AHZ508" s="1"/>
      <c r="AIA508" s="1"/>
      <c r="AIB508" s="1"/>
      <c r="AIC508" s="1"/>
      <c r="AID508" s="1"/>
      <c r="AIE508" s="1"/>
      <c r="AIF508" s="1"/>
      <c r="AIG508" s="1"/>
      <c r="AIH508" s="1"/>
      <c r="AII508" s="1"/>
      <c r="AIJ508" s="1"/>
      <c r="AIK508" s="1"/>
      <c r="AIL508" s="1"/>
      <c r="AIM508" s="1"/>
      <c r="AIN508" s="1"/>
      <c r="AIO508" s="1"/>
      <c r="AIP508" s="1"/>
      <c r="AIQ508" s="1"/>
      <c r="AIR508" s="1"/>
      <c r="AIS508" s="1"/>
      <c r="AIT508" s="1"/>
      <c r="AIU508" s="1"/>
      <c r="AIV508" s="1"/>
      <c r="AIW508" s="1"/>
      <c r="AIX508" s="1"/>
      <c r="AIY508" s="1"/>
      <c r="AIZ508" s="1"/>
      <c r="AJA508" s="1"/>
      <c r="AJB508" s="1"/>
      <c r="AJC508" s="1"/>
      <c r="AJD508" s="1"/>
      <c r="AJE508" s="1"/>
      <c r="AJF508" s="1"/>
      <c r="AJG508" s="1"/>
      <c r="AJH508" s="1"/>
      <c r="AJI508" s="1"/>
      <c r="AJJ508" s="1"/>
      <c r="AJK508" s="1"/>
      <c r="AJL508" s="1"/>
      <c r="AJM508" s="1"/>
      <c r="AJN508" s="1"/>
      <c r="AJO508" s="1"/>
      <c r="AJP508" s="1"/>
      <c r="AJQ508" s="1"/>
      <c r="AJR508" s="1"/>
      <c r="AJS508" s="1"/>
      <c r="AJT508" s="1"/>
      <c r="AJU508" s="1"/>
      <c r="AJV508" s="1"/>
      <c r="AJW508" s="1"/>
      <c r="AJX508" s="1"/>
      <c r="AJY508" s="1"/>
      <c r="AJZ508" s="1"/>
      <c r="AKA508" s="1"/>
      <c r="AKB508" s="1"/>
      <c r="AKC508" s="1"/>
      <c r="AKD508" s="1"/>
      <c r="AKE508" s="1"/>
      <c r="AKF508" s="1"/>
      <c r="AKG508" s="1"/>
      <c r="AKH508" s="1"/>
      <c r="AKI508" s="1"/>
      <c r="AKJ508" s="1"/>
      <c r="AKK508" s="1"/>
      <c r="AKL508" s="1"/>
      <c r="AKM508" s="1"/>
      <c r="AKN508" s="1"/>
      <c r="AKO508" s="1"/>
      <c r="AKP508" s="1"/>
      <c r="AKQ508" s="1"/>
      <c r="AKR508" s="1"/>
      <c r="AKS508" s="1"/>
      <c r="AKT508" s="1"/>
      <c r="AKU508" s="1"/>
      <c r="AKV508" s="1"/>
      <c r="AKW508" s="1"/>
      <c r="AKX508" s="1"/>
      <c r="AKY508" s="1"/>
      <c r="AKZ508" s="1"/>
      <c r="ALA508" s="1"/>
      <c r="ALB508" s="1"/>
      <c r="ALC508" s="1"/>
      <c r="ALD508" s="1"/>
      <c r="ALE508" s="1"/>
      <c r="ALF508" s="1"/>
      <c r="ALG508" s="1"/>
      <c r="ALH508" s="1"/>
      <c r="ALI508" s="1"/>
      <c r="ALJ508" s="1"/>
      <c r="ALK508" s="1"/>
      <c r="ALL508" s="1"/>
      <c r="ALM508" s="1"/>
      <c r="ALN508" s="1"/>
      <c r="ALO508" s="1"/>
      <c r="ALP508" s="1"/>
      <c r="ALQ508" s="1"/>
      <c r="ALR508" s="1"/>
      <c r="ALS508" s="1"/>
      <c r="ALT508" s="1"/>
      <c r="ALU508" s="1"/>
      <c r="ALV508" s="1"/>
      <c r="ALW508" s="1"/>
      <c r="ALX508" s="1"/>
      <c r="ALY508" s="1"/>
      <c r="ALZ508" s="1"/>
      <c r="AMA508" s="1"/>
      <c r="AMB508" s="1"/>
      <c r="AMC508" s="1"/>
      <c r="AMD508" s="1"/>
      <c r="AME508" s="1"/>
      <c r="AMF508" s="1"/>
      <c r="AMG508" s="1"/>
      <c r="AMH508" s="1"/>
      <c r="AMI508" s="1"/>
      <c r="AMJ508" s="1"/>
    </row>
    <row r="509" spans="1:1024" s="22" customForma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c r="KB509" s="1"/>
      <c r="KC509" s="1"/>
      <c r="KD509" s="1"/>
      <c r="KE509" s="1"/>
      <c r="KF509" s="1"/>
      <c r="KG509" s="1"/>
      <c r="KH509" s="1"/>
      <c r="KI509" s="1"/>
      <c r="KJ509" s="1"/>
      <c r="KK509" s="1"/>
      <c r="KL509" s="1"/>
      <c r="KM509" s="1"/>
      <c r="KN509" s="1"/>
      <c r="KO509" s="1"/>
      <c r="KP509" s="1"/>
      <c r="KQ509" s="1"/>
      <c r="KR509" s="1"/>
      <c r="KS509" s="1"/>
      <c r="KT509" s="1"/>
      <c r="KU509" s="1"/>
      <c r="KV509" s="1"/>
      <c r="KW509" s="1"/>
      <c r="KX509" s="1"/>
      <c r="KY509" s="1"/>
      <c r="KZ509" s="1"/>
      <c r="LA509" s="1"/>
      <c r="LB509" s="1"/>
      <c r="LC509" s="1"/>
      <c r="LD509" s="1"/>
      <c r="LE509" s="1"/>
      <c r="LF509" s="1"/>
      <c r="LG509" s="1"/>
      <c r="LH509" s="1"/>
      <c r="LI509" s="1"/>
      <c r="LJ509" s="1"/>
      <c r="LK509" s="1"/>
      <c r="LL509" s="1"/>
      <c r="LM509" s="1"/>
      <c r="LN509" s="1"/>
      <c r="LO509" s="1"/>
      <c r="LP509" s="1"/>
      <c r="LQ509" s="1"/>
      <c r="LR509" s="1"/>
      <c r="LS509" s="1"/>
      <c r="LT509" s="1"/>
      <c r="LU509" s="1"/>
      <c r="LV509" s="1"/>
      <c r="LW509" s="1"/>
      <c r="LX509" s="1"/>
      <c r="LY509" s="1"/>
      <c r="LZ509" s="1"/>
      <c r="MA509" s="1"/>
      <c r="MB509" s="1"/>
      <c r="MC509" s="1"/>
      <c r="MD509" s="1"/>
      <c r="ME509" s="1"/>
      <c r="MF509" s="1"/>
      <c r="MG509" s="1"/>
      <c r="MH509" s="1"/>
      <c r="MI509" s="1"/>
      <c r="MJ509" s="1"/>
      <c r="MK509" s="1"/>
      <c r="ML509" s="1"/>
      <c r="MM509" s="1"/>
      <c r="MN509" s="1"/>
      <c r="MO509" s="1"/>
      <c r="MP509" s="1"/>
      <c r="MQ509" s="1"/>
      <c r="MR509" s="1"/>
      <c r="MS509" s="1"/>
      <c r="MT509" s="1"/>
      <c r="MU509" s="1"/>
      <c r="MV509" s="1"/>
      <c r="MW509" s="1"/>
      <c r="MX509" s="1"/>
      <c r="MY509" s="1"/>
      <c r="MZ509" s="1"/>
      <c r="NA509" s="1"/>
      <c r="NB509" s="1"/>
      <c r="NC509" s="1"/>
      <c r="ND509" s="1"/>
      <c r="NE509" s="1"/>
      <c r="NF509" s="1"/>
      <c r="NG509" s="1"/>
      <c r="NH509" s="1"/>
      <c r="NI509" s="1"/>
      <c r="NJ509" s="1"/>
      <c r="NK509" s="1"/>
      <c r="NL509" s="1"/>
      <c r="NM509" s="1"/>
      <c r="NN509" s="1"/>
      <c r="NO509" s="1"/>
      <c r="NP509" s="1"/>
      <c r="NQ509" s="1"/>
      <c r="NR509" s="1"/>
      <c r="NS509" s="1"/>
      <c r="NT509" s="1"/>
      <c r="NU509" s="1"/>
      <c r="NV509" s="1"/>
      <c r="NW509" s="1"/>
      <c r="NX509" s="1"/>
      <c r="NY509" s="1"/>
      <c r="NZ509" s="1"/>
      <c r="OA509" s="1"/>
      <c r="OB509" s="1"/>
      <c r="OC509" s="1"/>
      <c r="OD509" s="1"/>
      <c r="OE509" s="1"/>
      <c r="OF509" s="1"/>
      <c r="OG509" s="1"/>
      <c r="OH509" s="1"/>
      <c r="OI509" s="1"/>
      <c r="OJ509" s="1"/>
      <c r="OK509" s="1"/>
      <c r="OL509" s="1"/>
      <c r="OM509" s="1"/>
      <c r="ON509" s="1"/>
      <c r="OO509" s="1"/>
      <c r="OP509" s="1"/>
      <c r="OQ509" s="1"/>
      <c r="OR509" s="1"/>
      <c r="OS509" s="1"/>
      <c r="OT509" s="1"/>
      <c r="OU509" s="1"/>
      <c r="OV509" s="1"/>
      <c r="OW509" s="1"/>
      <c r="OX509" s="1"/>
      <c r="OY509" s="1"/>
      <c r="OZ509" s="1"/>
      <c r="PA509" s="1"/>
      <c r="PB509" s="1"/>
      <c r="PC509" s="1"/>
      <c r="PD509" s="1"/>
      <c r="PE509" s="1"/>
      <c r="PF509" s="1"/>
      <c r="PG509" s="1"/>
      <c r="PH509" s="1"/>
      <c r="PI509" s="1"/>
      <c r="PJ509" s="1"/>
      <c r="PK509" s="1"/>
      <c r="PL509" s="1"/>
      <c r="PM509" s="1"/>
      <c r="PN509" s="1"/>
      <c r="PO509" s="1"/>
      <c r="PP509" s="1"/>
      <c r="PQ509" s="1"/>
      <c r="PR509" s="1"/>
      <c r="PS509" s="1"/>
      <c r="PT509" s="1"/>
      <c r="PU509" s="1"/>
      <c r="PV509" s="1"/>
      <c r="PW509" s="1"/>
      <c r="PX509" s="1"/>
      <c r="PY509" s="1"/>
      <c r="PZ509" s="1"/>
      <c r="QA509" s="1"/>
      <c r="QB509" s="1"/>
      <c r="QC509" s="1"/>
      <c r="QD509" s="1"/>
      <c r="QE509" s="1"/>
      <c r="QF509" s="1"/>
      <c r="QG509" s="1"/>
      <c r="QH509" s="1"/>
      <c r="QI509" s="1"/>
      <c r="QJ509" s="1"/>
      <c r="QK509" s="1"/>
      <c r="QL509" s="1"/>
      <c r="QM509" s="1"/>
      <c r="QN509" s="1"/>
      <c r="QO509" s="1"/>
      <c r="QP509" s="1"/>
      <c r="QQ509" s="1"/>
      <c r="QR509" s="1"/>
      <c r="QS509" s="1"/>
      <c r="QT509" s="1"/>
      <c r="QU509" s="1"/>
      <c r="QV509" s="1"/>
      <c r="QW509" s="1"/>
      <c r="QX509" s="1"/>
      <c r="QY509" s="1"/>
      <c r="QZ509" s="1"/>
      <c r="RA509" s="1"/>
      <c r="RB509" s="1"/>
      <c r="RC509" s="1"/>
      <c r="RD509" s="1"/>
      <c r="RE509" s="1"/>
      <c r="RF509" s="1"/>
      <c r="RG509" s="1"/>
      <c r="RH509" s="1"/>
      <c r="RI509" s="1"/>
      <c r="RJ509" s="1"/>
      <c r="RK509" s="1"/>
      <c r="RL509" s="1"/>
      <c r="RM509" s="1"/>
      <c r="RN509" s="1"/>
      <c r="RO509" s="1"/>
      <c r="RP509" s="1"/>
      <c r="RQ509" s="1"/>
      <c r="RR509" s="1"/>
      <c r="RS509" s="1"/>
      <c r="RT509" s="1"/>
      <c r="RU509" s="1"/>
      <c r="RV509" s="1"/>
      <c r="RW509" s="1"/>
      <c r="RX509" s="1"/>
      <c r="RY509" s="1"/>
      <c r="RZ509" s="1"/>
      <c r="SA509" s="1"/>
      <c r="SB509" s="1"/>
      <c r="SC509" s="1"/>
      <c r="SD509" s="1"/>
      <c r="SE509" s="1"/>
      <c r="SF509" s="1"/>
      <c r="SG509" s="1"/>
      <c r="SH509" s="1"/>
      <c r="SI509" s="1"/>
      <c r="SJ509" s="1"/>
      <c r="SK509" s="1"/>
      <c r="SL509" s="1"/>
      <c r="SM509" s="1"/>
      <c r="SN509" s="1"/>
      <c r="SO509" s="1"/>
      <c r="SP509" s="1"/>
      <c r="SQ509" s="1"/>
      <c r="SR509" s="1"/>
      <c r="SS509" s="1"/>
      <c r="ST509" s="1"/>
      <c r="SU509" s="1"/>
      <c r="SV509" s="1"/>
      <c r="SW509" s="1"/>
      <c r="SX509" s="1"/>
      <c r="SY509" s="1"/>
      <c r="SZ509" s="1"/>
      <c r="TA509" s="1"/>
      <c r="TB509" s="1"/>
      <c r="TC509" s="1"/>
      <c r="TD509" s="1"/>
      <c r="TE509" s="1"/>
      <c r="TF509" s="1"/>
      <c r="TG509" s="1"/>
      <c r="TH509" s="1"/>
      <c r="TI509" s="1"/>
      <c r="TJ509" s="1"/>
      <c r="TK509" s="1"/>
      <c r="TL509" s="1"/>
      <c r="TM509" s="1"/>
      <c r="TN509" s="1"/>
      <c r="TO509" s="1"/>
      <c r="TP509" s="1"/>
      <c r="TQ509" s="1"/>
      <c r="TR509" s="1"/>
      <c r="TS509" s="1"/>
      <c r="TT509" s="1"/>
      <c r="TU509" s="1"/>
      <c r="TV509" s="1"/>
      <c r="TW509" s="1"/>
      <c r="TX509" s="1"/>
      <c r="TY509" s="1"/>
      <c r="TZ509" s="1"/>
      <c r="UA509" s="1"/>
      <c r="UB509" s="1"/>
      <c r="UC509" s="1"/>
      <c r="UD509" s="1"/>
      <c r="UE509" s="1"/>
      <c r="UF509" s="1"/>
      <c r="UG509" s="1"/>
      <c r="UH509" s="1"/>
      <c r="UI509" s="1"/>
      <c r="UJ509" s="1"/>
      <c r="UK509" s="1"/>
      <c r="UL509" s="1"/>
      <c r="UM509" s="1"/>
      <c r="UN509" s="1"/>
      <c r="UO509" s="1"/>
      <c r="UP509" s="1"/>
      <c r="UQ509" s="1"/>
      <c r="UR509" s="1"/>
      <c r="US509" s="1"/>
      <c r="UT509" s="1"/>
      <c r="UU509" s="1"/>
      <c r="UV509" s="1"/>
      <c r="UW509" s="1"/>
      <c r="UX509" s="1"/>
      <c r="UY509" s="1"/>
      <c r="UZ509" s="1"/>
      <c r="VA509" s="1"/>
      <c r="VB509" s="1"/>
      <c r="VC509" s="1"/>
      <c r="VD509" s="1"/>
      <c r="VE509" s="1"/>
      <c r="VF509" s="1"/>
      <c r="VG509" s="1"/>
      <c r="VH509" s="1"/>
      <c r="VI509" s="1"/>
      <c r="VJ509" s="1"/>
      <c r="VK509" s="1"/>
      <c r="VL509" s="1"/>
      <c r="VM509" s="1"/>
      <c r="VN509" s="1"/>
      <c r="VO509" s="1"/>
      <c r="VP509" s="1"/>
      <c r="VQ509" s="1"/>
      <c r="VR509" s="1"/>
      <c r="VS509" s="1"/>
      <c r="VT509" s="1"/>
      <c r="VU509" s="1"/>
      <c r="VV509" s="1"/>
      <c r="VW509" s="1"/>
      <c r="VX509" s="1"/>
      <c r="VY509" s="1"/>
      <c r="VZ509" s="1"/>
      <c r="WA509" s="1"/>
      <c r="WB509" s="1"/>
      <c r="WC509" s="1"/>
      <c r="WD509" s="1"/>
      <c r="WE509" s="1"/>
      <c r="WF509" s="1"/>
      <c r="WG509" s="1"/>
      <c r="WH509" s="1"/>
      <c r="WI509" s="1"/>
      <c r="WJ509" s="1"/>
      <c r="WK509" s="1"/>
      <c r="WL509" s="1"/>
      <c r="WM509" s="1"/>
      <c r="WN509" s="1"/>
      <c r="WO509" s="1"/>
      <c r="WP509" s="1"/>
      <c r="WQ509" s="1"/>
      <c r="WR509" s="1"/>
      <c r="WS509" s="1"/>
      <c r="WT509" s="1"/>
      <c r="WU509" s="1"/>
      <c r="WV509" s="1"/>
      <c r="WW509" s="1"/>
      <c r="WX509" s="1"/>
      <c r="WY509" s="1"/>
      <c r="WZ509" s="1"/>
      <c r="XA509" s="1"/>
      <c r="XB509" s="1"/>
      <c r="XC509" s="1"/>
      <c r="XD509" s="1"/>
      <c r="XE509" s="1"/>
      <c r="XF509" s="1"/>
      <c r="XG509" s="1"/>
      <c r="XH509" s="1"/>
      <c r="XI509" s="1"/>
      <c r="XJ509" s="1"/>
      <c r="XK509" s="1"/>
      <c r="XL509" s="1"/>
      <c r="XM509" s="1"/>
      <c r="XN509" s="1"/>
      <c r="XO509" s="1"/>
      <c r="XP509" s="1"/>
      <c r="XQ509" s="1"/>
      <c r="XR509" s="1"/>
      <c r="XS509" s="1"/>
      <c r="XT509" s="1"/>
      <c r="XU509" s="1"/>
      <c r="XV509" s="1"/>
      <c r="XW509" s="1"/>
      <c r="XX509" s="1"/>
      <c r="XY509" s="1"/>
      <c r="XZ509" s="1"/>
      <c r="YA509" s="1"/>
      <c r="YB509" s="1"/>
      <c r="YC509" s="1"/>
      <c r="YD509" s="1"/>
      <c r="YE509" s="1"/>
      <c r="YF509" s="1"/>
      <c r="YG509" s="1"/>
      <c r="YH509" s="1"/>
      <c r="YI509" s="1"/>
      <c r="YJ509" s="1"/>
      <c r="YK509" s="1"/>
      <c r="YL509" s="1"/>
      <c r="YM509" s="1"/>
      <c r="YN509" s="1"/>
      <c r="YO509" s="1"/>
      <c r="YP509" s="1"/>
      <c r="YQ509" s="1"/>
      <c r="YR509" s="1"/>
      <c r="YS509" s="1"/>
      <c r="YT509" s="1"/>
      <c r="YU509" s="1"/>
      <c r="YV509" s="1"/>
      <c r="YW509" s="1"/>
      <c r="YX509" s="1"/>
      <c r="YY509" s="1"/>
      <c r="YZ509" s="1"/>
      <c r="ZA509" s="1"/>
      <c r="ZB509" s="1"/>
      <c r="ZC509" s="1"/>
      <c r="ZD509" s="1"/>
      <c r="ZE509" s="1"/>
      <c r="ZF509" s="1"/>
      <c r="ZG509" s="1"/>
      <c r="ZH509" s="1"/>
      <c r="ZI509" s="1"/>
      <c r="ZJ509" s="1"/>
      <c r="ZK509" s="1"/>
      <c r="ZL509" s="1"/>
      <c r="ZM509" s="1"/>
      <c r="ZN509" s="1"/>
      <c r="ZO509" s="1"/>
      <c r="ZP509" s="1"/>
      <c r="ZQ509" s="1"/>
      <c r="ZR509" s="1"/>
      <c r="ZS509" s="1"/>
      <c r="ZT509" s="1"/>
      <c r="ZU509" s="1"/>
      <c r="ZV509" s="1"/>
      <c r="ZW509" s="1"/>
      <c r="ZX509" s="1"/>
      <c r="ZY509" s="1"/>
      <c r="ZZ509" s="1"/>
      <c r="AAA509" s="1"/>
      <c r="AAB509" s="1"/>
      <c r="AAC509" s="1"/>
      <c r="AAD509" s="1"/>
      <c r="AAE509" s="1"/>
      <c r="AAF509" s="1"/>
      <c r="AAG509" s="1"/>
      <c r="AAH509" s="1"/>
      <c r="AAI509" s="1"/>
      <c r="AAJ509" s="1"/>
      <c r="AAK509" s="1"/>
      <c r="AAL509" s="1"/>
      <c r="AAM509" s="1"/>
      <c r="AAN509" s="1"/>
      <c r="AAO509" s="1"/>
      <c r="AAP509" s="1"/>
      <c r="AAQ509" s="1"/>
      <c r="AAR509" s="1"/>
      <c r="AAS509" s="1"/>
      <c r="AAT509" s="1"/>
      <c r="AAU509" s="1"/>
      <c r="AAV509" s="1"/>
      <c r="AAW509" s="1"/>
      <c r="AAX509" s="1"/>
      <c r="AAY509" s="1"/>
      <c r="AAZ509" s="1"/>
      <c r="ABA509" s="1"/>
      <c r="ABB509" s="1"/>
      <c r="ABC509" s="1"/>
      <c r="ABD509" s="1"/>
      <c r="ABE509" s="1"/>
      <c r="ABF509" s="1"/>
      <c r="ABG509" s="1"/>
      <c r="ABH509" s="1"/>
      <c r="ABI509" s="1"/>
      <c r="ABJ509" s="1"/>
      <c r="ABK509" s="1"/>
      <c r="ABL509" s="1"/>
      <c r="ABM509" s="1"/>
      <c r="ABN509" s="1"/>
      <c r="ABO509" s="1"/>
      <c r="ABP509" s="1"/>
      <c r="ABQ509" s="1"/>
      <c r="ABR509" s="1"/>
      <c r="ABS509" s="1"/>
      <c r="ABT509" s="1"/>
      <c r="ABU509" s="1"/>
      <c r="ABV509" s="1"/>
      <c r="ABW509" s="1"/>
      <c r="ABX509" s="1"/>
      <c r="ABY509" s="1"/>
      <c r="ABZ509" s="1"/>
      <c r="ACA509" s="1"/>
      <c r="ACB509" s="1"/>
      <c r="ACC509" s="1"/>
      <c r="ACD509" s="1"/>
      <c r="ACE509" s="1"/>
      <c r="ACF509" s="1"/>
      <c r="ACG509" s="1"/>
      <c r="ACH509" s="1"/>
      <c r="ACI509" s="1"/>
      <c r="ACJ509" s="1"/>
      <c r="ACK509" s="1"/>
      <c r="ACL509" s="1"/>
      <c r="ACM509" s="1"/>
      <c r="ACN509" s="1"/>
      <c r="ACO509" s="1"/>
      <c r="ACP509" s="1"/>
      <c r="ACQ509" s="1"/>
      <c r="ACR509" s="1"/>
      <c r="ACS509" s="1"/>
      <c r="ACT509" s="1"/>
      <c r="ACU509" s="1"/>
      <c r="ACV509" s="1"/>
      <c r="ACW509" s="1"/>
      <c r="ACX509" s="1"/>
      <c r="ACY509" s="1"/>
      <c r="ACZ509" s="1"/>
      <c r="ADA509" s="1"/>
      <c r="ADB509" s="1"/>
      <c r="ADC509" s="1"/>
      <c r="ADD509" s="1"/>
      <c r="ADE509" s="1"/>
      <c r="ADF509" s="1"/>
      <c r="ADG509" s="1"/>
      <c r="ADH509" s="1"/>
      <c r="ADI509" s="1"/>
      <c r="ADJ509" s="1"/>
      <c r="ADK509" s="1"/>
      <c r="ADL509" s="1"/>
      <c r="ADM509" s="1"/>
      <c r="ADN509" s="1"/>
      <c r="ADO509" s="1"/>
      <c r="ADP509" s="1"/>
      <c r="ADQ509" s="1"/>
      <c r="ADR509" s="1"/>
      <c r="ADS509" s="1"/>
      <c r="ADT509" s="1"/>
      <c r="ADU509" s="1"/>
      <c r="ADV509" s="1"/>
      <c r="ADW509" s="1"/>
      <c r="ADX509" s="1"/>
      <c r="ADY509" s="1"/>
      <c r="ADZ509" s="1"/>
      <c r="AEA509" s="1"/>
      <c r="AEB509" s="1"/>
      <c r="AEC509" s="1"/>
      <c r="AED509" s="1"/>
      <c r="AEE509" s="1"/>
      <c r="AEF509" s="1"/>
      <c r="AEG509" s="1"/>
      <c r="AEH509" s="1"/>
      <c r="AEI509" s="1"/>
      <c r="AEJ509" s="1"/>
      <c r="AEK509" s="1"/>
      <c r="AEL509" s="1"/>
      <c r="AEM509" s="1"/>
      <c r="AEN509" s="1"/>
      <c r="AEO509" s="1"/>
      <c r="AEP509" s="1"/>
      <c r="AEQ509" s="1"/>
      <c r="AER509" s="1"/>
      <c r="AES509" s="1"/>
      <c r="AET509" s="1"/>
      <c r="AEU509" s="1"/>
      <c r="AEV509" s="1"/>
      <c r="AEW509" s="1"/>
      <c r="AEX509" s="1"/>
      <c r="AEY509" s="1"/>
      <c r="AEZ509" s="1"/>
      <c r="AFA509" s="1"/>
      <c r="AFB509" s="1"/>
      <c r="AFC509" s="1"/>
      <c r="AFD509" s="1"/>
      <c r="AFE509" s="1"/>
      <c r="AFF509" s="1"/>
      <c r="AFG509" s="1"/>
      <c r="AFH509" s="1"/>
      <c r="AFI509" s="1"/>
      <c r="AFJ509" s="1"/>
      <c r="AFK509" s="1"/>
      <c r="AFL509" s="1"/>
      <c r="AFM509" s="1"/>
      <c r="AFN509" s="1"/>
      <c r="AFO509" s="1"/>
      <c r="AFP509" s="1"/>
      <c r="AFQ509" s="1"/>
      <c r="AFR509" s="1"/>
      <c r="AFS509" s="1"/>
      <c r="AFT509" s="1"/>
      <c r="AFU509" s="1"/>
      <c r="AFV509" s="1"/>
      <c r="AFW509" s="1"/>
      <c r="AFX509" s="1"/>
      <c r="AFY509" s="1"/>
      <c r="AFZ509" s="1"/>
      <c r="AGA509" s="1"/>
      <c r="AGB509" s="1"/>
      <c r="AGC509" s="1"/>
      <c r="AGD509" s="1"/>
      <c r="AGE509" s="1"/>
      <c r="AGF509" s="1"/>
      <c r="AGG509" s="1"/>
      <c r="AGH509" s="1"/>
      <c r="AGI509" s="1"/>
      <c r="AGJ509" s="1"/>
      <c r="AGK509" s="1"/>
      <c r="AGL509" s="1"/>
      <c r="AGM509" s="1"/>
      <c r="AGN509" s="1"/>
      <c r="AGO509" s="1"/>
      <c r="AGP509" s="1"/>
      <c r="AGQ509" s="1"/>
      <c r="AGR509" s="1"/>
      <c r="AGS509" s="1"/>
      <c r="AGT509" s="1"/>
      <c r="AGU509" s="1"/>
      <c r="AGV509" s="1"/>
      <c r="AGW509" s="1"/>
      <c r="AGX509" s="1"/>
      <c r="AGY509" s="1"/>
      <c r="AGZ509" s="1"/>
      <c r="AHA509" s="1"/>
      <c r="AHB509" s="1"/>
      <c r="AHC509" s="1"/>
      <c r="AHD509" s="1"/>
      <c r="AHE509" s="1"/>
      <c r="AHF509" s="1"/>
      <c r="AHG509" s="1"/>
      <c r="AHH509" s="1"/>
      <c r="AHI509" s="1"/>
      <c r="AHJ509" s="1"/>
      <c r="AHK509" s="1"/>
      <c r="AHL509" s="1"/>
      <c r="AHM509" s="1"/>
      <c r="AHN509" s="1"/>
      <c r="AHO509" s="1"/>
      <c r="AHP509" s="1"/>
      <c r="AHQ509" s="1"/>
      <c r="AHR509" s="1"/>
      <c r="AHS509" s="1"/>
      <c r="AHT509" s="1"/>
      <c r="AHU509" s="1"/>
      <c r="AHV509" s="1"/>
      <c r="AHW509" s="1"/>
      <c r="AHX509" s="1"/>
      <c r="AHY509" s="1"/>
      <c r="AHZ509" s="1"/>
      <c r="AIA509" s="1"/>
      <c r="AIB509" s="1"/>
      <c r="AIC509" s="1"/>
      <c r="AID509" s="1"/>
      <c r="AIE509" s="1"/>
      <c r="AIF509" s="1"/>
      <c r="AIG509" s="1"/>
      <c r="AIH509" s="1"/>
      <c r="AII509" s="1"/>
      <c r="AIJ509" s="1"/>
      <c r="AIK509" s="1"/>
      <c r="AIL509" s="1"/>
      <c r="AIM509" s="1"/>
      <c r="AIN509" s="1"/>
      <c r="AIO509" s="1"/>
      <c r="AIP509" s="1"/>
      <c r="AIQ509" s="1"/>
      <c r="AIR509" s="1"/>
      <c r="AIS509" s="1"/>
      <c r="AIT509" s="1"/>
      <c r="AIU509" s="1"/>
      <c r="AIV509" s="1"/>
      <c r="AIW509" s="1"/>
      <c r="AIX509" s="1"/>
      <c r="AIY509" s="1"/>
      <c r="AIZ509" s="1"/>
      <c r="AJA509" s="1"/>
      <c r="AJB509" s="1"/>
      <c r="AJC509" s="1"/>
      <c r="AJD509" s="1"/>
      <c r="AJE509" s="1"/>
      <c r="AJF509" s="1"/>
      <c r="AJG509" s="1"/>
      <c r="AJH509" s="1"/>
      <c r="AJI509" s="1"/>
      <c r="AJJ509" s="1"/>
      <c r="AJK509" s="1"/>
      <c r="AJL509" s="1"/>
      <c r="AJM509" s="1"/>
      <c r="AJN509" s="1"/>
      <c r="AJO509" s="1"/>
      <c r="AJP509" s="1"/>
      <c r="AJQ509" s="1"/>
      <c r="AJR509" s="1"/>
      <c r="AJS509" s="1"/>
      <c r="AJT509" s="1"/>
      <c r="AJU509" s="1"/>
      <c r="AJV509" s="1"/>
      <c r="AJW509" s="1"/>
      <c r="AJX509" s="1"/>
      <c r="AJY509" s="1"/>
      <c r="AJZ509" s="1"/>
      <c r="AKA509" s="1"/>
      <c r="AKB509" s="1"/>
      <c r="AKC509" s="1"/>
      <c r="AKD509" s="1"/>
      <c r="AKE509" s="1"/>
      <c r="AKF509" s="1"/>
      <c r="AKG509" s="1"/>
      <c r="AKH509" s="1"/>
      <c r="AKI509" s="1"/>
      <c r="AKJ509" s="1"/>
      <c r="AKK509" s="1"/>
      <c r="AKL509" s="1"/>
      <c r="AKM509" s="1"/>
      <c r="AKN509" s="1"/>
      <c r="AKO509" s="1"/>
      <c r="AKP509" s="1"/>
      <c r="AKQ509" s="1"/>
      <c r="AKR509" s="1"/>
      <c r="AKS509" s="1"/>
      <c r="AKT509" s="1"/>
      <c r="AKU509" s="1"/>
      <c r="AKV509" s="1"/>
      <c r="AKW509" s="1"/>
      <c r="AKX509" s="1"/>
      <c r="AKY509" s="1"/>
      <c r="AKZ509" s="1"/>
      <c r="ALA509" s="1"/>
      <c r="ALB509" s="1"/>
      <c r="ALC509" s="1"/>
      <c r="ALD509" s="1"/>
      <c r="ALE509" s="1"/>
      <c r="ALF509" s="1"/>
      <c r="ALG509" s="1"/>
      <c r="ALH509" s="1"/>
      <c r="ALI509" s="1"/>
      <c r="ALJ509" s="1"/>
      <c r="ALK509" s="1"/>
      <c r="ALL509" s="1"/>
      <c r="ALM509" s="1"/>
      <c r="ALN509" s="1"/>
      <c r="ALO509" s="1"/>
      <c r="ALP509" s="1"/>
      <c r="ALQ509" s="1"/>
      <c r="ALR509" s="1"/>
      <c r="ALS509" s="1"/>
      <c r="ALT509" s="1"/>
      <c r="ALU509" s="1"/>
      <c r="ALV509" s="1"/>
      <c r="ALW509" s="1"/>
      <c r="ALX509" s="1"/>
      <c r="ALY509" s="1"/>
      <c r="ALZ509" s="1"/>
      <c r="AMA509" s="1"/>
      <c r="AMB509" s="1"/>
      <c r="AMC509" s="1"/>
      <c r="AMD509" s="1"/>
      <c r="AME509" s="1"/>
      <c r="AMF509" s="1"/>
      <c r="AMG509" s="1"/>
      <c r="AMH509" s="1"/>
      <c r="AMI509" s="1"/>
      <c r="AMJ509" s="1"/>
    </row>
    <row r="510" spans="1:1024" s="22" customFormat="1">
      <c r="A510" s="1" t="s">
        <v>9268</v>
      </c>
      <c r="B510" s="1" t="s">
        <v>1062</v>
      </c>
      <c r="C510" s="1" t="s">
        <v>99</v>
      </c>
      <c r="D510" s="1" t="s">
        <v>238</v>
      </c>
      <c r="E510" s="1" t="s">
        <v>9269</v>
      </c>
      <c r="F510" s="1" t="s">
        <v>9269</v>
      </c>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c r="KB510" s="1"/>
      <c r="KC510" s="1"/>
      <c r="KD510" s="1"/>
      <c r="KE510" s="1"/>
      <c r="KF510" s="1"/>
      <c r="KG510" s="1"/>
      <c r="KH510" s="1"/>
      <c r="KI510" s="1"/>
      <c r="KJ510" s="1"/>
      <c r="KK510" s="1"/>
      <c r="KL510" s="1"/>
      <c r="KM510" s="1"/>
      <c r="KN510" s="1"/>
      <c r="KO510" s="1"/>
      <c r="KP510" s="1"/>
      <c r="KQ510" s="1"/>
      <c r="KR510" s="1"/>
      <c r="KS510" s="1"/>
      <c r="KT510" s="1"/>
      <c r="KU510" s="1"/>
      <c r="KV510" s="1"/>
      <c r="KW510" s="1"/>
      <c r="KX510" s="1"/>
      <c r="KY510" s="1"/>
      <c r="KZ510" s="1"/>
      <c r="LA510" s="1"/>
      <c r="LB510" s="1"/>
      <c r="LC510" s="1"/>
      <c r="LD510" s="1"/>
      <c r="LE510" s="1"/>
      <c r="LF510" s="1"/>
      <c r="LG510" s="1"/>
      <c r="LH510" s="1"/>
      <c r="LI510" s="1"/>
      <c r="LJ510" s="1"/>
      <c r="LK510" s="1"/>
      <c r="LL510" s="1"/>
      <c r="LM510" s="1"/>
      <c r="LN510" s="1"/>
      <c r="LO510" s="1"/>
      <c r="LP510" s="1"/>
      <c r="LQ510" s="1"/>
      <c r="LR510" s="1"/>
      <c r="LS510" s="1"/>
      <c r="LT510" s="1"/>
      <c r="LU510" s="1"/>
      <c r="LV510" s="1"/>
      <c r="LW510" s="1"/>
      <c r="LX510" s="1"/>
      <c r="LY510" s="1"/>
      <c r="LZ510" s="1"/>
      <c r="MA510" s="1"/>
      <c r="MB510" s="1"/>
      <c r="MC510" s="1"/>
      <c r="MD510" s="1"/>
      <c r="ME510" s="1"/>
      <c r="MF510" s="1"/>
      <c r="MG510" s="1"/>
      <c r="MH510" s="1"/>
      <c r="MI510" s="1"/>
      <c r="MJ510" s="1"/>
      <c r="MK510" s="1"/>
      <c r="ML510" s="1"/>
      <c r="MM510" s="1"/>
      <c r="MN510" s="1"/>
      <c r="MO510" s="1"/>
      <c r="MP510" s="1"/>
      <c r="MQ510" s="1"/>
      <c r="MR510" s="1"/>
      <c r="MS510" s="1"/>
      <c r="MT510" s="1"/>
      <c r="MU510" s="1"/>
      <c r="MV510" s="1"/>
      <c r="MW510" s="1"/>
      <c r="MX510" s="1"/>
      <c r="MY510" s="1"/>
      <c r="MZ510" s="1"/>
      <c r="NA510" s="1"/>
      <c r="NB510" s="1"/>
      <c r="NC510" s="1"/>
      <c r="ND510" s="1"/>
      <c r="NE510" s="1"/>
      <c r="NF510" s="1"/>
      <c r="NG510" s="1"/>
      <c r="NH510" s="1"/>
      <c r="NI510" s="1"/>
      <c r="NJ510" s="1"/>
      <c r="NK510" s="1"/>
      <c r="NL510" s="1"/>
      <c r="NM510" s="1"/>
      <c r="NN510" s="1"/>
      <c r="NO510" s="1"/>
      <c r="NP510" s="1"/>
      <c r="NQ510" s="1"/>
      <c r="NR510" s="1"/>
      <c r="NS510" s="1"/>
      <c r="NT510" s="1"/>
      <c r="NU510" s="1"/>
      <c r="NV510" s="1"/>
      <c r="NW510" s="1"/>
      <c r="NX510" s="1"/>
      <c r="NY510" s="1"/>
      <c r="NZ510" s="1"/>
      <c r="OA510" s="1"/>
      <c r="OB510" s="1"/>
      <c r="OC510" s="1"/>
      <c r="OD510" s="1"/>
      <c r="OE510" s="1"/>
      <c r="OF510" s="1"/>
      <c r="OG510" s="1"/>
      <c r="OH510" s="1"/>
      <c r="OI510" s="1"/>
      <c r="OJ510" s="1"/>
      <c r="OK510" s="1"/>
      <c r="OL510" s="1"/>
      <c r="OM510" s="1"/>
      <c r="ON510" s="1"/>
      <c r="OO510" s="1"/>
      <c r="OP510" s="1"/>
      <c r="OQ510" s="1"/>
      <c r="OR510" s="1"/>
      <c r="OS510" s="1"/>
      <c r="OT510" s="1"/>
      <c r="OU510" s="1"/>
      <c r="OV510" s="1"/>
      <c r="OW510" s="1"/>
      <c r="OX510" s="1"/>
      <c r="OY510" s="1"/>
      <c r="OZ510" s="1"/>
      <c r="PA510" s="1"/>
      <c r="PB510" s="1"/>
      <c r="PC510" s="1"/>
      <c r="PD510" s="1"/>
      <c r="PE510" s="1"/>
      <c r="PF510" s="1"/>
      <c r="PG510" s="1"/>
      <c r="PH510" s="1"/>
      <c r="PI510" s="1"/>
      <c r="PJ510" s="1"/>
      <c r="PK510" s="1"/>
      <c r="PL510" s="1"/>
      <c r="PM510" s="1"/>
      <c r="PN510" s="1"/>
      <c r="PO510" s="1"/>
      <c r="PP510" s="1"/>
      <c r="PQ510" s="1"/>
      <c r="PR510" s="1"/>
      <c r="PS510" s="1"/>
      <c r="PT510" s="1"/>
      <c r="PU510" s="1"/>
      <c r="PV510" s="1"/>
      <c r="PW510" s="1"/>
      <c r="PX510" s="1"/>
      <c r="PY510" s="1"/>
      <c r="PZ510" s="1"/>
      <c r="QA510" s="1"/>
      <c r="QB510" s="1"/>
      <c r="QC510" s="1"/>
      <c r="QD510" s="1"/>
      <c r="QE510" s="1"/>
      <c r="QF510" s="1"/>
      <c r="QG510" s="1"/>
      <c r="QH510" s="1"/>
      <c r="QI510" s="1"/>
      <c r="QJ510" s="1"/>
      <c r="QK510" s="1"/>
      <c r="QL510" s="1"/>
      <c r="QM510" s="1"/>
      <c r="QN510" s="1"/>
      <c r="QO510" s="1"/>
      <c r="QP510" s="1"/>
      <c r="QQ510" s="1"/>
      <c r="QR510" s="1"/>
      <c r="QS510" s="1"/>
      <c r="QT510" s="1"/>
      <c r="QU510" s="1"/>
      <c r="QV510" s="1"/>
      <c r="QW510" s="1"/>
      <c r="QX510" s="1"/>
      <c r="QY510" s="1"/>
      <c r="QZ510" s="1"/>
      <c r="RA510" s="1"/>
      <c r="RB510" s="1"/>
      <c r="RC510" s="1"/>
      <c r="RD510" s="1"/>
      <c r="RE510" s="1"/>
      <c r="RF510" s="1"/>
      <c r="RG510" s="1"/>
      <c r="RH510" s="1"/>
      <c r="RI510" s="1"/>
      <c r="RJ510" s="1"/>
      <c r="RK510" s="1"/>
      <c r="RL510" s="1"/>
      <c r="RM510" s="1"/>
      <c r="RN510" s="1"/>
      <c r="RO510" s="1"/>
      <c r="RP510" s="1"/>
      <c r="RQ510" s="1"/>
      <c r="RR510" s="1"/>
      <c r="RS510" s="1"/>
      <c r="RT510" s="1"/>
      <c r="RU510" s="1"/>
      <c r="RV510" s="1"/>
      <c r="RW510" s="1"/>
      <c r="RX510" s="1"/>
      <c r="RY510" s="1"/>
      <c r="RZ510" s="1"/>
      <c r="SA510" s="1"/>
      <c r="SB510" s="1"/>
      <c r="SC510" s="1"/>
      <c r="SD510" s="1"/>
      <c r="SE510" s="1"/>
      <c r="SF510" s="1"/>
      <c r="SG510" s="1"/>
      <c r="SH510" s="1"/>
      <c r="SI510" s="1"/>
      <c r="SJ510" s="1"/>
      <c r="SK510" s="1"/>
      <c r="SL510" s="1"/>
      <c r="SM510" s="1"/>
      <c r="SN510" s="1"/>
      <c r="SO510" s="1"/>
      <c r="SP510" s="1"/>
      <c r="SQ510" s="1"/>
      <c r="SR510" s="1"/>
      <c r="SS510" s="1"/>
      <c r="ST510" s="1"/>
      <c r="SU510" s="1"/>
      <c r="SV510" s="1"/>
      <c r="SW510" s="1"/>
      <c r="SX510" s="1"/>
      <c r="SY510" s="1"/>
      <c r="SZ510" s="1"/>
      <c r="TA510" s="1"/>
      <c r="TB510" s="1"/>
      <c r="TC510" s="1"/>
      <c r="TD510" s="1"/>
      <c r="TE510" s="1"/>
      <c r="TF510" s="1"/>
      <c r="TG510" s="1"/>
      <c r="TH510" s="1"/>
      <c r="TI510" s="1"/>
      <c r="TJ510" s="1"/>
      <c r="TK510" s="1"/>
      <c r="TL510" s="1"/>
      <c r="TM510" s="1"/>
      <c r="TN510" s="1"/>
      <c r="TO510" s="1"/>
      <c r="TP510" s="1"/>
      <c r="TQ510" s="1"/>
      <c r="TR510" s="1"/>
      <c r="TS510" s="1"/>
      <c r="TT510" s="1"/>
      <c r="TU510" s="1"/>
      <c r="TV510" s="1"/>
      <c r="TW510" s="1"/>
      <c r="TX510" s="1"/>
      <c r="TY510" s="1"/>
      <c r="TZ510" s="1"/>
      <c r="UA510" s="1"/>
      <c r="UB510" s="1"/>
      <c r="UC510" s="1"/>
      <c r="UD510" s="1"/>
      <c r="UE510" s="1"/>
      <c r="UF510" s="1"/>
      <c r="UG510" s="1"/>
      <c r="UH510" s="1"/>
      <c r="UI510" s="1"/>
      <c r="UJ510" s="1"/>
      <c r="UK510" s="1"/>
      <c r="UL510" s="1"/>
      <c r="UM510" s="1"/>
      <c r="UN510" s="1"/>
      <c r="UO510" s="1"/>
      <c r="UP510" s="1"/>
      <c r="UQ510" s="1"/>
      <c r="UR510" s="1"/>
      <c r="US510" s="1"/>
      <c r="UT510" s="1"/>
      <c r="UU510" s="1"/>
      <c r="UV510" s="1"/>
      <c r="UW510" s="1"/>
      <c r="UX510" s="1"/>
      <c r="UY510" s="1"/>
      <c r="UZ510" s="1"/>
      <c r="VA510" s="1"/>
      <c r="VB510" s="1"/>
      <c r="VC510" s="1"/>
      <c r="VD510" s="1"/>
      <c r="VE510" s="1"/>
      <c r="VF510" s="1"/>
      <c r="VG510" s="1"/>
      <c r="VH510" s="1"/>
      <c r="VI510" s="1"/>
      <c r="VJ510" s="1"/>
      <c r="VK510" s="1"/>
      <c r="VL510" s="1"/>
      <c r="VM510" s="1"/>
      <c r="VN510" s="1"/>
      <c r="VO510" s="1"/>
      <c r="VP510" s="1"/>
      <c r="VQ510" s="1"/>
      <c r="VR510" s="1"/>
      <c r="VS510" s="1"/>
      <c r="VT510" s="1"/>
      <c r="VU510" s="1"/>
      <c r="VV510" s="1"/>
      <c r="VW510" s="1"/>
      <c r="VX510" s="1"/>
      <c r="VY510" s="1"/>
      <c r="VZ510" s="1"/>
      <c r="WA510" s="1"/>
      <c r="WB510" s="1"/>
      <c r="WC510" s="1"/>
      <c r="WD510" s="1"/>
      <c r="WE510" s="1"/>
      <c r="WF510" s="1"/>
      <c r="WG510" s="1"/>
      <c r="WH510" s="1"/>
      <c r="WI510" s="1"/>
      <c r="WJ510" s="1"/>
      <c r="WK510" s="1"/>
      <c r="WL510" s="1"/>
      <c r="WM510" s="1"/>
      <c r="WN510" s="1"/>
      <c r="WO510" s="1"/>
      <c r="WP510" s="1"/>
      <c r="WQ510" s="1"/>
      <c r="WR510" s="1"/>
      <c r="WS510" s="1"/>
      <c r="WT510" s="1"/>
      <c r="WU510" s="1"/>
      <c r="WV510" s="1"/>
      <c r="WW510" s="1"/>
      <c r="WX510" s="1"/>
      <c r="WY510" s="1"/>
      <c r="WZ510" s="1"/>
      <c r="XA510" s="1"/>
      <c r="XB510" s="1"/>
      <c r="XC510" s="1"/>
      <c r="XD510" s="1"/>
      <c r="XE510" s="1"/>
      <c r="XF510" s="1"/>
      <c r="XG510" s="1"/>
      <c r="XH510" s="1"/>
      <c r="XI510" s="1"/>
      <c r="XJ510" s="1"/>
      <c r="XK510" s="1"/>
      <c r="XL510" s="1"/>
      <c r="XM510" s="1"/>
      <c r="XN510" s="1"/>
      <c r="XO510" s="1"/>
      <c r="XP510" s="1"/>
      <c r="XQ510" s="1"/>
      <c r="XR510" s="1"/>
      <c r="XS510" s="1"/>
      <c r="XT510" s="1"/>
      <c r="XU510" s="1"/>
      <c r="XV510" s="1"/>
      <c r="XW510" s="1"/>
      <c r="XX510" s="1"/>
      <c r="XY510" s="1"/>
      <c r="XZ510" s="1"/>
      <c r="YA510" s="1"/>
      <c r="YB510" s="1"/>
      <c r="YC510" s="1"/>
      <c r="YD510" s="1"/>
      <c r="YE510" s="1"/>
      <c r="YF510" s="1"/>
      <c r="YG510" s="1"/>
      <c r="YH510" s="1"/>
      <c r="YI510" s="1"/>
      <c r="YJ510" s="1"/>
      <c r="YK510" s="1"/>
      <c r="YL510" s="1"/>
      <c r="YM510" s="1"/>
      <c r="YN510" s="1"/>
      <c r="YO510" s="1"/>
      <c r="YP510" s="1"/>
      <c r="YQ510" s="1"/>
      <c r="YR510" s="1"/>
      <c r="YS510" s="1"/>
      <c r="YT510" s="1"/>
      <c r="YU510" s="1"/>
      <c r="YV510" s="1"/>
      <c r="YW510" s="1"/>
      <c r="YX510" s="1"/>
      <c r="YY510" s="1"/>
      <c r="YZ510" s="1"/>
      <c r="ZA510" s="1"/>
      <c r="ZB510" s="1"/>
      <c r="ZC510" s="1"/>
      <c r="ZD510" s="1"/>
      <c r="ZE510" s="1"/>
      <c r="ZF510" s="1"/>
      <c r="ZG510" s="1"/>
      <c r="ZH510" s="1"/>
      <c r="ZI510" s="1"/>
      <c r="ZJ510" s="1"/>
      <c r="ZK510" s="1"/>
      <c r="ZL510" s="1"/>
      <c r="ZM510" s="1"/>
      <c r="ZN510" s="1"/>
      <c r="ZO510" s="1"/>
      <c r="ZP510" s="1"/>
      <c r="ZQ510" s="1"/>
      <c r="ZR510" s="1"/>
      <c r="ZS510" s="1"/>
      <c r="ZT510" s="1"/>
      <c r="ZU510" s="1"/>
      <c r="ZV510" s="1"/>
      <c r="ZW510" s="1"/>
      <c r="ZX510" s="1"/>
      <c r="ZY510" s="1"/>
      <c r="ZZ510" s="1"/>
      <c r="AAA510" s="1"/>
      <c r="AAB510" s="1"/>
      <c r="AAC510" s="1"/>
      <c r="AAD510" s="1"/>
      <c r="AAE510" s="1"/>
      <c r="AAF510" s="1"/>
      <c r="AAG510" s="1"/>
      <c r="AAH510" s="1"/>
      <c r="AAI510" s="1"/>
      <c r="AAJ510" s="1"/>
      <c r="AAK510" s="1"/>
      <c r="AAL510" s="1"/>
      <c r="AAM510" s="1"/>
      <c r="AAN510" s="1"/>
      <c r="AAO510" s="1"/>
      <c r="AAP510" s="1"/>
      <c r="AAQ510" s="1"/>
      <c r="AAR510" s="1"/>
      <c r="AAS510" s="1"/>
      <c r="AAT510" s="1"/>
      <c r="AAU510" s="1"/>
      <c r="AAV510" s="1"/>
      <c r="AAW510" s="1"/>
      <c r="AAX510" s="1"/>
      <c r="AAY510" s="1"/>
      <c r="AAZ510" s="1"/>
      <c r="ABA510" s="1"/>
      <c r="ABB510" s="1"/>
      <c r="ABC510" s="1"/>
      <c r="ABD510" s="1"/>
      <c r="ABE510" s="1"/>
      <c r="ABF510" s="1"/>
      <c r="ABG510" s="1"/>
      <c r="ABH510" s="1"/>
      <c r="ABI510" s="1"/>
      <c r="ABJ510" s="1"/>
      <c r="ABK510" s="1"/>
      <c r="ABL510" s="1"/>
      <c r="ABM510" s="1"/>
      <c r="ABN510" s="1"/>
      <c r="ABO510" s="1"/>
      <c r="ABP510" s="1"/>
      <c r="ABQ510" s="1"/>
      <c r="ABR510" s="1"/>
      <c r="ABS510" s="1"/>
      <c r="ABT510" s="1"/>
      <c r="ABU510" s="1"/>
      <c r="ABV510" s="1"/>
      <c r="ABW510" s="1"/>
      <c r="ABX510" s="1"/>
      <c r="ABY510" s="1"/>
      <c r="ABZ510" s="1"/>
      <c r="ACA510" s="1"/>
      <c r="ACB510" s="1"/>
      <c r="ACC510" s="1"/>
      <c r="ACD510" s="1"/>
      <c r="ACE510" s="1"/>
      <c r="ACF510" s="1"/>
      <c r="ACG510" s="1"/>
      <c r="ACH510" s="1"/>
      <c r="ACI510" s="1"/>
      <c r="ACJ510" s="1"/>
      <c r="ACK510" s="1"/>
      <c r="ACL510" s="1"/>
      <c r="ACM510" s="1"/>
      <c r="ACN510" s="1"/>
      <c r="ACO510" s="1"/>
      <c r="ACP510" s="1"/>
      <c r="ACQ510" s="1"/>
      <c r="ACR510" s="1"/>
      <c r="ACS510" s="1"/>
      <c r="ACT510" s="1"/>
      <c r="ACU510" s="1"/>
      <c r="ACV510" s="1"/>
      <c r="ACW510" s="1"/>
      <c r="ACX510" s="1"/>
      <c r="ACY510" s="1"/>
      <c r="ACZ510" s="1"/>
      <c r="ADA510" s="1"/>
      <c r="ADB510" s="1"/>
      <c r="ADC510" s="1"/>
      <c r="ADD510" s="1"/>
      <c r="ADE510" s="1"/>
      <c r="ADF510" s="1"/>
      <c r="ADG510" s="1"/>
      <c r="ADH510" s="1"/>
      <c r="ADI510" s="1"/>
      <c r="ADJ510" s="1"/>
      <c r="ADK510" s="1"/>
      <c r="ADL510" s="1"/>
      <c r="ADM510" s="1"/>
      <c r="ADN510" s="1"/>
      <c r="ADO510" s="1"/>
      <c r="ADP510" s="1"/>
      <c r="ADQ510" s="1"/>
      <c r="ADR510" s="1"/>
      <c r="ADS510" s="1"/>
      <c r="ADT510" s="1"/>
      <c r="ADU510" s="1"/>
      <c r="ADV510" s="1"/>
      <c r="ADW510" s="1"/>
      <c r="ADX510" s="1"/>
      <c r="ADY510" s="1"/>
      <c r="ADZ510" s="1"/>
      <c r="AEA510" s="1"/>
      <c r="AEB510" s="1"/>
      <c r="AEC510" s="1"/>
      <c r="AED510" s="1"/>
      <c r="AEE510" s="1"/>
      <c r="AEF510" s="1"/>
      <c r="AEG510" s="1"/>
      <c r="AEH510" s="1"/>
      <c r="AEI510" s="1"/>
      <c r="AEJ510" s="1"/>
      <c r="AEK510" s="1"/>
      <c r="AEL510" s="1"/>
      <c r="AEM510" s="1"/>
      <c r="AEN510" s="1"/>
      <c r="AEO510" s="1"/>
      <c r="AEP510" s="1"/>
      <c r="AEQ510" s="1"/>
      <c r="AER510" s="1"/>
      <c r="AES510" s="1"/>
      <c r="AET510" s="1"/>
      <c r="AEU510" s="1"/>
      <c r="AEV510" s="1"/>
      <c r="AEW510" s="1"/>
      <c r="AEX510" s="1"/>
      <c r="AEY510" s="1"/>
      <c r="AEZ510" s="1"/>
      <c r="AFA510" s="1"/>
      <c r="AFB510" s="1"/>
      <c r="AFC510" s="1"/>
      <c r="AFD510" s="1"/>
      <c r="AFE510" s="1"/>
      <c r="AFF510" s="1"/>
      <c r="AFG510" s="1"/>
      <c r="AFH510" s="1"/>
      <c r="AFI510" s="1"/>
      <c r="AFJ510" s="1"/>
      <c r="AFK510" s="1"/>
      <c r="AFL510" s="1"/>
      <c r="AFM510" s="1"/>
      <c r="AFN510" s="1"/>
      <c r="AFO510" s="1"/>
      <c r="AFP510" s="1"/>
      <c r="AFQ510" s="1"/>
      <c r="AFR510" s="1"/>
      <c r="AFS510" s="1"/>
      <c r="AFT510" s="1"/>
      <c r="AFU510" s="1"/>
      <c r="AFV510" s="1"/>
      <c r="AFW510" s="1"/>
      <c r="AFX510" s="1"/>
      <c r="AFY510" s="1"/>
      <c r="AFZ510" s="1"/>
      <c r="AGA510" s="1"/>
      <c r="AGB510" s="1"/>
      <c r="AGC510" s="1"/>
      <c r="AGD510" s="1"/>
      <c r="AGE510" s="1"/>
      <c r="AGF510" s="1"/>
      <c r="AGG510" s="1"/>
      <c r="AGH510" s="1"/>
      <c r="AGI510" s="1"/>
      <c r="AGJ510" s="1"/>
      <c r="AGK510" s="1"/>
      <c r="AGL510" s="1"/>
      <c r="AGM510" s="1"/>
      <c r="AGN510" s="1"/>
      <c r="AGO510" s="1"/>
      <c r="AGP510" s="1"/>
      <c r="AGQ510" s="1"/>
      <c r="AGR510" s="1"/>
      <c r="AGS510" s="1"/>
      <c r="AGT510" s="1"/>
      <c r="AGU510" s="1"/>
      <c r="AGV510" s="1"/>
      <c r="AGW510" s="1"/>
      <c r="AGX510" s="1"/>
      <c r="AGY510" s="1"/>
      <c r="AGZ510" s="1"/>
      <c r="AHA510" s="1"/>
      <c r="AHB510" s="1"/>
      <c r="AHC510" s="1"/>
      <c r="AHD510" s="1"/>
      <c r="AHE510" s="1"/>
      <c r="AHF510" s="1"/>
      <c r="AHG510" s="1"/>
      <c r="AHH510" s="1"/>
      <c r="AHI510" s="1"/>
      <c r="AHJ510" s="1"/>
      <c r="AHK510" s="1"/>
      <c r="AHL510" s="1"/>
      <c r="AHM510" s="1"/>
      <c r="AHN510" s="1"/>
      <c r="AHO510" s="1"/>
      <c r="AHP510" s="1"/>
      <c r="AHQ510" s="1"/>
      <c r="AHR510" s="1"/>
      <c r="AHS510" s="1"/>
      <c r="AHT510" s="1"/>
      <c r="AHU510" s="1"/>
      <c r="AHV510" s="1"/>
      <c r="AHW510" s="1"/>
      <c r="AHX510" s="1"/>
      <c r="AHY510" s="1"/>
      <c r="AHZ510" s="1"/>
      <c r="AIA510" s="1"/>
      <c r="AIB510" s="1"/>
      <c r="AIC510" s="1"/>
      <c r="AID510" s="1"/>
      <c r="AIE510" s="1"/>
      <c r="AIF510" s="1"/>
      <c r="AIG510" s="1"/>
      <c r="AIH510" s="1"/>
      <c r="AII510" s="1"/>
      <c r="AIJ510" s="1"/>
      <c r="AIK510" s="1"/>
      <c r="AIL510" s="1"/>
      <c r="AIM510" s="1"/>
      <c r="AIN510" s="1"/>
      <c r="AIO510" s="1"/>
      <c r="AIP510" s="1"/>
      <c r="AIQ510" s="1"/>
      <c r="AIR510" s="1"/>
      <c r="AIS510" s="1"/>
      <c r="AIT510" s="1"/>
      <c r="AIU510" s="1"/>
      <c r="AIV510" s="1"/>
      <c r="AIW510" s="1"/>
      <c r="AIX510" s="1"/>
      <c r="AIY510" s="1"/>
      <c r="AIZ510" s="1"/>
      <c r="AJA510" s="1"/>
      <c r="AJB510" s="1"/>
      <c r="AJC510" s="1"/>
      <c r="AJD510" s="1"/>
      <c r="AJE510" s="1"/>
      <c r="AJF510" s="1"/>
      <c r="AJG510" s="1"/>
      <c r="AJH510" s="1"/>
      <c r="AJI510" s="1"/>
      <c r="AJJ510" s="1"/>
      <c r="AJK510" s="1"/>
      <c r="AJL510" s="1"/>
      <c r="AJM510" s="1"/>
      <c r="AJN510" s="1"/>
      <c r="AJO510" s="1"/>
      <c r="AJP510" s="1"/>
      <c r="AJQ510" s="1"/>
      <c r="AJR510" s="1"/>
      <c r="AJS510" s="1"/>
      <c r="AJT510" s="1"/>
      <c r="AJU510" s="1"/>
      <c r="AJV510" s="1"/>
      <c r="AJW510" s="1"/>
      <c r="AJX510" s="1"/>
      <c r="AJY510" s="1"/>
      <c r="AJZ510" s="1"/>
      <c r="AKA510" s="1"/>
      <c r="AKB510" s="1"/>
      <c r="AKC510" s="1"/>
      <c r="AKD510" s="1"/>
      <c r="AKE510" s="1"/>
      <c r="AKF510" s="1"/>
      <c r="AKG510" s="1"/>
      <c r="AKH510" s="1"/>
      <c r="AKI510" s="1"/>
      <c r="AKJ510" s="1"/>
      <c r="AKK510" s="1"/>
      <c r="AKL510" s="1"/>
      <c r="AKM510" s="1"/>
      <c r="AKN510" s="1"/>
      <c r="AKO510" s="1"/>
      <c r="AKP510" s="1"/>
      <c r="AKQ510" s="1"/>
      <c r="AKR510" s="1"/>
      <c r="AKS510" s="1"/>
      <c r="AKT510" s="1"/>
      <c r="AKU510" s="1"/>
      <c r="AKV510" s="1"/>
      <c r="AKW510" s="1"/>
      <c r="AKX510" s="1"/>
      <c r="AKY510" s="1"/>
      <c r="AKZ510" s="1"/>
      <c r="ALA510" s="1"/>
      <c r="ALB510" s="1"/>
      <c r="ALC510" s="1"/>
      <c r="ALD510" s="1"/>
      <c r="ALE510" s="1"/>
      <c r="ALF510" s="1"/>
      <c r="ALG510" s="1"/>
      <c r="ALH510" s="1"/>
      <c r="ALI510" s="1"/>
      <c r="ALJ510" s="1"/>
      <c r="ALK510" s="1"/>
      <c r="ALL510" s="1"/>
      <c r="ALM510" s="1"/>
      <c r="ALN510" s="1"/>
      <c r="ALO510" s="1"/>
      <c r="ALP510" s="1"/>
      <c r="ALQ510" s="1"/>
      <c r="ALR510" s="1"/>
      <c r="ALS510" s="1"/>
      <c r="ALT510" s="1"/>
      <c r="ALU510" s="1"/>
      <c r="ALV510" s="1"/>
      <c r="ALW510" s="1"/>
      <c r="ALX510" s="1"/>
      <c r="ALY510" s="1"/>
      <c r="ALZ510" s="1"/>
      <c r="AMA510" s="1"/>
      <c r="AMB510" s="1"/>
      <c r="AMC510" s="1"/>
      <c r="AMD510" s="1"/>
      <c r="AME510" s="1"/>
      <c r="AMF510" s="1"/>
      <c r="AMG510" s="1"/>
      <c r="AMH510" s="1"/>
      <c r="AMI510" s="1"/>
      <c r="AMJ510" s="1"/>
    </row>
    <row r="511" spans="1:1024" s="22" customForma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c r="KB511" s="1"/>
      <c r="KC511" s="1"/>
      <c r="KD511" s="1"/>
      <c r="KE511" s="1"/>
      <c r="KF511" s="1"/>
      <c r="KG511" s="1"/>
      <c r="KH511" s="1"/>
      <c r="KI511" s="1"/>
      <c r="KJ511" s="1"/>
      <c r="KK511" s="1"/>
      <c r="KL511" s="1"/>
      <c r="KM511" s="1"/>
      <c r="KN511" s="1"/>
      <c r="KO511" s="1"/>
      <c r="KP511" s="1"/>
      <c r="KQ511" s="1"/>
      <c r="KR511" s="1"/>
      <c r="KS511" s="1"/>
      <c r="KT511" s="1"/>
      <c r="KU511" s="1"/>
      <c r="KV511" s="1"/>
      <c r="KW511" s="1"/>
      <c r="KX511" s="1"/>
      <c r="KY511" s="1"/>
      <c r="KZ511" s="1"/>
      <c r="LA511" s="1"/>
      <c r="LB511" s="1"/>
      <c r="LC511" s="1"/>
      <c r="LD511" s="1"/>
      <c r="LE511" s="1"/>
      <c r="LF511" s="1"/>
      <c r="LG511" s="1"/>
      <c r="LH511" s="1"/>
      <c r="LI511" s="1"/>
      <c r="LJ511" s="1"/>
      <c r="LK511" s="1"/>
      <c r="LL511" s="1"/>
      <c r="LM511" s="1"/>
      <c r="LN511" s="1"/>
      <c r="LO511" s="1"/>
      <c r="LP511" s="1"/>
      <c r="LQ511" s="1"/>
      <c r="LR511" s="1"/>
      <c r="LS511" s="1"/>
      <c r="LT511" s="1"/>
      <c r="LU511" s="1"/>
      <c r="LV511" s="1"/>
      <c r="LW511" s="1"/>
      <c r="LX511" s="1"/>
      <c r="LY511" s="1"/>
      <c r="LZ511" s="1"/>
      <c r="MA511" s="1"/>
      <c r="MB511" s="1"/>
      <c r="MC511" s="1"/>
      <c r="MD511" s="1"/>
      <c r="ME511" s="1"/>
      <c r="MF511" s="1"/>
      <c r="MG511" s="1"/>
      <c r="MH511" s="1"/>
      <c r="MI511" s="1"/>
      <c r="MJ511" s="1"/>
      <c r="MK511" s="1"/>
      <c r="ML511" s="1"/>
      <c r="MM511" s="1"/>
      <c r="MN511" s="1"/>
      <c r="MO511" s="1"/>
      <c r="MP511" s="1"/>
      <c r="MQ511" s="1"/>
      <c r="MR511" s="1"/>
      <c r="MS511" s="1"/>
      <c r="MT511" s="1"/>
      <c r="MU511" s="1"/>
      <c r="MV511" s="1"/>
      <c r="MW511" s="1"/>
      <c r="MX511" s="1"/>
      <c r="MY511" s="1"/>
      <c r="MZ511" s="1"/>
      <c r="NA511" s="1"/>
      <c r="NB511" s="1"/>
      <c r="NC511" s="1"/>
      <c r="ND511" s="1"/>
      <c r="NE511" s="1"/>
      <c r="NF511" s="1"/>
      <c r="NG511" s="1"/>
      <c r="NH511" s="1"/>
      <c r="NI511" s="1"/>
      <c r="NJ511" s="1"/>
      <c r="NK511" s="1"/>
      <c r="NL511" s="1"/>
      <c r="NM511" s="1"/>
      <c r="NN511" s="1"/>
      <c r="NO511" s="1"/>
      <c r="NP511" s="1"/>
      <c r="NQ511" s="1"/>
      <c r="NR511" s="1"/>
      <c r="NS511" s="1"/>
      <c r="NT511" s="1"/>
      <c r="NU511" s="1"/>
      <c r="NV511" s="1"/>
      <c r="NW511" s="1"/>
      <c r="NX511" s="1"/>
      <c r="NY511" s="1"/>
      <c r="NZ511" s="1"/>
      <c r="OA511" s="1"/>
      <c r="OB511" s="1"/>
      <c r="OC511" s="1"/>
      <c r="OD511" s="1"/>
      <c r="OE511" s="1"/>
      <c r="OF511" s="1"/>
      <c r="OG511" s="1"/>
      <c r="OH511" s="1"/>
      <c r="OI511" s="1"/>
      <c r="OJ511" s="1"/>
      <c r="OK511" s="1"/>
      <c r="OL511" s="1"/>
      <c r="OM511" s="1"/>
      <c r="ON511" s="1"/>
      <c r="OO511" s="1"/>
      <c r="OP511" s="1"/>
      <c r="OQ511" s="1"/>
      <c r="OR511" s="1"/>
      <c r="OS511" s="1"/>
      <c r="OT511" s="1"/>
      <c r="OU511" s="1"/>
      <c r="OV511" s="1"/>
      <c r="OW511" s="1"/>
      <c r="OX511" s="1"/>
      <c r="OY511" s="1"/>
      <c r="OZ511" s="1"/>
      <c r="PA511" s="1"/>
      <c r="PB511" s="1"/>
      <c r="PC511" s="1"/>
      <c r="PD511" s="1"/>
      <c r="PE511" s="1"/>
      <c r="PF511" s="1"/>
      <c r="PG511" s="1"/>
      <c r="PH511" s="1"/>
      <c r="PI511" s="1"/>
      <c r="PJ511" s="1"/>
      <c r="PK511" s="1"/>
      <c r="PL511" s="1"/>
      <c r="PM511" s="1"/>
      <c r="PN511" s="1"/>
      <c r="PO511" s="1"/>
      <c r="PP511" s="1"/>
      <c r="PQ511" s="1"/>
      <c r="PR511" s="1"/>
      <c r="PS511" s="1"/>
      <c r="PT511" s="1"/>
      <c r="PU511" s="1"/>
      <c r="PV511" s="1"/>
      <c r="PW511" s="1"/>
      <c r="PX511" s="1"/>
      <c r="PY511" s="1"/>
      <c r="PZ511" s="1"/>
      <c r="QA511" s="1"/>
      <c r="QB511" s="1"/>
      <c r="QC511" s="1"/>
      <c r="QD511" s="1"/>
      <c r="QE511" s="1"/>
      <c r="QF511" s="1"/>
      <c r="QG511" s="1"/>
      <c r="QH511" s="1"/>
      <c r="QI511" s="1"/>
      <c r="QJ511" s="1"/>
      <c r="QK511" s="1"/>
      <c r="QL511" s="1"/>
      <c r="QM511" s="1"/>
      <c r="QN511" s="1"/>
      <c r="QO511" s="1"/>
      <c r="QP511" s="1"/>
      <c r="QQ511" s="1"/>
      <c r="QR511" s="1"/>
      <c r="QS511" s="1"/>
      <c r="QT511" s="1"/>
      <c r="QU511" s="1"/>
      <c r="QV511" s="1"/>
      <c r="QW511" s="1"/>
      <c r="QX511" s="1"/>
      <c r="QY511" s="1"/>
      <c r="QZ511" s="1"/>
      <c r="RA511" s="1"/>
      <c r="RB511" s="1"/>
      <c r="RC511" s="1"/>
      <c r="RD511" s="1"/>
      <c r="RE511" s="1"/>
      <c r="RF511" s="1"/>
      <c r="RG511" s="1"/>
      <c r="RH511" s="1"/>
      <c r="RI511" s="1"/>
      <c r="RJ511" s="1"/>
      <c r="RK511" s="1"/>
      <c r="RL511" s="1"/>
      <c r="RM511" s="1"/>
      <c r="RN511" s="1"/>
      <c r="RO511" s="1"/>
      <c r="RP511" s="1"/>
      <c r="RQ511" s="1"/>
      <c r="RR511" s="1"/>
      <c r="RS511" s="1"/>
      <c r="RT511" s="1"/>
      <c r="RU511" s="1"/>
      <c r="RV511" s="1"/>
      <c r="RW511" s="1"/>
      <c r="RX511" s="1"/>
      <c r="RY511" s="1"/>
      <c r="RZ511" s="1"/>
      <c r="SA511" s="1"/>
      <c r="SB511" s="1"/>
      <c r="SC511" s="1"/>
      <c r="SD511" s="1"/>
      <c r="SE511" s="1"/>
      <c r="SF511" s="1"/>
      <c r="SG511" s="1"/>
      <c r="SH511" s="1"/>
      <c r="SI511" s="1"/>
      <c r="SJ511" s="1"/>
      <c r="SK511" s="1"/>
      <c r="SL511" s="1"/>
      <c r="SM511" s="1"/>
      <c r="SN511" s="1"/>
      <c r="SO511" s="1"/>
      <c r="SP511" s="1"/>
      <c r="SQ511" s="1"/>
      <c r="SR511" s="1"/>
      <c r="SS511" s="1"/>
      <c r="ST511" s="1"/>
      <c r="SU511" s="1"/>
      <c r="SV511" s="1"/>
      <c r="SW511" s="1"/>
      <c r="SX511" s="1"/>
      <c r="SY511" s="1"/>
      <c r="SZ511" s="1"/>
      <c r="TA511" s="1"/>
      <c r="TB511" s="1"/>
      <c r="TC511" s="1"/>
      <c r="TD511" s="1"/>
      <c r="TE511" s="1"/>
      <c r="TF511" s="1"/>
      <c r="TG511" s="1"/>
      <c r="TH511" s="1"/>
      <c r="TI511" s="1"/>
      <c r="TJ511" s="1"/>
      <c r="TK511" s="1"/>
      <c r="TL511" s="1"/>
      <c r="TM511" s="1"/>
      <c r="TN511" s="1"/>
      <c r="TO511" s="1"/>
      <c r="TP511" s="1"/>
      <c r="TQ511" s="1"/>
      <c r="TR511" s="1"/>
      <c r="TS511" s="1"/>
      <c r="TT511" s="1"/>
      <c r="TU511" s="1"/>
      <c r="TV511" s="1"/>
      <c r="TW511" s="1"/>
      <c r="TX511" s="1"/>
      <c r="TY511" s="1"/>
      <c r="TZ511" s="1"/>
      <c r="UA511" s="1"/>
      <c r="UB511" s="1"/>
      <c r="UC511" s="1"/>
      <c r="UD511" s="1"/>
      <c r="UE511" s="1"/>
      <c r="UF511" s="1"/>
      <c r="UG511" s="1"/>
      <c r="UH511" s="1"/>
      <c r="UI511" s="1"/>
      <c r="UJ511" s="1"/>
      <c r="UK511" s="1"/>
      <c r="UL511" s="1"/>
      <c r="UM511" s="1"/>
      <c r="UN511" s="1"/>
      <c r="UO511" s="1"/>
      <c r="UP511" s="1"/>
      <c r="UQ511" s="1"/>
      <c r="UR511" s="1"/>
      <c r="US511" s="1"/>
      <c r="UT511" s="1"/>
      <c r="UU511" s="1"/>
      <c r="UV511" s="1"/>
      <c r="UW511" s="1"/>
      <c r="UX511" s="1"/>
      <c r="UY511" s="1"/>
      <c r="UZ511" s="1"/>
      <c r="VA511" s="1"/>
      <c r="VB511" s="1"/>
      <c r="VC511" s="1"/>
      <c r="VD511" s="1"/>
      <c r="VE511" s="1"/>
      <c r="VF511" s="1"/>
      <c r="VG511" s="1"/>
      <c r="VH511" s="1"/>
      <c r="VI511" s="1"/>
      <c r="VJ511" s="1"/>
      <c r="VK511" s="1"/>
      <c r="VL511" s="1"/>
      <c r="VM511" s="1"/>
      <c r="VN511" s="1"/>
      <c r="VO511" s="1"/>
      <c r="VP511" s="1"/>
      <c r="VQ511" s="1"/>
      <c r="VR511" s="1"/>
      <c r="VS511" s="1"/>
      <c r="VT511" s="1"/>
      <c r="VU511" s="1"/>
      <c r="VV511" s="1"/>
      <c r="VW511" s="1"/>
      <c r="VX511" s="1"/>
      <c r="VY511" s="1"/>
      <c r="VZ511" s="1"/>
      <c r="WA511" s="1"/>
      <c r="WB511" s="1"/>
      <c r="WC511" s="1"/>
      <c r="WD511" s="1"/>
      <c r="WE511" s="1"/>
      <c r="WF511" s="1"/>
      <c r="WG511" s="1"/>
      <c r="WH511" s="1"/>
      <c r="WI511" s="1"/>
      <c r="WJ511" s="1"/>
      <c r="WK511" s="1"/>
      <c r="WL511" s="1"/>
      <c r="WM511" s="1"/>
      <c r="WN511" s="1"/>
      <c r="WO511" s="1"/>
      <c r="WP511" s="1"/>
      <c r="WQ511" s="1"/>
      <c r="WR511" s="1"/>
      <c r="WS511" s="1"/>
      <c r="WT511" s="1"/>
      <c r="WU511" s="1"/>
      <c r="WV511" s="1"/>
      <c r="WW511" s="1"/>
      <c r="WX511" s="1"/>
      <c r="WY511" s="1"/>
      <c r="WZ511" s="1"/>
      <c r="XA511" s="1"/>
      <c r="XB511" s="1"/>
      <c r="XC511" s="1"/>
      <c r="XD511" s="1"/>
      <c r="XE511" s="1"/>
      <c r="XF511" s="1"/>
      <c r="XG511" s="1"/>
      <c r="XH511" s="1"/>
      <c r="XI511" s="1"/>
      <c r="XJ511" s="1"/>
      <c r="XK511" s="1"/>
      <c r="XL511" s="1"/>
      <c r="XM511" s="1"/>
      <c r="XN511" s="1"/>
      <c r="XO511" s="1"/>
      <c r="XP511" s="1"/>
      <c r="XQ511" s="1"/>
      <c r="XR511" s="1"/>
      <c r="XS511" s="1"/>
      <c r="XT511" s="1"/>
      <c r="XU511" s="1"/>
      <c r="XV511" s="1"/>
      <c r="XW511" s="1"/>
      <c r="XX511" s="1"/>
      <c r="XY511" s="1"/>
      <c r="XZ511" s="1"/>
      <c r="YA511" s="1"/>
      <c r="YB511" s="1"/>
      <c r="YC511" s="1"/>
      <c r="YD511" s="1"/>
      <c r="YE511" s="1"/>
      <c r="YF511" s="1"/>
      <c r="YG511" s="1"/>
      <c r="YH511" s="1"/>
      <c r="YI511" s="1"/>
      <c r="YJ511" s="1"/>
      <c r="YK511" s="1"/>
      <c r="YL511" s="1"/>
      <c r="YM511" s="1"/>
      <c r="YN511" s="1"/>
      <c r="YO511" s="1"/>
      <c r="YP511" s="1"/>
      <c r="YQ511" s="1"/>
      <c r="YR511" s="1"/>
      <c r="YS511" s="1"/>
      <c r="YT511" s="1"/>
      <c r="YU511" s="1"/>
      <c r="YV511" s="1"/>
      <c r="YW511" s="1"/>
      <c r="YX511" s="1"/>
      <c r="YY511" s="1"/>
      <c r="YZ511" s="1"/>
      <c r="ZA511" s="1"/>
      <c r="ZB511" s="1"/>
      <c r="ZC511" s="1"/>
      <c r="ZD511" s="1"/>
      <c r="ZE511" s="1"/>
      <c r="ZF511" s="1"/>
      <c r="ZG511" s="1"/>
      <c r="ZH511" s="1"/>
      <c r="ZI511" s="1"/>
      <c r="ZJ511" s="1"/>
      <c r="ZK511" s="1"/>
      <c r="ZL511" s="1"/>
      <c r="ZM511" s="1"/>
      <c r="ZN511" s="1"/>
      <c r="ZO511" s="1"/>
      <c r="ZP511" s="1"/>
      <c r="ZQ511" s="1"/>
      <c r="ZR511" s="1"/>
      <c r="ZS511" s="1"/>
      <c r="ZT511" s="1"/>
      <c r="ZU511" s="1"/>
      <c r="ZV511" s="1"/>
      <c r="ZW511" s="1"/>
      <c r="ZX511" s="1"/>
      <c r="ZY511" s="1"/>
      <c r="ZZ511" s="1"/>
      <c r="AAA511" s="1"/>
      <c r="AAB511" s="1"/>
      <c r="AAC511" s="1"/>
      <c r="AAD511" s="1"/>
      <c r="AAE511" s="1"/>
      <c r="AAF511" s="1"/>
      <c r="AAG511" s="1"/>
      <c r="AAH511" s="1"/>
      <c r="AAI511" s="1"/>
      <c r="AAJ511" s="1"/>
      <c r="AAK511" s="1"/>
      <c r="AAL511" s="1"/>
      <c r="AAM511" s="1"/>
      <c r="AAN511" s="1"/>
      <c r="AAO511" s="1"/>
      <c r="AAP511" s="1"/>
      <c r="AAQ511" s="1"/>
      <c r="AAR511" s="1"/>
      <c r="AAS511" s="1"/>
      <c r="AAT511" s="1"/>
      <c r="AAU511" s="1"/>
      <c r="AAV511" s="1"/>
      <c r="AAW511" s="1"/>
      <c r="AAX511" s="1"/>
      <c r="AAY511" s="1"/>
      <c r="AAZ511" s="1"/>
      <c r="ABA511" s="1"/>
      <c r="ABB511" s="1"/>
      <c r="ABC511" s="1"/>
      <c r="ABD511" s="1"/>
      <c r="ABE511" s="1"/>
      <c r="ABF511" s="1"/>
      <c r="ABG511" s="1"/>
      <c r="ABH511" s="1"/>
      <c r="ABI511" s="1"/>
      <c r="ABJ511" s="1"/>
      <c r="ABK511" s="1"/>
      <c r="ABL511" s="1"/>
      <c r="ABM511" s="1"/>
      <c r="ABN511" s="1"/>
      <c r="ABO511" s="1"/>
      <c r="ABP511" s="1"/>
      <c r="ABQ511" s="1"/>
      <c r="ABR511" s="1"/>
      <c r="ABS511" s="1"/>
      <c r="ABT511" s="1"/>
      <c r="ABU511" s="1"/>
      <c r="ABV511" s="1"/>
      <c r="ABW511" s="1"/>
      <c r="ABX511" s="1"/>
      <c r="ABY511" s="1"/>
      <c r="ABZ511" s="1"/>
      <c r="ACA511" s="1"/>
      <c r="ACB511" s="1"/>
      <c r="ACC511" s="1"/>
      <c r="ACD511" s="1"/>
      <c r="ACE511" s="1"/>
      <c r="ACF511" s="1"/>
      <c r="ACG511" s="1"/>
      <c r="ACH511" s="1"/>
      <c r="ACI511" s="1"/>
      <c r="ACJ511" s="1"/>
      <c r="ACK511" s="1"/>
      <c r="ACL511" s="1"/>
      <c r="ACM511" s="1"/>
      <c r="ACN511" s="1"/>
      <c r="ACO511" s="1"/>
      <c r="ACP511" s="1"/>
      <c r="ACQ511" s="1"/>
      <c r="ACR511" s="1"/>
      <c r="ACS511" s="1"/>
      <c r="ACT511" s="1"/>
      <c r="ACU511" s="1"/>
      <c r="ACV511" s="1"/>
      <c r="ACW511" s="1"/>
      <c r="ACX511" s="1"/>
      <c r="ACY511" s="1"/>
      <c r="ACZ511" s="1"/>
      <c r="ADA511" s="1"/>
      <c r="ADB511" s="1"/>
      <c r="ADC511" s="1"/>
      <c r="ADD511" s="1"/>
      <c r="ADE511" s="1"/>
      <c r="ADF511" s="1"/>
      <c r="ADG511" s="1"/>
      <c r="ADH511" s="1"/>
      <c r="ADI511" s="1"/>
      <c r="ADJ511" s="1"/>
      <c r="ADK511" s="1"/>
      <c r="ADL511" s="1"/>
      <c r="ADM511" s="1"/>
      <c r="ADN511" s="1"/>
      <c r="ADO511" s="1"/>
      <c r="ADP511" s="1"/>
      <c r="ADQ511" s="1"/>
      <c r="ADR511" s="1"/>
      <c r="ADS511" s="1"/>
      <c r="ADT511" s="1"/>
      <c r="ADU511" s="1"/>
      <c r="ADV511" s="1"/>
      <c r="ADW511" s="1"/>
      <c r="ADX511" s="1"/>
      <c r="ADY511" s="1"/>
      <c r="ADZ511" s="1"/>
      <c r="AEA511" s="1"/>
      <c r="AEB511" s="1"/>
      <c r="AEC511" s="1"/>
      <c r="AED511" s="1"/>
      <c r="AEE511" s="1"/>
      <c r="AEF511" s="1"/>
      <c r="AEG511" s="1"/>
      <c r="AEH511" s="1"/>
      <c r="AEI511" s="1"/>
      <c r="AEJ511" s="1"/>
      <c r="AEK511" s="1"/>
      <c r="AEL511" s="1"/>
      <c r="AEM511" s="1"/>
      <c r="AEN511" s="1"/>
      <c r="AEO511" s="1"/>
      <c r="AEP511" s="1"/>
      <c r="AEQ511" s="1"/>
      <c r="AER511" s="1"/>
      <c r="AES511" s="1"/>
      <c r="AET511" s="1"/>
      <c r="AEU511" s="1"/>
      <c r="AEV511" s="1"/>
      <c r="AEW511" s="1"/>
      <c r="AEX511" s="1"/>
      <c r="AEY511" s="1"/>
      <c r="AEZ511" s="1"/>
      <c r="AFA511" s="1"/>
      <c r="AFB511" s="1"/>
      <c r="AFC511" s="1"/>
      <c r="AFD511" s="1"/>
      <c r="AFE511" s="1"/>
      <c r="AFF511" s="1"/>
      <c r="AFG511" s="1"/>
      <c r="AFH511" s="1"/>
      <c r="AFI511" s="1"/>
      <c r="AFJ511" s="1"/>
      <c r="AFK511" s="1"/>
      <c r="AFL511" s="1"/>
      <c r="AFM511" s="1"/>
      <c r="AFN511" s="1"/>
      <c r="AFO511" s="1"/>
      <c r="AFP511" s="1"/>
      <c r="AFQ511" s="1"/>
      <c r="AFR511" s="1"/>
      <c r="AFS511" s="1"/>
      <c r="AFT511" s="1"/>
      <c r="AFU511" s="1"/>
      <c r="AFV511" s="1"/>
      <c r="AFW511" s="1"/>
      <c r="AFX511" s="1"/>
      <c r="AFY511" s="1"/>
      <c r="AFZ511" s="1"/>
      <c r="AGA511" s="1"/>
      <c r="AGB511" s="1"/>
      <c r="AGC511" s="1"/>
      <c r="AGD511" s="1"/>
      <c r="AGE511" s="1"/>
      <c r="AGF511" s="1"/>
      <c r="AGG511" s="1"/>
      <c r="AGH511" s="1"/>
      <c r="AGI511" s="1"/>
      <c r="AGJ511" s="1"/>
      <c r="AGK511" s="1"/>
      <c r="AGL511" s="1"/>
      <c r="AGM511" s="1"/>
      <c r="AGN511" s="1"/>
      <c r="AGO511" s="1"/>
      <c r="AGP511" s="1"/>
      <c r="AGQ511" s="1"/>
      <c r="AGR511" s="1"/>
      <c r="AGS511" s="1"/>
      <c r="AGT511" s="1"/>
      <c r="AGU511" s="1"/>
      <c r="AGV511" s="1"/>
      <c r="AGW511" s="1"/>
      <c r="AGX511" s="1"/>
      <c r="AGY511" s="1"/>
      <c r="AGZ511" s="1"/>
      <c r="AHA511" s="1"/>
      <c r="AHB511" s="1"/>
      <c r="AHC511" s="1"/>
      <c r="AHD511" s="1"/>
      <c r="AHE511" s="1"/>
      <c r="AHF511" s="1"/>
      <c r="AHG511" s="1"/>
      <c r="AHH511" s="1"/>
      <c r="AHI511" s="1"/>
      <c r="AHJ511" s="1"/>
      <c r="AHK511" s="1"/>
      <c r="AHL511" s="1"/>
      <c r="AHM511" s="1"/>
      <c r="AHN511" s="1"/>
      <c r="AHO511" s="1"/>
      <c r="AHP511" s="1"/>
      <c r="AHQ511" s="1"/>
      <c r="AHR511" s="1"/>
      <c r="AHS511" s="1"/>
      <c r="AHT511" s="1"/>
      <c r="AHU511" s="1"/>
      <c r="AHV511" s="1"/>
      <c r="AHW511" s="1"/>
      <c r="AHX511" s="1"/>
      <c r="AHY511" s="1"/>
      <c r="AHZ511" s="1"/>
      <c r="AIA511" s="1"/>
      <c r="AIB511" s="1"/>
      <c r="AIC511" s="1"/>
      <c r="AID511" s="1"/>
      <c r="AIE511" s="1"/>
      <c r="AIF511" s="1"/>
      <c r="AIG511" s="1"/>
      <c r="AIH511" s="1"/>
      <c r="AII511" s="1"/>
      <c r="AIJ511" s="1"/>
      <c r="AIK511" s="1"/>
      <c r="AIL511" s="1"/>
      <c r="AIM511" s="1"/>
      <c r="AIN511" s="1"/>
      <c r="AIO511" s="1"/>
      <c r="AIP511" s="1"/>
      <c r="AIQ511" s="1"/>
      <c r="AIR511" s="1"/>
      <c r="AIS511" s="1"/>
      <c r="AIT511" s="1"/>
      <c r="AIU511" s="1"/>
      <c r="AIV511" s="1"/>
      <c r="AIW511" s="1"/>
      <c r="AIX511" s="1"/>
      <c r="AIY511" s="1"/>
      <c r="AIZ511" s="1"/>
      <c r="AJA511" s="1"/>
      <c r="AJB511" s="1"/>
      <c r="AJC511" s="1"/>
      <c r="AJD511" s="1"/>
      <c r="AJE511" s="1"/>
      <c r="AJF511" s="1"/>
      <c r="AJG511" s="1"/>
      <c r="AJH511" s="1"/>
      <c r="AJI511" s="1"/>
      <c r="AJJ511" s="1"/>
      <c r="AJK511" s="1"/>
      <c r="AJL511" s="1"/>
      <c r="AJM511" s="1"/>
      <c r="AJN511" s="1"/>
      <c r="AJO511" s="1"/>
      <c r="AJP511" s="1"/>
      <c r="AJQ511" s="1"/>
      <c r="AJR511" s="1"/>
      <c r="AJS511" s="1"/>
      <c r="AJT511" s="1"/>
      <c r="AJU511" s="1"/>
      <c r="AJV511" s="1"/>
      <c r="AJW511" s="1"/>
      <c r="AJX511" s="1"/>
      <c r="AJY511" s="1"/>
      <c r="AJZ511" s="1"/>
      <c r="AKA511" s="1"/>
      <c r="AKB511" s="1"/>
      <c r="AKC511" s="1"/>
      <c r="AKD511" s="1"/>
      <c r="AKE511" s="1"/>
      <c r="AKF511" s="1"/>
      <c r="AKG511" s="1"/>
      <c r="AKH511" s="1"/>
      <c r="AKI511" s="1"/>
      <c r="AKJ511" s="1"/>
      <c r="AKK511" s="1"/>
      <c r="AKL511" s="1"/>
      <c r="AKM511" s="1"/>
      <c r="AKN511" s="1"/>
      <c r="AKO511" s="1"/>
      <c r="AKP511" s="1"/>
      <c r="AKQ511" s="1"/>
      <c r="AKR511" s="1"/>
      <c r="AKS511" s="1"/>
      <c r="AKT511" s="1"/>
      <c r="AKU511" s="1"/>
      <c r="AKV511" s="1"/>
      <c r="AKW511" s="1"/>
      <c r="AKX511" s="1"/>
      <c r="AKY511" s="1"/>
      <c r="AKZ511" s="1"/>
      <c r="ALA511" s="1"/>
      <c r="ALB511" s="1"/>
      <c r="ALC511" s="1"/>
      <c r="ALD511" s="1"/>
      <c r="ALE511" s="1"/>
      <c r="ALF511" s="1"/>
      <c r="ALG511" s="1"/>
      <c r="ALH511" s="1"/>
      <c r="ALI511" s="1"/>
      <c r="ALJ511" s="1"/>
      <c r="ALK511" s="1"/>
      <c r="ALL511" s="1"/>
      <c r="ALM511" s="1"/>
      <c r="ALN511" s="1"/>
      <c r="ALO511" s="1"/>
      <c r="ALP511" s="1"/>
      <c r="ALQ511" s="1"/>
      <c r="ALR511" s="1"/>
      <c r="ALS511" s="1"/>
      <c r="ALT511" s="1"/>
      <c r="ALU511" s="1"/>
      <c r="ALV511" s="1"/>
      <c r="ALW511" s="1"/>
      <c r="ALX511" s="1"/>
      <c r="ALY511" s="1"/>
      <c r="ALZ511" s="1"/>
      <c r="AMA511" s="1"/>
      <c r="AMB511" s="1"/>
      <c r="AMC511" s="1"/>
      <c r="AMD511" s="1"/>
      <c r="AME511" s="1"/>
      <c r="AMF511" s="1"/>
      <c r="AMG511" s="1"/>
      <c r="AMH511" s="1"/>
      <c r="AMI511" s="1"/>
      <c r="AMJ511" s="1"/>
    </row>
    <row r="512" spans="1:1024" s="2" customFormat="1">
      <c r="A512" s="2" t="s">
        <v>1063</v>
      </c>
    </row>
    <row r="513" spans="1:20">
      <c r="A513" s="1" t="s">
        <v>1064</v>
      </c>
      <c r="B513" s="1" t="s">
        <v>1065</v>
      </c>
      <c r="C513" s="1" t="s">
        <v>1066</v>
      </c>
      <c r="D513" s="1" t="s">
        <v>13</v>
      </c>
      <c r="E513" s="1" t="s">
        <v>1067</v>
      </c>
      <c r="F513" s="1" t="s">
        <v>12</v>
      </c>
      <c r="G513" s="1" t="s">
        <v>1068</v>
      </c>
    </row>
    <row r="514" spans="1:20">
      <c r="A514" s="1" t="s">
        <v>1069</v>
      </c>
      <c r="B514" s="1" t="s">
        <v>1070</v>
      </c>
      <c r="C514" s="1" t="s">
        <v>1066</v>
      </c>
      <c r="D514" s="1" t="s">
        <v>13</v>
      </c>
      <c r="E514" s="1" t="s">
        <v>1071</v>
      </c>
      <c r="F514" s="1" t="s">
        <v>12</v>
      </c>
      <c r="G514" s="1" t="s">
        <v>1072</v>
      </c>
    </row>
    <row r="515" spans="1:20">
      <c r="A515" s="1" t="s">
        <v>1073</v>
      </c>
      <c r="B515" s="1" t="s">
        <v>1074</v>
      </c>
      <c r="C515" s="1" t="s">
        <v>1066</v>
      </c>
      <c r="D515" s="1" t="s">
        <v>13</v>
      </c>
      <c r="E515" s="1" t="s">
        <v>1075</v>
      </c>
      <c r="F515" s="1" t="s">
        <v>12</v>
      </c>
      <c r="G515" s="1" t="s">
        <v>1076</v>
      </c>
    </row>
    <row r="516" spans="1:20">
      <c r="A516" s="1" t="s">
        <v>1077</v>
      </c>
      <c r="B516" s="1" t="s">
        <v>1078</v>
      </c>
      <c r="C516" s="1" t="s">
        <v>1066</v>
      </c>
      <c r="D516" s="1" t="s">
        <v>13</v>
      </c>
      <c r="E516" s="1" t="s">
        <v>1079</v>
      </c>
      <c r="F516" s="1" t="s">
        <v>12</v>
      </c>
      <c r="G516" s="1" t="s">
        <v>1080</v>
      </c>
    </row>
    <row r="517" spans="1:20">
      <c r="A517" s="1" t="s">
        <v>1081</v>
      </c>
      <c r="B517" s="1" t="s">
        <v>1082</v>
      </c>
      <c r="C517" s="1" t="s">
        <v>1066</v>
      </c>
      <c r="D517" s="1" t="s">
        <v>13</v>
      </c>
      <c r="E517" s="1" t="s">
        <v>1083</v>
      </c>
      <c r="F517" s="1" t="s">
        <v>12</v>
      </c>
      <c r="G517" s="1" t="s">
        <v>1084</v>
      </c>
    </row>
    <row r="518" spans="1:20">
      <c r="A518" s="1" t="s">
        <v>1085</v>
      </c>
      <c r="B518" s="1" t="s">
        <v>1086</v>
      </c>
      <c r="C518" s="1" t="s">
        <v>1066</v>
      </c>
      <c r="D518" s="1" t="s">
        <v>13</v>
      </c>
      <c r="E518" s="1" t="s">
        <v>1087</v>
      </c>
      <c r="F518" s="1" t="s">
        <v>12</v>
      </c>
      <c r="G518" s="1" t="s">
        <v>1084</v>
      </c>
    </row>
    <row r="519" spans="1:20" s="2" customFormat="1">
      <c r="A519" s="1"/>
      <c r="B519" s="1"/>
      <c r="C519" s="1"/>
      <c r="D519" s="1"/>
      <c r="E519" s="1"/>
      <c r="F519" s="1"/>
      <c r="G519" s="1"/>
      <c r="H519" s="1"/>
      <c r="I519" s="1"/>
      <c r="J519" s="1"/>
      <c r="K519" s="1"/>
      <c r="L519" s="1"/>
      <c r="M519" s="1"/>
      <c r="N519" s="1"/>
      <c r="O519" s="1"/>
      <c r="P519" s="1"/>
      <c r="Q519" s="1"/>
      <c r="R519" s="1"/>
      <c r="S519" s="1"/>
      <c r="T519" s="1"/>
    </row>
    <row r="520" spans="1:20">
      <c r="A520" s="2" t="s">
        <v>1088</v>
      </c>
      <c r="B520" s="2"/>
      <c r="C520" s="2"/>
      <c r="D520" s="2"/>
      <c r="E520" s="2"/>
      <c r="F520" s="2"/>
      <c r="G520" s="2"/>
      <c r="H520" s="2"/>
      <c r="I520" s="2"/>
      <c r="J520" s="2"/>
      <c r="K520" s="2"/>
      <c r="L520" s="2"/>
      <c r="M520" s="2"/>
      <c r="N520" s="2"/>
      <c r="O520" s="2"/>
      <c r="P520" s="2"/>
      <c r="Q520" s="2"/>
      <c r="R520" s="2"/>
      <c r="S520" s="2"/>
      <c r="T520" s="2"/>
    </row>
    <row r="521" spans="1:20">
      <c r="A521" s="1" t="s">
        <v>1089</v>
      </c>
      <c r="B521" s="1" t="s">
        <v>1090</v>
      </c>
      <c r="C521" s="1" t="s">
        <v>1066</v>
      </c>
      <c r="D521" s="1" t="s">
        <v>10</v>
      </c>
      <c r="E521" s="1" t="s">
        <v>1091</v>
      </c>
      <c r="F521" s="1" t="s">
        <v>12</v>
      </c>
      <c r="G521" s="1" t="s">
        <v>1092</v>
      </c>
    </row>
    <row r="522" spans="1:20">
      <c r="A522" s="1" t="s">
        <v>1093</v>
      </c>
      <c r="B522" s="1" t="s">
        <v>1094</v>
      </c>
      <c r="C522" s="1" t="s">
        <v>1066</v>
      </c>
      <c r="D522" s="1" t="s">
        <v>13</v>
      </c>
      <c r="E522" s="1" t="s">
        <v>1095</v>
      </c>
      <c r="F522" s="1" t="s">
        <v>12</v>
      </c>
      <c r="G522" s="1" t="s">
        <v>1072</v>
      </c>
    </row>
    <row r="523" spans="1:20">
      <c r="A523" s="1" t="s">
        <v>1096</v>
      </c>
      <c r="B523" s="1" t="s">
        <v>1097</v>
      </c>
      <c r="C523" s="1" t="s">
        <v>1066</v>
      </c>
      <c r="D523" s="1" t="s">
        <v>13</v>
      </c>
      <c r="E523" s="1" t="s">
        <v>1098</v>
      </c>
      <c r="F523" s="1" t="s">
        <v>12</v>
      </c>
      <c r="G523" s="1" t="s">
        <v>1076</v>
      </c>
    </row>
    <row r="524" spans="1:20">
      <c r="A524" s="1" t="s">
        <v>1099</v>
      </c>
      <c r="B524" s="1" t="s">
        <v>1100</v>
      </c>
      <c r="C524" s="1" t="s">
        <v>1066</v>
      </c>
      <c r="D524" s="1" t="s">
        <v>13</v>
      </c>
      <c r="E524" s="1" t="s">
        <v>1101</v>
      </c>
      <c r="F524" s="1" t="s">
        <v>12</v>
      </c>
      <c r="G524" s="1" t="s">
        <v>1080</v>
      </c>
    </row>
    <row r="525" spans="1:20">
      <c r="A525" s="1" t="s">
        <v>1102</v>
      </c>
      <c r="B525" s="1" t="s">
        <v>1103</v>
      </c>
      <c r="C525" s="1" t="s">
        <v>1066</v>
      </c>
      <c r="D525" s="1" t="s">
        <v>13</v>
      </c>
      <c r="E525" s="1" t="s">
        <v>9691</v>
      </c>
      <c r="F525" s="1" t="s">
        <v>12</v>
      </c>
      <c r="G525" s="1" t="s">
        <v>1084</v>
      </c>
    </row>
    <row r="526" spans="1:20">
      <c r="A526" s="1" t="s">
        <v>1104</v>
      </c>
      <c r="B526" s="1" t="s">
        <v>1105</v>
      </c>
      <c r="C526" s="1" t="s">
        <v>1066</v>
      </c>
      <c r="D526" s="1" t="s">
        <v>13</v>
      </c>
      <c r="E526" s="1" t="s">
        <v>9692</v>
      </c>
      <c r="F526" s="1" t="s">
        <v>12</v>
      </c>
      <c r="G526" s="1" t="s">
        <v>1084</v>
      </c>
    </row>
    <row r="527" spans="1:20" s="2" customFormat="1">
      <c r="A527" s="1"/>
      <c r="B527" s="1"/>
      <c r="C527" s="1"/>
      <c r="D527" s="1"/>
      <c r="E527" s="1"/>
      <c r="F527" s="1"/>
      <c r="G527" s="1"/>
      <c r="H527" s="1"/>
      <c r="I527" s="1"/>
      <c r="J527" s="1"/>
      <c r="K527" s="1"/>
      <c r="L527" s="1"/>
      <c r="M527" s="1"/>
      <c r="N527" s="1"/>
      <c r="O527" s="1"/>
      <c r="P527" s="1"/>
      <c r="Q527" s="1"/>
      <c r="R527" s="1"/>
      <c r="S527" s="1"/>
      <c r="T527" s="1"/>
    </row>
    <row r="528" spans="1:20">
      <c r="A528" s="2" t="s">
        <v>1106</v>
      </c>
      <c r="B528" s="2"/>
      <c r="C528" s="2"/>
      <c r="D528" s="2"/>
      <c r="E528" s="2"/>
      <c r="F528" s="2"/>
      <c r="G528" s="2"/>
      <c r="H528" s="2"/>
      <c r="I528" s="2"/>
      <c r="J528" s="2"/>
      <c r="K528" s="2"/>
      <c r="L528" s="2"/>
      <c r="M528" s="2"/>
      <c r="N528" s="2"/>
      <c r="O528" s="2"/>
      <c r="P528" s="2"/>
      <c r="Q528" s="2"/>
      <c r="R528" s="2"/>
      <c r="S528" s="2"/>
      <c r="T528" s="2"/>
    </row>
    <row r="529" spans="1:6">
      <c r="A529" s="1" t="s">
        <v>1107</v>
      </c>
      <c r="B529" s="1" t="s">
        <v>1108</v>
      </c>
      <c r="C529" s="1" t="s">
        <v>1066</v>
      </c>
      <c r="D529" s="1" t="s">
        <v>10</v>
      </c>
      <c r="E529" s="1" t="s">
        <v>1109</v>
      </c>
      <c r="F529" s="1" t="s">
        <v>12</v>
      </c>
    </row>
    <row r="530" spans="1:6">
      <c r="A530" s="1" t="s">
        <v>1110</v>
      </c>
      <c r="B530" s="1" t="s">
        <v>1111</v>
      </c>
      <c r="C530" s="1" t="s">
        <v>1066</v>
      </c>
      <c r="D530" s="1" t="s">
        <v>13</v>
      </c>
      <c r="E530" s="1" t="s">
        <v>1112</v>
      </c>
      <c r="F530" s="1" t="s">
        <v>12</v>
      </c>
    </row>
    <row r="531" spans="1:6">
      <c r="A531" s="1" t="s">
        <v>1113</v>
      </c>
      <c r="B531" s="1" t="s">
        <v>1114</v>
      </c>
      <c r="C531" s="1" t="s">
        <v>1066</v>
      </c>
      <c r="D531" s="1" t="s">
        <v>13</v>
      </c>
      <c r="E531" s="1" t="s">
        <v>1115</v>
      </c>
      <c r="F531" s="1" t="s">
        <v>12</v>
      </c>
    </row>
    <row r="532" spans="1:6">
      <c r="A532" s="1" t="s">
        <v>1116</v>
      </c>
      <c r="B532" s="1" t="s">
        <v>1117</v>
      </c>
      <c r="C532" s="1" t="s">
        <v>1066</v>
      </c>
      <c r="D532" s="1" t="s">
        <v>13</v>
      </c>
      <c r="E532" s="1" t="s">
        <v>1118</v>
      </c>
      <c r="F532" s="1" t="s">
        <v>12</v>
      </c>
    </row>
    <row r="533" spans="1:6">
      <c r="A533" s="1" t="s">
        <v>1119</v>
      </c>
      <c r="B533" s="1" t="s">
        <v>1120</v>
      </c>
      <c r="C533" s="1" t="s">
        <v>1066</v>
      </c>
      <c r="D533" s="1" t="s">
        <v>13</v>
      </c>
      <c r="E533" s="1" t="s">
        <v>1121</v>
      </c>
      <c r="F533" s="1" t="s">
        <v>12</v>
      </c>
    </row>
    <row r="534" spans="1:6">
      <c r="A534" s="1" t="s">
        <v>1122</v>
      </c>
      <c r="B534" s="1" t="s">
        <v>1123</v>
      </c>
      <c r="C534" s="1" t="s">
        <v>1066</v>
      </c>
      <c r="D534" s="1" t="s">
        <v>13</v>
      </c>
      <c r="E534" s="1" t="s">
        <v>1124</v>
      </c>
      <c r="F534" s="1" t="s">
        <v>12</v>
      </c>
    </row>
    <row r="536" spans="1:6" s="2" customFormat="1">
      <c r="A536" s="2" t="s">
        <v>1125</v>
      </c>
    </row>
    <row r="537" spans="1:6">
      <c r="A537" s="1" t="s">
        <v>1126</v>
      </c>
      <c r="B537" s="1" t="s">
        <v>1127</v>
      </c>
      <c r="C537" s="1" t="s">
        <v>1066</v>
      </c>
      <c r="D537" s="1" t="s">
        <v>13</v>
      </c>
      <c r="E537" s="1" t="s">
        <v>1128</v>
      </c>
      <c r="F537" s="1" t="s">
        <v>12</v>
      </c>
    </row>
    <row r="538" spans="1:6">
      <c r="A538" s="1" t="s">
        <v>1129</v>
      </c>
      <c r="B538" s="1" t="s">
        <v>1130</v>
      </c>
      <c r="C538" s="1" t="s">
        <v>1066</v>
      </c>
      <c r="D538" s="1" t="s">
        <v>13</v>
      </c>
      <c r="E538" s="1" t="s">
        <v>1131</v>
      </c>
      <c r="F538" s="1" t="s">
        <v>12</v>
      </c>
    </row>
    <row r="539" spans="1:6">
      <c r="A539" s="1" t="s">
        <v>1132</v>
      </c>
      <c r="B539" s="1" t="s">
        <v>1133</v>
      </c>
      <c r="C539" s="1" t="s">
        <v>1066</v>
      </c>
      <c r="D539" s="1" t="s">
        <v>13</v>
      </c>
      <c r="E539" s="1" t="s">
        <v>1134</v>
      </c>
      <c r="F539" s="1" t="s">
        <v>12</v>
      </c>
    </row>
    <row r="540" spans="1:6">
      <c r="A540" s="1" t="s">
        <v>1135</v>
      </c>
      <c r="B540" s="1" t="s">
        <v>1136</v>
      </c>
      <c r="C540" s="1" t="s">
        <v>1066</v>
      </c>
      <c r="D540" s="1" t="s">
        <v>288</v>
      </c>
      <c r="E540" s="1" t="s">
        <v>1137</v>
      </c>
      <c r="F540" s="1" t="s">
        <v>12</v>
      </c>
    </row>
    <row r="541" spans="1:6">
      <c r="A541" s="1" t="s">
        <v>1138</v>
      </c>
      <c r="B541" s="1" t="s">
        <v>1139</v>
      </c>
      <c r="C541" s="1" t="s">
        <v>1066</v>
      </c>
      <c r="D541" s="1" t="s">
        <v>288</v>
      </c>
      <c r="E541" s="1" t="s">
        <v>1140</v>
      </c>
      <c r="F541" s="1" t="s">
        <v>12</v>
      </c>
    </row>
    <row r="542" spans="1:6">
      <c r="A542" s="1" t="s">
        <v>1141</v>
      </c>
      <c r="B542" s="1" t="s">
        <v>1142</v>
      </c>
      <c r="C542" s="1" t="s">
        <v>1066</v>
      </c>
      <c r="D542" s="1" t="s">
        <v>288</v>
      </c>
      <c r="E542" s="1" t="s">
        <v>1143</v>
      </c>
      <c r="F542" s="1" t="s">
        <v>12</v>
      </c>
    </row>
    <row r="543" spans="1:6">
      <c r="A543" s="1" t="s">
        <v>1144</v>
      </c>
      <c r="B543" s="1" t="s">
        <v>1145</v>
      </c>
      <c r="C543" s="1" t="s">
        <v>1066</v>
      </c>
      <c r="D543" s="1" t="s">
        <v>13</v>
      </c>
      <c r="E543" s="1" t="s">
        <v>1146</v>
      </c>
      <c r="F543" s="1" t="s">
        <v>12</v>
      </c>
    </row>
    <row r="545" spans="1:1024" s="2" customFormat="1">
      <c r="A545" s="2" t="s">
        <v>9291</v>
      </c>
    </row>
    <row r="546" spans="1:1024" s="22" customFormat="1">
      <c r="A546" s="1" t="s">
        <v>9270</v>
      </c>
      <c r="B546" s="1" t="s">
        <v>9278</v>
      </c>
      <c r="C546" s="1" t="s">
        <v>1066</v>
      </c>
      <c r="D546" s="1" t="s">
        <v>13</v>
      </c>
      <c r="E546" s="1" t="s">
        <v>9284</v>
      </c>
      <c r="F546" s="1" t="s">
        <v>12</v>
      </c>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c r="KB546" s="1"/>
      <c r="KC546" s="1"/>
      <c r="KD546" s="1"/>
      <c r="KE546" s="1"/>
      <c r="KF546" s="1"/>
      <c r="KG546" s="1"/>
      <c r="KH546" s="1"/>
      <c r="KI546" s="1"/>
      <c r="KJ546" s="1"/>
      <c r="KK546" s="1"/>
      <c r="KL546" s="1"/>
      <c r="KM546" s="1"/>
      <c r="KN546" s="1"/>
      <c r="KO546" s="1"/>
      <c r="KP546" s="1"/>
      <c r="KQ546" s="1"/>
      <c r="KR546" s="1"/>
      <c r="KS546" s="1"/>
      <c r="KT546" s="1"/>
      <c r="KU546" s="1"/>
      <c r="KV546" s="1"/>
      <c r="KW546" s="1"/>
      <c r="KX546" s="1"/>
      <c r="KY546" s="1"/>
      <c r="KZ546" s="1"/>
      <c r="LA546" s="1"/>
      <c r="LB546" s="1"/>
      <c r="LC546" s="1"/>
      <c r="LD546" s="1"/>
      <c r="LE546" s="1"/>
      <c r="LF546" s="1"/>
      <c r="LG546" s="1"/>
      <c r="LH546" s="1"/>
      <c r="LI546" s="1"/>
      <c r="LJ546" s="1"/>
      <c r="LK546" s="1"/>
      <c r="LL546" s="1"/>
      <c r="LM546" s="1"/>
      <c r="LN546" s="1"/>
      <c r="LO546" s="1"/>
      <c r="LP546" s="1"/>
      <c r="LQ546" s="1"/>
      <c r="LR546" s="1"/>
      <c r="LS546" s="1"/>
      <c r="LT546" s="1"/>
      <c r="LU546" s="1"/>
      <c r="LV546" s="1"/>
      <c r="LW546" s="1"/>
      <c r="LX546" s="1"/>
      <c r="LY546" s="1"/>
      <c r="LZ546" s="1"/>
      <c r="MA546" s="1"/>
      <c r="MB546" s="1"/>
      <c r="MC546" s="1"/>
      <c r="MD546" s="1"/>
      <c r="ME546" s="1"/>
      <c r="MF546" s="1"/>
      <c r="MG546" s="1"/>
      <c r="MH546" s="1"/>
      <c r="MI546" s="1"/>
      <c r="MJ546" s="1"/>
      <c r="MK546" s="1"/>
      <c r="ML546" s="1"/>
      <c r="MM546" s="1"/>
      <c r="MN546" s="1"/>
      <c r="MO546" s="1"/>
      <c r="MP546" s="1"/>
      <c r="MQ546" s="1"/>
      <c r="MR546" s="1"/>
      <c r="MS546" s="1"/>
      <c r="MT546" s="1"/>
      <c r="MU546" s="1"/>
      <c r="MV546" s="1"/>
      <c r="MW546" s="1"/>
      <c r="MX546" s="1"/>
      <c r="MY546" s="1"/>
      <c r="MZ546" s="1"/>
      <c r="NA546" s="1"/>
      <c r="NB546" s="1"/>
      <c r="NC546" s="1"/>
      <c r="ND546" s="1"/>
      <c r="NE546" s="1"/>
      <c r="NF546" s="1"/>
      <c r="NG546" s="1"/>
      <c r="NH546" s="1"/>
      <c r="NI546" s="1"/>
      <c r="NJ546" s="1"/>
      <c r="NK546" s="1"/>
      <c r="NL546" s="1"/>
      <c r="NM546" s="1"/>
      <c r="NN546" s="1"/>
      <c r="NO546" s="1"/>
      <c r="NP546" s="1"/>
      <c r="NQ546" s="1"/>
      <c r="NR546" s="1"/>
      <c r="NS546" s="1"/>
      <c r="NT546" s="1"/>
      <c r="NU546" s="1"/>
      <c r="NV546" s="1"/>
      <c r="NW546" s="1"/>
      <c r="NX546" s="1"/>
      <c r="NY546" s="1"/>
      <c r="NZ546" s="1"/>
      <c r="OA546" s="1"/>
      <c r="OB546" s="1"/>
      <c r="OC546" s="1"/>
      <c r="OD546" s="1"/>
      <c r="OE546" s="1"/>
      <c r="OF546" s="1"/>
      <c r="OG546" s="1"/>
      <c r="OH546" s="1"/>
      <c r="OI546" s="1"/>
      <c r="OJ546" s="1"/>
      <c r="OK546" s="1"/>
      <c r="OL546" s="1"/>
      <c r="OM546" s="1"/>
      <c r="ON546" s="1"/>
      <c r="OO546" s="1"/>
      <c r="OP546" s="1"/>
      <c r="OQ546" s="1"/>
      <c r="OR546" s="1"/>
      <c r="OS546" s="1"/>
      <c r="OT546" s="1"/>
      <c r="OU546" s="1"/>
      <c r="OV546" s="1"/>
      <c r="OW546" s="1"/>
      <c r="OX546" s="1"/>
      <c r="OY546" s="1"/>
      <c r="OZ546" s="1"/>
      <c r="PA546" s="1"/>
      <c r="PB546" s="1"/>
      <c r="PC546" s="1"/>
      <c r="PD546" s="1"/>
      <c r="PE546" s="1"/>
      <c r="PF546" s="1"/>
      <c r="PG546" s="1"/>
      <c r="PH546" s="1"/>
      <c r="PI546" s="1"/>
      <c r="PJ546" s="1"/>
      <c r="PK546" s="1"/>
      <c r="PL546" s="1"/>
      <c r="PM546" s="1"/>
      <c r="PN546" s="1"/>
      <c r="PO546" s="1"/>
      <c r="PP546" s="1"/>
      <c r="PQ546" s="1"/>
      <c r="PR546" s="1"/>
      <c r="PS546" s="1"/>
      <c r="PT546" s="1"/>
      <c r="PU546" s="1"/>
      <c r="PV546" s="1"/>
      <c r="PW546" s="1"/>
      <c r="PX546" s="1"/>
      <c r="PY546" s="1"/>
      <c r="PZ546" s="1"/>
      <c r="QA546" s="1"/>
      <c r="QB546" s="1"/>
      <c r="QC546" s="1"/>
      <c r="QD546" s="1"/>
      <c r="QE546" s="1"/>
      <c r="QF546" s="1"/>
      <c r="QG546" s="1"/>
      <c r="QH546" s="1"/>
      <c r="QI546" s="1"/>
      <c r="QJ546" s="1"/>
      <c r="QK546" s="1"/>
      <c r="QL546" s="1"/>
      <c r="QM546" s="1"/>
      <c r="QN546" s="1"/>
      <c r="QO546" s="1"/>
      <c r="QP546" s="1"/>
      <c r="QQ546" s="1"/>
      <c r="QR546" s="1"/>
      <c r="QS546" s="1"/>
      <c r="QT546" s="1"/>
      <c r="QU546" s="1"/>
      <c r="QV546" s="1"/>
      <c r="QW546" s="1"/>
      <c r="QX546" s="1"/>
      <c r="QY546" s="1"/>
      <c r="QZ546" s="1"/>
      <c r="RA546" s="1"/>
      <c r="RB546" s="1"/>
      <c r="RC546" s="1"/>
      <c r="RD546" s="1"/>
      <c r="RE546" s="1"/>
      <c r="RF546" s="1"/>
      <c r="RG546" s="1"/>
      <c r="RH546" s="1"/>
      <c r="RI546" s="1"/>
      <c r="RJ546" s="1"/>
      <c r="RK546" s="1"/>
      <c r="RL546" s="1"/>
      <c r="RM546" s="1"/>
      <c r="RN546" s="1"/>
      <c r="RO546" s="1"/>
      <c r="RP546" s="1"/>
      <c r="RQ546" s="1"/>
      <c r="RR546" s="1"/>
      <c r="RS546" s="1"/>
      <c r="RT546" s="1"/>
      <c r="RU546" s="1"/>
      <c r="RV546" s="1"/>
      <c r="RW546" s="1"/>
      <c r="RX546" s="1"/>
      <c r="RY546" s="1"/>
      <c r="RZ546" s="1"/>
      <c r="SA546" s="1"/>
      <c r="SB546" s="1"/>
      <c r="SC546" s="1"/>
      <c r="SD546" s="1"/>
      <c r="SE546" s="1"/>
      <c r="SF546" s="1"/>
      <c r="SG546" s="1"/>
      <c r="SH546" s="1"/>
      <c r="SI546" s="1"/>
      <c r="SJ546" s="1"/>
      <c r="SK546" s="1"/>
      <c r="SL546" s="1"/>
      <c r="SM546" s="1"/>
      <c r="SN546" s="1"/>
      <c r="SO546" s="1"/>
      <c r="SP546" s="1"/>
      <c r="SQ546" s="1"/>
      <c r="SR546" s="1"/>
      <c r="SS546" s="1"/>
      <c r="ST546" s="1"/>
      <c r="SU546" s="1"/>
      <c r="SV546" s="1"/>
      <c r="SW546" s="1"/>
      <c r="SX546" s="1"/>
      <c r="SY546" s="1"/>
      <c r="SZ546" s="1"/>
      <c r="TA546" s="1"/>
      <c r="TB546" s="1"/>
      <c r="TC546" s="1"/>
      <c r="TD546" s="1"/>
      <c r="TE546" s="1"/>
      <c r="TF546" s="1"/>
      <c r="TG546" s="1"/>
      <c r="TH546" s="1"/>
      <c r="TI546" s="1"/>
      <c r="TJ546" s="1"/>
      <c r="TK546" s="1"/>
      <c r="TL546" s="1"/>
      <c r="TM546" s="1"/>
      <c r="TN546" s="1"/>
      <c r="TO546" s="1"/>
      <c r="TP546" s="1"/>
      <c r="TQ546" s="1"/>
      <c r="TR546" s="1"/>
      <c r="TS546" s="1"/>
      <c r="TT546" s="1"/>
      <c r="TU546" s="1"/>
      <c r="TV546" s="1"/>
      <c r="TW546" s="1"/>
      <c r="TX546" s="1"/>
      <c r="TY546" s="1"/>
      <c r="TZ546" s="1"/>
      <c r="UA546" s="1"/>
      <c r="UB546" s="1"/>
      <c r="UC546" s="1"/>
      <c r="UD546" s="1"/>
      <c r="UE546" s="1"/>
      <c r="UF546" s="1"/>
      <c r="UG546" s="1"/>
      <c r="UH546" s="1"/>
      <c r="UI546" s="1"/>
      <c r="UJ546" s="1"/>
      <c r="UK546" s="1"/>
      <c r="UL546" s="1"/>
      <c r="UM546" s="1"/>
      <c r="UN546" s="1"/>
      <c r="UO546" s="1"/>
      <c r="UP546" s="1"/>
      <c r="UQ546" s="1"/>
      <c r="UR546" s="1"/>
      <c r="US546" s="1"/>
      <c r="UT546" s="1"/>
      <c r="UU546" s="1"/>
      <c r="UV546" s="1"/>
      <c r="UW546" s="1"/>
      <c r="UX546" s="1"/>
      <c r="UY546" s="1"/>
      <c r="UZ546" s="1"/>
      <c r="VA546" s="1"/>
      <c r="VB546" s="1"/>
      <c r="VC546" s="1"/>
      <c r="VD546" s="1"/>
      <c r="VE546" s="1"/>
      <c r="VF546" s="1"/>
      <c r="VG546" s="1"/>
      <c r="VH546" s="1"/>
      <c r="VI546" s="1"/>
      <c r="VJ546" s="1"/>
      <c r="VK546" s="1"/>
      <c r="VL546" s="1"/>
      <c r="VM546" s="1"/>
      <c r="VN546" s="1"/>
      <c r="VO546" s="1"/>
      <c r="VP546" s="1"/>
      <c r="VQ546" s="1"/>
      <c r="VR546" s="1"/>
      <c r="VS546" s="1"/>
      <c r="VT546" s="1"/>
      <c r="VU546" s="1"/>
      <c r="VV546" s="1"/>
      <c r="VW546" s="1"/>
      <c r="VX546" s="1"/>
      <c r="VY546" s="1"/>
      <c r="VZ546" s="1"/>
      <c r="WA546" s="1"/>
      <c r="WB546" s="1"/>
      <c r="WC546" s="1"/>
      <c r="WD546" s="1"/>
      <c r="WE546" s="1"/>
      <c r="WF546" s="1"/>
      <c r="WG546" s="1"/>
      <c r="WH546" s="1"/>
      <c r="WI546" s="1"/>
      <c r="WJ546" s="1"/>
      <c r="WK546" s="1"/>
      <c r="WL546" s="1"/>
      <c r="WM546" s="1"/>
      <c r="WN546" s="1"/>
      <c r="WO546" s="1"/>
      <c r="WP546" s="1"/>
      <c r="WQ546" s="1"/>
      <c r="WR546" s="1"/>
      <c r="WS546" s="1"/>
      <c r="WT546" s="1"/>
      <c r="WU546" s="1"/>
      <c r="WV546" s="1"/>
      <c r="WW546" s="1"/>
      <c r="WX546" s="1"/>
      <c r="WY546" s="1"/>
      <c r="WZ546" s="1"/>
      <c r="XA546" s="1"/>
      <c r="XB546" s="1"/>
      <c r="XC546" s="1"/>
      <c r="XD546" s="1"/>
      <c r="XE546" s="1"/>
      <c r="XF546" s="1"/>
      <c r="XG546" s="1"/>
      <c r="XH546" s="1"/>
      <c r="XI546" s="1"/>
      <c r="XJ546" s="1"/>
      <c r="XK546" s="1"/>
      <c r="XL546" s="1"/>
      <c r="XM546" s="1"/>
      <c r="XN546" s="1"/>
      <c r="XO546" s="1"/>
      <c r="XP546" s="1"/>
      <c r="XQ546" s="1"/>
      <c r="XR546" s="1"/>
      <c r="XS546" s="1"/>
      <c r="XT546" s="1"/>
      <c r="XU546" s="1"/>
      <c r="XV546" s="1"/>
      <c r="XW546" s="1"/>
      <c r="XX546" s="1"/>
      <c r="XY546" s="1"/>
      <c r="XZ546" s="1"/>
      <c r="YA546" s="1"/>
      <c r="YB546" s="1"/>
      <c r="YC546" s="1"/>
      <c r="YD546" s="1"/>
      <c r="YE546" s="1"/>
      <c r="YF546" s="1"/>
      <c r="YG546" s="1"/>
      <c r="YH546" s="1"/>
      <c r="YI546" s="1"/>
      <c r="YJ546" s="1"/>
      <c r="YK546" s="1"/>
      <c r="YL546" s="1"/>
      <c r="YM546" s="1"/>
      <c r="YN546" s="1"/>
      <c r="YO546" s="1"/>
      <c r="YP546" s="1"/>
      <c r="YQ546" s="1"/>
      <c r="YR546" s="1"/>
      <c r="YS546" s="1"/>
      <c r="YT546" s="1"/>
      <c r="YU546" s="1"/>
      <c r="YV546" s="1"/>
      <c r="YW546" s="1"/>
      <c r="YX546" s="1"/>
      <c r="YY546" s="1"/>
      <c r="YZ546" s="1"/>
      <c r="ZA546" s="1"/>
      <c r="ZB546" s="1"/>
      <c r="ZC546" s="1"/>
      <c r="ZD546" s="1"/>
      <c r="ZE546" s="1"/>
      <c r="ZF546" s="1"/>
      <c r="ZG546" s="1"/>
      <c r="ZH546" s="1"/>
      <c r="ZI546" s="1"/>
      <c r="ZJ546" s="1"/>
      <c r="ZK546" s="1"/>
      <c r="ZL546" s="1"/>
      <c r="ZM546" s="1"/>
      <c r="ZN546" s="1"/>
      <c r="ZO546" s="1"/>
      <c r="ZP546" s="1"/>
      <c r="ZQ546" s="1"/>
      <c r="ZR546" s="1"/>
      <c r="ZS546" s="1"/>
      <c r="ZT546" s="1"/>
      <c r="ZU546" s="1"/>
      <c r="ZV546" s="1"/>
      <c r="ZW546" s="1"/>
      <c r="ZX546" s="1"/>
      <c r="ZY546" s="1"/>
      <c r="ZZ546" s="1"/>
      <c r="AAA546" s="1"/>
      <c r="AAB546" s="1"/>
      <c r="AAC546" s="1"/>
      <c r="AAD546" s="1"/>
      <c r="AAE546" s="1"/>
      <c r="AAF546" s="1"/>
      <c r="AAG546" s="1"/>
      <c r="AAH546" s="1"/>
      <c r="AAI546" s="1"/>
      <c r="AAJ546" s="1"/>
      <c r="AAK546" s="1"/>
      <c r="AAL546" s="1"/>
      <c r="AAM546" s="1"/>
      <c r="AAN546" s="1"/>
      <c r="AAO546" s="1"/>
      <c r="AAP546" s="1"/>
      <c r="AAQ546" s="1"/>
      <c r="AAR546" s="1"/>
      <c r="AAS546" s="1"/>
      <c r="AAT546" s="1"/>
      <c r="AAU546" s="1"/>
      <c r="AAV546" s="1"/>
      <c r="AAW546" s="1"/>
      <c r="AAX546" s="1"/>
      <c r="AAY546" s="1"/>
      <c r="AAZ546" s="1"/>
      <c r="ABA546" s="1"/>
      <c r="ABB546" s="1"/>
      <c r="ABC546" s="1"/>
      <c r="ABD546" s="1"/>
      <c r="ABE546" s="1"/>
      <c r="ABF546" s="1"/>
      <c r="ABG546" s="1"/>
      <c r="ABH546" s="1"/>
      <c r="ABI546" s="1"/>
      <c r="ABJ546" s="1"/>
      <c r="ABK546" s="1"/>
      <c r="ABL546" s="1"/>
      <c r="ABM546" s="1"/>
      <c r="ABN546" s="1"/>
      <c r="ABO546" s="1"/>
      <c r="ABP546" s="1"/>
      <c r="ABQ546" s="1"/>
      <c r="ABR546" s="1"/>
      <c r="ABS546" s="1"/>
      <c r="ABT546" s="1"/>
      <c r="ABU546" s="1"/>
      <c r="ABV546" s="1"/>
      <c r="ABW546" s="1"/>
      <c r="ABX546" s="1"/>
      <c r="ABY546" s="1"/>
      <c r="ABZ546" s="1"/>
      <c r="ACA546" s="1"/>
      <c r="ACB546" s="1"/>
      <c r="ACC546" s="1"/>
      <c r="ACD546" s="1"/>
      <c r="ACE546" s="1"/>
      <c r="ACF546" s="1"/>
      <c r="ACG546" s="1"/>
      <c r="ACH546" s="1"/>
      <c r="ACI546" s="1"/>
      <c r="ACJ546" s="1"/>
      <c r="ACK546" s="1"/>
      <c r="ACL546" s="1"/>
      <c r="ACM546" s="1"/>
      <c r="ACN546" s="1"/>
      <c r="ACO546" s="1"/>
      <c r="ACP546" s="1"/>
      <c r="ACQ546" s="1"/>
      <c r="ACR546" s="1"/>
      <c r="ACS546" s="1"/>
      <c r="ACT546" s="1"/>
      <c r="ACU546" s="1"/>
      <c r="ACV546" s="1"/>
      <c r="ACW546" s="1"/>
      <c r="ACX546" s="1"/>
      <c r="ACY546" s="1"/>
      <c r="ACZ546" s="1"/>
      <c r="ADA546" s="1"/>
      <c r="ADB546" s="1"/>
      <c r="ADC546" s="1"/>
      <c r="ADD546" s="1"/>
      <c r="ADE546" s="1"/>
      <c r="ADF546" s="1"/>
      <c r="ADG546" s="1"/>
      <c r="ADH546" s="1"/>
      <c r="ADI546" s="1"/>
      <c r="ADJ546" s="1"/>
      <c r="ADK546" s="1"/>
      <c r="ADL546" s="1"/>
      <c r="ADM546" s="1"/>
      <c r="ADN546" s="1"/>
      <c r="ADO546" s="1"/>
      <c r="ADP546" s="1"/>
      <c r="ADQ546" s="1"/>
      <c r="ADR546" s="1"/>
      <c r="ADS546" s="1"/>
      <c r="ADT546" s="1"/>
      <c r="ADU546" s="1"/>
      <c r="ADV546" s="1"/>
      <c r="ADW546" s="1"/>
      <c r="ADX546" s="1"/>
      <c r="ADY546" s="1"/>
      <c r="ADZ546" s="1"/>
      <c r="AEA546" s="1"/>
      <c r="AEB546" s="1"/>
      <c r="AEC546" s="1"/>
      <c r="AED546" s="1"/>
      <c r="AEE546" s="1"/>
      <c r="AEF546" s="1"/>
      <c r="AEG546" s="1"/>
      <c r="AEH546" s="1"/>
      <c r="AEI546" s="1"/>
      <c r="AEJ546" s="1"/>
      <c r="AEK546" s="1"/>
      <c r="AEL546" s="1"/>
      <c r="AEM546" s="1"/>
      <c r="AEN546" s="1"/>
      <c r="AEO546" s="1"/>
      <c r="AEP546" s="1"/>
      <c r="AEQ546" s="1"/>
      <c r="AER546" s="1"/>
      <c r="AES546" s="1"/>
      <c r="AET546" s="1"/>
      <c r="AEU546" s="1"/>
      <c r="AEV546" s="1"/>
      <c r="AEW546" s="1"/>
      <c r="AEX546" s="1"/>
      <c r="AEY546" s="1"/>
      <c r="AEZ546" s="1"/>
      <c r="AFA546" s="1"/>
      <c r="AFB546" s="1"/>
      <c r="AFC546" s="1"/>
      <c r="AFD546" s="1"/>
      <c r="AFE546" s="1"/>
      <c r="AFF546" s="1"/>
      <c r="AFG546" s="1"/>
      <c r="AFH546" s="1"/>
      <c r="AFI546" s="1"/>
      <c r="AFJ546" s="1"/>
      <c r="AFK546" s="1"/>
      <c r="AFL546" s="1"/>
      <c r="AFM546" s="1"/>
      <c r="AFN546" s="1"/>
      <c r="AFO546" s="1"/>
      <c r="AFP546" s="1"/>
      <c r="AFQ546" s="1"/>
      <c r="AFR546" s="1"/>
      <c r="AFS546" s="1"/>
      <c r="AFT546" s="1"/>
      <c r="AFU546" s="1"/>
      <c r="AFV546" s="1"/>
      <c r="AFW546" s="1"/>
      <c r="AFX546" s="1"/>
      <c r="AFY546" s="1"/>
      <c r="AFZ546" s="1"/>
      <c r="AGA546" s="1"/>
      <c r="AGB546" s="1"/>
      <c r="AGC546" s="1"/>
      <c r="AGD546" s="1"/>
      <c r="AGE546" s="1"/>
      <c r="AGF546" s="1"/>
      <c r="AGG546" s="1"/>
      <c r="AGH546" s="1"/>
      <c r="AGI546" s="1"/>
      <c r="AGJ546" s="1"/>
      <c r="AGK546" s="1"/>
      <c r="AGL546" s="1"/>
      <c r="AGM546" s="1"/>
      <c r="AGN546" s="1"/>
      <c r="AGO546" s="1"/>
      <c r="AGP546" s="1"/>
      <c r="AGQ546" s="1"/>
      <c r="AGR546" s="1"/>
      <c r="AGS546" s="1"/>
      <c r="AGT546" s="1"/>
      <c r="AGU546" s="1"/>
      <c r="AGV546" s="1"/>
      <c r="AGW546" s="1"/>
      <c r="AGX546" s="1"/>
      <c r="AGY546" s="1"/>
      <c r="AGZ546" s="1"/>
      <c r="AHA546" s="1"/>
      <c r="AHB546" s="1"/>
      <c r="AHC546" s="1"/>
      <c r="AHD546" s="1"/>
      <c r="AHE546" s="1"/>
      <c r="AHF546" s="1"/>
      <c r="AHG546" s="1"/>
      <c r="AHH546" s="1"/>
      <c r="AHI546" s="1"/>
      <c r="AHJ546" s="1"/>
      <c r="AHK546" s="1"/>
      <c r="AHL546" s="1"/>
      <c r="AHM546" s="1"/>
      <c r="AHN546" s="1"/>
      <c r="AHO546" s="1"/>
      <c r="AHP546" s="1"/>
      <c r="AHQ546" s="1"/>
      <c r="AHR546" s="1"/>
      <c r="AHS546" s="1"/>
      <c r="AHT546" s="1"/>
      <c r="AHU546" s="1"/>
      <c r="AHV546" s="1"/>
      <c r="AHW546" s="1"/>
      <c r="AHX546" s="1"/>
      <c r="AHY546" s="1"/>
      <c r="AHZ546" s="1"/>
      <c r="AIA546" s="1"/>
      <c r="AIB546" s="1"/>
      <c r="AIC546" s="1"/>
      <c r="AID546" s="1"/>
      <c r="AIE546" s="1"/>
      <c r="AIF546" s="1"/>
      <c r="AIG546" s="1"/>
      <c r="AIH546" s="1"/>
      <c r="AII546" s="1"/>
      <c r="AIJ546" s="1"/>
      <c r="AIK546" s="1"/>
      <c r="AIL546" s="1"/>
      <c r="AIM546" s="1"/>
      <c r="AIN546" s="1"/>
      <c r="AIO546" s="1"/>
      <c r="AIP546" s="1"/>
      <c r="AIQ546" s="1"/>
      <c r="AIR546" s="1"/>
      <c r="AIS546" s="1"/>
      <c r="AIT546" s="1"/>
      <c r="AIU546" s="1"/>
      <c r="AIV546" s="1"/>
      <c r="AIW546" s="1"/>
      <c r="AIX546" s="1"/>
      <c r="AIY546" s="1"/>
      <c r="AIZ546" s="1"/>
      <c r="AJA546" s="1"/>
      <c r="AJB546" s="1"/>
      <c r="AJC546" s="1"/>
      <c r="AJD546" s="1"/>
      <c r="AJE546" s="1"/>
      <c r="AJF546" s="1"/>
      <c r="AJG546" s="1"/>
      <c r="AJH546" s="1"/>
      <c r="AJI546" s="1"/>
      <c r="AJJ546" s="1"/>
      <c r="AJK546" s="1"/>
      <c r="AJL546" s="1"/>
      <c r="AJM546" s="1"/>
      <c r="AJN546" s="1"/>
      <c r="AJO546" s="1"/>
      <c r="AJP546" s="1"/>
      <c r="AJQ546" s="1"/>
      <c r="AJR546" s="1"/>
      <c r="AJS546" s="1"/>
      <c r="AJT546" s="1"/>
      <c r="AJU546" s="1"/>
      <c r="AJV546" s="1"/>
      <c r="AJW546" s="1"/>
      <c r="AJX546" s="1"/>
      <c r="AJY546" s="1"/>
      <c r="AJZ546" s="1"/>
      <c r="AKA546" s="1"/>
      <c r="AKB546" s="1"/>
      <c r="AKC546" s="1"/>
      <c r="AKD546" s="1"/>
      <c r="AKE546" s="1"/>
      <c r="AKF546" s="1"/>
      <c r="AKG546" s="1"/>
      <c r="AKH546" s="1"/>
      <c r="AKI546" s="1"/>
      <c r="AKJ546" s="1"/>
      <c r="AKK546" s="1"/>
      <c r="AKL546" s="1"/>
      <c r="AKM546" s="1"/>
      <c r="AKN546" s="1"/>
      <c r="AKO546" s="1"/>
      <c r="AKP546" s="1"/>
      <c r="AKQ546" s="1"/>
      <c r="AKR546" s="1"/>
      <c r="AKS546" s="1"/>
      <c r="AKT546" s="1"/>
      <c r="AKU546" s="1"/>
      <c r="AKV546" s="1"/>
      <c r="AKW546" s="1"/>
      <c r="AKX546" s="1"/>
      <c r="AKY546" s="1"/>
      <c r="AKZ546" s="1"/>
      <c r="ALA546" s="1"/>
      <c r="ALB546" s="1"/>
      <c r="ALC546" s="1"/>
      <c r="ALD546" s="1"/>
      <c r="ALE546" s="1"/>
      <c r="ALF546" s="1"/>
      <c r="ALG546" s="1"/>
      <c r="ALH546" s="1"/>
      <c r="ALI546" s="1"/>
      <c r="ALJ546" s="1"/>
      <c r="ALK546" s="1"/>
      <c r="ALL546" s="1"/>
      <c r="ALM546" s="1"/>
      <c r="ALN546" s="1"/>
      <c r="ALO546" s="1"/>
      <c r="ALP546" s="1"/>
      <c r="ALQ546" s="1"/>
      <c r="ALR546" s="1"/>
      <c r="ALS546" s="1"/>
      <c r="ALT546" s="1"/>
      <c r="ALU546" s="1"/>
      <c r="ALV546" s="1"/>
      <c r="ALW546" s="1"/>
      <c r="ALX546" s="1"/>
      <c r="ALY546" s="1"/>
      <c r="ALZ546" s="1"/>
      <c r="AMA546" s="1"/>
      <c r="AMB546" s="1"/>
      <c r="AMC546" s="1"/>
      <c r="AMD546" s="1"/>
      <c r="AME546" s="1"/>
      <c r="AMF546" s="1"/>
      <c r="AMG546" s="1"/>
      <c r="AMH546" s="1"/>
      <c r="AMI546" s="1"/>
      <c r="AMJ546" s="1"/>
    </row>
    <row r="547" spans="1:1024" s="22" customFormat="1">
      <c r="A547" s="1" t="s">
        <v>9271</v>
      </c>
      <c r="B547" s="1" t="s">
        <v>9279</v>
      </c>
      <c r="C547" s="1" t="s">
        <v>1066</v>
      </c>
      <c r="D547" s="1" t="s">
        <v>13</v>
      </c>
      <c r="E547" s="1" t="s">
        <v>9285</v>
      </c>
      <c r="F547" s="1" t="s">
        <v>12</v>
      </c>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c r="KB547" s="1"/>
      <c r="KC547" s="1"/>
      <c r="KD547" s="1"/>
      <c r="KE547" s="1"/>
      <c r="KF547" s="1"/>
      <c r="KG547" s="1"/>
      <c r="KH547" s="1"/>
      <c r="KI547" s="1"/>
      <c r="KJ547" s="1"/>
      <c r="KK547" s="1"/>
      <c r="KL547" s="1"/>
      <c r="KM547" s="1"/>
      <c r="KN547" s="1"/>
      <c r="KO547" s="1"/>
      <c r="KP547" s="1"/>
      <c r="KQ547" s="1"/>
      <c r="KR547" s="1"/>
      <c r="KS547" s="1"/>
      <c r="KT547" s="1"/>
      <c r="KU547" s="1"/>
      <c r="KV547" s="1"/>
      <c r="KW547" s="1"/>
      <c r="KX547" s="1"/>
      <c r="KY547" s="1"/>
      <c r="KZ547" s="1"/>
      <c r="LA547" s="1"/>
      <c r="LB547" s="1"/>
      <c r="LC547" s="1"/>
      <c r="LD547" s="1"/>
      <c r="LE547" s="1"/>
      <c r="LF547" s="1"/>
      <c r="LG547" s="1"/>
      <c r="LH547" s="1"/>
      <c r="LI547" s="1"/>
      <c r="LJ547" s="1"/>
      <c r="LK547" s="1"/>
      <c r="LL547" s="1"/>
      <c r="LM547" s="1"/>
      <c r="LN547" s="1"/>
      <c r="LO547" s="1"/>
      <c r="LP547" s="1"/>
      <c r="LQ547" s="1"/>
      <c r="LR547" s="1"/>
      <c r="LS547" s="1"/>
      <c r="LT547" s="1"/>
      <c r="LU547" s="1"/>
      <c r="LV547" s="1"/>
      <c r="LW547" s="1"/>
      <c r="LX547" s="1"/>
      <c r="LY547" s="1"/>
      <c r="LZ547" s="1"/>
      <c r="MA547" s="1"/>
      <c r="MB547" s="1"/>
      <c r="MC547" s="1"/>
      <c r="MD547" s="1"/>
      <c r="ME547" s="1"/>
      <c r="MF547" s="1"/>
      <c r="MG547" s="1"/>
      <c r="MH547" s="1"/>
      <c r="MI547" s="1"/>
      <c r="MJ547" s="1"/>
      <c r="MK547" s="1"/>
      <c r="ML547" s="1"/>
      <c r="MM547" s="1"/>
      <c r="MN547" s="1"/>
      <c r="MO547" s="1"/>
      <c r="MP547" s="1"/>
      <c r="MQ547" s="1"/>
      <c r="MR547" s="1"/>
      <c r="MS547" s="1"/>
      <c r="MT547" s="1"/>
      <c r="MU547" s="1"/>
      <c r="MV547" s="1"/>
      <c r="MW547" s="1"/>
      <c r="MX547" s="1"/>
      <c r="MY547" s="1"/>
      <c r="MZ547" s="1"/>
      <c r="NA547" s="1"/>
      <c r="NB547" s="1"/>
      <c r="NC547" s="1"/>
      <c r="ND547" s="1"/>
      <c r="NE547" s="1"/>
      <c r="NF547" s="1"/>
      <c r="NG547" s="1"/>
      <c r="NH547" s="1"/>
      <c r="NI547" s="1"/>
      <c r="NJ547" s="1"/>
      <c r="NK547" s="1"/>
      <c r="NL547" s="1"/>
      <c r="NM547" s="1"/>
      <c r="NN547" s="1"/>
      <c r="NO547" s="1"/>
      <c r="NP547" s="1"/>
      <c r="NQ547" s="1"/>
      <c r="NR547" s="1"/>
      <c r="NS547" s="1"/>
      <c r="NT547" s="1"/>
      <c r="NU547" s="1"/>
      <c r="NV547" s="1"/>
      <c r="NW547" s="1"/>
      <c r="NX547" s="1"/>
      <c r="NY547" s="1"/>
      <c r="NZ547" s="1"/>
      <c r="OA547" s="1"/>
      <c r="OB547" s="1"/>
      <c r="OC547" s="1"/>
      <c r="OD547" s="1"/>
      <c r="OE547" s="1"/>
      <c r="OF547" s="1"/>
      <c r="OG547" s="1"/>
      <c r="OH547" s="1"/>
      <c r="OI547" s="1"/>
      <c r="OJ547" s="1"/>
      <c r="OK547" s="1"/>
      <c r="OL547" s="1"/>
      <c r="OM547" s="1"/>
      <c r="ON547" s="1"/>
      <c r="OO547" s="1"/>
      <c r="OP547" s="1"/>
      <c r="OQ547" s="1"/>
      <c r="OR547" s="1"/>
      <c r="OS547" s="1"/>
      <c r="OT547" s="1"/>
      <c r="OU547" s="1"/>
      <c r="OV547" s="1"/>
      <c r="OW547" s="1"/>
      <c r="OX547" s="1"/>
      <c r="OY547" s="1"/>
      <c r="OZ547" s="1"/>
      <c r="PA547" s="1"/>
      <c r="PB547" s="1"/>
      <c r="PC547" s="1"/>
      <c r="PD547" s="1"/>
      <c r="PE547" s="1"/>
      <c r="PF547" s="1"/>
      <c r="PG547" s="1"/>
      <c r="PH547" s="1"/>
      <c r="PI547" s="1"/>
      <c r="PJ547" s="1"/>
      <c r="PK547" s="1"/>
      <c r="PL547" s="1"/>
      <c r="PM547" s="1"/>
      <c r="PN547" s="1"/>
      <c r="PO547" s="1"/>
      <c r="PP547" s="1"/>
      <c r="PQ547" s="1"/>
      <c r="PR547" s="1"/>
      <c r="PS547" s="1"/>
      <c r="PT547" s="1"/>
      <c r="PU547" s="1"/>
      <c r="PV547" s="1"/>
      <c r="PW547" s="1"/>
      <c r="PX547" s="1"/>
      <c r="PY547" s="1"/>
      <c r="PZ547" s="1"/>
      <c r="QA547" s="1"/>
      <c r="QB547" s="1"/>
      <c r="QC547" s="1"/>
      <c r="QD547" s="1"/>
      <c r="QE547" s="1"/>
      <c r="QF547" s="1"/>
      <c r="QG547" s="1"/>
      <c r="QH547" s="1"/>
      <c r="QI547" s="1"/>
      <c r="QJ547" s="1"/>
      <c r="QK547" s="1"/>
      <c r="QL547" s="1"/>
      <c r="QM547" s="1"/>
      <c r="QN547" s="1"/>
      <c r="QO547" s="1"/>
      <c r="QP547" s="1"/>
      <c r="QQ547" s="1"/>
      <c r="QR547" s="1"/>
      <c r="QS547" s="1"/>
      <c r="QT547" s="1"/>
      <c r="QU547" s="1"/>
      <c r="QV547" s="1"/>
      <c r="QW547" s="1"/>
      <c r="QX547" s="1"/>
      <c r="QY547" s="1"/>
      <c r="QZ547" s="1"/>
      <c r="RA547" s="1"/>
      <c r="RB547" s="1"/>
      <c r="RC547" s="1"/>
      <c r="RD547" s="1"/>
      <c r="RE547" s="1"/>
      <c r="RF547" s="1"/>
      <c r="RG547" s="1"/>
      <c r="RH547" s="1"/>
      <c r="RI547" s="1"/>
      <c r="RJ547" s="1"/>
      <c r="RK547" s="1"/>
      <c r="RL547" s="1"/>
      <c r="RM547" s="1"/>
      <c r="RN547" s="1"/>
      <c r="RO547" s="1"/>
      <c r="RP547" s="1"/>
      <c r="RQ547" s="1"/>
      <c r="RR547" s="1"/>
      <c r="RS547" s="1"/>
      <c r="RT547" s="1"/>
      <c r="RU547" s="1"/>
      <c r="RV547" s="1"/>
      <c r="RW547" s="1"/>
      <c r="RX547" s="1"/>
      <c r="RY547" s="1"/>
      <c r="RZ547" s="1"/>
      <c r="SA547" s="1"/>
      <c r="SB547" s="1"/>
      <c r="SC547" s="1"/>
      <c r="SD547" s="1"/>
      <c r="SE547" s="1"/>
      <c r="SF547" s="1"/>
      <c r="SG547" s="1"/>
      <c r="SH547" s="1"/>
      <c r="SI547" s="1"/>
      <c r="SJ547" s="1"/>
      <c r="SK547" s="1"/>
      <c r="SL547" s="1"/>
      <c r="SM547" s="1"/>
      <c r="SN547" s="1"/>
      <c r="SO547" s="1"/>
      <c r="SP547" s="1"/>
      <c r="SQ547" s="1"/>
      <c r="SR547" s="1"/>
      <c r="SS547" s="1"/>
      <c r="ST547" s="1"/>
      <c r="SU547" s="1"/>
      <c r="SV547" s="1"/>
      <c r="SW547" s="1"/>
      <c r="SX547" s="1"/>
      <c r="SY547" s="1"/>
      <c r="SZ547" s="1"/>
      <c r="TA547" s="1"/>
      <c r="TB547" s="1"/>
      <c r="TC547" s="1"/>
      <c r="TD547" s="1"/>
      <c r="TE547" s="1"/>
      <c r="TF547" s="1"/>
      <c r="TG547" s="1"/>
      <c r="TH547" s="1"/>
      <c r="TI547" s="1"/>
      <c r="TJ547" s="1"/>
      <c r="TK547" s="1"/>
      <c r="TL547" s="1"/>
      <c r="TM547" s="1"/>
      <c r="TN547" s="1"/>
      <c r="TO547" s="1"/>
      <c r="TP547" s="1"/>
      <c r="TQ547" s="1"/>
      <c r="TR547" s="1"/>
      <c r="TS547" s="1"/>
      <c r="TT547" s="1"/>
      <c r="TU547" s="1"/>
      <c r="TV547" s="1"/>
      <c r="TW547" s="1"/>
      <c r="TX547" s="1"/>
      <c r="TY547" s="1"/>
      <c r="TZ547" s="1"/>
      <c r="UA547" s="1"/>
      <c r="UB547" s="1"/>
      <c r="UC547" s="1"/>
      <c r="UD547" s="1"/>
      <c r="UE547" s="1"/>
      <c r="UF547" s="1"/>
      <c r="UG547" s="1"/>
      <c r="UH547" s="1"/>
      <c r="UI547" s="1"/>
      <c r="UJ547" s="1"/>
      <c r="UK547" s="1"/>
      <c r="UL547" s="1"/>
      <c r="UM547" s="1"/>
      <c r="UN547" s="1"/>
      <c r="UO547" s="1"/>
      <c r="UP547" s="1"/>
      <c r="UQ547" s="1"/>
      <c r="UR547" s="1"/>
      <c r="US547" s="1"/>
      <c r="UT547" s="1"/>
      <c r="UU547" s="1"/>
      <c r="UV547" s="1"/>
      <c r="UW547" s="1"/>
      <c r="UX547" s="1"/>
      <c r="UY547" s="1"/>
      <c r="UZ547" s="1"/>
      <c r="VA547" s="1"/>
      <c r="VB547" s="1"/>
      <c r="VC547" s="1"/>
      <c r="VD547" s="1"/>
      <c r="VE547" s="1"/>
      <c r="VF547" s="1"/>
      <c r="VG547" s="1"/>
      <c r="VH547" s="1"/>
      <c r="VI547" s="1"/>
      <c r="VJ547" s="1"/>
      <c r="VK547" s="1"/>
      <c r="VL547" s="1"/>
      <c r="VM547" s="1"/>
      <c r="VN547" s="1"/>
      <c r="VO547" s="1"/>
      <c r="VP547" s="1"/>
      <c r="VQ547" s="1"/>
      <c r="VR547" s="1"/>
      <c r="VS547" s="1"/>
      <c r="VT547" s="1"/>
      <c r="VU547" s="1"/>
      <c r="VV547" s="1"/>
      <c r="VW547" s="1"/>
      <c r="VX547" s="1"/>
      <c r="VY547" s="1"/>
      <c r="VZ547" s="1"/>
      <c r="WA547" s="1"/>
      <c r="WB547" s="1"/>
      <c r="WC547" s="1"/>
      <c r="WD547" s="1"/>
      <c r="WE547" s="1"/>
      <c r="WF547" s="1"/>
      <c r="WG547" s="1"/>
      <c r="WH547" s="1"/>
      <c r="WI547" s="1"/>
      <c r="WJ547" s="1"/>
      <c r="WK547" s="1"/>
      <c r="WL547" s="1"/>
      <c r="WM547" s="1"/>
      <c r="WN547" s="1"/>
      <c r="WO547" s="1"/>
      <c r="WP547" s="1"/>
      <c r="WQ547" s="1"/>
      <c r="WR547" s="1"/>
      <c r="WS547" s="1"/>
      <c r="WT547" s="1"/>
      <c r="WU547" s="1"/>
      <c r="WV547" s="1"/>
      <c r="WW547" s="1"/>
      <c r="WX547" s="1"/>
      <c r="WY547" s="1"/>
      <c r="WZ547" s="1"/>
      <c r="XA547" s="1"/>
      <c r="XB547" s="1"/>
      <c r="XC547" s="1"/>
      <c r="XD547" s="1"/>
      <c r="XE547" s="1"/>
      <c r="XF547" s="1"/>
      <c r="XG547" s="1"/>
      <c r="XH547" s="1"/>
      <c r="XI547" s="1"/>
      <c r="XJ547" s="1"/>
      <c r="XK547" s="1"/>
      <c r="XL547" s="1"/>
      <c r="XM547" s="1"/>
      <c r="XN547" s="1"/>
      <c r="XO547" s="1"/>
      <c r="XP547" s="1"/>
      <c r="XQ547" s="1"/>
      <c r="XR547" s="1"/>
      <c r="XS547" s="1"/>
      <c r="XT547" s="1"/>
      <c r="XU547" s="1"/>
      <c r="XV547" s="1"/>
      <c r="XW547" s="1"/>
      <c r="XX547" s="1"/>
      <c r="XY547" s="1"/>
      <c r="XZ547" s="1"/>
      <c r="YA547" s="1"/>
      <c r="YB547" s="1"/>
      <c r="YC547" s="1"/>
      <c r="YD547" s="1"/>
      <c r="YE547" s="1"/>
      <c r="YF547" s="1"/>
      <c r="YG547" s="1"/>
      <c r="YH547" s="1"/>
      <c r="YI547" s="1"/>
      <c r="YJ547" s="1"/>
      <c r="YK547" s="1"/>
      <c r="YL547" s="1"/>
      <c r="YM547" s="1"/>
      <c r="YN547" s="1"/>
      <c r="YO547" s="1"/>
      <c r="YP547" s="1"/>
      <c r="YQ547" s="1"/>
      <c r="YR547" s="1"/>
      <c r="YS547" s="1"/>
      <c r="YT547" s="1"/>
      <c r="YU547" s="1"/>
      <c r="YV547" s="1"/>
      <c r="YW547" s="1"/>
      <c r="YX547" s="1"/>
      <c r="YY547" s="1"/>
      <c r="YZ547" s="1"/>
      <c r="ZA547" s="1"/>
      <c r="ZB547" s="1"/>
      <c r="ZC547" s="1"/>
      <c r="ZD547" s="1"/>
      <c r="ZE547" s="1"/>
      <c r="ZF547" s="1"/>
      <c r="ZG547" s="1"/>
      <c r="ZH547" s="1"/>
      <c r="ZI547" s="1"/>
      <c r="ZJ547" s="1"/>
      <c r="ZK547" s="1"/>
      <c r="ZL547" s="1"/>
      <c r="ZM547" s="1"/>
      <c r="ZN547" s="1"/>
      <c r="ZO547" s="1"/>
      <c r="ZP547" s="1"/>
      <c r="ZQ547" s="1"/>
      <c r="ZR547" s="1"/>
      <c r="ZS547" s="1"/>
      <c r="ZT547" s="1"/>
      <c r="ZU547" s="1"/>
      <c r="ZV547" s="1"/>
      <c r="ZW547" s="1"/>
      <c r="ZX547" s="1"/>
      <c r="ZY547" s="1"/>
      <c r="ZZ547" s="1"/>
      <c r="AAA547" s="1"/>
      <c r="AAB547" s="1"/>
      <c r="AAC547" s="1"/>
      <c r="AAD547" s="1"/>
      <c r="AAE547" s="1"/>
      <c r="AAF547" s="1"/>
      <c r="AAG547" s="1"/>
      <c r="AAH547" s="1"/>
      <c r="AAI547" s="1"/>
      <c r="AAJ547" s="1"/>
      <c r="AAK547" s="1"/>
      <c r="AAL547" s="1"/>
      <c r="AAM547" s="1"/>
      <c r="AAN547" s="1"/>
      <c r="AAO547" s="1"/>
      <c r="AAP547" s="1"/>
      <c r="AAQ547" s="1"/>
      <c r="AAR547" s="1"/>
      <c r="AAS547" s="1"/>
      <c r="AAT547" s="1"/>
      <c r="AAU547" s="1"/>
      <c r="AAV547" s="1"/>
      <c r="AAW547" s="1"/>
      <c r="AAX547" s="1"/>
      <c r="AAY547" s="1"/>
      <c r="AAZ547" s="1"/>
      <c r="ABA547" s="1"/>
      <c r="ABB547" s="1"/>
      <c r="ABC547" s="1"/>
      <c r="ABD547" s="1"/>
      <c r="ABE547" s="1"/>
      <c r="ABF547" s="1"/>
      <c r="ABG547" s="1"/>
      <c r="ABH547" s="1"/>
      <c r="ABI547" s="1"/>
      <c r="ABJ547" s="1"/>
      <c r="ABK547" s="1"/>
      <c r="ABL547" s="1"/>
      <c r="ABM547" s="1"/>
      <c r="ABN547" s="1"/>
      <c r="ABO547" s="1"/>
      <c r="ABP547" s="1"/>
      <c r="ABQ547" s="1"/>
      <c r="ABR547" s="1"/>
      <c r="ABS547" s="1"/>
      <c r="ABT547" s="1"/>
      <c r="ABU547" s="1"/>
      <c r="ABV547" s="1"/>
      <c r="ABW547" s="1"/>
      <c r="ABX547" s="1"/>
      <c r="ABY547" s="1"/>
      <c r="ABZ547" s="1"/>
      <c r="ACA547" s="1"/>
      <c r="ACB547" s="1"/>
      <c r="ACC547" s="1"/>
      <c r="ACD547" s="1"/>
      <c r="ACE547" s="1"/>
      <c r="ACF547" s="1"/>
      <c r="ACG547" s="1"/>
      <c r="ACH547" s="1"/>
      <c r="ACI547" s="1"/>
      <c r="ACJ547" s="1"/>
      <c r="ACK547" s="1"/>
      <c r="ACL547" s="1"/>
      <c r="ACM547" s="1"/>
      <c r="ACN547" s="1"/>
      <c r="ACO547" s="1"/>
      <c r="ACP547" s="1"/>
      <c r="ACQ547" s="1"/>
      <c r="ACR547" s="1"/>
      <c r="ACS547" s="1"/>
      <c r="ACT547" s="1"/>
      <c r="ACU547" s="1"/>
      <c r="ACV547" s="1"/>
      <c r="ACW547" s="1"/>
      <c r="ACX547" s="1"/>
      <c r="ACY547" s="1"/>
      <c r="ACZ547" s="1"/>
      <c r="ADA547" s="1"/>
      <c r="ADB547" s="1"/>
      <c r="ADC547" s="1"/>
      <c r="ADD547" s="1"/>
      <c r="ADE547" s="1"/>
      <c r="ADF547" s="1"/>
      <c r="ADG547" s="1"/>
      <c r="ADH547" s="1"/>
      <c r="ADI547" s="1"/>
      <c r="ADJ547" s="1"/>
      <c r="ADK547" s="1"/>
      <c r="ADL547" s="1"/>
      <c r="ADM547" s="1"/>
      <c r="ADN547" s="1"/>
      <c r="ADO547" s="1"/>
      <c r="ADP547" s="1"/>
      <c r="ADQ547" s="1"/>
      <c r="ADR547" s="1"/>
      <c r="ADS547" s="1"/>
      <c r="ADT547" s="1"/>
      <c r="ADU547" s="1"/>
      <c r="ADV547" s="1"/>
      <c r="ADW547" s="1"/>
      <c r="ADX547" s="1"/>
      <c r="ADY547" s="1"/>
      <c r="ADZ547" s="1"/>
      <c r="AEA547" s="1"/>
      <c r="AEB547" s="1"/>
      <c r="AEC547" s="1"/>
      <c r="AED547" s="1"/>
      <c r="AEE547" s="1"/>
      <c r="AEF547" s="1"/>
      <c r="AEG547" s="1"/>
      <c r="AEH547" s="1"/>
      <c r="AEI547" s="1"/>
      <c r="AEJ547" s="1"/>
      <c r="AEK547" s="1"/>
      <c r="AEL547" s="1"/>
      <c r="AEM547" s="1"/>
      <c r="AEN547" s="1"/>
      <c r="AEO547" s="1"/>
      <c r="AEP547" s="1"/>
      <c r="AEQ547" s="1"/>
      <c r="AER547" s="1"/>
      <c r="AES547" s="1"/>
      <c r="AET547" s="1"/>
      <c r="AEU547" s="1"/>
      <c r="AEV547" s="1"/>
      <c r="AEW547" s="1"/>
      <c r="AEX547" s="1"/>
      <c r="AEY547" s="1"/>
      <c r="AEZ547" s="1"/>
      <c r="AFA547" s="1"/>
      <c r="AFB547" s="1"/>
      <c r="AFC547" s="1"/>
      <c r="AFD547" s="1"/>
      <c r="AFE547" s="1"/>
      <c r="AFF547" s="1"/>
      <c r="AFG547" s="1"/>
      <c r="AFH547" s="1"/>
      <c r="AFI547" s="1"/>
      <c r="AFJ547" s="1"/>
      <c r="AFK547" s="1"/>
      <c r="AFL547" s="1"/>
      <c r="AFM547" s="1"/>
      <c r="AFN547" s="1"/>
      <c r="AFO547" s="1"/>
      <c r="AFP547" s="1"/>
      <c r="AFQ547" s="1"/>
      <c r="AFR547" s="1"/>
      <c r="AFS547" s="1"/>
      <c r="AFT547" s="1"/>
      <c r="AFU547" s="1"/>
      <c r="AFV547" s="1"/>
      <c r="AFW547" s="1"/>
      <c r="AFX547" s="1"/>
      <c r="AFY547" s="1"/>
      <c r="AFZ547" s="1"/>
      <c r="AGA547" s="1"/>
      <c r="AGB547" s="1"/>
      <c r="AGC547" s="1"/>
      <c r="AGD547" s="1"/>
      <c r="AGE547" s="1"/>
      <c r="AGF547" s="1"/>
      <c r="AGG547" s="1"/>
      <c r="AGH547" s="1"/>
      <c r="AGI547" s="1"/>
      <c r="AGJ547" s="1"/>
      <c r="AGK547" s="1"/>
      <c r="AGL547" s="1"/>
      <c r="AGM547" s="1"/>
      <c r="AGN547" s="1"/>
      <c r="AGO547" s="1"/>
      <c r="AGP547" s="1"/>
      <c r="AGQ547" s="1"/>
      <c r="AGR547" s="1"/>
      <c r="AGS547" s="1"/>
      <c r="AGT547" s="1"/>
      <c r="AGU547" s="1"/>
      <c r="AGV547" s="1"/>
      <c r="AGW547" s="1"/>
      <c r="AGX547" s="1"/>
      <c r="AGY547" s="1"/>
      <c r="AGZ547" s="1"/>
      <c r="AHA547" s="1"/>
      <c r="AHB547" s="1"/>
      <c r="AHC547" s="1"/>
      <c r="AHD547" s="1"/>
      <c r="AHE547" s="1"/>
      <c r="AHF547" s="1"/>
      <c r="AHG547" s="1"/>
      <c r="AHH547" s="1"/>
      <c r="AHI547" s="1"/>
      <c r="AHJ547" s="1"/>
      <c r="AHK547" s="1"/>
      <c r="AHL547" s="1"/>
      <c r="AHM547" s="1"/>
      <c r="AHN547" s="1"/>
      <c r="AHO547" s="1"/>
      <c r="AHP547" s="1"/>
      <c r="AHQ547" s="1"/>
      <c r="AHR547" s="1"/>
      <c r="AHS547" s="1"/>
      <c r="AHT547" s="1"/>
      <c r="AHU547" s="1"/>
      <c r="AHV547" s="1"/>
      <c r="AHW547" s="1"/>
      <c r="AHX547" s="1"/>
      <c r="AHY547" s="1"/>
      <c r="AHZ547" s="1"/>
      <c r="AIA547" s="1"/>
      <c r="AIB547" s="1"/>
      <c r="AIC547" s="1"/>
      <c r="AID547" s="1"/>
      <c r="AIE547" s="1"/>
      <c r="AIF547" s="1"/>
      <c r="AIG547" s="1"/>
      <c r="AIH547" s="1"/>
      <c r="AII547" s="1"/>
      <c r="AIJ547" s="1"/>
      <c r="AIK547" s="1"/>
      <c r="AIL547" s="1"/>
      <c r="AIM547" s="1"/>
      <c r="AIN547" s="1"/>
      <c r="AIO547" s="1"/>
      <c r="AIP547" s="1"/>
      <c r="AIQ547" s="1"/>
      <c r="AIR547" s="1"/>
      <c r="AIS547" s="1"/>
      <c r="AIT547" s="1"/>
      <c r="AIU547" s="1"/>
      <c r="AIV547" s="1"/>
      <c r="AIW547" s="1"/>
      <c r="AIX547" s="1"/>
      <c r="AIY547" s="1"/>
      <c r="AIZ547" s="1"/>
      <c r="AJA547" s="1"/>
      <c r="AJB547" s="1"/>
      <c r="AJC547" s="1"/>
      <c r="AJD547" s="1"/>
      <c r="AJE547" s="1"/>
      <c r="AJF547" s="1"/>
      <c r="AJG547" s="1"/>
      <c r="AJH547" s="1"/>
      <c r="AJI547" s="1"/>
      <c r="AJJ547" s="1"/>
      <c r="AJK547" s="1"/>
      <c r="AJL547" s="1"/>
      <c r="AJM547" s="1"/>
      <c r="AJN547" s="1"/>
      <c r="AJO547" s="1"/>
      <c r="AJP547" s="1"/>
      <c r="AJQ547" s="1"/>
      <c r="AJR547" s="1"/>
      <c r="AJS547" s="1"/>
      <c r="AJT547" s="1"/>
      <c r="AJU547" s="1"/>
      <c r="AJV547" s="1"/>
      <c r="AJW547" s="1"/>
      <c r="AJX547" s="1"/>
      <c r="AJY547" s="1"/>
      <c r="AJZ547" s="1"/>
      <c r="AKA547" s="1"/>
      <c r="AKB547" s="1"/>
      <c r="AKC547" s="1"/>
      <c r="AKD547" s="1"/>
      <c r="AKE547" s="1"/>
      <c r="AKF547" s="1"/>
      <c r="AKG547" s="1"/>
      <c r="AKH547" s="1"/>
      <c r="AKI547" s="1"/>
      <c r="AKJ547" s="1"/>
      <c r="AKK547" s="1"/>
      <c r="AKL547" s="1"/>
      <c r="AKM547" s="1"/>
      <c r="AKN547" s="1"/>
      <c r="AKO547" s="1"/>
      <c r="AKP547" s="1"/>
      <c r="AKQ547" s="1"/>
      <c r="AKR547" s="1"/>
      <c r="AKS547" s="1"/>
      <c r="AKT547" s="1"/>
      <c r="AKU547" s="1"/>
      <c r="AKV547" s="1"/>
      <c r="AKW547" s="1"/>
      <c r="AKX547" s="1"/>
      <c r="AKY547" s="1"/>
      <c r="AKZ547" s="1"/>
      <c r="ALA547" s="1"/>
      <c r="ALB547" s="1"/>
      <c r="ALC547" s="1"/>
      <c r="ALD547" s="1"/>
      <c r="ALE547" s="1"/>
      <c r="ALF547" s="1"/>
      <c r="ALG547" s="1"/>
      <c r="ALH547" s="1"/>
      <c r="ALI547" s="1"/>
      <c r="ALJ547" s="1"/>
      <c r="ALK547" s="1"/>
      <c r="ALL547" s="1"/>
      <c r="ALM547" s="1"/>
      <c r="ALN547" s="1"/>
      <c r="ALO547" s="1"/>
      <c r="ALP547" s="1"/>
      <c r="ALQ547" s="1"/>
      <c r="ALR547" s="1"/>
      <c r="ALS547" s="1"/>
      <c r="ALT547" s="1"/>
      <c r="ALU547" s="1"/>
      <c r="ALV547" s="1"/>
      <c r="ALW547" s="1"/>
      <c r="ALX547" s="1"/>
      <c r="ALY547" s="1"/>
      <c r="ALZ547" s="1"/>
      <c r="AMA547" s="1"/>
      <c r="AMB547" s="1"/>
      <c r="AMC547" s="1"/>
      <c r="AMD547" s="1"/>
      <c r="AME547" s="1"/>
      <c r="AMF547" s="1"/>
      <c r="AMG547" s="1"/>
      <c r="AMH547" s="1"/>
      <c r="AMI547" s="1"/>
      <c r="AMJ547" s="1"/>
    </row>
    <row r="548" spans="1:1024" s="22" customFormat="1">
      <c r="A548" s="1" t="s">
        <v>9272</v>
      </c>
      <c r="B548" s="1" t="s">
        <v>9280</v>
      </c>
      <c r="C548" s="1" t="s">
        <v>1066</v>
      </c>
      <c r="D548" s="1" t="s">
        <v>13</v>
      </c>
      <c r="E548" s="1" t="s">
        <v>9286</v>
      </c>
      <c r="F548" s="1" t="s">
        <v>12</v>
      </c>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c r="KB548" s="1"/>
      <c r="KC548" s="1"/>
      <c r="KD548" s="1"/>
      <c r="KE548" s="1"/>
      <c r="KF548" s="1"/>
      <c r="KG548" s="1"/>
      <c r="KH548" s="1"/>
      <c r="KI548" s="1"/>
      <c r="KJ548" s="1"/>
      <c r="KK548" s="1"/>
      <c r="KL548" s="1"/>
      <c r="KM548" s="1"/>
      <c r="KN548" s="1"/>
      <c r="KO548" s="1"/>
      <c r="KP548" s="1"/>
      <c r="KQ548" s="1"/>
      <c r="KR548" s="1"/>
      <c r="KS548" s="1"/>
      <c r="KT548" s="1"/>
      <c r="KU548" s="1"/>
      <c r="KV548" s="1"/>
      <c r="KW548" s="1"/>
      <c r="KX548" s="1"/>
      <c r="KY548" s="1"/>
      <c r="KZ548" s="1"/>
      <c r="LA548" s="1"/>
      <c r="LB548" s="1"/>
      <c r="LC548" s="1"/>
      <c r="LD548" s="1"/>
      <c r="LE548" s="1"/>
      <c r="LF548" s="1"/>
      <c r="LG548" s="1"/>
      <c r="LH548" s="1"/>
      <c r="LI548" s="1"/>
      <c r="LJ548" s="1"/>
      <c r="LK548" s="1"/>
      <c r="LL548" s="1"/>
      <c r="LM548" s="1"/>
      <c r="LN548" s="1"/>
      <c r="LO548" s="1"/>
      <c r="LP548" s="1"/>
      <c r="LQ548" s="1"/>
      <c r="LR548" s="1"/>
      <c r="LS548" s="1"/>
      <c r="LT548" s="1"/>
      <c r="LU548" s="1"/>
      <c r="LV548" s="1"/>
      <c r="LW548" s="1"/>
      <c r="LX548" s="1"/>
      <c r="LY548" s="1"/>
      <c r="LZ548" s="1"/>
      <c r="MA548" s="1"/>
      <c r="MB548" s="1"/>
      <c r="MC548" s="1"/>
      <c r="MD548" s="1"/>
      <c r="ME548" s="1"/>
      <c r="MF548" s="1"/>
      <c r="MG548" s="1"/>
      <c r="MH548" s="1"/>
      <c r="MI548" s="1"/>
      <c r="MJ548" s="1"/>
      <c r="MK548" s="1"/>
      <c r="ML548" s="1"/>
      <c r="MM548" s="1"/>
      <c r="MN548" s="1"/>
      <c r="MO548" s="1"/>
      <c r="MP548" s="1"/>
      <c r="MQ548" s="1"/>
      <c r="MR548" s="1"/>
      <c r="MS548" s="1"/>
      <c r="MT548" s="1"/>
      <c r="MU548" s="1"/>
      <c r="MV548" s="1"/>
      <c r="MW548" s="1"/>
      <c r="MX548" s="1"/>
      <c r="MY548" s="1"/>
      <c r="MZ548" s="1"/>
      <c r="NA548" s="1"/>
      <c r="NB548" s="1"/>
      <c r="NC548" s="1"/>
      <c r="ND548" s="1"/>
      <c r="NE548" s="1"/>
      <c r="NF548" s="1"/>
      <c r="NG548" s="1"/>
      <c r="NH548" s="1"/>
      <c r="NI548" s="1"/>
      <c r="NJ548" s="1"/>
      <c r="NK548" s="1"/>
      <c r="NL548" s="1"/>
      <c r="NM548" s="1"/>
      <c r="NN548" s="1"/>
      <c r="NO548" s="1"/>
      <c r="NP548" s="1"/>
      <c r="NQ548" s="1"/>
      <c r="NR548" s="1"/>
      <c r="NS548" s="1"/>
      <c r="NT548" s="1"/>
      <c r="NU548" s="1"/>
      <c r="NV548" s="1"/>
      <c r="NW548" s="1"/>
      <c r="NX548" s="1"/>
      <c r="NY548" s="1"/>
      <c r="NZ548" s="1"/>
      <c r="OA548" s="1"/>
      <c r="OB548" s="1"/>
      <c r="OC548" s="1"/>
      <c r="OD548" s="1"/>
      <c r="OE548" s="1"/>
      <c r="OF548" s="1"/>
      <c r="OG548" s="1"/>
      <c r="OH548" s="1"/>
      <c r="OI548" s="1"/>
      <c r="OJ548" s="1"/>
      <c r="OK548" s="1"/>
      <c r="OL548" s="1"/>
      <c r="OM548" s="1"/>
      <c r="ON548" s="1"/>
      <c r="OO548" s="1"/>
      <c r="OP548" s="1"/>
      <c r="OQ548" s="1"/>
      <c r="OR548" s="1"/>
      <c r="OS548" s="1"/>
      <c r="OT548" s="1"/>
      <c r="OU548" s="1"/>
      <c r="OV548" s="1"/>
      <c r="OW548" s="1"/>
      <c r="OX548" s="1"/>
      <c r="OY548" s="1"/>
      <c r="OZ548" s="1"/>
      <c r="PA548" s="1"/>
      <c r="PB548" s="1"/>
      <c r="PC548" s="1"/>
      <c r="PD548" s="1"/>
      <c r="PE548" s="1"/>
      <c r="PF548" s="1"/>
      <c r="PG548" s="1"/>
      <c r="PH548" s="1"/>
      <c r="PI548" s="1"/>
      <c r="PJ548" s="1"/>
      <c r="PK548" s="1"/>
      <c r="PL548" s="1"/>
      <c r="PM548" s="1"/>
      <c r="PN548" s="1"/>
      <c r="PO548" s="1"/>
      <c r="PP548" s="1"/>
      <c r="PQ548" s="1"/>
      <c r="PR548" s="1"/>
      <c r="PS548" s="1"/>
      <c r="PT548" s="1"/>
      <c r="PU548" s="1"/>
      <c r="PV548" s="1"/>
      <c r="PW548" s="1"/>
      <c r="PX548" s="1"/>
      <c r="PY548" s="1"/>
      <c r="PZ548" s="1"/>
      <c r="QA548" s="1"/>
      <c r="QB548" s="1"/>
      <c r="QC548" s="1"/>
      <c r="QD548" s="1"/>
      <c r="QE548" s="1"/>
      <c r="QF548" s="1"/>
      <c r="QG548" s="1"/>
      <c r="QH548" s="1"/>
      <c r="QI548" s="1"/>
      <c r="QJ548" s="1"/>
      <c r="QK548" s="1"/>
      <c r="QL548" s="1"/>
      <c r="QM548" s="1"/>
      <c r="QN548" s="1"/>
      <c r="QO548" s="1"/>
      <c r="QP548" s="1"/>
      <c r="QQ548" s="1"/>
      <c r="QR548" s="1"/>
      <c r="QS548" s="1"/>
      <c r="QT548" s="1"/>
      <c r="QU548" s="1"/>
      <c r="QV548" s="1"/>
      <c r="QW548" s="1"/>
      <c r="QX548" s="1"/>
      <c r="QY548" s="1"/>
      <c r="QZ548" s="1"/>
      <c r="RA548" s="1"/>
      <c r="RB548" s="1"/>
      <c r="RC548" s="1"/>
      <c r="RD548" s="1"/>
      <c r="RE548" s="1"/>
      <c r="RF548" s="1"/>
      <c r="RG548" s="1"/>
      <c r="RH548" s="1"/>
      <c r="RI548" s="1"/>
      <c r="RJ548" s="1"/>
      <c r="RK548" s="1"/>
      <c r="RL548" s="1"/>
      <c r="RM548" s="1"/>
      <c r="RN548" s="1"/>
      <c r="RO548" s="1"/>
      <c r="RP548" s="1"/>
      <c r="RQ548" s="1"/>
      <c r="RR548" s="1"/>
      <c r="RS548" s="1"/>
      <c r="RT548" s="1"/>
      <c r="RU548" s="1"/>
      <c r="RV548" s="1"/>
      <c r="RW548" s="1"/>
      <c r="RX548" s="1"/>
      <c r="RY548" s="1"/>
      <c r="RZ548" s="1"/>
      <c r="SA548" s="1"/>
      <c r="SB548" s="1"/>
      <c r="SC548" s="1"/>
      <c r="SD548" s="1"/>
      <c r="SE548" s="1"/>
      <c r="SF548" s="1"/>
      <c r="SG548" s="1"/>
      <c r="SH548" s="1"/>
      <c r="SI548" s="1"/>
      <c r="SJ548" s="1"/>
      <c r="SK548" s="1"/>
      <c r="SL548" s="1"/>
      <c r="SM548" s="1"/>
      <c r="SN548" s="1"/>
      <c r="SO548" s="1"/>
      <c r="SP548" s="1"/>
      <c r="SQ548" s="1"/>
      <c r="SR548" s="1"/>
      <c r="SS548" s="1"/>
      <c r="ST548" s="1"/>
      <c r="SU548" s="1"/>
      <c r="SV548" s="1"/>
      <c r="SW548" s="1"/>
      <c r="SX548" s="1"/>
      <c r="SY548" s="1"/>
      <c r="SZ548" s="1"/>
      <c r="TA548" s="1"/>
      <c r="TB548" s="1"/>
      <c r="TC548" s="1"/>
      <c r="TD548" s="1"/>
      <c r="TE548" s="1"/>
      <c r="TF548" s="1"/>
      <c r="TG548" s="1"/>
      <c r="TH548" s="1"/>
      <c r="TI548" s="1"/>
      <c r="TJ548" s="1"/>
      <c r="TK548" s="1"/>
      <c r="TL548" s="1"/>
      <c r="TM548" s="1"/>
      <c r="TN548" s="1"/>
      <c r="TO548" s="1"/>
      <c r="TP548" s="1"/>
      <c r="TQ548" s="1"/>
      <c r="TR548" s="1"/>
      <c r="TS548" s="1"/>
      <c r="TT548" s="1"/>
      <c r="TU548" s="1"/>
      <c r="TV548" s="1"/>
      <c r="TW548" s="1"/>
      <c r="TX548" s="1"/>
      <c r="TY548" s="1"/>
      <c r="TZ548" s="1"/>
      <c r="UA548" s="1"/>
      <c r="UB548" s="1"/>
      <c r="UC548" s="1"/>
      <c r="UD548" s="1"/>
      <c r="UE548" s="1"/>
      <c r="UF548" s="1"/>
      <c r="UG548" s="1"/>
      <c r="UH548" s="1"/>
      <c r="UI548" s="1"/>
      <c r="UJ548" s="1"/>
      <c r="UK548" s="1"/>
      <c r="UL548" s="1"/>
      <c r="UM548" s="1"/>
      <c r="UN548" s="1"/>
      <c r="UO548" s="1"/>
      <c r="UP548" s="1"/>
      <c r="UQ548" s="1"/>
      <c r="UR548" s="1"/>
      <c r="US548" s="1"/>
      <c r="UT548" s="1"/>
      <c r="UU548" s="1"/>
      <c r="UV548" s="1"/>
      <c r="UW548" s="1"/>
      <c r="UX548" s="1"/>
      <c r="UY548" s="1"/>
      <c r="UZ548" s="1"/>
      <c r="VA548" s="1"/>
      <c r="VB548" s="1"/>
      <c r="VC548" s="1"/>
      <c r="VD548" s="1"/>
      <c r="VE548" s="1"/>
      <c r="VF548" s="1"/>
      <c r="VG548" s="1"/>
      <c r="VH548" s="1"/>
      <c r="VI548" s="1"/>
      <c r="VJ548" s="1"/>
      <c r="VK548" s="1"/>
      <c r="VL548" s="1"/>
      <c r="VM548" s="1"/>
      <c r="VN548" s="1"/>
      <c r="VO548" s="1"/>
      <c r="VP548" s="1"/>
      <c r="VQ548" s="1"/>
      <c r="VR548" s="1"/>
      <c r="VS548" s="1"/>
      <c r="VT548" s="1"/>
      <c r="VU548" s="1"/>
      <c r="VV548" s="1"/>
      <c r="VW548" s="1"/>
      <c r="VX548" s="1"/>
      <c r="VY548" s="1"/>
      <c r="VZ548" s="1"/>
      <c r="WA548" s="1"/>
      <c r="WB548" s="1"/>
      <c r="WC548" s="1"/>
      <c r="WD548" s="1"/>
      <c r="WE548" s="1"/>
      <c r="WF548" s="1"/>
      <c r="WG548" s="1"/>
      <c r="WH548" s="1"/>
      <c r="WI548" s="1"/>
      <c r="WJ548" s="1"/>
      <c r="WK548" s="1"/>
      <c r="WL548" s="1"/>
      <c r="WM548" s="1"/>
      <c r="WN548" s="1"/>
      <c r="WO548" s="1"/>
      <c r="WP548" s="1"/>
      <c r="WQ548" s="1"/>
      <c r="WR548" s="1"/>
      <c r="WS548" s="1"/>
      <c r="WT548" s="1"/>
      <c r="WU548" s="1"/>
      <c r="WV548" s="1"/>
      <c r="WW548" s="1"/>
      <c r="WX548" s="1"/>
      <c r="WY548" s="1"/>
      <c r="WZ548" s="1"/>
      <c r="XA548" s="1"/>
      <c r="XB548" s="1"/>
      <c r="XC548" s="1"/>
      <c r="XD548" s="1"/>
      <c r="XE548" s="1"/>
      <c r="XF548" s="1"/>
      <c r="XG548" s="1"/>
      <c r="XH548" s="1"/>
      <c r="XI548" s="1"/>
      <c r="XJ548" s="1"/>
      <c r="XK548" s="1"/>
      <c r="XL548" s="1"/>
      <c r="XM548" s="1"/>
      <c r="XN548" s="1"/>
      <c r="XO548" s="1"/>
      <c r="XP548" s="1"/>
      <c r="XQ548" s="1"/>
      <c r="XR548" s="1"/>
      <c r="XS548" s="1"/>
      <c r="XT548" s="1"/>
      <c r="XU548" s="1"/>
      <c r="XV548" s="1"/>
      <c r="XW548" s="1"/>
      <c r="XX548" s="1"/>
      <c r="XY548" s="1"/>
      <c r="XZ548" s="1"/>
      <c r="YA548" s="1"/>
      <c r="YB548" s="1"/>
      <c r="YC548" s="1"/>
      <c r="YD548" s="1"/>
      <c r="YE548" s="1"/>
      <c r="YF548" s="1"/>
      <c r="YG548" s="1"/>
      <c r="YH548" s="1"/>
      <c r="YI548" s="1"/>
      <c r="YJ548" s="1"/>
      <c r="YK548" s="1"/>
      <c r="YL548" s="1"/>
      <c r="YM548" s="1"/>
      <c r="YN548" s="1"/>
      <c r="YO548" s="1"/>
      <c r="YP548" s="1"/>
      <c r="YQ548" s="1"/>
      <c r="YR548" s="1"/>
      <c r="YS548" s="1"/>
      <c r="YT548" s="1"/>
      <c r="YU548" s="1"/>
      <c r="YV548" s="1"/>
      <c r="YW548" s="1"/>
      <c r="YX548" s="1"/>
      <c r="YY548" s="1"/>
      <c r="YZ548" s="1"/>
      <c r="ZA548" s="1"/>
      <c r="ZB548" s="1"/>
      <c r="ZC548" s="1"/>
      <c r="ZD548" s="1"/>
      <c r="ZE548" s="1"/>
      <c r="ZF548" s="1"/>
      <c r="ZG548" s="1"/>
      <c r="ZH548" s="1"/>
      <c r="ZI548" s="1"/>
      <c r="ZJ548" s="1"/>
      <c r="ZK548" s="1"/>
      <c r="ZL548" s="1"/>
      <c r="ZM548" s="1"/>
      <c r="ZN548" s="1"/>
      <c r="ZO548" s="1"/>
      <c r="ZP548" s="1"/>
      <c r="ZQ548" s="1"/>
      <c r="ZR548" s="1"/>
      <c r="ZS548" s="1"/>
      <c r="ZT548" s="1"/>
      <c r="ZU548" s="1"/>
      <c r="ZV548" s="1"/>
      <c r="ZW548" s="1"/>
      <c r="ZX548" s="1"/>
      <c r="ZY548" s="1"/>
      <c r="ZZ548" s="1"/>
      <c r="AAA548" s="1"/>
      <c r="AAB548" s="1"/>
      <c r="AAC548" s="1"/>
      <c r="AAD548" s="1"/>
      <c r="AAE548" s="1"/>
      <c r="AAF548" s="1"/>
      <c r="AAG548" s="1"/>
      <c r="AAH548" s="1"/>
      <c r="AAI548" s="1"/>
      <c r="AAJ548" s="1"/>
      <c r="AAK548" s="1"/>
      <c r="AAL548" s="1"/>
      <c r="AAM548" s="1"/>
      <c r="AAN548" s="1"/>
      <c r="AAO548" s="1"/>
      <c r="AAP548" s="1"/>
      <c r="AAQ548" s="1"/>
      <c r="AAR548" s="1"/>
      <c r="AAS548" s="1"/>
      <c r="AAT548" s="1"/>
      <c r="AAU548" s="1"/>
      <c r="AAV548" s="1"/>
      <c r="AAW548" s="1"/>
      <c r="AAX548" s="1"/>
      <c r="AAY548" s="1"/>
      <c r="AAZ548" s="1"/>
      <c r="ABA548" s="1"/>
      <c r="ABB548" s="1"/>
      <c r="ABC548" s="1"/>
      <c r="ABD548" s="1"/>
      <c r="ABE548" s="1"/>
      <c r="ABF548" s="1"/>
      <c r="ABG548" s="1"/>
      <c r="ABH548" s="1"/>
      <c r="ABI548" s="1"/>
      <c r="ABJ548" s="1"/>
      <c r="ABK548" s="1"/>
      <c r="ABL548" s="1"/>
      <c r="ABM548" s="1"/>
      <c r="ABN548" s="1"/>
      <c r="ABO548" s="1"/>
      <c r="ABP548" s="1"/>
      <c r="ABQ548" s="1"/>
      <c r="ABR548" s="1"/>
      <c r="ABS548" s="1"/>
      <c r="ABT548" s="1"/>
      <c r="ABU548" s="1"/>
      <c r="ABV548" s="1"/>
      <c r="ABW548" s="1"/>
      <c r="ABX548" s="1"/>
      <c r="ABY548" s="1"/>
      <c r="ABZ548" s="1"/>
      <c r="ACA548" s="1"/>
      <c r="ACB548" s="1"/>
      <c r="ACC548" s="1"/>
      <c r="ACD548" s="1"/>
      <c r="ACE548" s="1"/>
      <c r="ACF548" s="1"/>
      <c r="ACG548" s="1"/>
      <c r="ACH548" s="1"/>
      <c r="ACI548" s="1"/>
      <c r="ACJ548" s="1"/>
      <c r="ACK548" s="1"/>
      <c r="ACL548" s="1"/>
      <c r="ACM548" s="1"/>
      <c r="ACN548" s="1"/>
      <c r="ACO548" s="1"/>
      <c r="ACP548" s="1"/>
      <c r="ACQ548" s="1"/>
      <c r="ACR548" s="1"/>
      <c r="ACS548" s="1"/>
      <c r="ACT548" s="1"/>
      <c r="ACU548" s="1"/>
      <c r="ACV548" s="1"/>
      <c r="ACW548" s="1"/>
      <c r="ACX548" s="1"/>
      <c r="ACY548" s="1"/>
      <c r="ACZ548" s="1"/>
      <c r="ADA548" s="1"/>
      <c r="ADB548" s="1"/>
      <c r="ADC548" s="1"/>
      <c r="ADD548" s="1"/>
      <c r="ADE548" s="1"/>
      <c r="ADF548" s="1"/>
      <c r="ADG548" s="1"/>
      <c r="ADH548" s="1"/>
      <c r="ADI548" s="1"/>
      <c r="ADJ548" s="1"/>
      <c r="ADK548" s="1"/>
      <c r="ADL548" s="1"/>
      <c r="ADM548" s="1"/>
      <c r="ADN548" s="1"/>
      <c r="ADO548" s="1"/>
      <c r="ADP548" s="1"/>
      <c r="ADQ548" s="1"/>
      <c r="ADR548" s="1"/>
      <c r="ADS548" s="1"/>
      <c r="ADT548" s="1"/>
      <c r="ADU548" s="1"/>
      <c r="ADV548" s="1"/>
      <c r="ADW548" s="1"/>
      <c r="ADX548" s="1"/>
      <c r="ADY548" s="1"/>
      <c r="ADZ548" s="1"/>
      <c r="AEA548" s="1"/>
      <c r="AEB548" s="1"/>
      <c r="AEC548" s="1"/>
      <c r="AED548" s="1"/>
      <c r="AEE548" s="1"/>
      <c r="AEF548" s="1"/>
      <c r="AEG548" s="1"/>
      <c r="AEH548" s="1"/>
      <c r="AEI548" s="1"/>
      <c r="AEJ548" s="1"/>
      <c r="AEK548" s="1"/>
      <c r="AEL548" s="1"/>
      <c r="AEM548" s="1"/>
      <c r="AEN548" s="1"/>
      <c r="AEO548" s="1"/>
      <c r="AEP548" s="1"/>
      <c r="AEQ548" s="1"/>
      <c r="AER548" s="1"/>
      <c r="AES548" s="1"/>
      <c r="AET548" s="1"/>
      <c r="AEU548" s="1"/>
      <c r="AEV548" s="1"/>
      <c r="AEW548" s="1"/>
      <c r="AEX548" s="1"/>
      <c r="AEY548" s="1"/>
      <c r="AEZ548" s="1"/>
      <c r="AFA548" s="1"/>
      <c r="AFB548" s="1"/>
      <c r="AFC548" s="1"/>
      <c r="AFD548" s="1"/>
      <c r="AFE548" s="1"/>
      <c r="AFF548" s="1"/>
      <c r="AFG548" s="1"/>
      <c r="AFH548" s="1"/>
      <c r="AFI548" s="1"/>
      <c r="AFJ548" s="1"/>
      <c r="AFK548" s="1"/>
      <c r="AFL548" s="1"/>
      <c r="AFM548" s="1"/>
      <c r="AFN548" s="1"/>
      <c r="AFO548" s="1"/>
      <c r="AFP548" s="1"/>
      <c r="AFQ548" s="1"/>
      <c r="AFR548" s="1"/>
      <c r="AFS548" s="1"/>
      <c r="AFT548" s="1"/>
      <c r="AFU548" s="1"/>
      <c r="AFV548" s="1"/>
      <c r="AFW548" s="1"/>
      <c r="AFX548" s="1"/>
      <c r="AFY548" s="1"/>
      <c r="AFZ548" s="1"/>
      <c r="AGA548" s="1"/>
      <c r="AGB548" s="1"/>
      <c r="AGC548" s="1"/>
      <c r="AGD548" s="1"/>
      <c r="AGE548" s="1"/>
      <c r="AGF548" s="1"/>
      <c r="AGG548" s="1"/>
      <c r="AGH548" s="1"/>
      <c r="AGI548" s="1"/>
      <c r="AGJ548" s="1"/>
      <c r="AGK548" s="1"/>
      <c r="AGL548" s="1"/>
      <c r="AGM548" s="1"/>
      <c r="AGN548" s="1"/>
      <c r="AGO548" s="1"/>
      <c r="AGP548" s="1"/>
      <c r="AGQ548" s="1"/>
      <c r="AGR548" s="1"/>
      <c r="AGS548" s="1"/>
      <c r="AGT548" s="1"/>
      <c r="AGU548" s="1"/>
      <c r="AGV548" s="1"/>
      <c r="AGW548" s="1"/>
      <c r="AGX548" s="1"/>
      <c r="AGY548" s="1"/>
      <c r="AGZ548" s="1"/>
      <c r="AHA548" s="1"/>
      <c r="AHB548" s="1"/>
      <c r="AHC548" s="1"/>
      <c r="AHD548" s="1"/>
      <c r="AHE548" s="1"/>
      <c r="AHF548" s="1"/>
      <c r="AHG548" s="1"/>
      <c r="AHH548" s="1"/>
      <c r="AHI548" s="1"/>
      <c r="AHJ548" s="1"/>
      <c r="AHK548" s="1"/>
      <c r="AHL548" s="1"/>
      <c r="AHM548" s="1"/>
      <c r="AHN548" s="1"/>
      <c r="AHO548" s="1"/>
      <c r="AHP548" s="1"/>
      <c r="AHQ548" s="1"/>
      <c r="AHR548" s="1"/>
      <c r="AHS548" s="1"/>
      <c r="AHT548" s="1"/>
      <c r="AHU548" s="1"/>
      <c r="AHV548" s="1"/>
      <c r="AHW548" s="1"/>
      <c r="AHX548" s="1"/>
      <c r="AHY548" s="1"/>
      <c r="AHZ548" s="1"/>
      <c r="AIA548" s="1"/>
      <c r="AIB548" s="1"/>
      <c r="AIC548" s="1"/>
      <c r="AID548" s="1"/>
      <c r="AIE548" s="1"/>
      <c r="AIF548" s="1"/>
      <c r="AIG548" s="1"/>
      <c r="AIH548" s="1"/>
      <c r="AII548" s="1"/>
      <c r="AIJ548" s="1"/>
      <c r="AIK548" s="1"/>
      <c r="AIL548" s="1"/>
      <c r="AIM548" s="1"/>
      <c r="AIN548" s="1"/>
      <c r="AIO548" s="1"/>
      <c r="AIP548" s="1"/>
      <c r="AIQ548" s="1"/>
      <c r="AIR548" s="1"/>
      <c r="AIS548" s="1"/>
      <c r="AIT548" s="1"/>
      <c r="AIU548" s="1"/>
      <c r="AIV548" s="1"/>
      <c r="AIW548" s="1"/>
      <c r="AIX548" s="1"/>
      <c r="AIY548" s="1"/>
      <c r="AIZ548" s="1"/>
      <c r="AJA548" s="1"/>
      <c r="AJB548" s="1"/>
      <c r="AJC548" s="1"/>
      <c r="AJD548" s="1"/>
      <c r="AJE548" s="1"/>
      <c r="AJF548" s="1"/>
      <c r="AJG548" s="1"/>
      <c r="AJH548" s="1"/>
      <c r="AJI548" s="1"/>
      <c r="AJJ548" s="1"/>
      <c r="AJK548" s="1"/>
      <c r="AJL548" s="1"/>
      <c r="AJM548" s="1"/>
      <c r="AJN548" s="1"/>
      <c r="AJO548" s="1"/>
      <c r="AJP548" s="1"/>
      <c r="AJQ548" s="1"/>
      <c r="AJR548" s="1"/>
      <c r="AJS548" s="1"/>
      <c r="AJT548" s="1"/>
      <c r="AJU548" s="1"/>
      <c r="AJV548" s="1"/>
      <c r="AJW548" s="1"/>
      <c r="AJX548" s="1"/>
      <c r="AJY548" s="1"/>
      <c r="AJZ548" s="1"/>
      <c r="AKA548" s="1"/>
      <c r="AKB548" s="1"/>
      <c r="AKC548" s="1"/>
      <c r="AKD548" s="1"/>
      <c r="AKE548" s="1"/>
      <c r="AKF548" s="1"/>
      <c r="AKG548" s="1"/>
      <c r="AKH548" s="1"/>
      <c r="AKI548" s="1"/>
      <c r="AKJ548" s="1"/>
      <c r="AKK548" s="1"/>
      <c r="AKL548" s="1"/>
      <c r="AKM548" s="1"/>
      <c r="AKN548" s="1"/>
      <c r="AKO548" s="1"/>
      <c r="AKP548" s="1"/>
      <c r="AKQ548" s="1"/>
      <c r="AKR548" s="1"/>
      <c r="AKS548" s="1"/>
      <c r="AKT548" s="1"/>
      <c r="AKU548" s="1"/>
      <c r="AKV548" s="1"/>
      <c r="AKW548" s="1"/>
      <c r="AKX548" s="1"/>
      <c r="AKY548" s="1"/>
      <c r="AKZ548" s="1"/>
      <c r="ALA548" s="1"/>
      <c r="ALB548" s="1"/>
      <c r="ALC548" s="1"/>
      <c r="ALD548" s="1"/>
      <c r="ALE548" s="1"/>
      <c r="ALF548" s="1"/>
      <c r="ALG548" s="1"/>
      <c r="ALH548" s="1"/>
      <c r="ALI548" s="1"/>
      <c r="ALJ548" s="1"/>
      <c r="ALK548" s="1"/>
      <c r="ALL548" s="1"/>
      <c r="ALM548" s="1"/>
      <c r="ALN548" s="1"/>
      <c r="ALO548" s="1"/>
      <c r="ALP548" s="1"/>
      <c r="ALQ548" s="1"/>
      <c r="ALR548" s="1"/>
      <c r="ALS548" s="1"/>
      <c r="ALT548" s="1"/>
      <c r="ALU548" s="1"/>
      <c r="ALV548" s="1"/>
      <c r="ALW548" s="1"/>
      <c r="ALX548" s="1"/>
      <c r="ALY548" s="1"/>
      <c r="ALZ548" s="1"/>
      <c r="AMA548" s="1"/>
      <c r="AMB548" s="1"/>
      <c r="AMC548" s="1"/>
      <c r="AMD548" s="1"/>
      <c r="AME548" s="1"/>
      <c r="AMF548" s="1"/>
      <c r="AMG548" s="1"/>
      <c r="AMH548" s="1"/>
      <c r="AMI548" s="1"/>
      <c r="AMJ548" s="1"/>
    </row>
    <row r="549" spans="1:1024" s="22" customFormat="1">
      <c r="A549" s="1" t="s">
        <v>9273</v>
      </c>
      <c r="B549" s="1" t="s">
        <v>9281</v>
      </c>
      <c r="C549" s="1" t="s">
        <v>1066</v>
      </c>
      <c r="D549" s="1" t="s">
        <v>288</v>
      </c>
      <c r="E549" s="1" t="s">
        <v>9287</v>
      </c>
      <c r="F549" s="1" t="s">
        <v>12</v>
      </c>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c r="KB549" s="1"/>
      <c r="KC549" s="1"/>
      <c r="KD549" s="1"/>
      <c r="KE549" s="1"/>
      <c r="KF549" s="1"/>
      <c r="KG549" s="1"/>
      <c r="KH549" s="1"/>
      <c r="KI549" s="1"/>
      <c r="KJ549" s="1"/>
      <c r="KK549" s="1"/>
      <c r="KL549" s="1"/>
      <c r="KM549" s="1"/>
      <c r="KN549" s="1"/>
      <c r="KO549" s="1"/>
      <c r="KP549" s="1"/>
      <c r="KQ549" s="1"/>
      <c r="KR549" s="1"/>
      <c r="KS549" s="1"/>
      <c r="KT549" s="1"/>
      <c r="KU549" s="1"/>
      <c r="KV549" s="1"/>
      <c r="KW549" s="1"/>
      <c r="KX549" s="1"/>
      <c r="KY549" s="1"/>
      <c r="KZ549" s="1"/>
      <c r="LA549" s="1"/>
      <c r="LB549" s="1"/>
      <c r="LC549" s="1"/>
      <c r="LD549" s="1"/>
      <c r="LE549" s="1"/>
      <c r="LF549" s="1"/>
      <c r="LG549" s="1"/>
      <c r="LH549" s="1"/>
      <c r="LI549" s="1"/>
      <c r="LJ549" s="1"/>
      <c r="LK549" s="1"/>
      <c r="LL549" s="1"/>
      <c r="LM549" s="1"/>
      <c r="LN549" s="1"/>
      <c r="LO549" s="1"/>
      <c r="LP549" s="1"/>
      <c r="LQ549" s="1"/>
      <c r="LR549" s="1"/>
      <c r="LS549" s="1"/>
      <c r="LT549" s="1"/>
      <c r="LU549" s="1"/>
      <c r="LV549" s="1"/>
      <c r="LW549" s="1"/>
      <c r="LX549" s="1"/>
      <c r="LY549" s="1"/>
      <c r="LZ549" s="1"/>
      <c r="MA549" s="1"/>
      <c r="MB549" s="1"/>
      <c r="MC549" s="1"/>
      <c r="MD549" s="1"/>
      <c r="ME549" s="1"/>
      <c r="MF549" s="1"/>
      <c r="MG549" s="1"/>
      <c r="MH549" s="1"/>
      <c r="MI549" s="1"/>
      <c r="MJ549" s="1"/>
      <c r="MK549" s="1"/>
      <c r="ML549" s="1"/>
      <c r="MM549" s="1"/>
      <c r="MN549" s="1"/>
      <c r="MO549" s="1"/>
      <c r="MP549" s="1"/>
      <c r="MQ549" s="1"/>
      <c r="MR549" s="1"/>
      <c r="MS549" s="1"/>
      <c r="MT549" s="1"/>
      <c r="MU549" s="1"/>
      <c r="MV549" s="1"/>
      <c r="MW549" s="1"/>
      <c r="MX549" s="1"/>
      <c r="MY549" s="1"/>
      <c r="MZ549" s="1"/>
      <c r="NA549" s="1"/>
      <c r="NB549" s="1"/>
      <c r="NC549" s="1"/>
      <c r="ND549" s="1"/>
      <c r="NE549" s="1"/>
      <c r="NF549" s="1"/>
      <c r="NG549" s="1"/>
      <c r="NH549" s="1"/>
      <c r="NI549" s="1"/>
      <c r="NJ549" s="1"/>
      <c r="NK549" s="1"/>
      <c r="NL549" s="1"/>
      <c r="NM549" s="1"/>
      <c r="NN549" s="1"/>
      <c r="NO549" s="1"/>
      <c r="NP549" s="1"/>
      <c r="NQ549" s="1"/>
      <c r="NR549" s="1"/>
      <c r="NS549" s="1"/>
      <c r="NT549" s="1"/>
      <c r="NU549" s="1"/>
      <c r="NV549" s="1"/>
      <c r="NW549" s="1"/>
      <c r="NX549" s="1"/>
      <c r="NY549" s="1"/>
      <c r="NZ549" s="1"/>
      <c r="OA549" s="1"/>
      <c r="OB549" s="1"/>
      <c r="OC549" s="1"/>
      <c r="OD549" s="1"/>
      <c r="OE549" s="1"/>
      <c r="OF549" s="1"/>
      <c r="OG549" s="1"/>
      <c r="OH549" s="1"/>
      <c r="OI549" s="1"/>
      <c r="OJ549" s="1"/>
      <c r="OK549" s="1"/>
      <c r="OL549" s="1"/>
      <c r="OM549" s="1"/>
      <c r="ON549" s="1"/>
      <c r="OO549" s="1"/>
      <c r="OP549" s="1"/>
      <c r="OQ549" s="1"/>
      <c r="OR549" s="1"/>
      <c r="OS549" s="1"/>
      <c r="OT549" s="1"/>
      <c r="OU549" s="1"/>
      <c r="OV549" s="1"/>
      <c r="OW549" s="1"/>
      <c r="OX549" s="1"/>
      <c r="OY549" s="1"/>
      <c r="OZ549" s="1"/>
      <c r="PA549" s="1"/>
      <c r="PB549" s="1"/>
      <c r="PC549" s="1"/>
      <c r="PD549" s="1"/>
      <c r="PE549" s="1"/>
      <c r="PF549" s="1"/>
      <c r="PG549" s="1"/>
      <c r="PH549" s="1"/>
      <c r="PI549" s="1"/>
      <c r="PJ549" s="1"/>
      <c r="PK549" s="1"/>
      <c r="PL549" s="1"/>
      <c r="PM549" s="1"/>
      <c r="PN549" s="1"/>
      <c r="PO549" s="1"/>
      <c r="PP549" s="1"/>
      <c r="PQ549" s="1"/>
      <c r="PR549" s="1"/>
      <c r="PS549" s="1"/>
      <c r="PT549" s="1"/>
      <c r="PU549" s="1"/>
      <c r="PV549" s="1"/>
      <c r="PW549" s="1"/>
      <c r="PX549" s="1"/>
      <c r="PY549" s="1"/>
      <c r="PZ549" s="1"/>
      <c r="QA549" s="1"/>
      <c r="QB549" s="1"/>
      <c r="QC549" s="1"/>
      <c r="QD549" s="1"/>
      <c r="QE549" s="1"/>
      <c r="QF549" s="1"/>
      <c r="QG549" s="1"/>
      <c r="QH549" s="1"/>
      <c r="QI549" s="1"/>
      <c r="QJ549" s="1"/>
      <c r="QK549" s="1"/>
      <c r="QL549" s="1"/>
      <c r="QM549" s="1"/>
      <c r="QN549" s="1"/>
      <c r="QO549" s="1"/>
      <c r="QP549" s="1"/>
      <c r="QQ549" s="1"/>
      <c r="QR549" s="1"/>
      <c r="QS549" s="1"/>
      <c r="QT549" s="1"/>
      <c r="QU549" s="1"/>
      <c r="QV549" s="1"/>
      <c r="QW549" s="1"/>
      <c r="QX549" s="1"/>
      <c r="QY549" s="1"/>
      <c r="QZ549" s="1"/>
      <c r="RA549" s="1"/>
      <c r="RB549" s="1"/>
      <c r="RC549" s="1"/>
      <c r="RD549" s="1"/>
      <c r="RE549" s="1"/>
      <c r="RF549" s="1"/>
      <c r="RG549" s="1"/>
      <c r="RH549" s="1"/>
      <c r="RI549" s="1"/>
      <c r="RJ549" s="1"/>
      <c r="RK549" s="1"/>
      <c r="RL549" s="1"/>
      <c r="RM549" s="1"/>
      <c r="RN549" s="1"/>
      <c r="RO549" s="1"/>
      <c r="RP549" s="1"/>
      <c r="RQ549" s="1"/>
      <c r="RR549" s="1"/>
      <c r="RS549" s="1"/>
      <c r="RT549" s="1"/>
      <c r="RU549" s="1"/>
      <c r="RV549" s="1"/>
      <c r="RW549" s="1"/>
      <c r="RX549" s="1"/>
      <c r="RY549" s="1"/>
      <c r="RZ549" s="1"/>
      <c r="SA549" s="1"/>
      <c r="SB549" s="1"/>
      <c r="SC549" s="1"/>
      <c r="SD549" s="1"/>
      <c r="SE549" s="1"/>
      <c r="SF549" s="1"/>
      <c r="SG549" s="1"/>
      <c r="SH549" s="1"/>
      <c r="SI549" s="1"/>
      <c r="SJ549" s="1"/>
      <c r="SK549" s="1"/>
      <c r="SL549" s="1"/>
      <c r="SM549" s="1"/>
      <c r="SN549" s="1"/>
      <c r="SO549" s="1"/>
      <c r="SP549" s="1"/>
      <c r="SQ549" s="1"/>
      <c r="SR549" s="1"/>
      <c r="SS549" s="1"/>
      <c r="ST549" s="1"/>
      <c r="SU549" s="1"/>
      <c r="SV549" s="1"/>
      <c r="SW549" s="1"/>
      <c r="SX549" s="1"/>
      <c r="SY549" s="1"/>
      <c r="SZ549" s="1"/>
      <c r="TA549" s="1"/>
      <c r="TB549" s="1"/>
      <c r="TC549" s="1"/>
      <c r="TD549" s="1"/>
      <c r="TE549" s="1"/>
      <c r="TF549" s="1"/>
      <c r="TG549" s="1"/>
      <c r="TH549" s="1"/>
      <c r="TI549" s="1"/>
      <c r="TJ549" s="1"/>
      <c r="TK549" s="1"/>
      <c r="TL549" s="1"/>
      <c r="TM549" s="1"/>
      <c r="TN549" s="1"/>
      <c r="TO549" s="1"/>
      <c r="TP549" s="1"/>
      <c r="TQ549" s="1"/>
      <c r="TR549" s="1"/>
      <c r="TS549" s="1"/>
      <c r="TT549" s="1"/>
      <c r="TU549" s="1"/>
      <c r="TV549" s="1"/>
      <c r="TW549" s="1"/>
      <c r="TX549" s="1"/>
      <c r="TY549" s="1"/>
      <c r="TZ549" s="1"/>
      <c r="UA549" s="1"/>
      <c r="UB549" s="1"/>
      <c r="UC549" s="1"/>
      <c r="UD549" s="1"/>
      <c r="UE549" s="1"/>
      <c r="UF549" s="1"/>
      <c r="UG549" s="1"/>
      <c r="UH549" s="1"/>
      <c r="UI549" s="1"/>
      <c r="UJ549" s="1"/>
      <c r="UK549" s="1"/>
      <c r="UL549" s="1"/>
      <c r="UM549" s="1"/>
      <c r="UN549" s="1"/>
      <c r="UO549" s="1"/>
      <c r="UP549" s="1"/>
      <c r="UQ549" s="1"/>
      <c r="UR549" s="1"/>
      <c r="US549" s="1"/>
      <c r="UT549" s="1"/>
      <c r="UU549" s="1"/>
      <c r="UV549" s="1"/>
      <c r="UW549" s="1"/>
      <c r="UX549" s="1"/>
      <c r="UY549" s="1"/>
      <c r="UZ549" s="1"/>
      <c r="VA549" s="1"/>
      <c r="VB549" s="1"/>
      <c r="VC549" s="1"/>
      <c r="VD549" s="1"/>
      <c r="VE549" s="1"/>
      <c r="VF549" s="1"/>
      <c r="VG549" s="1"/>
      <c r="VH549" s="1"/>
      <c r="VI549" s="1"/>
      <c r="VJ549" s="1"/>
      <c r="VK549" s="1"/>
      <c r="VL549" s="1"/>
      <c r="VM549" s="1"/>
      <c r="VN549" s="1"/>
      <c r="VO549" s="1"/>
      <c r="VP549" s="1"/>
      <c r="VQ549" s="1"/>
      <c r="VR549" s="1"/>
      <c r="VS549" s="1"/>
      <c r="VT549" s="1"/>
      <c r="VU549" s="1"/>
      <c r="VV549" s="1"/>
      <c r="VW549" s="1"/>
      <c r="VX549" s="1"/>
      <c r="VY549" s="1"/>
      <c r="VZ549" s="1"/>
      <c r="WA549" s="1"/>
      <c r="WB549" s="1"/>
      <c r="WC549" s="1"/>
      <c r="WD549" s="1"/>
      <c r="WE549" s="1"/>
      <c r="WF549" s="1"/>
      <c r="WG549" s="1"/>
      <c r="WH549" s="1"/>
      <c r="WI549" s="1"/>
      <c r="WJ549" s="1"/>
      <c r="WK549" s="1"/>
      <c r="WL549" s="1"/>
      <c r="WM549" s="1"/>
      <c r="WN549" s="1"/>
      <c r="WO549" s="1"/>
      <c r="WP549" s="1"/>
      <c r="WQ549" s="1"/>
      <c r="WR549" s="1"/>
      <c r="WS549" s="1"/>
      <c r="WT549" s="1"/>
      <c r="WU549" s="1"/>
      <c r="WV549" s="1"/>
      <c r="WW549" s="1"/>
      <c r="WX549" s="1"/>
      <c r="WY549" s="1"/>
      <c r="WZ549" s="1"/>
      <c r="XA549" s="1"/>
      <c r="XB549" s="1"/>
      <c r="XC549" s="1"/>
      <c r="XD549" s="1"/>
      <c r="XE549" s="1"/>
      <c r="XF549" s="1"/>
      <c r="XG549" s="1"/>
      <c r="XH549" s="1"/>
      <c r="XI549" s="1"/>
      <c r="XJ549" s="1"/>
      <c r="XK549" s="1"/>
      <c r="XL549" s="1"/>
      <c r="XM549" s="1"/>
      <c r="XN549" s="1"/>
      <c r="XO549" s="1"/>
      <c r="XP549" s="1"/>
      <c r="XQ549" s="1"/>
      <c r="XR549" s="1"/>
      <c r="XS549" s="1"/>
      <c r="XT549" s="1"/>
      <c r="XU549" s="1"/>
      <c r="XV549" s="1"/>
      <c r="XW549" s="1"/>
      <c r="XX549" s="1"/>
      <c r="XY549" s="1"/>
      <c r="XZ549" s="1"/>
      <c r="YA549" s="1"/>
      <c r="YB549" s="1"/>
      <c r="YC549" s="1"/>
      <c r="YD549" s="1"/>
      <c r="YE549" s="1"/>
      <c r="YF549" s="1"/>
      <c r="YG549" s="1"/>
      <c r="YH549" s="1"/>
      <c r="YI549" s="1"/>
      <c r="YJ549" s="1"/>
      <c r="YK549" s="1"/>
      <c r="YL549" s="1"/>
      <c r="YM549" s="1"/>
      <c r="YN549" s="1"/>
      <c r="YO549" s="1"/>
      <c r="YP549" s="1"/>
      <c r="YQ549" s="1"/>
      <c r="YR549" s="1"/>
      <c r="YS549" s="1"/>
      <c r="YT549" s="1"/>
      <c r="YU549" s="1"/>
      <c r="YV549" s="1"/>
      <c r="YW549" s="1"/>
      <c r="YX549" s="1"/>
      <c r="YY549" s="1"/>
      <c r="YZ549" s="1"/>
      <c r="ZA549" s="1"/>
      <c r="ZB549" s="1"/>
      <c r="ZC549" s="1"/>
      <c r="ZD549" s="1"/>
      <c r="ZE549" s="1"/>
      <c r="ZF549" s="1"/>
      <c r="ZG549" s="1"/>
      <c r="ZH549" s="1"/>
      <c r="ZI549" s="1"/>
      <c r="ZJ549" s="1"/>
      <c r="ZK549" s="1"/>
      <c r="ZL549" s="1"/>
      <c r="ZM549" s="1"/>
      <c r="ZN549" s="1"/>
      <c r="ZO549" s="1"/>
      <c r="ZP549" s="1"/>
      <c r="ZQ549" s="1"/>
      <c r="ZR549" s="1"/>
      <c r="ZS549" s="1"/>
      <c r="ZT549" s="1"/>
      <c r="ZU549" s="1"/>
      <c r="ZV549" s="1"/>
      <c r="ZW549" s="1"/>
      <c r="ZX549" s="1"/>
      <c r="ZY549" s="1"/>
      <c r="ZZ549" s="1"/>
      <c r="AAA549" s="1"/>
      <c r="AAB549" s="1"/>
      <c r="AAC549" s="1"/>
      <c r="AAD549" s="1"/>
      <c r="AAE549" s="1"/>
      <c r="AAF549" s="1"/>
      <c r="AAG549" s="1"/>
      <c r="AAH549" s="1"/>
      <c r="AAI549" s="1"/>
      <c r="AAJ549" s="1"/>
      <c r="AAK549" s="1"/>
      <c r="AAL549" s="1"/>
      <c r="AAM549" s="1"/>
      <c r="AAN549" s="1"/>
      <c r="AAO549" s="1"/>
      <c r="AAP549" s="1"/>
      <c r="AAQ549" s="1"/>
      <c r="AAR549" s="1"/>
      <c r="AAS549" s="1"/>
      <c r="AAT549" s="1"/>
      <c r="AAU549" s="1"/>
      <c r="AAV549" s="1"/>
      <c r="AAW549" s="1"/>
      <c r="AAX549" s="1"/>
      <c r="AAY549" s="1"/>
      <c r="AAZ549" s="1"/>
      <c r="ABA549" s="1"/>
      <c r="ABB549" s="1"/>
      <c r="ABC549" s="1"/>
      <c r="ABD549" s="1"/>
      <c r="ABE549" s="1"/>
      <c r="ABF549" s="1"/>
      <c r="ABG549" s="1"/>
      <c r="ABH549" s="1"/>
      <c r="ABI549" s="1"/>
      <c r="ABJ549" s="1"/>
      <c r="ABK549" s="1"/>
      <c r="ABL549" s="1"/>
      <c r="ABM549" s="1"/>
      <c r="ABN549" s="1"/>
      <c r="ABO549" s="1"/>
      <c r="ABP549" s="1"/>
      <c r="ABQ549" s="1"/>
      <c r="ABR549" s="1"/>
      <c r="ABS549" s="1"/>
      <c r="ABT549" s="1"/>
      <c r="ABU549" s="1"/>
      <c r="ABV549" s="1"/>
      <c r="ABW549" s="1"/>
      <c r="ABX549" s="1"/>
      <c r="ABY549" s="1"/>
      <c r="ABZ549" s="1"/>
      <c r="ACA549" s="1"/>
      <c r="ACB549" s="1"/>
      <c r="ACC549" s="1"/>
      <c r="ACD549" s="1"/>
      <c r="ACE549" s="1"/>
      <c r="ACF549" s="1"/>
      <c r="ACG549" s="1"/>
      <c r="ACH549" s="1"/>
      <c r="ACI549" s="1"/>
      <c r="ACJ549" s="1"/>
      <c r="ACK549" s="1"/>
      <c r="ACL549" s="1"/>
      <c r="ACM549" s="1"/>
      <c r="ACN549" s="1"/>
      <c r="ACO549" s="1"/>
      <c r="ACP549" s="1"/>
      <c r="ACQ549" s="1"/>
      <c r="ACR549" s="1"/>
      <c r="ACS549" s="1"/>
      <c r="ACT549" s="1"/>
      <c r="ACU549" s="1"/>
      <c r="ACV549" s="1"/>
      <c r="ACW549" s="1"/>
      <c r="ACX549" s="1"/>
      <c r="ACY549" s="1"/>
      <c r="ACZ549" s="1"/>
      <c r="ADA549" s="1"/>
      <c r="ADB549" s="1"/>
      <c r="ADC549" s="1"/>
      <c r="ADD549" s="1"/>
      <c r="ADE549" s="1"/>
      <c r="ADF549" s="1"/>
      <c r="ADG549" s="1"/>
      <c r="ADH549" s="1"/>
      <c r="ADI549" s="1"/>
      <c r="ADJ549" s="1"/>
      <c r="ADK549" s="1"/>
      <c r="ADL549" s="1"/>
      <c r="ADM549" s="1"/>
      <c r="ADN549" s="1"/>
      <c r="ADO549" s="1"/>
      <c r="ADP549" s="1"/>
      <c r="ADQ549" s="1"/>
      <c r="ADR549" s="1"/>
      <c r="ADS549" s="1"/>
      <c r="ADT549" s="1"/>
      <c r="ADU549" s="1"/>
      <c r="ADV549" s="1"/>
      <c r="ADW549" s="1"/>
      <c r="ADX549" s="1"/>
      <c r="ADY549" s="1"/>
      <c r="ADZ549" s="1"/>
      <c r="AEA549" s="1"/>
      <c r="AEB549" s="1"/>
      <c r="AEC549" s="1"/>
      <c r="AED549" s="1"/>
      <c r="AEE549" s="1"/>
      <c r="AEF549" s="1"/>
      <c r="AEG549" s="1"/>
      <c r="AEH549" s="1"/>
      <c r="AEI549" s="1"/>
      <c r="AEJ549" s="1"/>
      <c r="AEK549" s="1"/>
      <c r="AEL549" s="1"/>
      <c r="AEM549" s="1"/>
      <c r="AEN549" s="1"/>
      <c r="AEO549" s="1"/>
      <c r="AEP549" s="1"/>
      <c r="AEQ549" s="1"/>
      <c r="AER549" s="1"/>
      <c r="AES549" s="1"/>
      <c r="AET549" s="1"/>
      <c r="AEU549" s="1"/>
      <c r="AEV549" s="1"/>
      <c r="AEW549" s="1"/>
      <c r="AEX549" s="1"/>
      <c r="AEY549" s="1"/>
      <c r="AEZ549" s="1"/>
      <c r="AFA549" s="1"/>
      <c r="AFB549" s="1"/>
      <c r="AFC549" s="1"/>
      <c r="AFD549" s="1"/>
      <c r="AFE549" s="1"/>
      <c r="AFF549" s="1"/>
      <c r="AFG549" s="1"/>
      <c r="AFH549" s="1"/>
      <c r="AFI549" s="1"/>
      <c r="AFJ549" s="1"/>
      <c r="AFK549" s="1"/>
      <c r="AFL549" s="1"/>
      <c r="AFM549" s="1"/>
      <c r="AFN549" s="1"/>
      <c r="AFO549" s="1"/>
      <c r="AFP549" s="1"/>
      <c r="AFQ549" s="1"/>
      <c r="AFR549" s="1"/>
      <c r="AFS549" s="1"/>
      <c r="AFT549" s="1"/>
      <c r="AFU549" s="1"/>
      <c r="AFV549" s="1"/>
      <c r="AFW549" s="1"/>
      <c r="AFX549" s="1"/>
      <c r="AFY549" s="1"/>
      <c r="AFZ549" s="1"/>
      <c r="AGA549" s="1"/>
      <c r="AGB549" s="1"/>
      <c r="AGC549" s="1"/>
      <c r="AGD549" s="1"/>
      <c r="AGE549" s="1"/>
      <c r="AGF549" s="1"/>
      <c r="AGG549" s="1"/>
      <c r="AGH549" s="1"/>
      <c r="AGI549" s="1"/>
      <c r="AGJ549" s="1"/>
      <c r="AGK549" s="1"/>
      <c r="AGL549" s="1"/>
      <c r="AGM549" s="1"/>
      <c r="AGN549" s="1"/>
      <c r="AGO549" s="1"/>
      <c r="AGP549" s="1"/>
      <c r="AGQ549" s="1"/>
      <c r="AGR549" s="1"/>
      <c r="AGS549" s="1"/>
      <c r="AGT549" s="1"/>
      <c r="AGU549" s="1"/>
      <c r="AGV549" s="1"/>
      <c r="AGW549" s="1"/>
      <c r="AGX549" s="1"/>
      <c r="AGY549" s="1"/>
      <c r="AGZ549" s="1"/>
      <c r="AHA549" s="1"/>
      <c r="AHB549" s="1"/>
      <c r="AHC549" s="1"/>
      <c r="AHD549" s="1"/>
      <c r="AHE549" s="1"/>
      <c r="AHF549" s="1"/>
      <c r="AHG549" s="1"/>
      <c r="AHH549" s="1"/>
      <c r="AHI549" s="1"/>
      <c r="AHJ549" s="1"/>
      <c r="AHK549" s="1"/>
      <c r="AHL549" s="1"/>
      <c r="AHM549" s="1"/>
      <c r="AHN549" s="1"/>
      <c r="AHO549" s="1"/>
      <c r="AHP549" s="1"/>
      <c r="AHQ549" s="1"/>
      <c r="AHR549" s="1"/>
      <c r="AHS549" s="1"/>
      <c r="AHT549" s="1"/>
      <c r="AHU549" s="1"/>
      <c r="AHV549" s="1"/>
      <c r="AHW549" s="1"/>
      <c r="AHX549" s="1"/>
      <c r="AHY549" s="1"/>
      <c r="AHZ549" s="1"/>
      <c r="AIA549" s="1"/>
      <c r="AIB549" s="1"/>
      <c r="AIC549" s="1"/>
      <c r="AID549" s="1"/>
      <c r="AIE549" s="1"/>
      <c r="AIF549" s="1"/>
      <c r="AIG549" s="1"/>
      <c r="AIH549" s="1"/>
      <c r="AII549" s="1"/>
      <c r="AIJ549" s="1"/>
      <c r="AIK549" s="1"/>
      <c r="AIL549" s="1"/>
      <c r="AIM549" s="1"/>
      <c r="AIN549" s="1"/>
      <c r="AIO549" s="1"/>
      <c r="AIP549" s="1"/>
      <c r="AIQ549" s="1"/>
      <c r="AIR549" s="1"/>
      <c r="AIS549" s="1"/>
      <c r="AIT549" s="1"/>
      <c r="AIU549" s="1"/>
      <c r="AIV549" s="1"/>
      <c r="AIW549" s="1"/>
      <c r="AIX549" s="1"/>
      <c r="AIY549" s="1"/>
      <c r="AIZ549" s="1"/>
      <c r="AJA549" s="1"/>
      <c r="AJB549" s="1"/>
      <c r="AJC549" s="1"/>
      <c r="AJD549" s="1"/>
      <c r="AJE549" s="1"/>
      <c r="AJF549" s="1"/>
      <c r="AJG549" s="1"/>
      <c r="AJH549" s="1"/>
      <c r="AJI549" s="1"/>
      <c r="AJJ549" s="1"/>
      <c r="AJK549" s="1"/>
      <c r="AJL549" s="1"/>
      <c r="AJM549" s="1"/>
      <c r="AJN549" s="1"/>
      <c r="AJO549" s="1"/>
      <c r="AJP549" s="1"/>
      <c r="AJQ549" s="1"/>
      <c r="AJR549" s="1"/>
      <c r="AJS549" s="1"/>
      <c r="AJT549" s="1"/>
      <c r="AJU549" s="1"/>
      <c r="AJV549" s="1"/>
      <c r="AJW549" s="1"/>
      <c r="AJX549" s="1"/>
      <c r="AJY549" s="1"/>
      <c r="AJZ549" s="1"/>
      <c r="AKA549" s="1"/>
      <c r="AKB549" s="1"/>
      <c r="AKC549" s="1"/>
      <c r="AKD549" s="1"/>
      <c r="AKE549" s="1"/>
      <c r="AKF549" s="1"/>
      <c r="AKG549" s="1"/>
      <c r="AKH549" s="1"/>
      <c r="AKI549" s="1"/>
      <c r="AKJ549" s="1"/>
      <c r="AKK549" s="1"/>
      <c r="AKL549" s="1"/>
      <c r="AKM549" s="1"/>
      <c r="AKN549" s="1"/>
      <c r="AKO549" s="1"/>
      <c r="AKP549" s="1"/>
      <c r="AKQ549" s="1"/>
      <c r="AKR549" s="1"/>
      <c r="AKS549" s="1"/>
      <c r="AKT549" s="1"/>
      <c r="AKU549" s="1"/>
      <c r="AKV549" s="1"/>
      <c r="AKW549" s="1"/>
      <c r="AKX549" s="1"/>
      <c r="AKY549" s="1"/>
      <c r="AKZ549" s="1"/>
      <c r="ALA549" s="1"/>
      <c r="ALB549" s="1"/>
      <c r="ALC549" s="1"/>
      <c r="ALD549" s="1"/>
      <c r="ALE549" s="1"/>
      <c r="ALF549" s="1"/>
      <c r="ALG549" s="1"/>
      <c r="ALH549" s="1"/>
      <c r="ALI549" s="1"/>
      <c r="ALJ549" s="1"/>
      <c r="ALK549" s="1"/>
      <c r="ALL549" s="1"/>
      <c r="ALM549" s="1"/>
      <c r="ALN549" s="1"/>
      <c r="ALO549" s="1"/>
      <c r="ALP549" s="1"/>
      <c r="ALQ549" s="1"/>
      <c r="ALR549" s="1"/>
      <c r="ALS549" s="1"/>
      <c r="ALT549" s="1"/>
      <c r="ALU549" s="1"/>
      <c r="ALV549" s="1"/>
      <c r="ALW549" s="1"/>
      <c r="ALX549" s="1"/>
      <c r="ALY549" s="1"/>
      <c r="ALZ549" s="1"/>
      <c r="AMA549" s="1"/>
      <c r="AMB549" s="1"/>
      <c r="AMC549" s="1"/>
      <c r="AMD549" s="1"/>
      <c r="AME549" s="1"/>
      <c r="AMF549" s="1"/>
      <c r="AMG549" s="1"/>
      <c r="AMH549" s="1"/>
      <c r="AMI549" s="1"/>
      <c r="AMJ549" s="1"/>
    </row>
    <row r="550" spans="1:1024" s="22" customFormat="1">
      <c r="A550" s="1" t="s">
        <v>9274</v>
      </c>
      <c r="B550" s="1" t="s">
        <v>9282</v>
      </c>
      <c r="C550" s="1" t="s">
        <v>1066</v>
      </c>
      <c r="D550" s="1" t="s">
        <v>288</v>
      </c>
      <c r="E550" s="1" t="s">
        <v>9288</v>
      </c>
      <c r="F550" s="1" t="s">
        <v>12</v>
      </c>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c r="KB550" s="1"/>
      <c r="KC550" s="1"/>
      <c r="KD550" s="1"/>
      <c r="KE550" s="1"/>
      <c r="KF550" s="1"/>
      <c r="KG550" s="1"/>
      <c r="KH550" s="1"/>
      <c r="KI550" s="1"/>
      <c r="KJ550" s="1"/>
      <c r="KK550" s="1"/>
      <c r="KL550" s="1"/>
      <c r="KM550" s="1"/>
      <c r="KN550" s="1"/>
      <c r="KO550" s="1"/>
      <c r="KP550" s="1"/>
      <c r="KQ550" s="1"/>
      <c r="KR550" s="1"/>
      <c r="KS550" s="1"/>
      <c r="KT550" s="1"/>
      <c r="KU550" s="1"/>
      <c r="KV550" s="1"/>
      <c r="KW550" s="1"/>
      <c r="KX550" s="1"/>
      <c r="KY550" s="1"/>
      <c r="KZ550" s="1"/>
      <c r="LA550" s="1"/>
      <c r="LB550" s="1"/>
      <c r="LC550" s="1"/>
      <c r="LD550" s="1"/>
      <c r="LE550" s="1"/>
      <c r="LF550" s="1"/>
      <c r="LG550" s="1"/>
      <c r="LH550" s="1"/>
      <c r="LI550" s="1"/>
      <c r="LJ550" s="1"/>
      <c r="LK550" s="1"/>
      <c r="LL550" s="1"/>
      <c r="LM550" s="1"/>
      <c r="LN550" s="1"/>
      <c r="LO550" s="1"/>
      <c r="LP550" s="1"/>
      <c r="LQ550" s="1"/>
      <c r="LR550" s="1"/>
      <c r="LS550" s="1"/>
      <c r="LT550" s="1"/>
      <c r="LU550" s="1"/>
      <c r="LV550" s="1"/>
      <c r="LW550" s="1"/>
      <c r="LX550" s="1"/>
      <c r="LY550" s="1"/>
      <c r="LZ550" s="1"/>
      <c r="MA550" s="1"/>
      <c r="MB550" s="1"/>
      <c r="MC550" s="1"/>
      <c r="MD550" s="1"/>
      <c r="ME550" s="1"/>
      <c r="MF550" s="1"/>
      <c r="MG550" s="1"/>
      <c r="MH550" s="1"/>
      <c r="MI550" s="1"/>
      <c r="MJ550" s="1"/>
      <c r="MK550" s="1"/>
      <c r="ML550" s="1"/>
      <c r="MM550" s="1"/>
      <c r="MN550" s="1"/>
      <c r="MO550" s="1"/>
      <c r="MP550" s="1"/>
      <c r="MQ550" s="1"/>
      <c r="MR550" s="1"/>
      <c r="MS550" s="1"/>
      <c r="MT550" s="1"/>
      <c r="MU550" s="1"/>
      <c r="MV550" s="1"/>
      <c r="MW550" s="1"/>
      <c r="MX550" s="1"/>
      <c r="MY550" s="1"/>
      <c r="MZ550" s="1"/>
      <c r="NA550" s="1"/>
      <c r="NB550" s="1"/>
      <c r="NC550" s="1"/>
      <c r="ND550" s="1"/>
      <c r="NE550" s="1"/>
      <c r="NF550" s="1"/>
      <c r="NG550" s="1"/>
      <c r="NH550" s="1"/>
      <c r="NI550" s="1"/>
      <c r="NJ550" s="1"/>
      <c r="NK550" s="1"/>
      <c r="NL550" s="1"/>
      <c r="NM550" s="1"/>
      <c r="NN550" s="1"/>
      <c r="NO550" s="1"/>
      <c r="NP550" s="1"/>
      <c r="NQ550" s="1"/>
      <c r="NR550" s="1"/>
      <c r="NS550" s="1"/>
      <c r="NT550" s="1"/>
      <c r="NU550" s="1"/>
      <c r="NV550" s="1"/>
      <c r="NW550" s="1"/>
      <c r="NX550" s="1"/>
      <c r="NY550" s="1"/>
      <c r="NZ550" s="1"/>
      <c r="OA550" s="1"/>
      <c r="OB550" s="1"/>
      <c r="OC550" s="1"/>
      <c r="OD550" s="1"/>
      <c r="OE550" s="1"/>
      <c r="OF550" s="1"/>
      <c r="OG550" s="1"/>
      <c r="OH550" s="1"/>
      <c r="OI550" s="1"/>
      <c r="OJ550" s="1"/>
      <c r="OK550" s="1"/>
      <c r="OL550" s="1"/>
      <c r="OM550" s="1"/>
      <c r="ON550" s="1"/>
      <c r="OO550" s="1"/>
      <c r="OP550" s="1"/>
      <c r="OQ550" s="1"/>
      <c r="OR550" s="1"/>
      <c r="OS550" s="1"/>
      <c r="OT550" s="1"/>
      <c r="OU550" s="1"/>
      <c r="OV550" s="1"/>
      <c r="OW550" s="1"/>
      <c r="OX550" s="1"/>
      <c r="OY550" s="1"/>
      <c r="OZ550" s="1"/>
      <c r="PA550" s="1"/>
      <c r="PB550" s="1"/>
      <c r="PC550" s="1"/>
      <c r="PD550" s="1"/>
      <c r="PE550" s="1"/>
      <c r="PF550" s="1"/>
      <c r="PG550" s="1"/>
      <c r="PH550" s="1"/>
      <c r="PI550" s="1"/>
      <c r="PJ550" s="1"/>
      <c r="PK550" s="1"/>
      <c r="PL550" s="1"/>
      <c r="PM550" s="1"/>
      <c r="PN550" s="1"/>
      <c r="PO550" s="1"/>
      <c r="PP550" s="1"/>
      <c r="PQ550" s="1"/>
      <c r="PR550" s="1"/>
      <c r="PS550" s="1"/>
      <c r="PT550" s="1"/>
      <c r="PU550" s="1"/>
      <c r="PV550" s="1"/>
      <c r="PW550" s="1"/>
      <c r="PX550" s="1"/>
      <c r="PY550" s="1"/>
      <c r="PZ550" s="1"/>
      <c r="QA550" s="1"/>
      <c r="QB550" s="1"/>
      <c r="QC550" s="1"/>
      <c r="QD550" s="1"/>
      <c r="QE550" s="1"/>
      <c r="QF550" s="1"/>
      <c r="QG550" s="1"/>
      <c r="QH550" s="1"/>
      <c r="QI550" s="1"/>
      <c r="QJ550" s="1"/>
      <c r="QK550" s="1"/>
      <c r="QL550" s="1"/>
      <c r="QM550" s="1"/>
      <c r="QN550" s="1"/>
      <c r="QO550" s="1"/>
      <c r="QP550" s="1"/>
      <c r="QQ550" s="1"/>
      <c r="QR550" s="1"/>
      <c r="QS550" s="1"/>
      <c r="QT550" s="1"/>
      <c r="QU550" s="1"/>
      <c r="QV550" s="1"/>
      <c r="QW550" s="1"/>
      <c r="QX550" s="1"/>
      <c r="QY550" s="1"/>
      <c r="QZ550" s="1"/>
      <c r="RA550" s="1"/>
      <c r="RB550" s="1"/>
      <c r="RC550" s="1"/>
      <c r="RD550" s="1"/>
      <c r="RE550" s="1"/>
      <c r="RF550" s="1"/>
      <c r="RG550" s="1"/>
      <c r="RH550" s="1"/>
      <c r="RI550" s="1"/>
      <c r="RJ550" s="1"/>
      <c r="RK550" s="1"/>
      <c r="RL550" s="1"/>
      <c r="RM550" s="1"/>
      <c r="RN550" s="1"/>
      <c r="RO550" s="1"/>
      <c r="RP550" s="1"/>
      <c r="RQ550" s="1"/>
      <c r="RR550" s="1"/>
      <c r="RS550" s="1"/>
      <c r="RT550" s="1"/>
      <c r="RU550" s="1"/>
      <c r="RV550" s="1"/>
      <c r="RW550" s="1"/>
      <c r="RX550" s="1"/>
      <c r="RY550" s="1"/>
      <c r="RZ550" s="1"/>
      <c r="SA550" s="1"/>
      <c r="SB550" s="1"/>
      <c r="SC550" s="1"/>
      <c r="SD550" s="1"/>
      <c r="SE550" s="1"/>
      <c r="SF550" s="1"/>
      <c r="SG550" s="1"/>
      <c r="SH550" s="1"/>
      <c r="SI550" s="1"/>
      <c r="SJ550" s="1"/>
      <c r="SK550" s="1"/>
      <c r="SL550" s="1"/>
      <c r="SM550" s="1"/>
      <c r="SN550" s="1"/>
      <c r="SO550" s="1"/>
      <c r="SP550" s="1"/>
      <c r="SQ550" s="1"/>
      <c r="SR550" s="1"/>
      <c r="SS550" s="1"/>
      <c r="ST550" s="1"/>
      <c r="SU550" s="1"/>
      <c r="SV550" s="1"/>
      <c r="SW550" s="1"/>
      <c r="SX550" s="1"/>
      <c r="SY550" s="1"/>
      <c r="SZ550" s="1"/>
      <c r="TA550" s="1"/>
      <c r="TB550" s="1"/>
      <c r="TC550" s="1"/>
      <c r="TD550" s="1"/>
      <c r="TE550" s="1"/>
      <c r="TF550" s="1"/>
      <c r="TG550" s="1"/>
      <c r="TH550" s="1"/>
      <c r="TI550" s="1"/>
      <c r="TJ550" s="1"/>
      <c r="TK550" s="1"/>
      <c r="TL550" s="1"/>
      <c r="TM550" s="1"/>
      <c r="TN550" s="1"/>
      <c r="TO550" s="1"/>
      <c r="TP550" s="1"/>
      <c r="TQ550" s="1"/>
      <c r="TR550" s="1"/>
      <c r="TS550" s="1"/>
      <c r="TT550" s="1"/>
      <c r="TU550" s="1"/>
      <c r="TV550" s="1"/>
      <c r="TW550" s="1"/>
      <c r="TX550" s="1"/>
      <c r="TY550" s="1"/>
      <c r="TZ550" s="1"/>
      <c r="UA550" s="1"/>
      <c r="UB550" s="1"/>
      <c r="UC550" s="1"/>
      <c r="UD550" s="1"/>
      <c r="UE550" s="1"/>
      <c r="UF550" s="1"/>
      <c r="UG550" s="1"/>
      <c r="UH550" s="1"/>
      <c r="UI550" s="1"/>
      <c r="UJ550" s="1"/>
      <c r="UK550" s="1"/>
      <c r="UL550" s="1"/>
      <c r="UM550" s="1"/>
      <c r="UN550" s="1"/>
      <c r="UO550" s="1"/>
      <c r="UP550" s="1"/>
      <c r="UQ550" s="1"/>
      <c r="UR550" s="1"/>
      <c r="US550" s="1"/>
      <c r="UT550" s="1"/>
      <c r="UU550" s="1"/>
      <c r="UV550" s="1"/>
      <c r="UW550" s="1"/>
      <c r="UX550" s="1"/>
      <c r="UY550" s="1"/>
      <c r="UZ550" s="1"/>
      <c r="VA550" s="1"/>
      <c r="VB550" s="1"/>
      <c r="VC550" s="1"/>
      <c r="VD550" s="1"/>
      <c r="VE550" s="1"/>
      <c r="VF550" s="1"/>
      <c r="VG550" s="1"/>
      <c r="VH550" s="1"/>
      <c r="VI550" s="1"/>
      <c r="VJ550" s="1"/>
      <c r="VK550" s="1"/>
      <c r="VL550" s="1"/>
      <c r="VM550" s="1"/>
      <c r="VN550" s="1"/>
      <c r="VO550" s="1"/>
      <c r="VP550" s="1"/>
      <c r="VQ550" s="1"/>
      <c r="VR550" s="1"/>
      <c r="VS550" s="1"/>
      <c r="VT550" s="1"/>
      <c r="VU550" s="1"/>
      <c r="VV550" s="1"/>
      <c r="VW550" s="1"/>
      <c r="VX550" s="1"/>
      <c r="VY550" s="1"/>
      <c r="VZ550" s="1"/>
      <c r="WA550" s="1"/>
      <c r="WB550" s="1"/>
      <c r="WC550" s="1"/>
      <c r="WD550" s="1"/>
      <c r="WE550" s="1"/>
      <c r="WF550" s="1"/>
      <c r="WG550" s="1"/>
      <c r="WH550" s="1"/>
      <c r="WI550" s="1"/>
      <c r="WJ550" s="1"/>
      <c r="WK550" s="1"/>
      <c r="WL550" s="1"/>
      <c r="WM550" s="1"/>
      <c r="WN550" s="1"/>
      <c r="WO550" s="1"/>
      <c r="WP550" s="1"/>
      <c r="WQ550" s="1"/>
      <c r="WR550" s="1"/>
      <c r="WS550" s="1"/>
      <c r="WT550" s="1"/>
      <c r="WU550" s="1"/>
      <c r="WV550" s="1"/>
      <c r="WW550" s="1"/>
      <c r="WX550" s="1"/>
      <c r="WY550" s="1"/>
      <c r="WZ550" s="1"/>
      <c r="XA550" s="1"/>
      <c r="XB550" s="1"/>
      <c r="XC550" s="1"/>
      <c r="XD550" s="1"/>
      <c r="XE550" s="1"/>
      <c r="XF550" s="1"/>
      <c r="XG550" s="1"/>
      <c r="XH550" s="1"/>
      <c r="XI550" s="1"/>
      <c r="XJ550" s="1"/>
      <c r="XK550" s="1"/>
      <c r="XL550" s="1"/>
      <c r="XM550" s="1"/>
      <c r="XN550" s="1"/>
      <c r="XO550" s="1"/>
      <c r="XP550" s="1"/>
      <c r="XQ550" s="1"/>
      <c r="XR550" s="1"/>
      <c r="XS550" s="1"/>
      <c r="XT550" s="1"/>
      <c r="XU550" s="1"/>
      <c r="XV550" s="1"/>
      <c r="XW550" s="1"/>
      <c r="XX550" s="1"/>
      <c r="XY550" s="1"/>
      <c r="XZ550" s="1"/>
      <c r="YA550" s="1"/>
      <c r="YB550" s="1"/>
      <c r="YC550" s="1"/>
      <c r="YD550" s="1"/>
      <c r="YE550" s="1"/>
      <c r="YF550" s="1"/>
      <c r="YG550" s="1"/>
      <c r="YH550" s="1"/>
      <c r="YI550" s="1"/>
      <c r="YJ550" s="1"/>
      <c r="YK550" s="1"/>
      <c r="YL550" s="1"/>
      <c r="YM550" s="1"/>
      <c r="YN550" s="1"/>
      <c r="YO550" s="1"/>
      <c r="YP550" s="1"/>
      <c r="YQ550" s="1"/>
      <c r="YR550" s="1"/>
      <c r="YS550" s="1"/>
      <c r="YT550" s="1"/>
      <c r="YU550" s="1"/>
      <c r="YV550" s="1"/>
      <c r="YW550" s="1"/>
      <c r="YX550" s="1"/>
      <c r="YY550" s="1"/>
      <c r="YZ550" s="1"/>
      <c r="ZA550" s="1"/>
      <c r="ZB550" s="1"/>
      <c r="ZC550" s="1"/>
      <c r="ZD550" s="1"/>
      <c r="ZE550" s="1"/>
      <c r="ZF550" s="1"/>
      <c r="ZG550" s="1"/>
      <c r="ZH550" s="1"/>
      <c r="ZI550" s="1"/>
      <c r="ZJ550" s="1"/>
      <c r="ZK550" s="1"/>
      <c r="ZL550" s="1"/>
      <c r="ZM550" s="1"/>
      <c r="ZN550" s="1"/>
      <c r="ZO550" s="1"/>
      <c r="ZP550" s="1"/>
      <c r="ZQ550" s="1"/>
      <c r="ZR550" s="1"/>
      <c r="ZS550" s="1"/>
      <c r="ZT550" s="1"/>
      <c r="ZU550" s="1"/>
      <c r="ZV550" s="1"/>
      <c r="ZW550" s="1"/>
      <c r="ZX550" s="1"/>
      <c r="ZY550" s="1"/>
      <c r="ZZ550" s="1"/>
      <c r="AAA550" s="1"/>
      <c r="AAB550" s="1"/>
      <c r="AAC550" s="1"/>
      <c r="AAD550" s="1"/>
      <c r="AAE550" s="1"/>
      <c r="AAF550" s="1"/>
      <c r="AAG550" s="1"/>
      <c r="AAH550" s="1"/>
      <c r="AAI550" s="1"/>
      <c r="AAJ550" s="1"/>
      <c r="AAK550" s="1"/>
      <c r="AAL550" s="1"/>
      <c r="AAM550" s="1"/>
      <c r="AAN550" s="1"/>
      <c r="AAO550" s="1"/>
      <c r="AAP550" s="1"/>
      <c r="AAQ550" s="1"/>
      <c r="AAR550" s="1"/>
      <c r="AAS550" s="1"/>
      <c r="AAT550" s="1"/>
      <c r="AAU550" s="1"/>
      <c r="AAV550" s="1"/>
      <c r="AAW550" s="1"/>
      <c r="AAX550" s="1"/>
      <c r="AAY550" s="1"/>
      <c r="AAZ550" s="1"/>
      <c r="ABA550" s="1"/>
      <c r="ABB550" s="1"/>
      <c r="ABC550" s="1"/>
      <c r="ABD550" s="1"/>
      <c r="ABE550" s="1"/>
      <c r="ABF550" s="1"/>
      <c r="ABG550" s="1"/>
      <c r="ABH550" s="1"/>
      <c r="ABI550" s="1"/>
      <c r="ABJ550" s="1"/>
      <c r="ABK550" s="1"/>
      <c r="ABL550" s="1"/>
      <c r="ABM550" s="1"/>
      <c r="ABN550" s="1"/>
      <c r="ABO550" s="1"/>
      <c r="ABP550" s="1"/>
      <c r="ABQ550" s="1"/>
      <c r="ABR550" s="1"/>
      <c r="ABS550" s="1"/>
      <c r="ABT550" s="1"/>
      <c r="ABU550" s="1"/>
      <c r="ABV550" s="1"/>
      <c r="ABW550" s="1"/>
      <c r="ABX550" s="1"/>
      <c r="ABY550" s="1"/>
      <c r="ABZ550" s="1"/>
      <c r="ACA550" s="1"/>
      <c r="ACB550" s="1"/>
      <c r="ACC550" s="1"/>
      <c r="ACD550" s="1"/>
      <c r="ACE550" s="1"/>
      <c r="ACF550" s="1"/>
      <c r="ACG550" s="1"/>
      <c r="ACH550" s="1"/>
      <c r="ACI550" s="1"/>
      <c r="ACJ550" s="1"/>
      <c r="ACK550" s="1"/>
      <c r="ACL550" s="1"/>
      <c r="ACM550" s="1"/>
      <c r="ACN550" s="1"/>
      <c r="ACO550" s="1"/>
      <c r="ACP550" s="1"/>
      <c r="ACQ550" s="1"/>
      <c r="ACR550" s="1"/>
      <c r="ACS550" s="1"/>
      <c r="ACT550" s="1"/>
      <c r="ACU550" s="1"/>
      <c r="ACV550" s="1"/>
      <c r="ACW550" s="1"/>
      <c r="ACX550" s="1"/>
      <c r="ACY550" s="1"/>
      <c r="ACZ550" s="1"/>
      <c r="ADA550" s="1"/>
      <c r="ADB550" s="1"/>
      <c r="ADC550" s="1"/>
      <c r="ADD550" s="1"/>
      <c r="ADE550" s="1"/>
      <c r="ADF550" s="1"/>
      <c r="ADG550" s="1"/>
      <c r="ADH550" s="1"/>
      <c r="ADI550" s="1"/>
      <c r="ADJ550" s="1"/>
      <c r="ADK550" s="1"/>
      <c r="ADL550" s="1"/>
      <c r="ADM550" s="1"/>
      <c r="ADN550" s="1"/>
      <c r="ADO550" s="1"/>
      <c r="ADP550" s="1"/>
      <c r="ADQ550" s="1"/>
      <c r="ADR550" s="1"/>
      <c r="ADS550" s="1"/>
      <c r="ADT550" s="1"/>
      <c r="ADU550" s="1"/>
      <c r="ADV550" s="1"/>
      <c r="ADW550" s="1"/>
      <c r="ADX550" s="1"/>
      <c r="ADY550" s="1"/>
      <c r="ADZ550" s="1"/>
      <c r="AEA550" s="1"/>
      <c r="AEB550" s="1"/>
      <c r="AEC550" s="1"/>
      <c r="AED550" s="1"/>
      <c r="AEE550" s="1"/>
      <c r="AEF550" s="1"/>
      <c r="AEG550" s="1"/>
      <c r="AEH550" s="1"/>
      <c r="AEI550" s="1"/>
      <c r="AEJ550" s="1"/>
      <c r="AEK550" s="1"/>
      <c r="AEL550" s="1"/>
      <c r="AEM550" s="1"/>
      <c r="AEN550" s="1"/>
      <c r="AEO550" s="1"/>
      <c r="AEP550" s="1"/>
      <c r="AEQ550" s="1"/>
      <c r="AER550" s="1"/>
      <c r="AES550" s="1"/>
      <c r="AET550" s="1"/>
      <c r="AEU550" s="1"/>
      <c r="AEV550" s="1"/>
      <c r="AEW550" s="1"/>
      <c r="AEX550" s="1"/>
      <c r="AEY550" s="1"/>
      <c r="AEZ550" s="1"/>
      <c r="AFA550" s="1"/>
      <c r="AFB550" s="1"/>
      <c r="AFC550" s="1"/>
      <c r="AFD550" s="1"/>
      <c r="AFE550" s="1"/>
      <c r="AFF550" s="1"/>
      <c r="AFG550" s="1"/>
      <c r="AFH550" s="1"/>
      <c r="AFI550" s="1"/>
      <c r="AFJ550" s="1"/>
      <c r="AFK550" s="1"/>
      <c r="AFL550" s="1"/>
      <c r="AFM550" s="1"/>
      <c r="AFN550" s="1"/>
      <c r="AFO550" s="1"/>
      <c r="AFP550" s="1"/>
      <c r="AFQ550" s="1"/>
      <c r="AFR550" s="1"/>
      <c r="AFS550" s="1"/>
      <c r="AFT550" s="1"/>
      <c r="AFU550" s="1"/>
      <c r="AFV550" s="1"/>
      <c r="AFW550" s="1"/>
      <c r="AFX550" s="1"/>
      <c r="AFY550" s="1"/>
      <c r="AFZ550" s="1"/>
      <c r="AGA550" s="1"/>
      <c r="AGB550" s="1"/>
      <c r="AGC550" s="1"/>
      <c r="AGD550" s="1"/>
      <c r="AGE550" s="1"/>
      <c r="AGF550" s="1"/>
      <c r="AGG550" s="1"/>
      <c r="AGH550" s="1"/>
      <c r="AGI550" s="1"/>
      <c r="AGJ550" s="1"/>
      <c r="AGK550" s="1"/>
      <c r="AGL550" s="1"/>
      <c r="AGM550" s="1"/>
      <c r="AGN550" s="1"/>
      <c r="AGO550" s="1"/>
      <c r="AGP550" s="1"/>
      <c r="AGQ550" s="1"/>
      <c r="AGR550" s="1"/>
      <c r="AGS550" s="1"/>
      <c r="AGT550" s="1"/>
      <c r="AGU550" s="1"/>
      <c r="AGV550" s="1"/>
      <c r="AGW550" s="1"/>
      <c r="AGX550" s="1"/>
      <c r="AGY550" s="1"/>
      <c r="AGZ550" s="1"/>
      <c r="AHA550" s="1"/>
      <c r="AHB550" s="1"/>
      <c r="AHC550" s="1"/>
      <c r="AHD550" s="1"/>
      <c r="AHE550" s="1"/>
      <c r="AHF550" s="1"/>
      <c r="AHG550" s="1"/>
      <c r="AHH550" s="1"/>
      <c r="AHI550" s="1"/>
      <c r="AHJ550" s="1"/>
      <c r="AHK550" s="1"/>
      <c r="AHL550" s="1"/>
      <c r="AHM550" s="1"/>
      <c r="AHN550" s="1"/>
      <c r="AHO550" s="1"/>
      <c r="AHP550" s="1"/>
      <c r="AHQ550" s="1"/>
      <c r="AHR550" s="1"/>
      <c r="AHS550" s="1"/>
      <c r="AHT550" s="1"/>
      <c r="AHU550" s="1"/>
      <c r="AHV550" s="1"/>
      <c r="AHW550" s="1"/>
      <c r="AHX550" s="1"/>
      <c r="AHY550" s="1"/>
      <c r="AHZ550" s="1"/>
      <c r="AIA550" s="1"/>
      <c r="AIB550" s="1"/>
      <c r="AIC550" s="1"/>
      <c r="AID550" s="1"/>
      <c r="AIE550" s="1"/>
      <c r="AIF550" s="1"/>
      <c r="AIG550" s="1"/>
      <c r="AIH550" s="1"/>
      <c r="AII550" s="1"/>
      <c r="AIJ550" s="1"/>
      <c r="AIK550" s="1"/>
      <c r="AIL550" s="1"/>
      <c r="AIM550" s="1"/>
      <c r="AIN550" s="1"/>
      <c r="AIO550" s="1"/>
      <c r="AIP550" s="1"/>
      <c r="AIQ550" s="1"/>
      <c r="AIR550" s="1"/>
      <c r="AIS550" s="1"/>
      <c r="AIT550" s="1"/>
      <c r="AIU550" s="1"/>
      <c r="AIV550" s="1"/>
      <c r="AIW550" s="1"/>
      <c r="AIX550" s="1"/>
      <c r="AIY550" s="1"/>
      <c r="AIZ550" s="1"/>
      <c r="AJA550" s="1"/>
      <c r="AJB550" s="1"/>
      <c r="AJC550" s="1"/>
      <c r="AJD550" s="1"/>
      <c r="AJE550" s="1"/>
      <c r="AJF550" s="1"/>
      <c r="AJG550" s="1"/>
      <c r="AJH550" s="1"/>
      <c r="AJI550" s="1"/>
      <c r="AJJ550" s="1"/>
      <c r="AJK550" s="1"/>
      <c r="AJL550" s="1"/>
      <c r="AJM550" s="1"/>
      <c r="AJN550" s="1"/>
      <c r="AJO550" s="1"/>
      <c r="AJP550" s="1"/>
      <c r="AJQ550" s="1"/>
      <c r="AJR550" s="1"/>
      <c r="AJS550" s="1"/>
      <c r="AJT550" s="1"/>
      <c r="AJU550" s="1"/>
      <c r="AJV550" s="1"/>
      <c r="AJW550" s="1"/>
      <c r="AJX550" s="1"/>
      <c r="AJY550" s="1"/>
      <c r="AJZ550" s="1"/>
      <c r="AKA550" s="1"/>
      <c r="AKB550" s="1"/>
      <c r="AKC550" s="1"/>
      <c r="AKD550" s="1"/>
      <c r="AKE550" s="1"/>
      <c r="AKF550" s="1"/>
      <c r="AKG550" s="1"/>
      <c r="AKH550" s="1"/>
      <c r="AKI550" s="1"/>
      <c r="AKJ550" s="1"/>
      <c r="AKK550" s="1"/>
      <c r="AKL550" s="1"/>
      <c r="AKM550" s="1"/>
      <c r="AKN550" s="1"/>
      <c r="AKO550" s="1"/>
      <c r="AKP550" s="1"/>
      <c r="AKQ550" s="1"/>
      <c r="AKR550" s="1"/>
      <c r="AKS550" s="1"/>
      <c r="AKT550" s="1"/>
      <c r="AKU550" s="1"/>
      <c r="AKV550" s="1"/>
      <c r="AKW550" s="1"/>
      <c r="AKX550" s="1"/>
      <c r="AKY550" s="1"/>
      <c r="AKZ550" s="1"/>
      <c r="ALA550" s="1"/>
      <c r="ALB550" s="1"/>
      <c r="ALC550" s="1"/>
      <c r="ALD550" s="1"/>
      <c r="ALE550" s="1"/>
      <c r="ALF550" s="1"/>
      <c r="ALG550" s="1"/>
      <c r="ALH550" s="1"/>
      <c r="ALI550" s="1"/>
      <c r="ALJ550" s="1"/>
      <c r="ALK550" s="1"/>
      <c r="ALL550" s="1"/>
      <c r="ALM550" s="1"/>
      <c r="ALN550" s="1"/>
      <c r="ALO550" s="1"/>
      <c r="ALP550" s="1"/>
      <c r="ALQ550" s="1"/>
      <c r="ALR550" s="1"/>
      <c r="ALS550" s="1"/>
      <c r="ALT550" s="1"/>
      <c r="ALU550" s="1"/>
      <c r="ALV550" s="1"/>
      <c r="ALW550" s="1"/>
      <c r="ALX550" s="1"/>
      <c r="ALY550" s="1"/>
      <c r="ALZ550" s="1"/>
      <c r="AMA550" s="1"/>
      <c r="AMB550" s="1"/>
      <c r="AMC550" s="1"/>
      <c r="AMD550" s="1"/>
      <c r="AME550" s="1"/>
      <c r="AMF550" s="1"/>
      <c r="AMG550" s="1"/>
      <c r="AMH550" s="1"/>
      <c r="AMI550" s="1"/>
      <c r="AMJ550" s="1"/>
    </row>
    <row r="551" spans="1:1024" s="22" customFormat="1">
      <c r="A551" s="1" t="s">
        <v>9275</v>
      </c>
      <c r="B551" s="1" t="s">
        <v>9283</v>
      </c>
      <c r="C551" s="1" t="s">
        <v>1066</v>
      </c>
      <c r="D551" s="1" t="s">
        <v>288</v>
      </c>
      <c r="E551" s="1" t="s">
        <v>9289</v>
      </c>
      <c r="F551" s="1" t="s">
        <v>12</v>
      </c>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c r="KB551" s="1"/>
      <c r="KC551" s="1"/>
      <c r="KD551" s="1"/>
      <c r="KE551" s="1"/>
      <c r="KF551" s="1"/>
      <c r="KG551" s="1"/>
      <c r="KH551" s="1"/>
      <c r="KI551" s="1"/>
      <c r="KJ551" s="1"/>
      <c r="KK551" s="1"/>
      <c r="KL551" s="1"/>
      <c r="KM551" s="1"/>
      <c r="KN551" s="1"/>
      <c r="KO551" s="1"/>
      <c r="KP551" s="1"/>
      <c r="KQ551" s="1"/>
      <c r="KR551" s="1"/>
      <c r="KS551" s="1"/>
      <c r="KT551" s="1"/>
      <c r="KU551" s="1"/>
      <c r="KV551" s="1"/>
      <c r="KW551" s="1"/>
      <c r="KX551" s="1"/>
      <c r="KY551" s="1"/>
      <c r="KZ551" s="1"/>
      <c r="LA551" s="1"/>
      <c r="LB551" s="1"/>
      <c r="LC551" s="1"/>
      <c r="LD551" s="1"/>
      <c r="LE551" s="1"/>
      <c r="LF551" s="1"/>
      <c r="LG551" s="1"/>
      <c r="LH551" s="1"/>
      <c r="LI551" s="1"/>
      <c r="LJ551" s="1"/>
      <c r="LK551" s="1"/>
      <c r="LL551" s="1"/>
      <c r="LM551" s="1"/>
      <c r="LN551" s="1"/>
      <c r="LO551" s="1"/>
      <c r="LP551" s="1"/>
      <c r="LQ551" s="1"/>
      <c r="LR551" s="1"/>
      <c r="LS551" s="1"/>
      <c r="LT551" s="1"/>
      <c r="LU551" s="1"/>
      <c r="LV551" s="1"/>
      <c r="LW551" s="1"/>
      <c r="LX551" s="1"/>
      <c r="LY551" s="1"/>
      <c r="LZ551" s="1"/>
      <c r="MA551" s="1"/>
      <c r="MB551" s="1"/>
      <c r="MC551" s="1"/>
      <c r="MD551" s="1"/>
      <c r="ME551" s="1"/>
      <c r="MF551" s="1"/>
      <c r="MG551" s="1"/>
      <c r="MH551" s="1"/>
      <c r="MI551" s="1"/>
      <c r="MJ551" s="1"/>
      <c r="MK551" s="1"/>
      <c r="ML551" s="1"/>
      <c r="MM551" s="1"/>
      <c r="MN551" s="1"/>
      <c r="MO551" s="1"/>
      <c r="MP551" s="1"/>
      <c r="MQ551" s="1"/>
      <c r="MR551" s="1"/>
      <c r="MS551" s="1"/>
      <c r="MT551" s="1"/>
      <c r="MU551" s="1"/>
      <c r="MV551" s="1"/>
      <c r="MW551" s="1"/>
      <c r="MX551" s="1"/>
      <c r="MY551" s="1"/>
      <c r="MZ551" s="1"/>
      <c r="NA551" s="1"/>
      <c r="NB551" s="1"/>
      <c r="NC551" s="1"/>
      <c r="ND551" s="1"/>
      <c r="NE551" s="1"/>
      <c r="NF551" s="1"/>
      <c r="NG551" s="1"/>
      <c r="NH551" s="1"/>
      <c r="NI551" s="1"/>
      <c r="NJ551" s="1"/>
      <c r="NK551" s="1"/>
      <c r="NL551" s="1"/>
      <c r="NM551" s="1"/>
      <c r="NN551" s="1"/>
      <c r="NO551" s="1"/>
      <c r="NP551" s="1"/>
      <c r="NQ551" s="1"/>
      <c r="NR551" s="1"/>
      <c r="NS551" s="1"/>
      <c r="NT551" s="1"/>
      <c r="NU551" s="1"/>
      <c r="NV551" s="1"/>
      <c r="NW551" s="1"/>
      <c r="NX551" s="1"/>
      <c r="NY551" s="1"/>
      <c r="NZ551" s="1"/>
      <c r="OA551" s="1"/>
      <c r="OB551" s="1"/>
      <c r="OC551" s="1"/>
      <c r="OD551" s="1"/>
      <c r="OE551" s="1"/>
      <c r="OF551" s="1"/>
      <c r="OG551" s="1"/>
      <c r="OH551" s="1"/>
      <c r="OI551" s="1"/>
      <c r="OJ551" s="1"/>
      <c r="OK551" s="1"/>
      <c r="OL551" s="1"/>
      <c r="OM551" s="1"/>
      <c r="ON551" s="1"/>
      <c r="OO551" s="1"/>
      <c r="OP551" s="1"/>
      <c r="OQ551" s="1"/>
      <c r="OR551" s="1"/>
      <c r="OS551" s="1"/>
      <c r="OT551" s="1"/>
      <c r="OU551" s="1"/>
      <c r="OV551" s="1"/>
      <c r="OW551" s="1"/>
      <c r="OX551" s="1"/>
      <c r="OY551" s="1"/>
      <c r="OZ551" s="1"/>
      <c r="PA551" s="1"/>
      <c r="PB551" s="1"/>
      <c r="PC551" s="1"/>
      <c r="PD551" s="1"/>
      <c r="PE551" s="1"/>
      <c r="PF551" s="1"/>
      <c r="PG551" s="1"/>
      <c r="PH551" s="1"/>
      <c r="PI551" s="1"/>
      <c r="PJ551" s="1"/>
      <c r="PK551" s="1"/>
      <c r="PL551" s="1"/>
      <c r="PM551" s="1"/>
      <c r="PN551" s="1"/>
      <c r="PO551" s="1"/>
      <c r="PP551" s="1"/>
      <c r="PQ551" s="1"/>
      <c r="PR551" s="1"/>
      <c r="PS551" s="1"/>
      <c r="PT551" s="1"/>
      <c r="PU551" s="1"/>
      <c r="PV551" s="1"/>
      <c r="PW551" s="1"/>
      <c r="PX551" s="1"/>
      <c r="PY551" s="1"/>
      <c r="PZ551" s="1"/>
      <c r="QA551" s="1"/>
      <c r="QB551" s="1"/>
      <c r="QC551" s="1"/>
      <c r="QD551" s="1"/>
      <c r="QE551" s="1"/>
      <c r="QF551" s="1"/>
      <c r="QG551" s="1"/>
      <c r="QH551" s="1"/>
      <c r="QI551" s="1"/>
      <c r="QJ551" s="1"/>
      <c r="QK551" s="1"/>
      <c r="QL551" s="1"/>
      <c r="QM551" s="1"/>
      <c r="QN551" s="1"/>
      <c r="QO551" s="1"/>
      <c r="QP551" s="1"/>
      <c r="QQ551" s="1"/>
      <c r="QR551" s="1"/>
      <c r="QS551" s="1"/>
      <c r="QT551" s="1"/>
      <c r="QU551" s="1"/>
      <c r="QV551" s="1"/>
      <c r="QW551" s="1"/>
      <c r="QX551" s="1"/>
      <c r="QY551" s="1"/>
      <c r="QZ551" s="1"/>
      <c r="RA551" s="1"/>
      <c r="RB551" s="1"/>
      <c r="RC551" s="1"/>
      <c r="RD551" s="1"/>
      <c r="RE551" s="1"/>
      <c r="RF551" s="1"/>
      <c r="RG551" s="1"/>
      <c r="RH551" s="1"/>
      <c r="RI551" s="1"/>
      <c r="RJ551" s="1"/>
      <c r="RK551" s="1"/>
      <c r="RL551" s="1"/>
      <c r="RM551" s="1"/>
      <c r="RN551" s="1"/>
      <c r="RO551" s="1"/>
      <c r="RP551" s="1"/>
      <c r="RQ551" s="1"/>
      <c r="RR551" s="1"/>
      <c r="RS551" s="1"/>
      <c r="RT551" s="1"/>
      <c r="RU551" s="1"/>
      <c r="RV551" s="1"/>
      <c r="RW551" s="1"/>
      <c r="RX551" s="1"/>
      <c r="RY551" s="1"/>
      <c r="RZ551" s="1"/>
      <c r="SA551" s="1"/>
      <c r="SB551" s="1"/>
      <c r="SC551" s="1"/>
      <c r="SD551" s="1"/>
      <c r="SE551" s="1"/>
      <c r="SF551" s="1"/>
      <c r="SG551" s="1"/>
      <c r="SH551" s="1"/>
      <c r="SI551" s="1"/>
      <c r="SJ551" s="1"/>
      <c r="SK551" s="1"/>
      <c r="SL551" s="1"/>
      <c r="SM551" s="1"/>
      <c r="SN551" s="1"/>
      <c r="SO551" s="1"/>
      <c r="SP551" s="1"/>
      <c r="SQ551" s="1"/>
      <c r="SR551" s="1"/>
      <c r="SS551" s="1"/>
      <c r="ST551" s="1"/>
      <c r="SU551" s="1"/>
      <c r="SV551" s="1"/>
      <c r="SW551" s="1"/>
      <c r="SX551" s="1"/>
      <c r="SY551" s="1"/>
      <c r="SZ551" s="1"/>
      <c r="TA551" s="1"/>
      <c r="TB551" s="1"/>
      <c r="TC551" s="1"/>
      <c r="TD551" s="1"/>
      <c r="TE551" s="1"/>
      <c r="TF551" s="1"/>
      <c r="TG551" s="1"/>
      <c r="TH551" s="1"/>
      <c r="TI551" s="1"/>
      <c r="TJ551" s="1"/>
      <c r="TK551" s="1"/>
      <c r="TL551" s="1"/>
      <c r="TM551" s="1"/>
      <c r="TN551" s="1"/>
      <c r="TO551" s="1"/>
      <c r="TP551" s="1"/>
      <c r="TQ551" s="1"/>
      <c r="TR551" s="1"/>
      <c r="TS551" s="1"/>
      <c r="TT551" s="1"/>
      <c r="TU551" s="1"/>
      <c r="TV551" s="1"/>
      <c r="TW551" s="1"/>
      <c r="TX551" s="1"/>
      <c r="TY551" s="1"/>
      <c r="TZ551" s="1"/>
      <c r="UA551" s="1"/>
      <c r="UB551" s="1"/>
      <c r="UC551" s="1"/>
      <c r="UD551" s="1"/>
      <c r="UE551" s="1"/>
      <c r="UF551" s="1"/>
      <c r="UG551" s="1"/>
      <c r="UH551" s="1"/>
      <c r="UI551" s="1"/>
      <c r="UJ551" s="1"/>
      <c r="UK551" s="1"/>
      <c r="UL551" s="1"/>
      <c r="UM551" s="1"/>
      <c r="UN551" s="1"/>
      <c r="UO551" s="1"/>
      <c r="UP551" s="1"/>
      <c r="UQ551" s="1"/>
      <c r="UR551" s="1"/>
      <c r="US551" s="1"/>
      <c r="UT551" s="1"/>
      <c r="UU551" s="1"/>
      <c r="UV551" s="1"/>
      <c r="UW551" s="1"/>
      <c r="UX551" s="1"/>
      <c r="UY551" s="1"/>
      <c r="UZ551" s="1"/>
      <c r="VA551" s="1"/>
      <c r="VB551" s="1"/>
      <c r="VC551" s="1"/>
      <c r="VD551" s="1"/>
      <c r="VE551" s="1"/>
      <c r="VF551" s="1"/>
      <c r="VG551" s="1"/>
      <c r="VH551" s="1"/>
      <c r="VI551" s="1"/>
      <c r="VJ551" s="1"/>
      <c r="VK551" s="1"/>
      <c r="VL551" s="1"/>
      <c r="VM551" s="1"/>
      <c r="VN551" s="1"/>
      <c r="VO551" s="1"/>
      <c r="VP551" s="1"/>
      <c r="VQ551" s="1"/>
      <c r="VR551" s="1"/>
      <c r="VS551" s="1"/>
      <c r="VT551" s="1"/>
      <c r="VU551" s="1"/>
      <c r="VV551" s="1"/>
      <c r="VW551" s="1"/>
      <c r="VX551" s="1"/>
      <c r="VY551" s="1"/>
      <c r="VZ551" s="1"/>
      <c r="WA551" s="1"/>
      <c r="WB551" s="1"/>
      <c r="WC551" s="1"/>
      <c r="WD551" s="1"/>
      <c r="WE551" s="1"/>
      <c r="WF551" s="1"/>
      <c r="WG551" s="1"/>
      <c r="WH551" s="1"/>
      <c r="WI551" s="1"/>
      <c r="WJ551" s="1"/>
      <c r="WK551" s="1"/>
      <c r="WL551" s="1"/>
      <c r="WM551" s="1"/>
      <c r="WN551" s="1"/>
      <c r="WO551" s="1"/>
      <c r="WP551" s="1"/>
      <c r="WQ551" s="1"/>
      <c r="WR551" s="1"/>
      <c r="WS551" s="1"/>
      <c r="WT551" s="1"/>
      <c r="WU551" s="1"/>
      <c r="WV551" s="1"/>
      <c r="WW551" s="1"/>
      <c r="WX551" s="1"/>
      <c r="WY551" s="1"/>
      <c r="WZ551" s="1"/>
      <c r="XA551" s="1"/>
      <c r="XB551" s="1"/>
      <c r="XC551" s="1"/>
      <c r="XD551" s="1"/>
      <c r="XE551" s="1"/>
      <c r="XF551" s="1"/>
      <c r="XG551" s="1"/>
      <c r="XH551" s="1"/>
      <c r="XI551" s="1"/>
      <c r="XJ551" s="1"/>
      <c r="XK551" s="1"/>
      <c r="XL551" s="1"/>
      <c r="XM551" s="1"/>
      <c r="XN551" s="1"/>
      <c r="XO551" s="1"/>
      <c r="XP551" s="1"/>
      <c r="XQ551" s="1"/>
      <c r="XR551" s="1"/>
      <c r="XS551" s="1"/>
      <c r="XT551" s="1"/>
      <c r="XU551" s="1"/>
      <c r="XV551" s="1"/>
      <c r="XW551" s="1"/>
      <c r="XX551" s="1"/>
      <c r="XY551" s="1"/>
      <c r="XZ551" s="1"/>
      <c r="YA551" s="1"/>
      <c r="YB551" s="1"/>
      <c r="YC551" s="1"/>
      <c r="YD551" s="1"/>
      <c r="YE551" s="1"/>
      <c r="YF551" s="1"/>
      <c r="YG551" s="1"/>
      <c r="YH551" s="1"/>
      <c r="YI551" s="1"/>
      <c r="YJ551" s="1"/>
      <c r="YK551" s="1"/>
      <c r="YL551" s="1"/>
      <c r="YM551" s="1"/>
      <c r="YN551" s="1"/>
      <c r="YO551" s="1"/>
      <c r="YP551" s="1"/>
      <c r="YQ551" s="1"/>
      <c r="YR551" s="1"/>
      <c r="YS551" s="1"/>
      <c r="YT551" s="1"/>
      <c r="YU551" s="1"/>
      <c r="YV551" s="1"/>
      <c r="YW551" s="1"/>
      <c r="YX551" s="1"/>
      <c r="YY551" s="1"/>
      <c r="YZ551" s="1"/>
      <c r="ZA551" s="1"/>
      <c r="ZB551" s="1"/>
      <c r="ZC551" s="1"/>
      <c r="ZD551" s="1"/>
      <c r="ZE551" s="1"/>
      <c r="ZF551" s="1"/>
      <c r="ZG551" s="1"/>
      <c r="ZH551" s="1"/>
      <c r="ZI551" s="1"/>
      <c r="ZJ551" s="1"/>
      <c r="ZK551" s="1"/>
      <c r="ZL551" s="1"/>
      <c r="ZM551" s="1"/>
      <c r="ZN551" s="1"/>
      <c r="ZO551" s="1"/>
      <c r="ZP551" s="1"/>
      <c r="ZQ551" s="1"/>
      <c r="ZR551" s="1"/>
      <c r="ZS551" s="1"/>
      <c r="ZT551" s="1"/>
      <c r="ZU551" s="1"/>
      <c r="ZV551" s="1"/>
      <c r="ZW551" s="1"/>
      <c r="ZX551" s="1"/>
      <c r="ZY551" s="1"/>
      <c r="ZZ551" s="1"/>
      <c r="AAA551" s="1"/>
      <c r="AAB551" s="1"/>
      <c r="AAC551" s="1"/>
      <c r="AAD551" s="1"/>
      <c r="AAE551" s="1"/>
      <c r="AAF551" s="1"/>
      <c r="AAG551" s="1"/>
      <c r="AAH551" s="1"/>
      <c r="AAI551" s="1"/>
      <c r="AAJ551" s="1"/>
      <c r="AAK551" s="1"/>
      <c r="AAL551" s="1"/>
      <c r="AAM551" s="1"/>
      <c r="AAN551" s="1"/>
      <c r="AAO551" s="1"/>
      <c r="AAP551" s="1"/>
      <c r="AAQ551" s="1"/>
      <c r="AAR551" s="1"/>
      <c r="AAS551" s="1"/>
      <c r="AAT551" s="1"/>
      <c r="AAU551" s="1"/>
      <c r="AAV551" s="1"/>
      <c r="AAW551" s="1"/>
      <c r="AAX551" s="1"/>
      <c r="AAY551" s="1"/>
      <c r="AAZ551" s="1"/>
      <c r="ABA551" s="1"/>
      <c r="ABB551" s="1"/>
      <c r="ABC551" s="1"/>
      <c r="ABD551" s="1"/>
      <c r="ABE551" s="1"/>
      <c r="ABF551" s="1"/>
      <c r="ABG551" s="1"/>
      <c r="ABH551" s="1"/>
      <c r="ABI551" s="1"/>
      <c r="ABJ551" s="1"/>
      <c r="ABK551" s="1"/>
      <c r="ABL551" s="1"/>
      <c r="ABM551" s="1"/>
      <c r="ABN551" s="1"/>
      <c r="ABO551" s="1"/>
      <c r="ABP551" s="1"/>
      <c r="ABQ551" s="1"/>
      <c r="ABR551" s="1"/>
      <c r="ABS551" s="1"/>
      <c r="ABT551" s="1"/>
      <c r="ABU551" s="1"/>
      <c r="ABV551" s="1"/>
      <c r="ABW551" s="1"/>
      <c r="ABX551" s="1"/>
      <c r="ABY551" s="1"/>
      <c r="ABZ551" s="1"/>
      <c r="ACA551" s="1"/>
      <c r="ACB551" s="1"/>
      <c r="ACC551" s="1"/>
      <c r="ACD551" s="1"/>
      <c r="ACE551" s="1"/>
      <c r="ACF551" s="1"/>
      <c r="ACG551" s="1"/>
      <c r="ACH551" s="1"/>
      <c r="ACI551" s="1"/>
      <c r="ACJ551" s="1"/>
      <c r="ACK551" s="1"/>
      <c r="ACL551" s="1"/>
      <c r="ACM551" s="1"/>
      <c r="ACN551" s="1"/>
      <c r="ACO551" s="1"/>
      <c r="ACP551" s="1"/>
      <c r="ACQ551" s="1"/>
      <c r="ACR551" s="1"/>
      <c r="ACS551" s="1"/>
      <c r="ACT551" s="1"/>
      <c r="ACU551" s="1"/>
      <c r="ACV551" s="1"/>
      <c r="ACW551" s="1"/>
      <c r="ACX551" s="1"/>
      <c r="ACY551" s="1"/>
      <c r="ACZ551" s="1"/>
      <c r="ADA551" s="1"/>
      <c r="ADB551" s="1"/>
      <c r="ADC551" s="1"/>
      <c r="ADD551" s="1"/>
      <c r="ADE551" s="1"/>
      <c r="ADF551" s="1"/>
      <c r="ADG551" s="1"/>
      <c r="ADH551" s="1"/>
      <c r="ADI551" s="1"/>
      <c r="ADJ551" s="1"/>
      <c r="ADK551" s="1"/>
      <c r="ADL551" s="1"/>
      <c r="ADM551" s="1"/>
      <c r="ADN551" s="1"/>
      <c r="ADO551" s="1"/>
      <c r="ADP551" s="1"/>
      <c r="ADQ551" s="1"/>
      <c r="ADR551" s="1"/>
      <c r="ADS551" s="1"/>
      <c r="ADT551" s="1"/>
      <c r="ADU551" s="1"/>
      <c r="ADV551" s="1"/>
      <c r="ADW551" s="1"/>
      <c r="ADX551" s="1"/>
      <c r="ADY551" s="1"/>
      <c r="ADZ551" s="1"/>
      <c r="AEA551" s="1"/>
      <c r="AEB551" s="1"/>
      <c r="AEC551" s="1"/>
      <c r="AED551" s="1"/>
      <c r="AEE551" s="1"/>
      <c r="AEF551" s="1"/>
      <c r="AEG551" s="1"/>
      <c r="AEH551" s="1"/>
      <c r="AEI551" s="1"/>
      <c r="AEJ551" s="1"/>
      <c r="AEK551" s="1"/>
      <c r="AEL551" s="1"/>
      <c r="AEM551" s="1"/>
      <c r="AEN551" s="1"/>
      <c r="AEO551" s="1"/>
      <c r="AEP551" s="1"/>
      <c r="AEQ551" s="1"/>
      <c r="AER551" s="1"/>
      <c r="AES551" s="1"/>
      <c r="AET551" s="1"/>
      <c r="AEU551" s="1"/>
      <c r="AEV551" s="1"/>
      <c r="AEW551" s="1"/>
      <c r="AEX551" s="1"/>
      <c r="AEY551" s="1"/>
      <c r="AEZ551" s="1"/>
      <c r="AFA551" s="1"/>
      <c r="AFB551" s="1"/>
      <c r="AFC551" s="1"/>
      <c r="AFD551" s="1"/>
      <c r="AFE551" s="1"/>
      <c r="AFF551" s="1"/>
      <c r="AFG551" s="1"/>
      <c r="AFH551" s="1"/>
      <c r="AFI551" s="1"/>
      <c r="AFJ551" s="1"/>
      <c r="AFK551" s="1"/>
      <c r="AFL551" s="1"/>
      <c r="AFM551" s="1"/>
      <c r="AFN551" s="1"/>
      <c r="AFO551" s="1"/>
      <c r="AFP551" s="1"/>
      <c r="AFQ551" s="1"/>
      <c r="AFR551" s="1"/>
      <c r="AFS551" s="1"/>
      <c r="AFT551" s="1"/>
      <c r="AFU551" s="1"/>
      <c r="AFV551" s="1"/>
      <c r="AFW551" s="1"/>
      <c r="AFX551" s="1"/>
      <c r="AFY551" s="1"/>
      <c r="AFZ551" s="1"/>
      <c r="AGA551" s="1"/>
      <c r="AGB551" s="1"/>
      <c r="AGC551" s="1"/>
      <c r="AGD551" s="1"/>
      <c r="AGE551" s="1"/>
      <c r="AGF551" s="1"/>
      <c r="AGG551" s="1"/>
      <c r="AGH551" s="1"/>
      <c r="AGI551" s="1"/>
      <c r="AGJ551" s="1"/>
      <c r="AGK551" s="1"/>
      <c r="AGL551" s="1"/>
      <c r="AGM551" s="1"/>
      <c r="AGN551" s="1"/>
      <c r="AGO551" s="1"/>
      <c r="AGP551" s="1"/>
      <c r="AGQ551" s="1"/>
      <c r="AGR551" s="1"/>
      <c r="AGS551" s="1"/>
      <c r="AGT551" s="1"/>
      <c r="AGU551" s="1"/>
      <c r="AGV551" s="1"/>
      <c r="AGW551" s="1"/>
      <c r="AGX551" s="1"/>
      <c r="AGY551" s="1"/>
      <c r="AGZ551" s="1"/>
      <c r="AHA551" s="1"/>
      <c r="AHB551" s="1"/>
      <c r="AHC551" s="1"/>
      <c r="AHD551" s="1"/>
      <c r="AHE551" s="1"/>
      <c r="AHF551" s="1"/>
      <c r="AHG551" s="1"/>
      <c r="AHH551" s="1"/>
      <c r="AHI551" s="1"/>
      <c r="AHJ551" s="1"/>
      <c r="AHK551" s="1"/>
      <c r="AHL551" s="1"/>
      <c r="AHM551" s="1"/>
      <c r="AHN551" s="1"/>
      <c r="AHO551" s="1"/>
      <c r="AHP551" s="1"/>
      <c r="AHQ551" s="1"/>
      <c r="AHR551" s="1"/>
      <c r="AHS551" s="1"/>
      <c r="AHT551" s="1"/>
      <c r="AHU551" s="1"/>
      <c r="AHV551" s="1"/>
      <c r="AHW551" s="1"/>
      <c r="AHX551" s="1"/>
      <c r="AHY551" s="1"/>
      <c r="AHZ551" s="1"/>
      <c r="AIA551" s="1"/>
      <c r="AIB551" s="1"/>
      <c r="AIC551" s="1"/>
      <c r="AID551" s="1"/>
      <c r="AIE551" s="1"/>
      <c r="AIF551" s="1"/>
      <c r="AIG551" s="1"/>
      <c r="AIH551" s="1"/>
      <c r="AII551" s="1"/>
      <c r="AIJ551" s="1"/>
      <c r="AIK551" s="1"/>
      <c r="AIL551" s="1"/>
      <c r="AIM551" s="1"/>
      <c r="AIN551" s="1"/>
      <c r="AIO551" s="1"/>
      <c r="AIP551" s="1"/>
      <c r="AIQ551" s="1"/>
      <c r="AIR551" s="1"/>
      <c r="AIS551" s="1"/>
      <c r="AIT551" s="1"/>
      <c r="AIU551" s="1"/>
      <c r="AIV551" s="1"/>
      <c r="AIW551" s="1"/>
      <c r="AIX551" s="1"/>
      <c r="AIY551" s="1"/>
      <c r="AIZ551" s="1"/>
      <c r="AJA551" s="1"/>
      <c r="AJB551" s="1"/>
      <c r="AJC551" s="1"/>
      <c r="AJD551" s="1"/>
      <c r="AJE551" s="1"/>
      <c r="AJF551" s="1"/>
      <c r="AJG551" s="1"/>
      <c r="AJH551" s="1"/>
      <c r="AJI551" s="1"/>
      <c r="AJJ551" s="1"/>
      <c r="AJK551" s="1"/>
      <c r="AJL551" s="1"/>
      <c r="AJM551" s="1"/>
      <c r="AJN551" s="1"/>
      <c r="AJO551" s="1"/>
      <c r="AJP551" s="1"/>
      <c r="AJQ551" s="1"/>
      <c r="AJR551" s="1"/>
      <c r="AJS551" s="1"/>
      <c r="AJT551" s="1"/>
      <c r="AJU551" s="1"/>
      <c r="AJV551" s="1"/>
      <c r="AJW551" s="1"/>
      <c r="AJX551" s="1"/>
      <c r="AJY551" s="1"/>
      <c r="AJZ551" s="1"/>
      <c r="AKA551" s="1"/>
      <c r="AKB551" s="1"/>
      <c r="AKC551" s="1"/>
      <c r="AKD551" s="1"/>
      <c r="AKE551" s="1"/>
      <c r="AKF551" s="1"/>
      <c r="AKG551" s="1"/>
      <c r="AKH551" s="1"/>
      <c r="AKI551" s="1"/>
      <c r="AKJ551" s="1"/>
      <c r="AKK551" s="1"/>
      <c r="AKL551" s="1"/>
      <c r="AKM551" s="1"/>
      <c r="AKN551" s="1"/>
      <c r="AKO551" s="1"/>
      <c r="AKP551" s="1"/>
      <c r="AKQ551" s="1"/>
      <c r="AKR551" s="1"/>
      <c r="AKS551" s="1"/>
      <c r="AKT551" s="1"/>
      <c r="AKU551" s="1"/>
      <c r="AKV551" s="1"/>
      <c r="AKW551" s="1"/>
      <c r="AKX551" s="1"/>
      <c r="AKY551" s="1"/>
      <c r="AKZ551" s="1"/>
      <c r="ALA551" s="1"/>
      <c r="ALB551" s="1"/>
      <c r="ALC551" s="1"/>
      <c r="ALD551" s="1"/>
      <c r="ALE551" s="1"/>
      <c r="ALF551" s="1"/>
      <c r="ALG551" s="1"/>
      <c r="ALH551" s="1"/>
      <c r="ALI551" s="1"/>
      <c r="ALJ551" s="1"/>
      <c r="ALK551" s="1"/>
      <c r="ALL551" s="1"/>
      <c r="ALM551" s="1"/>
      <c r="ALN551" s="1"/>
      <c r="ALO551" s="1"/>
      <c r="ALP551" s="1"/>
      <c r="ALQ551" s="1"/>
      <c r="ALR551" s="1"/>
      <c r="ALS551" s="1"/>
      <c r="ALT551" s="1"/>
      <c r="ALU551" s="1"/>
      <c r="ALV551" s="1"/>
      <c r="ALW551" s="1"/>
      <c r="ALX551" s="1"/>
      <c r="ALY551" s="1"/>
      <c r="ALZ551" s="1"/>
      <c r="AMA551" s="1"/>
      <c r="AMB551" s="1"/>
      <c r="AMC551" s="1"/>
      <c r="AMD551" s="1"/>
      <c r="AME551" s="1"/>
      <c r="AMF551" s="1"/>
      <c r="AMG551" s="1"/>
      <c r="AMH551" s="1"/>
      <c r="AMI551" s="1"/>
      <c r="AMJ551" s="1"/>
    </row>
    <row r="552" spans="1:1024" s="22" customFormat="1">
      <c r="A552" s="1" t="s">
        <v>9276</v>
      </c>
      <c r="B552" s="1" t="s">
        <v>9277</v>
      </c>
      <c r="C552" s="1" t="s">
        <v>1066</v>
      </c>
      <c r="D552" s="1" t="s">
        <v>13</v>
      </c>
      <c r="E552" s="1" t="s">
        <v>9290</v>
      </c>
      <c r="F552" s="1" t="s">
        <v>12</v>
      </c>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c r="KB552" s="1"/>
      <c r="KC552" s="1"/>
      <c r="KD552" s="1"/>
      <c r="KE552" s="1"/>
      <c r="KF552" s="1"/>
      <c r="KG552" s="1"/>
      <c r="KH552" s="1"/>
      <c r="KI552" s="1"/>
      <c r="KJ552" s="1"/>
      <c r="KK552" s="1"/>
      <c r="KL552" s="1"/>
      <c r="KM552" s="1"/>
      <c r="KN552" s="1"/>
      <c r="KO552" s="1"/>
      <c r="KP552" s="1"/>
      <c r="KQ552" s="1"/>
      <c r="KR552" s="1"/>
      <c r="KS552" s="1"/>
      <c r="KT552" s="1"/>
      <c r="KU552" s="1"/>
      <c r="KV552" s="1"/>
      <c r="KW552" s="1"/>
      <c r="KX552" s="1"/>
      <c r="KY552" s="1"/>
      <c r="KZ552" s="1"/>
      <c r="LA552" s="1"/>
      <c r="LB552" s="1"/>
      <c r="LC552" s="1"/>
      <c r="LD552" s="1"/>
      <c r="LE552" s="1"/>
      <c r="LF552" s="1"/>
      <c r="LG552" s="1"/>
      <c r="LH552" s="1"/>
      <c r="LI552" s="1"/>
      <c r="LJ552" s="1"/>
      <c r="LK552" s="1"/>
      <c r="LL552" s="1"/>
      <c r="LM552" s="1"/>
      <c r="LN552" s="1"/>
      <c r="LO552" s="1"/>
      <c r="LP552" s="1"/>
      <c r="LQ552" s="1"/>
      <c r="LR552" s="1"/>
      <c r="LS552" s="1"/>
      <c r="LT552" s="1"/>
      <c r="LU552" s="1"/>
      <c r="LV552" s="1"/>
      <c r="LW552" s="1"/>
      <c r="LX552" s="1"/>
      <c r="LY552" s="1"/>
      <c r="LZ552" s="1"/>
      <c r="MA552" s="1"/>
      <c r="MB552" s="1"/>
      <c r="MC552" s="1"/>
      <c r="MD552" s="1"/>
      <c r="ME552" s="1"/>
      <c r="MF552" s="1"/>
      <c r="MG552" s="1"/>
      <c r="MH552" s="1"/>
      <c r="MI552" s="1"/>
      <c r="MJ552" s="1"/>
      <c r="MK552" s="1"/>
      <c r="ML552" s="1"/>
      <c r="MM552" s="1"/>
      <c r="MN552" s="1"/>
      <c r="MO552" s="1"/>
      <c r="MP552" s="1"/>
      <c r="MQ552" s="1"/>
      <c r="MR552" s="1"/>
      <c r="MS552" s="1"/>
      <c r="MT552" s="1"/>
      <c r="MU552" s="1"/>
      <c r="MV552" s="1"/>
      <c r="MW552" s="1"/>
      <c r="MX552" s="1"/>
      <c r="MY552" s="1"/>
      <c r="MZ552" s="1"/>
      <c r="NA552" s="1"/>
      <c r="NB552" s="1"/>
      <c r="NC552" s="1"/>
      <c r="ND552" s="1"/>
      <c r="NE552" s="1"/>
      <c r="NF552" s="1"/>
      <c r="NG552" s="1"/>
      <c r="NH552" s="1"/>
      <c r="NI552" s="1"/>
      <c r="NJ552" s="1"/>
      <c r="NK552" s="1"/>
      <c r="NL552" s="1"/>
      <c r="NM552" s="1"/>
      <c r="NN552" s="1"/>
      <c r="NO552" s="1"/>
      <c r="NP552" s="1"/>
      <c r="NQ552" s="1"/>
      <c r="NR552" s="1"/>
      <c r="NS552" s="1"/>
      <c r="NT552" s="1"/>
      <c r="NU552" s="1"/>
      <c r="NV552" s="1"/>
      <c r="NW552" s="1"/>
      <c r="NX552" s="1"/>
      <c r="NY552" s="1"/>
      <c r="NZ552" s="1"/>
      <c r="OA552" s="1"/>
      <c r="OB552" s="1"/>
      <c r="OC552" s="1"/>
      <c r="OD552" s="1"/>
      <c r="OE552" s="1"/>
      <c r="OF552" s="1"/>
      <c r="OG552" s="1"/>
      <c r="OH552" s="1"/>
      <c r="OI552" s="1"/>
      <c r="OJ552" s="1"/>
      <c r="OK552" s="1"/>
      <c r="OL552" s="1"/>
      <c r="OM552" s="1"/>
      <c r="ON552" s="1"/>
      <c r="OO552" s="1"/>
      <c r="OP552" s="1"/>
      <c r="OQ552" s="1"/>
      <c r="OR552" s="1"/>
      <c r="OS552" s="1"/>
      <c r="OT552" s="1"/>
      <c r="OU552" s="1"/>
      <c r="OV552" s="1"/>
      <c r="OW552" s="1"/>
      <c r="OX552" s="1"/>
      <c r="OY552" s="1"/>
      <c r="OZ552" s="1"/>
      <c r="PA552" s="1"/>
      <c r="PB552" s="1"/>
      <c r="PC552" s="1"/>
      <c r="PD552" s="1"/>
      <c r="PE552" s="1"/>
      <c r="PF552" s="1"/>
      <c r="PG552" s="1"/>
      <c r="PH552" s="1"/>
      <c r="PI552" s="1"/>
      <c r="PJ552" s="1"/>
      <c r="PK552" s="1"/>
      <c r="PL552" s="1"/>
      <c r="PM552" s="1"/>
      <c r="PN552" s="1"/>
      <c r="PO552" s="1"/>
      <c r="PP552" s="1"/>
      <c r="PQ552" s="1"/>
      <c r="PR552" s="1"/>
      <c r="PS552" s="1"/>
      <c r="PT552" s="1"/>
      <c r="PU552" s="1"/>
      <c r="PV552" s="1"/>
      <c r="PW552" s="1"/>
      <c r="PX552" s="1"/>
      <c r="PY552" s="1"/>
      <c r="PZ552" s="1"/>
      <c r="QA552" s="1"/>
      <c r="QB552" s="1"/>
      <c r="QC552" s="1"/>
      <c r="QD552" s="1"/>
      <c r="QE552" s="1"/>
      <c r="QF552" s="1"/>
      <c r="QG552" s="1"/>
      <c r="QH552" s="1"/>
      <c r="QI552" s="1"/>
      <c r="QJ552" s="1"/>
      <c r="QK552" s="1"/>
      <c r="QL552" s="1"/>
      <c r="QM552" s="1"/>
      <c r="QN552" s="1"/>
      <c r="QO552" s="1"/>
      <c r="QP552" s="1"/>
      <c r="QQ552" s="1"/>
      <c r="QR552" s="1"/>
      <c r="QS552" s="1"/>
      <c r="QT552" s="1"/>
      <c r="QU552" s="1"/>
      <c r="QV552" s="1"/>
      <c r="QW552" s="1"/>
      <c r="QX552" s="1"/>
      <c r="QY552" s="1"/>
      <c r="QZ552" s="1"/>
      <c r="RA552" s="1"/>
      <c r="RB552" s="1"/>
      <c r="RC552" s="1"/>
      <c r="RD552" s="1"/>
      <c r="RE552" s="1"/>
      <c r="RF552" s="1"/>
      <c r="RG552" s="1"/>
      <c r="RH552" s="1"/>
      <c r="RI552" s="1"/>
      <c r="RJ552" s="1"/>
      <c r="RK552" s="1"/>
      <c r="RL552" s="1"/>
      <c r="RM552" s="1"/>
      <c r="RN552" s="1"/>
      <c r="RO552" s="1"/>
      <c r="RP552" s="1"/>
      <c r="RQ552" s="1"/>
      <c r="RR552" s="1"/>
      <c r="RS552" s="1"/>
      <c r="RT552" s="1"/>
      <c r="RU552" s="1"/>
      <c r="RV552" s="1"/>
      <c r="RW552" s="1"/>
      <c r="RX552" s="1"/>
      <c r="RY552" s="1"/>
      <c r="RZ552" s="1"/>
      <c r="SA552" s="1"/>
      <c r="SB552" s="1"/>
      <c r="SC552" s="1"/>
      <c r="SD552" s="1"/>
      <c r="SE552" s="1"/>
      <c r="SF552" s="1"/>
      <c r="SG552" s="1"/>
      <c r="SH552" s="1"/>
      <c r="SI552" s="1"/>
      <c r="SJ552" s="1"/>
      <c r="SK552" s="1"/>
      <c r="SL552" s="1"/>
      <c r="SM552" s="1"/>
      <c r="SN552" s="1"/>
      <c r="SO552" s="1"/>
      <c r="SP552" s="1"/>
      <c r="SQ552" s="1"/>
      <c r="SR552" s="1"/>
      <c r="SS552" s="1"/>
      <c r="ST552" s="1"/>
      <c r="SU552" s="1"/>
      <c r="SV552" s="1"/>
      <c r="SW552" s="1"/>
      <c r="SX552" s="1"/>
      <c r="SY552" s="1"/>
      <c r="SZ552" s="1"/>
      <c r="TA552" s="1"/>
      <c r="TB552" s="1"/>
      <c r="TC552" s="1"/>
      <c r="TD552" s="1"/>
      <c r="TE552" s="1"/>
      <c r="TF552" s="1"/>
      <c r="TG552" s="1"/>
      <c r="TH552" s="1"/>
      <c r="TI552" s="1"/>
      <c r="TJ552" s="1"/>
      <c r="TK552" s="1"/>
      <c r="TL552" s="1"/>
      <c r="TM552" s="1"/>
      <c r="TN552" s="1"/>
      <c r="TO552" s="1"/>
      <c r="TP552" s="1"/>
      <c r="TQ552" s="1"/>
      <c r="TR552" s="1"/>
      <c r="TS552" s="1"/>
      <c r="TT552" s="1"/>
      <c r="TU552" s="1"/>
      <c r="TV552" s="1"/>
      <c r="TW552" s="1"/>
      <c r="TX552" s="1"/>
      <c r="TY552" s="1"/>
      <c r="TZ552" s="1"/>
      <c r="UA552" s="1"/>
      <c r="UB552" s="1"/>
      <c r="UC552" s="1"/>
      <c r="UD552" s="1"/>
      <c r="UE552" s="1"/>
      <c r="UF552" s="1"/>
      <c r="UG552" s="1"/>
      <c r="UH552" s="1"/>
      <c r="UI552" s="1"/>
      <c r="UJ552" s="1"/>
      <c r="UK552" s="1"/>
      <c r="UL552" s="1"/>
      <c r="UM552" s="1"/>
      <c r="UN552" s="1"/>
      <c r="UO552" s="1"/>
      <c r="UP552" s="1"/>
      <c r="UQ552" s="1"/>
      <c r="UR552" s="1"/>
      <c r="US552" s="1"/>
      <c r="UT552" s="1"/>
      <c r="UU552" s="1"/>
      <c r="UV552" s="1"/>
      <c r="UW552" s="1"/>
      <c r="UX552" s="1"/>
      <c r="UY552" s="1"/>
      <c r="UZ552" s="1"/>
      <c r="VA552" s="1"/>
      <c r="VB552" s="1"/>
      <c r="VC552" s="1"/>
      <c r="VD552" s="1"/>
      <c r="VE552" s="1"/>
      <c r="VF552" s="1"/>
      <c r="VG552" s="1"/>
      <c r="VH552" s="1"/>
      <c r="VI552" s="1"/>
      <c r="VJ552" s="1"/>
      <c r="VK552" s="1"/>
      <c r="VL552" s="1"/>
      <c r="VM552" s="1"/>
      <c r="VN552" s="1"/>
      <c r="VO552" s="1"/>
      <c r="VP552" s="1"/>
      <c r="VQ552" s="1"/>
      <c r="VR552" s="1"/>
      <c r="VS552" s="1"/>
      <c r="VT552" s="1"/>
      <c r="VU552" s="1"/>
      <c r="VV552" s="1"/>
      <c r="VW552" s="1"/>
      <c r="VX552" s="1"/>
      <c r="VY552" s="1"/>
      <c r="VZ552" s="1"/>
      <c r="WA552" s="1"/>
      <c r="WB552" s="1"/>
      <c r="WC552" s="1"/>
      <c r="WD552" s="1"/>
      <c r="WE552" s="1"/>
      <c r="WF552" s="1"/>
      <c r="WG552" s="1"/>
      <c r="WH552" s="1"/>
      <c r="WI552" s="1"/>
      <c r="WJ552" s="1"/>
      <c r="WK552" s="1"/>
      <c r="WL552" s="1"/>
      <c r="WM552" s="1"/>
      <c r="WN552" s="1"/>
      <c r="WO552" s="1"/>
      <c r="WP552" s="1"/>
      <c r="WQ552" s="1"/>
      <c r="WR552" s="1"/>
      <c r="WS552" s="1"/>
      <c r="WT552" s="1"/>
      <c r="WU552" s="1"/>
      <c r="WV552" s="1"/>
      <c r="WW552" s="1"/>
      <c r="WX552" s="1"/>
      <c r="WY552" s="1"/>
      <c r="WZ552" s="1"/>
      <c r="XA552" s="1"/>
      <c r="XB552" s="1"/>
      <c r="XC552" s="1"/>
      <c r="XD552" s="1"/>
      <c r="XE552" s="1"/>
      <c r="XF552" s="1"/>
      <c r="XG552" s="1"/>
      <c r="XH552" s="1"/>
      <c r="XI552" s="1"/>
      <c r="XJ552" s="1"/>
      <c r="XK552" s="1"/>
      <c r="XL552" s="1"/>
      <c r="XM552" s="1"/>
      <c r="XN552" s="1"/>
      <c r="XO552" s="1"/>
      <c r="XP552" s="1"/>
      <c r="XQ552" s="1"/>
      <c r="XR552" s="1"/>
      <c r="XS552" s="1"/>
      <c r="XT552" s="1"/>
      <c r="XU552" s="1"/>
      <c r="XV552" s="1"/>
      <c r="XW552" s="1"/>
      <c r="XX552" s="1"/>
      <c r="XY552" s="1"/>
      <c r="XZ552" s="1"/>
      <c r="YA552" s="1"/>
      <c r="YB552" s="1"/>
      <c r="YC552" s="1"/>
      <c r="YD552" s="1"/>
      <c r="YE552" s="1"/>
      <c r="YF552" s="1"/>
      <c r="YG552" s="1"/>
      <c r="YH552" s="1"/>
      <c r="YI552" s="1"/>
      <c r="YJ552" s="1"/>
      <c r="YK552" s="1"/>
      <c r="YL552" s="1"/>
      <c r="YM552" s="1"/>
      <c r="YN552" s="1"/>
      <c r="YO552" s="1"/>
      <c r="YP552" s="1"/>
      <c r="YQ552" s="1"/>
      <c r="YR552" s="1"/>
      <c r="YS552" s="1"/>
      <c r="YT552" s="1"/>
      <c r="YU552" s="1"/>
      <c r="YV552" s="1"/>
      <c r="YW552" s="1"/>
      <c r="YX552" s="1"/>
      <c r="YY552" s="1"/>
      <c r="YZ552" s="1"/>
      <c r="ZA552" s="1"/>
      <c r="ZB552" s="1"/>
      <c r="ZC552" s="1"/>
      <c r="ZD552" s="1"/>
      <c r="ZE552" s="1"/>
      <c r="ZF552" s="1"/>
      <c r="ZG552" s="1"/>
      <c r="ZH552" s="1"/>
      <c r="ZI552" s="1"/>
      <c r="ZJ552" s="1"/>
      <c r="ZK552" s="1"/>
      <c r="ZL552" s="1"/>
      <c r="ZM552" s="1"/>
      <c r="ZN552" s="1"/>
      <c r="ZO552" s="1"/>
      <c r="ZP552" s="1"/>
      <c r="ZQ552" s="1"/>
      <c r="ZR552" s="1"/>
      <c r="ZS552" s="1"/>
      <c r="ZT552" s="1"/>
      <c r="ZU552" s="1"/>
      <c r="ZV552" s="1"/>
      <c r="ZW552" s="1"/>
      <c r="ZX552" s="1"/>
      <c r="ZY552" s="1"/>
      <c r="ZZ552" s="1"/>
      <c r="AAA552" s="1"/>
      <c r="AAB552" s="1"/>
      <c r="AAC552" s="1"/>
      <c r="AAD552" s="1"/>
      <c r="AAE552" s="1"/>
      <c r="AAF552" s="1"/>
      <c r="AAG552" s="1"/>
      <c r="AAH552" s="1"/>
      <c r="AAI552" s="1"/>
      <c r="AAJ552" s="1"/>
      <c r="AAK552" s="1"/>
      <c r="AAL552" s="1"/>
      <c r="AAM552" s="1"/>
      <c r="AAN552" s="1"/>
      <c r="AAO552" s="1"/>
      <c r="AAP552" s="1"/>
      <c r="AAQ552" s="1"/>
      <c r="AAR552" s="1"/>
      <c r="AAS552" s="1"/>
      <c r="AAT552" s="1"/>
      <c r="AAU552" s="1"/>
      <c r="AAV552" s="1"/>
      <c r="AAW552" s="1"/>
      <c r="AAX552" s="1"/>
      <c r="AAY552" s="1"/>
      <c r="AAZ552" s="1"/>
      <c r="ABA552" s="1"/>
      <c r="ABB552" s="1"/>
      <c r="ABC552" s="1"/>
      <c r="ABD552" s="1"/>
      <c r="ABE552" s="1"/>
      <c r="ABF552" s="1"/>
      <c r="ABG552" s="1"/>
      <c r="ABH552" s="1"/>
      <c r="ABI552" s="1"/>
      <c r="ABJ552" s="1"/>
      <c r="ABK552" s="1"/>
      <c r="ABL552" s="1"/>
      <c r="ABM552" s="1"/>
      <c r="ABN552" s="1"/>
      <c r="ABO552" s="1"/>
      <c r="ABP552" s="1"/>
      <c r="ABQ552" s="1"/>
      <c r="ABR552" s="1"/>
      <c r="ABS552" s="1"/>
      <c r="ABT552" s="1"/>
      <c r="ABU552" s="1"/>
      <c r="ABV552" s="1"/>
      <c r="ABW552" s="1"/>
      <c r="ABX552" s="1"/>
      <c r="ABY552" s="1"/>
      <c r="ABZ552" s="1"/>
      <c r="ACA552" s="1"/>
      <c r="ACB552" s="1"/>
      <c r="ACC552" s="1"/>
      <c r="ACD552" s="1"/>
      <c r="ACE552" s="1"/>
      <c r="ACF552" s="1"/>
      <c r="ACG552" s="1"/>
      <c r="ACH552" s="1"/>
      <c r="ACI552" s="1"/>
      <c r="ACJ552" s="1"/>
      <c r="ACK552" s="1"/>
      <c r="ACL552" s="1"/>
      <c r="ACM552" s="1"/>
      <c r="ACN552" s="1"/>
      <c r="ACO552" s="1"/>
      <c r="ACP552" s="1"/>
      <c r="ACQ552" s="1"/>
      <c r="ACR552" s="1"/>
      <c r="ACS552" s="1"/>
      <c r="ACT552" s="1"/>
      <c r="ACU552" s="1"/>
      <c r="ACV552" s="1"/>
      <c r="ACW552" s="1"/>
      <c r="ACX552" s="1"/>
      <c r="ACY552" s="1"/>
      <c r="ACZ552" s="1"/>
      <c r="ADA552" s="1"/>
      <c r="ADB552" s="1"/>
      <c r="ADC552" s="1"/>
      <c r="ADD552" s="1"/>
      <c r="ADE552" s="1"/>
      <c r="ADF552" s="1"/>
      <c r="ADG552" s="1"/>
      <c r="ADH552" s="1"/>
      <c r="ADI552" s="1"/>
      <c r="ADJ552" s="1"/>
      <c r="ADK552" s="1"/>
      <c r="ADL552" s="1"/>
      <c r="ADM552" s="1"/>
      <c r="ADN552" s="1"/>
      <c r="ADO552" s="1"/>
      <c r="ADP552" s="1"/>
      <c r="ADQ552" s="1"/>
      <c r="ADR552" s="1"/>
      <c r="ADS552" s="1"/>
      <c r="ADT552" s="1"/>
      <c r="ADU552" s="1"/>
      <c r="ADV552" s="1"/>
      <c r="ADW552" s="1"/>
      <c r="ADX552" s="1"/>
      <c r="ADY552" s="1"/>
      <c r="ADZ552" s="1"/>
      <c r="AEA552" s="1"/>
      <c r="AEB552" s="1"/>
      <c r="AEC552" s="1"/>
      <c r="AED552" s="1"/>
      <c r="AEE552" s="1"/>
      <c r="AEF552" s="1"/>
      <c r="AEG552" s="1"/>
      <c r="AEH552" s="1"/>
      <c r="AEI552" s="1"/>
      <c r="AEJ552" s="1"/>
      <c r="AEK552" s="1"/>
      <c r="AEL552" s="1"/>
      <c r="AEM552" s="1"/>
      <c r="AEN552" s="1"/>
      <c r="AEO552" s="1"/>
      <c r="AEP552" s="1"/>
      <c r="AEQ552" s="1"/>
      <c r="AER552" s="1"/>
      <c r="AES552" s="1"/>
      <c r="AET552" s="1"/>
      <c r="AEU552" s="1"/>
      <c r="AEV552" s="1"/>
      <c r="AEW552" s="1"/>
      <c r="AEX552" s="1"/>
      <c r="AEY552" s="1"/>
      <c r="AEZ552" s="1"/>
      <c r="AFA552" s="1"/>
      <c r="AFB552" s="1"/>
      <c r="AFC552" s="1"/>
      <c r="AFD552" s="1"/>
      <c r="AFE552" s="1"/>
      <c r="AFF552" s="1"/>
      <c r="AFG552" s="1"/>
      <c r="AFH552" s="1"/>
      <c r="AFI552" s="1"/>
      <c r="AFJ552" s="1"/>
      <c r="AFK552" s="1"/>
      <c r="AFL552" s="1"/>
      <c r="AFM552" s="1"/>
      <c r="AFN552" s="1"/>
      <c r="AFO552" s="1"/>
      <c r="AFP552" s="1"/>
      <c r="AFQ552" s="1"/>
      <c r="AFR552" s="1"/>
      <c r="AFS552" s="1"/>
      <c r="AFT552" s="1"/>
      <c r="AFU552" s="1"/>
      <c r="AFV552" s="1"/>
      <c r="AFW552" s="1"/>
      <c r="AFX552" s="1"/>
      <c r="AFY552" s="1"/>
      <c r="AFZ552" s="1"/>
      <c r="AGA552" s="1"/>
      <c r="AGB552" s="1"/>
      <c r="AGC552" s="1"/>
      <c r="AGD552" s="1"/>
      <c r="AGE552" s="1"/>
      <c r="AGF552" s="1"/>
      <c r="AGG552" s="1"/>
      <c r="AGH552" s="1"/>
      <c r="AGI552" s="1"/>
      <c r="AGJ552" s="1"/>
      <c r="AGK552" s="1"/>
      <c r="AGL552" s="1"/>
      <c r="AGM552" s="1"/>
      <c r="AGN552" s="1"/>
      <c r="AGO552" s="1"/>
      <c r="AGP552" s="1"/>
      <c r="AGQ552" s="1"/>
      <c r="AGR552" s="1"/>
      <c r="AGS552" s="1"/>
      <c r="AGT552" s="1"/>
      <c r="AGU552" s="1"/>
      <c r="AGV552" s="1"/>
      <c r="AGW552" s="1"/>
      <c r="AGX552" s="1"/>
      <c r="AGY552" s="1"/>
      <c r="AGZ552" s="1"/>
      <c r="AHA552" s="1"/>
      <c r="AHB552" s="1"/>
      <c r="AHC552" s="1"/>
      <c r="AHD552" s="1"/>
      <c r="AHE552" s="1"/>
      <c r="AHF552" s="1"/>
      <c r="AHG552" s="1"/>
      <c r="AHH552" s="1"/>
      <c r="AHI552" s="1"/>
      <c r="AHJ552" s="1"/>
      <c r="AHK552" s="1"/>
      <c r="AHL552" s="1"/>
      <c r="AHM552" s="1"/>
      <c r="AHN552" s="1"/>
      <c r="AHO552" s="1"/>
      <c r="AHP552" s="1"/>
      <c r="AHQ552" s="1"/>
      <c r="AHR552" s="1"/>
      <c r="AHS552" s="1"/>
      <c r="AHT552" s="1"/>
      <c r="AHU552" s="1"/>
      <c r="AHV552" s="1"/>
      <c r="AHW552" s="1"/>
      <c r="AHX552" s="1"/>
      <c r="AHY552" s="1"/>
      <c r="AHZ552" s="1"/>
      <c r="AIA552" s="1"/>
      <c r="AIB552" s="1"/>
      <c r="AIC552" s="1"/>
      <c r="AID552" s="1"/>
      <c r="AIE552" s="1"/>
      <c r="AIF552" s="1"/>
      <c r="AIG552" s="1"/>
      <c r="AIH552" s="1"/>
      <c r="AII552" s="1"/>
      <c r="AIJ552" s="1"/>
      <c r="AIK552" s="1"/>
      <c r="AIL552" s="1"/>
      <c r="AIM552" s="1"/>
      <c r="AIN552" s="1"/>
      <c r="AIO552" s="1"/>
      <c r="AIP552" s="1"/>
      <c r="AIQ552" s="1"/>
      <c r="AIR552" s="1"/>
      <c r="AIS552" s="1"/>
      <c r="AIT552" s="1"/>
      <c r="AIU552" s="1"/>
      <c r="AIV552" s="1"/>
      <c r="AIW552" s="1"/>
      <c r="AIX552" s="1"/>
      <c r="AIY552" s="1"/>
      <c r="AIZ552" s="1"/>
      <c r="AJA552" s="1"/>
      <c r="AJB552" s="1"/>
      <c r="AJC552" s="1"/>
      <c r="AJD552" s="1"/>
      <c r="AJE552" s="1"/>
      <c r="AJF552" s="1"/>
      <c r="AJG552" s="1"/>
      <c r="AJH552" s="1"/>
      <c r="AJI552" s="1"/>
      <c r="AJJ552" s="1"/>
      <c r="AJK552" s="1"/>
      <c r="AJL552" s="1"/>
      <c r="AJM552" s="1"/>
      <c r="AJN552" s="1"/>
      <c r="AJO552" s="1"/>
      <c r="AJP552" s="1"/>
      <c r="AJQ552" s="1"/>
      <c r="AJR552" s="1"/>
      <c r="AJS552" s="1"/>
      <c r="AJT552" s="1"/>
      <c r="AJU552" s="1"/>
      <c r="AJV552" s="1"/>
      <c r="AJW552" s="1"/>
      <c r="AJX552" s="1"/>
      <c r="AJY552" s="1"/>
      <c r="AJZ552" s="1"/>
      <c r="AKA552" s="1"/>
      <c r="AKB552" s="1"/>
      <c r="AKC552" s="1"/>
      <c r="AKD552" s="1"/>
      <c r="AKE552" s="1"/>
      <c r="AKF552" s="1"/>
      <c r="AKG552" s="1"/>
      <c r="AKH552" s="1"/>
      <c r="AKI552" s="1"/>
      <c r="AKJ552" s="1"/>
      <c r="AKK552" s="1"/>
      <c r="AKL552" s="1"/>
      <c r="AKM552" s="1"/>
      <c r="AKN552" s="1"/>
      <c r="AKO552" s="1"/>
      <c r="AKP552" s="1"/>
      <c r="AKQ552" s="1"/>
      <c r="AKR552" s="1"/>
      <c r="AKS552" s="1"/>
      <c r="AKT552" s="1"/>
      <c r="AKU552" s="1"/>
      <c r="AKV552" s="1"/>
      <c r="AKW552" s="1"/>
      <c r="AKX552" s="1"/>
      <c r="AKY552" s="1"/>
      <c r="AKZ552" s="1"/>
      <c r="ALA552" s="1"/>
      <c r="ALB552" s="1"/>
      <c r="ALC552" s="1"/>
      <c r="ALD552" s="1"/>
      <c r="ALE552" s="1"/>
      <c r="ALF552" s="1"/>
      <c r="ALG552" s="1"/>
      <c r="ALH552" s="1"/>
      <c r="ALI552" s="1"/>
      <c r="ALJ552" s="1"/>
      <c r="ALK552" s="1"/>
      <c r="ALL552" s="1"/>
      <c r="ALM552" s="1"/>
      <c r="ALN552" s="1"/>
      <c r="ALO552" s="1"/>
      <c r="ALP552" s="1"/>
      <c r="ALQ552" s="1"/>
      <c r="ALR552" s="1"/>
      <c r="ALS552" s="1"/>
      <c r="ALT552" s="1"/>
      <c r="ALU552" s="1"/>
      <c r="ALV552" s="1"/>
      <c r="ALW552" s="1"/>
      <c r="ALX552" s="1"/>
      <c r="ALY552" s="1"/>
      <c r="ALZ552" s="1"/>
      <c r="AMA552" s="1"/>
      <c r="AMB552" s="1"/>
      <c r="AMC552" s="1"/>
      <c r="AMD552" s="1"/>
      <c r="AME552" s="1"/>
      <c r="AMF552" s="1"/>
      <c r="AMG552" s="1"/>
      <c r="AMH552" s="1"/>
      <c r="AMI552" s="1"/>
      <c r="AMJ552" s="1"/>
    </row>
    <row r="553" spans="1:1024" s="22" customForma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c r="KB553" s="1"/>
      <c r="KC553" s="1"/>
      <c r="KD553" s="1"/>
      <c r="KE553" s="1"/>
      <c r="KF553" s="1"/>
      <c r="KG553" s="1"/>
      <c r="KH553" s="1"/>
      <c r="KI553" s="1"/>
      <c r="KJ553" s="1"/>
      <c r="KK553" s="1"/>
      <c r="KL553" s="1"/>
      <c r="KM553" s="1"/>
      <c r="KN553" s="1"/>
      <c r="KO553" s="1"/>
      <c r="KP553" s="1"/>
      <c r="KQ553" s="1"/>
      <c r="KR553" s="1"/>
      <c r="KS553" s="1"/>
      <c r="KT553" s="1"/>
      <c r="KU553" s="1"/>
      <c r="KV553" s="1"/>
      <c r="KW553" s="1"/>
      <c r="KX553" s="1"/>
      <c r="KY553" s="1"/>
      <c r="KZ553" s="1"/>
      <c r="LA553" s="1"/>
      <c r="LB553" s="1"/>
      <c r="LC553" s="1"/>
      <c r="LD553" s="1"/>
      <c r="LE553" s="1"/>
      <c r="LF553" s="1"/>
      <c r="LG553" s="1"/>
      <c r="LH553" s="1"/>
      <c r="LI553" s="1"/>
      <c r="LJ553" s="1"/>
      <c r="LK553" s="1"/>
      <c r="LL553" s="1"/>
      <c r="LM553" s="1"/>
      <c r="LN553" s="1"/>
      <c r="LO553" s="1"/>
      <c r="LP553" s="1"/>
      <c r="LQ553" s="1"/>
      <c r="LR553" s="1"/>
      <c r="LS553" s="1"/>
      <c r="LT553" s="1"/>
      <c r="LU553" s="1"/>
      <c r="LV553" s="1"/>
      <c r="LW553" s="1"/>
      <c r="LX553" s="1"/>
      <c r="LY553" s="1"/>
      <c r="LZ553" s="1"/>
      <c r="MA553" s="1"/>
      <c r="MB553" s="1"/>
      <c r="MC553" s="1"/>
      <c r="MD553" s="1"/>
      <c r="ME553" s="1"/>
      <c r="MF553" s="1"/>
      <c r="MG553" s="1"/>
      <c r="MH553" s="1"/>
      <c r="MI553" s="1"/>
      <c r="MJ553" s="1"/>
      <c r="MK553" s="1"/>
      <c r="ML553" s="1"/>
      <c r="MM553" s="1"/>
      <c r="MN553" s="1"/>
      <c r="MO553" s="1"/>
      <c r="MP553" s="1"/>
      <c r="MQ553" s="1"/>
      <c r="MR553" s="1"/>
      <c r="MS553" s="1"/>
      <c r="MT553" s="1"/>
      <c r="MU553" s="1"/>
      <c r="MV553" s="1"/>
      <c r="MW553" s="1"/>
      <c r="MX553" s="1"/>
      <c r="MY553" s="1"/>
      <c r="MZ553" s="1"/>
      <c r="NA553" s="1"/>
      <c r="NB553" s="1"/>
      <c r="NC553" s="1"/>
      <c r="ND553" s="1"/>
      <c r="NE553" s="1"/>
      <c r="NF553" s="1"/>
      <c r="NG553" s="1"/>
      <c r="NH553" s="1"/>
      <c r="NI553" s="1"/>
      <c r="NJ553" s="1"/>
      <c r="NK553" s="1"/>
      <c r="NL553" s="1"/>
      <c r="NM553" s="1"/>
      <c r="NN553" s="1"/>
      <c r="NO553" s="1"/>
      <c r="NP553" s="1"/>
      <c r="NQ553" s="1"/>
      <c r="NR553" s="1"/>
      <c r="NS553" s="1"/>
      <c r="NT553" s="1"/>
      <c r="NU553" s="1"/>
      <c r="NV553" s="1"/>
      <c r="NW553" s="1"/>
      <c r="NX553" s="1"/>
      <c r="NY553" s="1"/>
      <c r="NZ553" s="1"/>
      <c r="OA553" s="1"/>
      <c r="OB553" s="1"/>
      <c r="OC553" s="1"/>
      <c r="OD553" s="1"/>
      <c r="OE553" s="1"/>
      <c r="OF553" s="1"/>
      <c r="OG553" s="1"/>
      <c r="OH553" s="1"/>
      <c r="OI553" s="1"/>
      <c r="OJ553" s="1"/>
      <c r="OK553" s="1"/>
      <c r="OL553" s="1"/>
      <c r="OM553" s="1"/>
      <c r="ON553" s="1"/>
      <c r="OO553" s="1"/>
      <c r="OP553" s="1"/>
      <c r="OQ553" s="1"/>
      <c r="OR553" s="1"/>
      <c r="OS553" s="1"/>
      <c r="OT553" s="1"/>
      <c r="OU553" s="1"/>
      <c r="OV553" s="1"/>
      <c r="OW553" s="1"/>
      <c r="OX553" s="1"/>
      <c r="OY553" s="1"/>
      <c r="OZ553" s="1"/>
      <c r="PA553" s="1"/>
      <c r="PB553" s="1"/>
      <c r="PC553" s="1"/>
      <c r="PD553" s="1"/>
      <c r="PE553" s="1"/>
      <c r="PF553" s="1"/>
      <c r="PG553" s="1"/>
      <c r="PH553" s="1"/>
      <c r="PI553" s="1"/>
      <c r="PJ553" s="1"/>
      <c r="PK553" s="1"/>
      <c r="PL553" s="1"/>
      <c r="PM553" s="1"/>
      <c r="PN553" s="1"/>
      <c r="PO553" s="1"/>
      <c r="PP553" s="1"/>
      <c r="PQ553" s="1"/>
      <c r="PR553" s="1"/>
      <c r="PS553" s="1"/>
      <c r="PT553" s="1"/>
      <c r="PU553" s="1"/>
      <c r="PV553" s="1"/>
      <c r="PW553" s="1"/>
      <c r="PX553" s="1"/>
      <c r="PY553" s="1"/>
      <c r="PZ553" s="1"/>
      <c r="QA553" s="1"/>
      <c r="QB553" s="1"/>
      <c r="QC553" s="1"/>
      <c r="QD553" s="1"/>
      <c r="QE553" s="1"/>
      <c r="QF553" s="1"/>
      <c r="QG553" s="1"/>
      <c r="QH553" s="1"/>
      <c r="QI553" s="1"/>
      <c r="QJ553" s="1"/>
      <c r="QK553" s="1"/>
      <c r="QL553" s="1"/>
      <c r="QM553" s="1"/>
      <c r="QN553" s="1"/>
      <c r="QO553" s="1"/>
      <c r="QP553" s="1"/>
      <c r="QQ553" s="1"/>
      <c r="QR553" s="1"/>
      <c r="QS553" s="1"/>
      <c r="QT553" s="1"/>
      <c r="QU553" s="1"/>
      <c r="QV553" s="1"/>
      <c r="QW553" s="1"/>
      <c r="QX553" s="1"/>
      <c r="QY553" s="1"/>
      <c r="QZ553" s="1"/>
      <c r="RA553" s="1"/>
      <c r="RB553" s="1"/>
      <c r="RC553" s="1"/>
      <c r="RD553" s="1"/>
      <c r="RE553" s="1"/>
      <c r="RF553" s="1"/>
      <c r="RG553" s="1"/>
      <c r="RH553" s="1"/>
      <c r="RI553" s="1"/>
      <c r="RJ553" s="1"/>
      <c r="RK553" s="1"/>
      <c r="RL553" s="1"/>
      <c r="RM553" s="1"/>
      <c r="RN553" s="1"/>
      <c r="RO553" s="1"/>
      <c r="RP553" s="1"/>
      <c r="RQ553" s="1"/>
      <c r="RR553" s="1"/>
      <c r="RS553" s="1"/>
      <c r="RT553" s="1"/>
      <c r="RU553" s="1"/>
      <c r="RV553" s="1"/>
      <c r="RW553" s="1"/>
      <c r="RX553" s="1"/>
      <c r="RY553" s="1"/>
      <c r="RZ553" s="1"/>
      <c r="SA553" s="1"/>
      <c r="SB553" s="1"/>
      <c r="SC553" s="1"/>
      <c r="SD553" s="1"/>
      <c r="SE553" s="1"/>
      <c r="SF553" s="1"/>
      <c r="SG553" s="1"/>
      <c r="SH553" s="1"/>
      <c r="SI553" s="1"/>
      <c r="SJ553" s="1"/>
      <c r="SK553" s="1"/>
      <c r="SL553" s="1"/>
      <c r="SM553" s="1"/>
      <c r="SN553" s="1"/>
      <c r="SO553" s="1"/>
      <c r="SP553" s="1"/>
      <c r="SQ553" s="1"/>
      <c r="SR553" s="1"/>
      <c r="SS553" s="1"/>
      <c r="ST553" s="1"/>
      <c r="SU553" s="1"/>
      <c r="SV553" s="1"/>
      <c r="SW553" s="1"/>
      <c r="SX553" s="1"/>
      <c r="SY553" s="1"/>
      <c r="SZ553" s="1"/>
      <c r="TA553" s="1"/>
      <c r="TB553" s="1"/>
      <c r="TC553" s="1"/>
      <c r="TD553" s="1"/>
      <c r="TE553" s="1"/>
      <c r="TF553" s="1"/>
      <c r="TG553" s="1"/>
      <c r="TH553" s="1"/>
      <c r="TI553" s="1"/>
      <c r="TJ553" s="1"/>
      <c r="TK553" s="1"/>
      <c r="TL553" s="1"/>
      <c r="TM553" s="1"/>
      <c r="TN553" s="1"/>
      <c r="TO553" s="1"/>
      <c r="TP553" s="1"/>
      <c r="TQ553" s="1"/>
      <c r="TR553" s="1"/>
      <c r="TS553" s="1"/>
      <c r="TT553" s="1"/>
      <c r="TU553" s="1"/>
      <c r="TV553" s="1"/>
      <c r="TW553" s="1"/>
      <c r="TX553" s="1"/>
      <c r="TY553" s="1"/>
      <c r="TZ553" s="1"/>
      <c r="UA553" s="1"/>
      <c r="UB553" s="1"/>
      <c r="UC553" s="1"/>
      <c r="UD553" s="1"/>
      <c r="UE553" s="1"/>
      <c r="UF553" s="1"/>
      <c r="UG553" s="1"/>
      <c r="UH553" s="1"/>
      <c r="UI553" s="1"/>
      <c r="UJ553" s="1"/>
      <c r="UK553" s="1"/>
      <c r="UL553" s="1"/>
      <c r="UM553" s="1"/>
      <c r="UN553" s="1"/>
      <c r="UO553" s="1"/>
      <c r="UP553" s="1"/>
      <c r="UQ553" s="1"/>
      <c r="UR553" s="1"/>
      <c r="US553" s="1"/>
      <c r="UT553" s="1"/>
      <c r="UU553" s="1"/>
      <c r="UV553" s="1"/>
      <c r="UW553" s="1"/>
      <c r="UX553" s="1"/>
      <c r="UY553" s="1"/>
      <c r="UZ553" s="1"/>
      <c r="VA553" s="1"/>
      <c r="VB553" s="1"/>
      <c r="VC553" s="1"/>
      <c r="VD553" s="1"/>
      <c r="VE553" s="1"/>
      <c r="VF553" s="1"/>
      <c r="VG553" s="1"/>
      <c r="VH553" s="1"/>
      <c r="VI553" s="1"/>
      <c r="VJ553" s="1"/>
      <c r="VK553" s="1"/>
      <c r="VL553" s="1"/>
      <c r="VM553" s="1"/>
      <c r="VN553" s="1"/>
      <c r="VO553" s="1"/>
      <c r="VP553" s="1"/>
      <c r="VQ553" s="1"/>
      <c r="VR553" s="1"/>
      <c r="VS553" s="1"/>
      <c r="VT553" s="1"/>
      <c r="VU553" s="1"/>
      <c r="VV553" s="1"/>
      <c r="VW553" s="1"/>
      <c r="VX553" s="1"/>
      <c r="VY553" s="1"/>
      <c r="VZ553" s="1"/>
      <c r="WA553" s="1"/>
      <c r="WB553" s="1"/>
      <c r="WC553" s="1"/>
      <c r="WD553" s="1"/>
      <c r="WE553" s="1"/>
      <c r="WF553" s="1"/>
      <c r="WG553" s="1"/>
      <c r="WH553" s="1"/>
      <c r="WI553" s="1"/>
      <c r="WJ553" s="1"/>
      <c r="WK553" s="1"/>
      <c r="WL553" s="1"/>
      <c r="WM553" s="1"/>
      <c r="WN553" s="1"/>
      <c r="WO553" s="1"/>
      <c r="WP553" s="1"/>
      <c r="WQ553" s="1"/>
      <c r="WR553" s="1"/>
      <c r="WS553" s="1"/>
      <c r="WT553" s="1"/>
      <c r="WU553" s="1"/>
      <c r="WV553" s="1"/>
      <c r="WW553" s="1"/>
      <c r="WX553" s="1"/>
      <c r="WY553" s="1"/>
      <c r="WZ553" s="1"/>
      <c r="XA553" s="1"/>
      <c r="XB553" s="1"/>
      <c r="XC553" s="1"/>
      <c r="XD553" s="1"/>
      <c r="XE553" s="1"/>
      <c r="XF553" s="1"/>
      <c r="XG553" s="1"/>
      <c r="XH553" s="1"/>
      <c r="XI553" s="1"/>
      <c r="XJ553" s="1"/>
      <c r="XK553" s="1"/>
      <c r="XL553" s="1"/>
      <c r="XM553" s="1"/>
      <c r="XN553" s="1"/>
      <c r="XO553" s="1"/>
      <c r="XP553" s="1"/>
      <c r="XQ553" s="1"/>
      <c r="XR553" s="1"/>
      <c r="XS553" s="1"/>
      <c r="XT553" s="1"/>
      <c r="XU553" s="1"/>
      <c r="XV553" s="1"/>
      <c r="XW553" s="1"/>
      <c r="XX553" s="1"/>
      <c r="XY553" s="1"/>
      <c r="XZ553" s="1"/>
      <c r="YA553" s="1"/>
      <c r="YB553" s="1"/>
      <c r="YC553" s="1"/>
      <c r="YD553" s="1"/>
      <c r="YE553" s="1"/>
      <c r="YF553" s="1"/>
      <c r="YG553" s="1"/>
      <c r="YH553" s="1"/>
      <c r="YI553" s="1"/>
      <c r="YJ553" s="1"/>
      <c r="YK553" s="1"/>
      <c r="YL553" s="1"/>
      <c r="YM553" s="1"/>
      <c r="YN553" s="1"/>
      <c r="YO553" s="1"/>
      <c r="YP553" s="1"/>
      <c r="YQ553" s="1"/>
      <c r="YR553" s="1"/>
      <c r="YS553" s="1"/>
      <c r="YT553" s="1"/>
      <c r="YU553" s="1"/>
      <c r="YV553" s="1"/>
      <c r="YW553" s="1"/>
      <c r="YX553" s="1"/>
      <c r="YY553" s="1"/>
      <c r="YZ553" s="1"/>
      <c r="ZA553" s="1"/>
      <c r="ZB553" s="1"/>
      <c r="ZC553" s="1"/>
      <c r="ZD553" s="1"/>
      <c r="ZE553" s="1"/>
      <c r="ZF553" s="1"/>
      <c r="ZG553" s="1"/>
      <c r="ZH553" s="1"/>
      <c r="ZI553" s="1"/>
      <c r="ZJ553" s="1"/>
      <c r="ZK553" s="1"/>
      <c r="ZL553" s="1"/>
      <c r="ZM553" s="1"/>
      <c r="ZN553" s="1"/>
      <c r="ZO553" s="1"/>
      <c r="ZP553" s="1"/>
      <c r="ZQ553" s="1"/>
      <c r="ZR553" s="1"/>
      <c r="ZS553" s="1"/>
      <c r="ZT553" s="1"/>
      <c r="ZU553" s="1"/>
      <c r="ZV553" s="1"/>
      <c r="ZW553" s="1"/>
      <c r="ZX553" s="1"/>
      <c r="ZY553" s="1"/>
      <c r="ZZ553" s="1"/>
      <c r="AAA553" s="1"/>
      <c r="AAB553" s="1"/>
      <c r="AAC553" s="1"/>
      <c r="AAD553" s="1"/>
      <c r="AAE553" s="1"/>
      <c r="AAF553" s="1"/>
      <c r="AAG553" s="1"/>
      <c r="AAH553" s="1"/>
      <c r="AAI553" s="1"/>
      <c r="AAJ553" s="1"/>
      <c r="AAK553" s="1"/>
      <c r="AAL553" s="1"/>
      <c r="AAM553" s="1"/>
      <c r="AAN553" s="1"/>
      <c r="AAO553" s="1"/>
      <c r="AAP553" s="1"/>
      <c r="AAQ553" s="1"/>
      <c r="AAR553" s="1"/>
      <c r="AAS553" s="1"/>
      <c r="AAT553" s="1"/>
      <c r="AAU553" s="1"/>
      <c r="AAV553" s="1"/>
      <c r="AAW553" s="1"/>
      <c r="AAX553" s="1"/>
      <c r="AAY553" s="1"/>
      <c r="AAZ553" s="1"/>
      <c r="ABA553" s="1"/>
      <c r="ABB553" s="1"/>
      <c r="ABC553" s="1"/>
      <c r="ABD553" s="1"/>
      <c r="ABE553" s="1"/>
      <c r="ABF553" s="1"/>
      <c r="ABG553" s="1"/>
      <c r="ABH553" s="1"/>
      <c r="ABI553" s="1"/>
      <c r="ABJ553" s="1"/>
      <c r="ABK553" s="1"/>
      <c r="ABL553" s="1"/>
      <c r="ABM553" s="1"/>
      <c r="ABN553" s="1"/>
      <c r="ABO553" s="1"/>
      <c r="ABP553" s="1"/>
      <c r="ABQ553" s="1"/>
      <c r="ABR553" s="1"/>
      <c r="ABS553" s="1"/>
      <c r="ABT553" s="1"/>
      <c r="ABU553" s="1"/>
      <c r="ABV553" s="1"/>
      <c r="ABW553" s="1"/>
      <c r="ABX553" s="1"/>
      <c r="ABY553" s="1"/>
      <c r="ABZ553" s="1"/>
      <c r="ACA553" s="1"/>
      <c r="ACB553" s="1"/>
      <c r="ACC553" s="1"/>
      <c r="ACD553" s="1"/>
      <c r="ACE553" s="1"/>
      <c r="ACF553" s="1"/>
      <c r="ACG553" s="1"/>
      <c r="ACH553" s="1"/>
      <c r="ACI553" s="1"/>
      <c r="ACJ553" s="1"/>
      <c r="ACK553" s="1"/>
      <c r="ACL553" s="1"/>
      <c r="ACM553" s="1"/>
      <c r="ACN553" s="1"/>
      <c r="ACO553" s="1"/>
      <c r="ACP553" s="1"/>
      <c r="ACQ553" s="1"/>
      <c r="ACR553" s="1"/>
      <c r="ACS553" s="1"/>
      <c r="ACT553" s="1"/>
      <c r="ACU553" s="1"/>
      <c r="ACV553" s="1"/>
      <c r="ACW553" s="1"/>
      <c r="ACX553" s="1"/>
      <c r="ACY553" s="1"/>
      <c r="ACZ553" s="1"/>
      <c r="ADA553" s="1"/>
      <c r="ADB553" s="1"/>
      <c r="ADC553" s="1"/>
      <c r="ADD553" s="1"/>
      <c r="ADE553" s="1"/>
      <c r="ADF553" s="1"/>
      <c r="ADG553" s="1"/>
      <c r="ADH553" s="1"/>
      <c r="ADI553" s="1"/>
      <c r="ADJ553" s="1"/>
      <c r="ADK553" s="1"/>
      <c r="ADL553" s="1"/>
      <c r="ADM553" s="1"/>
      <c r="ADN553" s="1"/>
      <c r="ADO553" s="1"/>
      <c r="ADP553" s="1"/>
      <c r="ADQ553" s="1"/>
      <c r="ADR553" s="1"/>
      <c r="ADS553" s="1"/>
      <c r="ADT553" s="1"/>
      <c r="ADU553" s="1"/>
      <c r="ADV553" s="1"/>
      <c r="ADW553" s="1"/>
      <c r="ADX553" s="1"/>
      <c r="ADY553" s="1"/>
      <c r="ADZ553" s="1"/>
      <c r="AEA553" s="1"/>
      <c r="AEB553" s="1"/>
      <c r="AEC553" s="1"/>
      <c r="AED553" s="1"/>
      <c r="AEE553" s="1"/>
      <c r="AEF553" s="1"/>
      <c r="AEG553" s="1"/>
      <c r="AEH553" s="1"/>
      <c r="AEI553" s="1"/>
      <c r="AEJ553" s="1"/>
      <c r="AEK553" s="1"/>
      <c r="AEL553" s="1"/>
      <c r="AEM553" s="1"/>
      <c r="AEN553" s="1"/>
      <c r="AEO553" s="1"/>
      <c r="AEP553" s="1"/>
      <c r="AEQ553" s="1"/>
      <c r="AER553" s="1"/>
      <c r="AES553" s="1"/>
      <c r="AET553" s="1"/>
      <c r="AEU553" s="1"/>
      <c r="AEV553" s="1"/>
      <c r="AEW553" s="1"/>
      <c r="AEX553" s="1"/>
      <c r="AEY553" s="1"/>
      <c r="AEZ553" s="1"/>
      <c r="AFA553" s="1"/>
      <c r="AFB553" s="1"/>
      <c r="AFC553" s="1"/>
      <c r="AFD553" s="1"/>
      <c r="AFE553" s="1"/>
      <c r="AFF553" s="1"/>
      <c r="AFG553" s="1"/>
      <c r="AFH553" s="1"/>
      <c r="AFI553" s="1"/>
      <c r="AFJ553" s="1"/>
      <c r="AFK553" s="1"/>
      <c r="AFL553" s="1"/>
      <c r="AFM553" s="1"/>
      <c r="AFN553" s="1"/>
      <c r="AFO553" s="1"/>
      <c r="AFP553" s="1"/>
      <c r="AFQ553" s="1"/>
      <c r="AFR553" s="1"/>
      <c r="AFS553" s="1"/>
      <c r="AFT553" s="1"/>
      <c r="AFU553" s="1"/>
      <c r="AFV553" s="1"/>
      <c r="AFW553" s="1"/>
      <c r="AFX553" s="1"/>
      <c r="AFY553" s="1"/>
      <c r="AFZ553" s="1"/>
      <c r="AGA553" s="1"/>
      <c r="AGB553" s="1"/>
      <c r="AGC553" s="1"/>
      <c r="AGD553" s="1"/>
      <c r="AGE553" s="1"/>
      <c r="AGF553" s="1"/>
      <c r="AGG553" s="1"/>
      <c r="AGH553" s="1"/>
      <c r="AGI553" s="1"/>
      <c r="AGJ553" s="1"/>
      <c r="AGK553" s="1"/>
      <c r="AGL553" s="1"/>
      <c r="AGM553" s="1"/>
      <c r="AGN553" s="1"/>
      <c r="AGO553" s="1"/>
      <c r="AGP553" s="1"/>
      <c r="AGQ553" s="1"/>
      <c r="AGR553" s="1"/>
      <c r="AGS553" s="1"/>
      <c r="AGT553" s="1"/>
      <c r="AGU553" s="1"/>
      <c r="AGV553" s="1"/>
      <c r="AGW553" s="1"/>
      <c r="AGX553" s="1"/>
      <c r="AGY553" s="1"/>
      <c r="AGZ553" s="1"/>
      <c r="AHA553" s="1"/>
      <c r="AHB553" s="1"/>
      <c r="AHC553" s="1"/>
      <c r="AHD553" s="1"/>
      <c r="AHE553" s="1"/>
      <c r="AHF553" s="1"/>
      <c r="AHG553" s="1"/>
      <c r="AHH553" s="1"/>
      <c r="AHI553" s="1"/>
      <c r="AHJ553" s="1"/>
      <c r="AHK553" s="1"/>
      <c r="AHL553" s="1"/>
      <c r="AHM553" s="1"/>
      <c r="AHN553" s="1"/>
      <c r="AHO553" s="1"/>
      <c r="AHP553" s="1"/>
      <c r="AHQ553" s="1"/>
      <c r="AHR553" s="1"/>
      <c r="AHS553" s="1"/>
      <c r="AHT553" s="1"/>
      <c r="AHU553" s="1"/>
      <c r="AHV553" s="1"/>
      <c r="AHW553" s="1"/>
      <c r="AHX553" s="1"/>
      <c r="AHY553" s="1"/>
      <c r="AHZ553" s="1"/>
      <c r="AIA553" s="1"/>
      <c r="AIB553" s="1"/>
      <c r="AIC553" s="1"/>
      <c r="AID553" s="1"/>
      <c r="AIE553" s="1"/>
      <c r="AIF553" s="1"/>
      <c r="AIG553" s="1"/>
      <c r="AIH553" s="1"/>
      <c r="AII553" s="1"/>
      <c r="AIJ553" s="1"/>
      <c r="AIK553" s="1"/>
      <c r="AIL553" s="1"/>
      <c r="AIM553" s="1"/>
      <c r="AIN553" s="1"/>
      <c r="AIO553" s="1"/>
      <c r="AIP553" s="1"/>
      <c r="AIQ553" s="1"/>
      <c r="AIR553" s="1"/>
      <c r="AIS553" s="1"/>
      <c r="AIT553" s="1"/>
      <c r="AIU553" s="1"/>
      <c r="AIV553" s="1"/>
      <c r="AIW553" s="1"/>
      <c r="AIX553" s="1"/>
      <c r="AIY553" s="1"/>
      <c r="AIZ553" s="1"/>
      <c r="AJA553" s="1"/>
      <c r="AJB553" s="1"/>
      <c r="AJC553" s="1"/>
      <c r="AJD553" s="1"/>
      <c r="AJE553" s="1"/>
      <c r="AJF553" s="1"/>
      <c r="AJG553" s="1"/>
      <c r="AJH553" s="1"/>
      <c r="AJI553" s="1"/>
      <c r="AJJ553" s="1"/>
      <c r="AJK553" s="1"/>
      <c r="AJL553" s="1"/>
      <c r="AJM553" s="1"/>
      <c r="AJN553" s="1"/>
      <c r="AJO553" s="1"/>
      <c r="AJP553" s="1"/>
      <c r="AJQ553" s="1"/>
      <c r="AJR553" s="1"/>
      <c r="AJS553" s="1"/>
      <c r="AJT553" s="1"/>
      <c r="AJU553" s="1"/>
      <c r="AJV553" s="1"/>
      <c r="AJW553" s="1"/>
      <c r="AJX553" s="1"/>
      <c r="AJY553" s="1"/>
      <c r="AJZ553" s="1"/>
      <c r="AKA553" s="1"/>
      <c r="AKB553" s="1"/>
      <c r="AKC553" s="1"/>
      <c r="AKD553" s="1"/>
      <c r="AKE553" s="1"/>
      <c r="AKF553" s="1"/>
      <c r="AKG553" s="1"/>
      <c r="AKH553" s="1"/>
      <c r="AKI553" s="1"/>
      <c r="AKJ553" s="1"/>
      <c r="AKK553" s="1"/>
      <c r="AKL553" s="1"/>
      <c r="AKM553" s="1"/>
      <c r="AKN553" s="1"/>
      <c r="AKO553" s="1"/>
      <c r="AKP553" s="1"/>
      <c r="AKQ553" s="1"/>
      <c r="AKR553" s="1"/>
      <c r="AKS553" s="1"/>
      <c r="AKT553" s="1"/>
      <c r="AKU553" s="1"/>
      <c r="AKV553" s="1"/>
      <c r="AKW553" s="1"/>
      <c r="AKX553" s="1"/>
      <c r="AKY553" s="1"/>
      <c r="AKZ553" s="1"/>
      <c r="ALA553" s="1"/>
      <c r="ALB553" s="1"/>
      <c r="ALC553" s="1"/>
      <c r="ALD553" s="1"/>
      <c r="ALE553" s="1"/>
      <c r="ALF553" s="1"/>
      <c r="ALG553" s="1"/>
      <c r="ALH553" s="1"/>
      <c r="ALI553" s="1"/>
      <c r="ALJ553" s="1"/>
      <c r="ALK553" s="1"/>
      <c r="ALL553" s="1"/>
      <c r="ALM553" s="1"/>
      <c r="ALN553" s="1"/>
      <c r="ALO553" s="1"/>
      <c r="ALP553" s="1"/>
      <c r="ALQ553" s="1"/>
      <c r="ALR553" s="1"/>
      <c r="ALS553" s="1"/>
      <c r="ALT553" s="1"/>
      <c r="ALU553" s="1"/>
      <c r="ALV553" s="1"/>
      <c r="ALW553" s="1"/>
      <c r="ALX553" s="1"/>
      <c r="ALY553" s="1"/>
      <c r="ALZ553" s="1"/>
      <c r="AMA553" s="1"/>
      <c r="AMB553" s="1"/>
      <c r="AMC553" s="1"/>
      <c r="AMD553" s="1"/>
      <c r="AME553" s="1"/>
      <c r="AMF553" s="1"/>
      <c r="AMG553" s="1"/>
      <c r="AMH553" s="1"/>
      <c r="AMI553" s="1"/>
      <c r="AMJ553" s="1"/>
    </row>
    <row r="554" spans="1:1024">
      <c r="A554" s="2" t="s">
        <v>9558</v>
      </c>
      <c r="B554" s="2"/>
      <c r="C554" s="2"/>
      <c r="D554" s="2"/>
      <c r="E554" s="2"/>
      <c r="F554" s="2"/>
      <c r="G554" s="2"/>
      <c r="H554" s="2"/>
      <c r="I554" s="2"/>
      <c r="J554" s="2"/>
      <c r="K554" s="2"/>
      <c r="L554" s="2"/>
      <c r="M554" s="2"/>
      <c r="N554" s="2"/>
      <c r="O554" s="2"/>
      <c r="P554" s="2"/>
      <c r="Q554" s="2"/>
      <c r="R554" s="2"/>
      <c r="S554" s="2"/>
      <c r="T554" s="2"/>
    </row>
    <row r="555" spans="1:1024">
      <c r="A555" s="1" t="s">
        <v>1147</v>
      </c>
      <c r="B555" s="1" t="s">
        <v>1148</v>
      </c>
      <c r="C555" s="1" t="s">
        <v>1066</v>
      </c>
      <c r="D555" s="1" t="s">
        <v>13</v>
      </c>
      <c r="E555" s="1" t="s">
        <v>1149</v>
      </c>
      <c r="F555" s="1" t="s">
        <v>12</v>
      </c>
    </row>
    <row r="556" spans="1:1024">
      <c r="A556" s="1" t="s">
        <v>1150</v>
      </c>
      <c r="B556" s="1" t="s">
        <v>1151</v>
      </c>
      <c r="C556" s="1" t="s">
        <v>1066</v>
      </c>
      <c r="D556" s="1" t="s">
        <v>13</v>
      </c>
      <c r="E556" s="1" t="s">
        <v>9553</v>
      </c>
      <c r="F556" s="1" t="s">
        <v>12</v>
      </c>
    </row>
    <row r="557" spans="1:1024">
      <c r="A557" s="1" t="s">
        <v>1152</v>
      </c>
      <c r="B557" s="1" t="s">
        <v>1153</v>
      </c>
      <c r="C557" s="1" t="s">
        <v>1066</v>
      </c>
      <c r="D557" s="1" t="s">
        <v>238</v>
      </c>
      <c r="E557" s="1" t="s">
        <v>1154</v>
      </c>
      <c r="F557" s="1" t="s">
        <v>12</v>
      </c>
    </row>
    <row r="558" spans="1:1024">
      <c r="A558" s="1" t="s">
        <v>1155</v>
      </c>
      <c r="B558" s="1" t="s">
        <v>1156</v>
      </c>
      <c r="C558" s="1" t="s">
        <v>1066</v>
      </c>
      <c r="D558" s="1" t="s">
        <v>13</v>
      </c>
      <c r="E558" s="1" t="s">
        <v>9554</v>
      </c>
      <c r="F558" s="1" t="s">
        <v>12</v>
      </c>
    </row>
    <row r="559" spans="1:1024">
      <c r="A559" s="1" t="s">
        <v>1157</v>
      </c>
      <c r="B559" s="1" t="s">
        <v>1158</v>
      </c>
      <c r="C559" s="1" t="s">
        <v>1066</v>
      </c>
      <c r="D559" s="1" t="s">
        <v>238</v>
      </c>
      <c r="E559" s="1" t="s">
        <v>1159</v>
      </c>
      <c r="F559" s="1" t="s">
        <v>12</v>
      </c>
    </row>
    <row r="560" spans="1:1024">
      <c r="A560" s="1" t="s">
        <v>1160</v>
      </c>
      <c r="B560" s="1" t="s">
        <v>1161</v>
      </c>
      <c r="C560" s="1" t="s">
        <v>1066</v>
      </c>
      <c r="D560" s="1" t="s">
        <v>238</v>
      </c>
      <c r="E560" s="1" t="s">
        <v>9693</v>
      </c>
      <c r="F560" s="1" t="s">
        <v>12</v>
      </c>
    </row>
    <row r="561" spans="1:6">
      <c r="A561" s="1" t="s">
        <v>1162</v>
      </c>
      <c r="B561" s="1" t="s">
        <v>1163</v>
      </c>
      <c r="C561" s="1" t="s">
        <v>1066</v>
      </c>
      <c r="D561" s="1" t="s">
        <v>13</v>
      </c>
      <c r="E561" s="1" t="s">
        <v>9555</v>
      </c>
      <c r="F561" s="1" t="s">
        <v>12</v>
      </c>
    </row>
    <row r="562" spans="1:6">
      <c r="A562" s="1" t="s">
        <v>1164</v>
      </c>
      <c r="B562" s="1" t="s">
        <v>1165</v>
      </c>
      <c r="C562" s="1" t="s">
        <v>1066</v>
      </c>
      <c r="D562" s="1" t="s">
        <v>238</v>
      </c>
      <c r="E562" s="1" t="s">
        <v>1166</v>
      </c>
      <c r="F562" s="1" t="s">
        <v>12</v>
      </c>
    </row>
    <row r="563" spans="1:6">
      <c r="A563" s="1" t="s">
        <v>1167</v>
      </c>
      <c r="B563" s="1" t="s">
        <v>1168</v>
      </c>
      <c r="C563" s="1" t="s">
        <v>1066</v>
      </c>
      <c r="D563" s="1" t="s">
        <v>13</v>
      </c>
      <c r="E563" s="1" t="s">
        <v>9556</v>
      </c>
      <c r="F563" s="1" t="s">
        <v>12</v>
      </c>
    </row>
    <row r="564" spans="1:6">
      <c r="A564" s="1" t="s">
        <v>1169</v>
      </c>
      <c r="B564" s="1" t="s">
        <v>1170</v>
      </c>
      <c r="C564" s="1" t="s">
        <v>1066</v>
      </c>
      <c r="D564" s="1" t="s">
        <v>238</v>
      </c>
      <c r="E564" s="1" t="s">
        <v>1171</v>
      </c>
      <c r="F564" s="1" t="s">
        <v>12</v>
      </c>
    </row>
    <row r="565" spans="1:6">
      <c r="A565" s="1" t="s">
        <v>1172</v>
      </c>
      <c r="B565" s="1" t="s">
        <v>1173</v>
      </c>
      <c r="C565" s="1" t="s">
        <v>1066</v>
      </c>
      <c r="D565" s="1" t="s">
        <v>13</v>
      </c>
      <c r="E565" s="1" t="s">
        <v>9557</v>
      </c>
      <c r="F565" s="1" t="s">
        <v>12</v>
      </c>
    </row>
    <row r="566" spans="1:6">
      <c r="A566" s="1" t="s">
        <v>1174</v>
      </c>
      <c r="B566" s="1" t="s">
        <v>1175</v>
      </c>
      <c r="C566" s="1" t="s">
        <v>1066</v>
      </c>
      <c r="D566" s="1" t="s">
        <v>238</v>
      </c>
      <c r="E566" s="1" t="s">
        <v>1176</v>
      </c>
      <c r="F566" s="1" t="s">
        <v>12</v>
      </c>
    </row>
    <row r="568" spans="1:6">
      <c r="A568" s="1" t="s">
        <v>1177</v>
      </c>
      <c r="B568" s="1" t="s">
        <v>1178</v>
      </c>
      <c r="C568" s="1" t="s">
        <v>1066</v>
      </c>
      <c r="D568" s="1" t="s">
        <v>238</v>
      </c>
      <c r="E568" s="1" t="s">
        <v>1164</v>
      </c>
      <c r="F568" s="1" t="s">
        <v>1179</v>
      </c>
    </row>
    <row r="569" spans="1:6">
      <c r="A569" s="1" t="s">
        <v>1180</v>
      </c>
      <c r="B569" s="1" t="s">
        <v>1181</v>
      </c>
      <c r="C569" s="1" t="s">
        <v>1066</v>
      </c>
      <c r="D569" s="1" t="s">
        <v>238</v>
      </c>
      <c r="E569" s="1" t="s">
        <v>1169</v>
      </c>
      <c r="F569" s="1" t="s">
        <v>1182</v>
      </c>
    </row>
    <row r="570" spans="1:6">
      <c r="A570" s="1" t="s">
        <v>1183</v>
      </c>
      <c r="B570" s="1" t="s">
        <v>1184</v>
      </c>
      <c r="C570" s="1" t="s">
        <v>1066</v>
      </c>
      <c r="D570" s="1" t="s">
        <v>238</v>
      </c>
      <c r="E570" s="1" t="s">
        <v>1174</v>
      </c>
      <c r="F570" s="1" t="s">
        <v>1185</v>
      </c>
    </row>
    <row r="571" spans="1:6">
      <c r="A571" s="1" t="s">
        <v>1186</v>
      </c>
      <c r="B571" s="1" t="s">
        <v>1187</v>
      </c>
      <c r="C571" s="1" t="s">
        <v>1066</v>
      </c>
      <c r="D571" s="1" t="s">
        <v>13</v>
      </c>
      <c r="E571" s="1" t="s">
        <v>9292</v>
      </c>
      <c r="F571" s="1" t="s">
        <v>16</v>
      </c>
    </row>
    <row r="572" spans="1:6">
      <c r="A572" s="1" t="s">
        <v>1188</v>
      </c>
      <c r="B572" s="1" t="s">
        <v>1189</v>
      </c>
      <c r="C572" s="1" t="s">
        <v>1066</v>
      </c>
      <c r="D572" s="1" t="s">
        <v>13</v>
      </c>
      <c r="E572" s="1" t="s">
        <v>1190</v>
      </c>
      <c r="F572" s="1" t="s">
        <v>16</v>
      </c>
    </row>
    <row r="573" spans="1:6">
      <c r="A573" s="1" t="s">
        <v>1191</v>
      </c>
      <c r="B573" s="1" t="s">
        <v>1192</v>
      </c>
      <c r="C573" s="1" t="s">
        <v>1066</v>
      </c>
      <c r="D573" s="1" t="s">
        <v>13</v>
      </c>
      <c r="E573" s="1" t="s">
        <v>1193</v>
      </c>
      <c r="F573" s="1" t="s">
        <v>16</v>
      </c>
    </row>
    <row r="574" spans="1:6">
      <c r="A574" s="1" t="s">
        <v>1194</v>
      </c>
      <c r="B574" s="1" t="s">
        <v>1195</v>
      </c>
      <c r="C574" s="1" t="s">
        <v>1066</v>
      </c>
      <c r="D574" s="1" t="s">
        <v>13</v>
      </c>
      <c r="E574" s="1" t="s">
        <v>1196</v>
      </c>
      <c r="F574" s="1" t="s">
        <v>16</v>
      </c>
    </row>
    <row r="575" spans="1:6">
      <c r="A575" s="1" t="s">
        <v>1197</v>
      </c>
      <c r="B575" s="1" t="s">
        <v>1198</v>
      </c>
      <c r="C575" s="1" t="s">
        <v>1066</v>
      </c>
      <c r="D575" s="1" t="s">
        <v>247</v>
      </c>
      <c r="E575" s="1" t="s">
        <v>9694</v>
      </c>
      <c r="F575" s="1" t="s">
        <v>1199</v>
      </c>
    </row>
    <row r="576" spans="1:6">
      <c r="A576" s="1" t="s">
        <v>1200</v>
      </c>
      <c r="B576" s="1" t="s">
        <v>1201</v>
      </c>
      <c r="C576" s="1" t="s">
        <v>1066</v>
      </c>
      <c r="D576" s="1" t="s">
        <v>247</v>
      </c>
      <c r="E576" s="1" t="s">
        <v>9293</v>
      </c>
      <c r="F576" s="1" t="s">
        <v>1202</v>
      </c>
    </row>
    <row r="577" spans="1:7">
      <c r="A577" s="1" t="s">
        <v>1203</v>
      </c>
      <c r="B577" s="1" t="s">
        <v>1204</v>
      </c>
      <c r="C577" s="1" t="s">
        <v>1066</v>
      </c>
      <c r="D577" s="1" t="s">
        <v>247</v>
      </c>
      <c r="E577" s="1" t="s">
        <v>9294</v>
      </c>
      <c r="F577" s="1" t="s">
        <v>1205</v>
      </c>
    </row>
    <row r="578" spans="1:7">
      <c r="A578" s="1" t="s">
        <v>1206</v>
      </c>
      <c r="B578" s="1" t="s">
        <v>1207</v>
      </c>
      <c r="C578" s="1" t="s">
        <v>1066</v>
      </c>
      <c r="D578" s="1" t="s">
        <v>247</v>
      </c>
      <c r="E578" s="1" t="s">
        <v>9295</v>
      </c>
      <c r="F578" s="1" t="s">
        <v>1208</v>
      </c>
      <c r="G578" s="1" t="s">
        <v>9296</v>
      </c>
    </row>
    <row r="579" spans="1:7">
      <c r="A579" s="1" t="s">
        <v>1209</v>
      </c>
      <c r="B579" s="1" t="s">
        <v>1210</v>
      </c>
      <c r="C579" s="1" t="s">
        <v>1066</v>
      </c>
      <c r="D579" s="1" t="s">
        <v>13</v>
      </c>
      <c r="E579" s="1" t="s">
        <v>1211</v>
      </c>
      <c r="F579" s="1" t="s">
        <v>16</v>
      </c>
      <c r="G579" s="1" t="s">
        <v>9296</v>
      </c>
    </row>
    <row r="580" spans="1:7">
      <c r="A580" s="1" t="s">
        <v>1212</v>
      </c>
      <c r="B580" s="1" t="s">
        <v>1213</v>
      </c>
      <c r="C580" s="1" t="s">
        <v>1066</v>
      </c>
      <c r="D580" s="1" t="s">
        <v>13</v>
      </c>
      <c r="E580" s="1" t="s">
        <v>1214</v>
      </c>
      <c r="F580" s="1" t="s">
        <v>16</v>
      </c>
      <c r="G580" s="1" t="s">
        <v>9296</v>
      </c>
    </row>
    <row r="581" spans="1:7">
      <c r="A581" s="1" t="s">
        <v>1215</v>
      </c>
      <c r="B581" s="1" t="s">
        <v>1216</v>
      </c>
      <c r="C581" s="1" t="s">
        <v>1066</v>
      </c>
      <c r="D581" s="1" t="s">
        <v>13</v>
      </c>
      <c r="E581" s="1" t="s">
        <v>1217</v>
      </c>
      <c r="F581" s="1" t="s">
        <v>16</v>
      </c>
      <c r="G581" s="1" t="s">
        <v>9296</v>
      </c>
    </row>
    <row r="582" spans="1:7">
      <c r="A582" s="1" t="s">
        <v>1218</v>
      </c>
      <c r="B582" s="1" t="s">
        <v>1219</v>
      </c>
      <c r="C582" s="1" t="s">
        <v>1066</v>
      </c>
      <c r="D582" s="1" t="s">
        <v>13</v>
      </c>
      <c r="E582" s="1" t="s">
        <v>1220</v>
      </c>
      <c r="F582" s="1" t="s">
        <v>16</v>
      </c>
      <c r="G582" s="1" t="s">
        <v>9296</v>
      </c>
    </row>
    <row r="584" spans="1:7">
      <c r="A584" s="1" t="s">
        <v>1221</v>
      </c>
      <c r="B584" s="1" t="s">
        <v>1222</v>
      </c>
      <c r="C584" s="1" t="s">
        <v>1223</v>
      </c>
      <c r="D584" s="1" t="s">
        <v>13</v>
      </c>
      <c r="E584" s="1" t="s">
        <v>1224</v>
      </c>
      <c r="F584" s="1" t="s">
        <v>16</v>
      </c>
    </row>
    <row r="585" spans="1:7">
      <c r="A585" s="1" t="s">
        <v>9297</v>
      </c>
      <c r="B585" s="1" t="s">
        <v>9298</v>
      </c>
      <c r="C585" s="1" t="s">
        <v>1223</v>
      </c>
      <c r="D585" s="1" t="s">
        <v>288</v>
      </c>
      <c r="E585" s="1" t="s">
        <v>9299</v>
      </c>
      <c r="F585" s="1" t="s">
        <v>9300</v>
      </c>
    </row>
    <row r="586" spans="1:7">
      <c r="A586" s="1" t="s">
        <v>9301</v>
      </c>
      <c r="B586" s="1" t="s">
        <v>9302</v>
      </c>
      <c r="C586" s="1" t="s">
        <v>1223</v>
      </c>
      <c r="D586" s="1" t="s">
        <v>288</v>
      </c>
      <c r="E586" s="1" t="s">
        <v>9303</v>
      </c>
      <c r="F586" s="1" t="s">
        <v>9304</v>
      </c>
    </row>
    <row r="587" spans="1:7">
      <c r="A587" s="1" t="s">
        <v>9305</v>
      </c>
      <c r="B587" s="1" t="s">
        <v>9306</v>
      </c>
      <c r="C587" s="1" t="s">
        <v>1223</v>
      </c>
      <c r="D587" s="1" t="s">
        <v>288</v>
      </c>
      <c r="E587" s="1" t="s">
        <v>9307</v>
      </c>
      <c r="F587" s="1" t="s">
        <v>9308</v>
      </c>
    </row>
    <row r="588" spans="1:7">
      <c r="A588" s="1" t="s">
        <v>1229</v>
      </c>
      <c r="B588" s="1" t="s">
        <v>1230</v>
      </c>
      <c r="C588" s="1" t="s">
        <v>1223</v>
      </c>
      <c r="D588" s="1" t="s">
        <v>13</v>
      </c>
      <c r="E588" s="1" t="s">
        <v>9309</v>
      </c>
      <c r="F588" s="1" t="s">
        <v>16</v>
      </c>
    </row>
    <row r="589" spans="1:7">
      <c r="A589" s="1" t="s">
        <v>1231</v>
      </c>
      <c r="B589" s="1" t="s">
        <v>1232</v>
      </c>
      <c r="C589" s="1" t="s">
        <v>1223</v>
      </c>
      <c r="D589" s="1" t="s">
        <v>13</v>
      </c>
      <c r="E589" s="1" t="s">
        <v>9310</v>
      </c>
      <c r="F589" s="1" t="s">
        <v>16</v>
      </c>
    </row>
    <row r="590" spans="1:7">
      <c r="A590" s="1" t="s">
        <v>1233</v>
      </c>
      <c r="B590" s="1" t="s">
        <v>1234</v>
      </c>
      <c r="C590" s="1" t="s">
        <v>1223</v>
      </c>
      <c r="D590" s="1" t="s">
        <v>13</v>
      </c>
      <c r="E590" s="1" t="s">
        <v>9311</v>
      </c>
      <c r="F590" s="1" t="s">
        <v>16</v>
      </c>
    </row>
    <row r="591" spans="1:7">
      <c r="A591" s="1" t="s">
        <v>1235</v>
      </c>
      <c r="B591" s="1" t="s">
        <v>1236</v>
      </c>
      <c r="C591" s="1" t="s">
        <v>1223</v>
      </c>
      <c r="D591" s="1" t="s">
        <v>13</v>
      </c>
      <c r="E591" s="1" t="s">
        <v>9312</v>
      </c>
      <c r="F591" s="1" t="s">
        <v>16</v>
      </c>
    </row>
    <row r="592" spans="1:7">
      <c r="A592" s="1" t="s">
        <v>1237</v>
      </c>
      <c r="B592" s="1" t="s">
        <v>1238</v>
      </c>
      <c r="C592" s="1" t="s">
        <v>1223</v>
      </c>
      <c r="D592" s="1" t="s">
        <v>13</v>
      </c>
      <c r="E592" s="1" t="s">
        <v>1239</v>
      </c>
      <c r="F592" s="1" t="s">
        <v>16</v>
      </c>
    </row>
    <row r="593" spans="1:6">
      <c r="A593" s="1" t="s">
        <v>9313</v>
      </c>
      <c r="B593" s="1" t="s">
        <v>9324</v>
      </c>
      <c r="C593" s="1" t="s">
        <v>1223</v>
      </c>
      <c r="D593" s="1" t="s">
        <v>13</v>
      </c>
      <c r="E593" s="1" t="s">
        <v>9314</v>
      </c>
      <c r="F593" s="1" t="s">
        <v>16</v>
      </c>
    </row>
    <row r="594" spans="1:6">
      <c r="A594" s="1" t="s">
        <v>9315</v>
      </c>
      <c r="B594" s="1" t="s">
        <v>9325</v>
      </c>
      <c r="C594" s="1" t="s">
        <v>1223</v>
      </c>
      <c r="D594" s="1" t="s">
        <v>13</v>
      </c>
      <c r="E594" s="1" t="s">
        <v>9316</v>
      </c>
      <c r="F594" s="1" t="s">
        <v>16</v>
      </c>
    </row>
    <row r="595" spans="1:6">
      <c r="A595" s="1" t="s">
        <v>1244</v>
      </c>
      <c r="B595" s="1" t="s">
        <v>1245</v>
      </c>
      <c r="C595" s="1" t="s">
        <v>1223</v>
      </c>
      <c r="D595" s="1" t="s">
        <v>13</v>
      </c>
      <c r="E595" s="1" t="s">
        <v>1246</v>
      </c>
      <c r="F595" s="1" t="s">
        <v>16</v>
      </c>
    </row>
    <row r="596" spans="1:6">
      <c r="A596" s="1" t="s">
        <v>1247</v>
      </c>
      <c r="B596" s="1" t="s">
        <v>1248</v>
      </c>
      <c r="C596" s="1" t="s">
        <v>1223</v>
      </c>
      <c r="D596" s="1" t="s">
        <v>13</v>
      </c>
      <c r="E596" s="1" t="s">
        <v>1249</v>
      </c>
      <c r="F596" s="1" t="s">
        <v>16</v>
      </c>
    </row>
    <row r="597" spans="1:6">
      <c r="A597" s="1" t="s">
        <v>1250</v>
      </c>
      <c r="B597" s="1" t="s">
        <v>1251</v>
      </c>
      <c r="C597" s="1" t="s">
        <v>1223</v>
      </c>
      <c r="D597" s="1" t="s">
        <v>13</v>
      </c>
      <c r="E597" s="1" t="s">
        <v>9597</v>
      </c>
      <c r="F597" s="1" t="s">
        <v>16</v>
      </c>
    </row>
    <row r="598" spans="1:6">
      <c r="A598" s="1" t="s">
        <v>1252</v>
      </c>
      <c r="B598" s="1" t="s">
        <v>1253</v>
      </c>
      <c r="C598" s="1" t="s">
        <v>1223</v>
      </c>
      <c r="D598" s="1" t="s">
        <v>13</v>
      </c>
      <c r="E598" s="1" t="s">
        <v>9598</v>
      </c>
      <c r="F598" s="1" t="s">
        <v>16</v>
      </c>
    </row>
    <row r="599" spans="1:6">
      <c r="A599" s="1" t="s">
        <v>1254</v>
      </c>
      <c r="B599" s="1" t="s">
        <v>1255</v>
      </c>
      <c r="C599" s="1" t="s">
        <v>1223</v>
      </c>
      <c r="D599" s="1" t="s">
        <v>13</v>
      </c>
      <c r="E599" s="1" t="s">
        <v>1256</v>
      </c>
      <c r="F599" s="1" t="s">
        <v>16</v>
      </c>
    </row>
    <row r="600" spans="1:6">
      <c r="A600" s="1" t="s">
        <v>9317</v>
      </c>
      <c r="B600" s="1" t="s">
        <v>9326</v>
      </c>
      <c r="C600" s="1" t="s">
        <v>1223</v>
      </c>
      <c r="D600" s="1" t="s">
        <v>13</v>
      </c>
      <c r="E600" s="1" t="s">
        <v>9318</v>
      </c>
      <c r="F600" s="1" t="s">
        <v>16</v>
      </c>
    </row>
    <row r="601" spans="1:6">
      <c r="A601" s="1" t="s">
        <v>1257</v>
      </c>
      <c r="B601" s="1" t="s">
        <v>1258</v>
      </c>
      <c r="C601" s="1" t="s">
        <v>1223</v>
      </c>
      <c r="D601" s="1" t="s">
        <v>13</v>
      </c>
      <c r="E601" s="1" t="s">
        <v>1259</v>
      </c>
      <c r="F601" s="1" t="s">
        <v>16</v>
      </c>
    </row>
    <row r="602" spans="1:6">
      <c r="A602" s="1" t="s">
        <v>1260</v>
      </c>
      <c r="B602" s="1" t="s">
        <v>1261</v>
      </c>
      <c r="C602" s="1" t="s">
        <v>1223</v>
      </c>
      <c r="D602" s="1" t="s">
        <v>13</v>
      </c>
      <c r="E602" s="1" t="s">
        <v>1262</v>
      </c>
      <c r="F602" s="1" t="s">
        <v>16</v>
      </c>
    </row>
    <row r="603" spans="1:6">
      <c r="A603" s="1" t="s">
        <v>1263</v>
      </c>
      <c r="B603" s="1" t="s">
        <v>9327</v>
      </c>
      <c r="C603" s="1" t="s">
        <v>1223</v>
      </c>
      <c r="D603" s="1" t="s">
        <v>13</v>
      </c>
      <c r="E603" s="1" t="s">
        <v>1265</v>
      </c>
      <c r="F603" s="1" t="s">
        <v>16</v>
      </c>
    </row>
    <row r="604" spans="1:6">
      <c r="A604" s="1" t="s">
        <v>1266</v>
      </c>
      <c r="B604" s="1" t="s">
        <v>9328</v>
      </c>
      <c r="C604" s="1" t="s">
        <v>1223</v>
      </c>
      <c r="D604" s="1" t="s">
        <v>13</v>
      </c>
      <c r="E604" s="1" t="s">
        <v>1268</v>
      </c>
      <c r="F604" s="1" t="s">
        <v>16</v>
      </c>
    </row>
    <row r="605" spans="1:6">
      <c r="A605" s="1" t="s">
        <v>9319</v>
      </c>
      <c r="B605" s="1" t="s">
        <v>9329</v>
      </c>
      <c r="C605" s="1" t="s">
        <v>1223</v>
      </c>
      <c r="D605" s="1" t="s">
        <v>13</v>
      </c>
      <c r="E605" s="1" t="s">
        <v>9320</v>
      </c>
      <c r="F605" s="1" t="s">
        <v>16</v>
      </c>
    </row>
    <row r="606" spans="1:6">
      <c r="A606" s="1" t="s">
        <v>9321</v>
      </c>
      <c r="B606" s="1" t="s">
        <v>9330</v>
      </c>
      <c r="C606" s="1" t="s">
        <v>1223</v>
      </c>
      <c r="D606" s="1" t="s">
        <v>13</v>
      </c>
      <c r="E606" s="1" t="s">
        <v>9322</v>
      </c>
      <c r="F606" s="1" t="s">
        <v>16</v>
      </c>
    </row>
    <row r="607" spans="1:6">
      <c r="A607" s="1" t="s">
        <v>9564</v>
      </c>
      <c r="B607" s="1" t="s">
        <v>9331</v>
      </c>
      <c r="C607" s="1" t="s">
        <v>1223</v>
      </c>
      <c r="D607" s="1" t="s">
        <v>13</v>
      </c>
      <c r="E607" s="1" t="s">
        <v>9599</v>
      </c>
      <c r="F607" s="1" t="s">
        <v>16</v>
      </c>
    </row>
    <row r="608" spans="1:6">
      <c r="A608" s="1" t="s">
        <v>9563</v>
      </c>
      <c r="B608" s="1" t="s">
        <v>9332</v>
      </c>
      <c r="C608" s="1" t="s">
        <v>1223</v>
      </c>
      <c r="D608" s="1" t="s">
        <v>13</v>
      </c>
      <c r="E608" s="1" t="s">
        <v>9600</v>
      </c>
      <c r="F608" s="1" t="s">
        <v>16</v>
      </c>
    </row>
    <row r="609" spans="1:20">
      <c r="A609" s="1" t="s">
        <v>9565</v>
      </c>
      <c r="B609" s="1" t="s">
        <v>9333</v>
      </c>
      <c r="C609" s="1" t="s">
        <v>1223</v>
      </c>
      <c r="D609" s="1" t="s">
        <v>288</v>
      </c>
      <c r="E609" s="1" t="s">
        <v>9566</v>
      </c>
      <c r="F609" s="1" t="s">
        <v>9567</v>
      </c>
    </row>
    <row r="610" spans="1:20">
      <c r="A610" s="1" t="s">
        <v>1276</v>
      </c>
      <c r="B610" s="1" t="s">
        <v>9334</v>
      </c>
      <c r="C610" s="1" t="s">
        <v>1223</v>
      </c>
      <c r="D610" s="1" t="s">
        <v>288</v>
      </c>
      <c r="E610" s="1" t="s">
        <v>1278</v>
      </c>
      <c r="F610" s="1" t="s">
        <v>1279</v>
      </c>
    </row>
    <row r="611" spans="1:20">
      <c r="A611" s="1" t="s">
        <v>9601</v>
      </c>
      <c r="B611" s="1" t="s">
        <v>9335</v>
      </c>
      <c r="C611" s="1" t="s">
        <v>1223</v>
      </c>
      <c r="D611" s="1" t="s">
        <v>288</v>
      </c>
      <c r="E611" s="1" t="s">
        <v>9602</v>
      </c>
      <c r="F611" s="1" t="s">
        <v>9603</v>
      </c>
    </row>
    <row r="612" spans="1:20">
      <c r="A612" s="1" t="s">
        <v>1281</v>
      </c>
      <c r="B612" s="1" t="s">
        <v>1282</v>
      </c>
      <c r="C612" s="1" t="s">
        <v>1223</v>
      </c>
      <c r="D612" s="1" t="s">
        <v>13</v>
      </c>
      <c r="E612" s="1" t="s">
        <v>9323</v>
      </c>
      <c r="F612" s="1" t="s">
        <v>16</v>
      </c>
    </row>
    <row r="614" spans="1:20">
      <c r="A614" s="2" t="s">
        <v>1283</v>
      </c>
      <c r="B614" s="2"/>
      <c r="C614" s="2"/>
      <c r="D614" s="2"/>
      <c r="E614" s="2"/>
      <c r="F614" s="2"/>
      <c r="G614" s="2"/>
      <c r="H614" s="2"/>
      <c r="I614" s="2"/>
      <c r="J614" s="2"/>
      <c r="K614" s="2"/>
      <c r="L614" s="2"/>
      <c r="M614" s="2"/>
      <c r="N614" s="2"/>
      <c r="O614" s="2"/>
      <c r="P614" s="2"/>
      <c r="Q614" s="2"/>
      <c r="R614" s="2"/>
      <c r="S614" s="2"/>
      <c r="T614" s="2"/>
    </row>
    <row r="615" spans="1:20">
      <c r="A615" s="1" t="s">
        <v>1284</v>
      </c>
      <c r="B615" s="1" t="s">
        <v>1285</v>
      </c>
      <c r="C615" s="1" t="s">
        <v>1286</v>
      </c>
      <c r="D615" s="1" t="s">
        <v>13</v>
      </c>
      <c r="E615" s="1" t="s">
        <v>1287</v>
      </c>
      <c r="F615" s="1" t="s">
        <v>16</v>
      </c>
    </row>
    <row r="616" spans="1:20">
      <c r="A616" s="1" t="s">
        <v>1288</v>
      </c>
      <c r="B616" s="1" t="s">
        <v>1289</v>
      </c>
      <c r="C616" s="1" t="s">
        <v>1286</v>
      </c>
      <c r="D616" s="1" t="s">
        <v>13</v>
      </c>
      <c r="E616" s="1" t="s">
        <v>1290</v>
      </c>
      <c r="F616" s="1" t="s">
        <v>16</v>
      </c>
    </row>
    <row r="617" spans="1:20">
      <c r="A617" s="1" t="s">
        <v>1291</v>
      </c>
      <c r="B617" s="1" t="s">
        <v>1292</v>
      </c>
      <c r="C617" s="1" t="s">
        <v>1286</v>
      </c>
      <c r="D617" s="1" t="s">
        <v>13</v>
      </c>
      <c r="E617" s="1" t="s">
        <v>1293</v>
      </c>
      <c r="F617" s="1" t="s">
        <v>16</v>
      </c>
    </row>
    <row r="618" spans="1:20">
      <c r="A618" s="1" t="s">
        <v>1294</v>
      </c>
      <c r="B618" s="1" t="s">
        <v>1295</v>
      </c>
      <c r="C618" s="1" t="s">
        <v>1286</v>
      </c>
      <c r="D618" s="1" t="s">
        <v>13</v>
      </c>
      <c r="E618" s="1" t="s">
        <v>1296</v>
      </c>
      <c r="F618" s="1" t="s">
        <v>16</v>
      </c>
    </row>
    <row r="619" spans="1:20">
      <c r="A619" s="1" t="s">
        <v>1297</v>
      </c>
      <c r="B619" s="1" t="s">
        <v>1298</v>
      </c>
      <c r="C619" s="1" t="s">
        <v>1286</v>
      </c>
      <c r="D619" s="1" t="s">
        <v>13</v>
      </c>
      <c r="E619" s="1" t="s">
        <v>9604</v>
      </c>
      <c r="F619" s="1" t="s">
        <v>16</v>
      </c>
    </row>
    <row r="620" spans="1:20">
      <c r="A620" s="1" t="s">
        <v>1299</v>
      </c>
      <c r="B620" s="1" t="s">
        <v>1300</v>
      </c>
      <c r="C620" s="1" t="s">
        <v>1286</v>
      </c>
      <c r="D620" s="1" t="s">
        <v>13</v>
      </c>
      <c r="E620" s="1" t="s">
        <v>9605</v>
      </c>
      <c r="F620" s="1" t="s">
        <v>16</v>
      </c>
    </row>
    <row r="621" spans="1:20">
      <c r="A621" s="1" t="s">
        <v>1301</v>
      </c>
      <c r="B621" s="1" t="s">
        <v>1302</v>
      </c>
      <c r="C621" s="1" t="s">
        <v>1286</v>
      </c>
      <c r="D621" s="1" t="s">
        <v>13</v>
      </c>
      <c r="E621" s="1" t="s">
        <v>9606</v>
      </c>
      <c r="F621" s="1" t="s">
        <v>16</v>
      </c>
    </row>
    <row r="622" spans="1:20">
      <c r="A622" s="1" t="s">
        <v>1303</v>
      </c>
      <c r="B622" s="1" t="s">
        <v>1304</v>
      </c>
      <c r="C622" s="1" t="s">
        <v>1286</v>
      </c>
      <c r="D622" s="1" t="s">
        <v>13</v>
      </c>
      <c r="E622" s="1" t="s">
        <v>9607</v>
      </c>
      <c r="F622" s="1" t="s">
        <v>16</v>
      </c>
    </row>
    <row r="623" spans="1:20">
      <c r="A623" s="1" t="s">
        <v>1305</v>
      </c>
      <c r="B623" s="1" t="s">
        <v>1306</v>
      </c>
      <c r="C623" s="1" t="s">
        <v>1286</v>
      </c>
      <c r="D623" s="1" t="s">
        <v>13</v>
      </c>
      <c r="E623" s="1" t="s">
        <v>9608</v>
      </c>
      <c r="F623" s="1" t="s">
        <v>16</v>
      </c>
    </row>
    <row r="624" spans="1:20">
      <c r="A624" s="1" t="s">
        <v>1307</v>
      </c>
      <c r="B624" s="1" t="s">
        <v>1308</v>
      </c>
      <c r="C624" s="1" t="s">
        <v>1286</v>
      </c>
      <c r="D624" s="1" t="s">
        <v>13</v>
      </c>
      <c r="E624" s="1" t="s">
        <v>9609</v>
      </c>
      <c r="F624" s="1" t="s">
        <v>16</v>
      </c>
    </row>
    <row r="625" spans="1:6">
      <c r="A625" s="1" t="s">
        <v>1309</v>
      </c>
      <c r="B625" s="1" t="s">
        <v>1310</v>
      </c>
      <c r="C625" s="1" t="s">
        <v>1286</v>
      </c>
      <c r="D625" s="1" t="s">
        <v>13</v>
      </c>
      <c r="E625" s="1" t="s">
        <v>1311</v>
      </c>
      <c r="F625" s="1" t="s">
        <v>16</v>
      </c>
    </row>
    <row r="626" spans="1:6">
      <c r="A626" s="1" t="s">
        <v>1312</v>
      </c>
      <c r="B626" s="1" t="s">
        <v>476</v>
      </c>
      <c r="C626" s="1" t="s">
        <v>1286</v>
      </c>
      <c r="D626" s="1" t="s">
        <v>10</v>
      </c>
      <c r="E626" s="1" t="s">
        <v>9610</v>
      </c>
      <c r="F626" s="1" t="s">
        <v>1313</v>
      </c>
    </row>
    <row r="627" spans="1:6">
      <c r="A627" s="1" t="s">
        <v>1314</v>
      </c>
      <c r="B627" s="1" t="s">
        <v>1315</v>
      </c>
      <c r="C627" s="1" t="s">
        <v>1286</v>
      </c>
      <c r="D627" s="1" t="s">
        <v>13</v>
      </c>
      <c r="E627" s="1" t="s">
        <v>1316</v>
      </c>
      <c r="F627" s="1" t="s">
        <v>16</v>
      </c>
    </row>
    <row r="628" spans="1:6">
      <c r="A628" s="1" t="s">
        <v>1317</v>
      </c>
      <c r="B628" s="1" t="s">
        <v>1318</v>
      </c>
      <c r="C628" s="1" t="s">
        <v>1286</v>
      </c>
      <c r="D628" s="1" t="s">
        <v>13</v>
      </c>
      <c r="E628" s="1" t="s">
        <v>9611</v>
      </c>
      <c r="F628" s="1" t="s">
        <v>16</v>
      </c>
    </row>
    <row r="629" spans="1:6">
      <c r="A629" s="1" t="s">
        <v>1319</v>
      </c>
      <c r="B629" s="1" t="s">
        <v>1320</v>
      </c>
      <c r="C629" s="1" t="s">
        <v>1286</v>
      </c>
      <c r="D629" s="1" t="s">
        <v>13</v>
      </c>
      <c r="E629" s="1" t="s">
        <v>9612</v>
      </c>
      <c r="F629" s="1" t="s">
        <v>16</v>
      </c>
    </row>
    <row r="630" spans="1:6">
      <c r="A630" s="1" t="s">
        <v>1321</v>
      </c>
      <c r="B630" s="1" t="s">
        <v>1322</v>
      </c>
      <c r="C630" s="1" t="s">
        <v>1286</v>
      </c>
      <c r="D630" s="1" t="s">
        <v>13</v>
      </c>
      <c r="E630" s="1" t="s">
        <v>9613</v>
      </c>
      <c r="F630" s="1" t="s">
        <v>16</v>
      </c>
    </row>
    <row r="631" spans="1:6">
      <c r="A631" s="1" t="s">
        <v>1323</v>
      </c>
      <c r="B631" s="1" t="s">
        <v>1324</v>
      </c>
      <c r="C631" s="1" t="s">
        <v>1286</v>
      </c>
      <c r="D631" s="1" t="s">
        <v>288</v>
      </c>
      <c r="E631" s="1" t="s">
        <v>1325</v>
      </c>
      <c r="F631" s="1" t="s">
        <v>1325</v>
      </c>
    </row>
    <row r="632" spans="1:6">
      <c r="A632" s="1" t="s">
        <v>1326</v>
      </c>
      <c r="B632" s="1" t="s">
        <v>1327</v>
      </c>
      <c r="C632" s="1" t="s">
        <v>1286</v>
      </c>
      <c r="D632" s="1" t="s">
        <v>13</v>
      </c>
      <c r="E632" s="1" t="s">
        <v>1328</v>
      </c>
      <c r="F632" s="1" t="s">
        <v>16</v>
      </c>
    </row>
    <row r="633" spans="1:6">
      <c r="A633" s="1" t="s">
        <v>1329</v>
      </c>
      <c r="B633" s="1" t="s">
        <v>1330</v>
      </c>
      <c r="C633" s="1" t="s">
        <v>1286</v>
      </c>
      <c r="D633" s="1" t="s">
        <v>13</v>
      </c>
      <c r="E633" s="1" t="s">
        <v>1331</v>
      </c>
      <c r="F633" s="1" t="s">
        <v>16</v>
      </c>
    </row>
    <row r="634" spans="1:6">
      <c r="A634" s="1" t="s">
        <v>1332</v>
      </c>
      <c r="B634" s="1" t="s">
        <v>1333</v>
      </c>
      <c r="C634" s="1" t="s">
        <v>1286</v>
      </c>
      <c r="D634" s="1" t="s">
        <v>13</v>
      </c>
      <c r="E634" s="1" t="s">
        <v>1334</v>
      </c>
      <c r="F634" s="1" t="s">
        <v>16</v>
      </c>
    </row>
    <row r="635" spans="1:6">
      <c r="A635" s="1" t="s">
        <v>1335</v>
      </c>
      <c r="B635" s="1" t="s">
        <v>1336</v>
      </c>
      <c r="C635" s="1" t="s">
        <v>1286</v>
      </c>
      <c r="D635" s="1" t="s">
        <v>13</v>
      </c>
      <c r="E635" s="1" t="s">
        <v>1337</v>
      </c>
      <c r="F635" s="1" t="s">
        <v>16</v>
      </c>
    </row>
    <row r="636" spans="1:6">
      <c r="A636" s="1" t="s">
        <v>1338</v>
      </c>
      <c r="B636" s="1" t="s">
        <v>1339</v>
      </c>
      <c r="C636" s="1" t="s">
        <v>1286</v>
      </c>
      <c r="D636" s="1" t="s">
        <v>13</v>
      </c>
      <c r="E636" s="1" t="s">
        <v>9614</v>
      </c>
      <c r="F636" s="1" t="s">
        <v>16</v>
      </c>
    </row>
    <row r="637" spans="1:6">
      <c r="A637" s="1" t="s">
        <v>1340</v>
      </c>
      <c r="B637" s="1" t="s">
        <v>1341</v>
      </c>
      <c r="C637" s="1" t="s">
        <v>1286</v>
      </c>
      <c r="D637" s="1" t="s">
        <v>13</v>
      </c>
      <c r="E637" s="1" t="s">
        <v>9615</v>
      </c>
      <c r="F637" s="1" t="s">
        <v>16</v>
      </c>
    </row>
    <row r="638" spans="1:6">
      <c r="A638" s="1" t="s">
        <v>1342</v>
      </c>
      <c r="B638" s="1" t="s">
        <v>1343</v>
      </c>
      <c r="C638" s="1" t="s">
        <v>1286</v>
      </c>
      <c r="D638" s="1" t="s">
        <v>13</v>
      </c>
      <c r="E638" s="1" t="s">
        <v>9616</v>
      </c>
      <c r="F638" s="1" t="s">
        <v>16</v>
      </c>
    </row>
    <row r="639" spans="1:6">
      <c r="A639" s="1" t="s">
        <v>1344</v>
      </c>
      <c r="B639" s="1" t="s">
        <v>1345</v>
      </c>
      <c r="C639" s="1" t="s">
        <v>1286</v>
      </c>
      <c r="D639" s="1" t="s">
        <v>13</v>
      </c>
      <c r="E639" s="1" t="s">
        <v>9617</v>
      </c>
      <c r="F639" s="1" t="s">
        <v>16</v>
      </c>
    </row>
    <row r="640" spans="1:6">
      <c r="A640" s="1" t="s">
        <v>1346</v>
      </c>
      <c r="B640" s="1" t="s">
        <v>1347</v>
      </c>
      <c r="C640" s="1" t="s">
        <v>1286</v>
      </c>
      <c r="D640" s="1" t="s">
        <v>13</v>
      </c>
      <c r="E640" s="1" t="s">
        <v>9618</v>
      </c>
      <c r="F640" s="1" t="s">
        <v>16</v>
      </c>
    </row>
    <row r="641" spans="1:1024">
      <c r="A641" s="1" t="s">
        <v>1348</v>
      </c>
      <c r="B641" s="1" t="s">
        <v>1349</v>
      </c>
      <c r="C641" s="1" t="s">
        <v>1286</v>
      </c>
      <c r="D641" s="1" t="s">
        <v>13</v>
      </c>
      <c r="E641" s="1" t="s">
        <v>9619</v>
      </c>
      <c r="F641" s="1" t="s">
        <v>16</v>
      </c>
    </row>
    <row r="642" spans="1:1024">
      <c r="A642" s="1" t="s">
        <v>1350</v>
      </c>
      <c r="B642" s="1" t="s">
        <v>1351</v>
      </c>
      <c r="C642" s="1" t="s">
        <v>1286</v>
      </c>
      <c r="D642" s="1" t="s">
        <v>13</v>
      </c>
      <c r="E642" s="1" t="s">
        <v>9852</v>
      </c>
      <c r="F642" s="1" t="s">
        <v>16</v>
      </c>
    </row>
    <row r="643" spans="1:1024">
      <c r="A643" s="1" t="s">
        <v>1352</v>
      </c>
      <c r="B643" s="1" t="s">
        <v>1353</v>
      </c>
      <c r="C643" s="1" t="s">
        <v>1286</v>
      </c>
      <c r="D643" s="1" t="s">
        <v>13</v>
      </c>
      <c r="E643" s="1" t="s">
        <v>1354</v>
      </c>
      <c r="F643" s="1" t="s">
        <v>16</v>
      </c>
    </row>
    <row r="645" spans="1:1024">
      <c r="A645" s="2" t="s">
        <v>1355</v>
      </c>
      <c r="B645" s="2"/>
      <c r="C645" s="2"/>
      <c r="D645" s="2"/>
      <c r="E645" s="2"/>
      <c r="F645" s="2"/>
      <c r="G645" s="2"/>
      <c r="H645" s="2"/>
      <c r="I645" s="2"/>
      <c r="J645" s="2"/>
      <c r="K645" s="2"/>
      <c r="L645" s="2"/>
      <c r="M645" s="2"/>
      <c r="N645" s="2"/>
      <c r="O645" s="2"/>
      <c r="P645" s="2"/>
      <c r="Q645" s="2"/>
      <c r="R645" s="2"/>
      <c r="S645" s="2"/>
      <c r="T645" s="2"/>
    </row>
    <row r="646" spans="1:1024" s="22" customFormat="1">
      <c r="A646" s="1" t="s">
        <v>9848</v>
      </c>
      <c r="B646" s="1" t="s">
        <v>9849</v>
      </c>
      <c r="C646" s="1" t="s">
        <v>20</v>
      </c>
      <c r="D646" s="1" t="s">
        <v>10</v>
      </c>
      <c r="E646" s="1" t="s">
        <v>9850</v>
      </c>
      <c r="F646" s="1" t="s">
        <v>9850</v>
      </c>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c r="KB646" s="1"/>
      <c r="KC646" s="1"/>
      <c r="KD646" s="1"/>
      <c r="KE646" s="1"/>
      <c r="KF646" s="1"/>
      <c r="KG646" s="1"/>
      <c r="KH646" s="1"/>
      <c r="KI646" s="1"/>
      <c r="KJ646" s="1"/>
      <c r="KK646" s="1"/>
      <c r="KL646" s="1"/>
      <c r="KM646" s="1"/>
      <c r="KN646" s="1"/>
      <c r="KO646" s="1"/>
      <c r="KP646" s="1"/>
      <c r="KQ646" s="1"/>
      <c r="KR646" s="1"/>
      <c r="KS646" s="1"/>
      <c r="KT646" s="1"/>
      <c r="KU646" s="1"/>
      <c r="KV646" s="1"/>
      <c r="KW646" s="1"/>
      <c r="KX646" s="1"/>
      <c r="KY646" s="1"/>
      <c r="KZ646" s="1"/>
      <c r="LA646" s="1"/>
      <c r="LB646" s="1"/>
      <c r="LC646" s="1"/>
      <c r="LD646" s="1"/>
      <c r="LE646" s="1"/>
      <c r="LF646" s="1"/>
      <c r="LG646" s="1"/>
      <c r="LH646" s="1"/>
      <c r="LI646" s="1"/>
      <c r="LJ646" s="1"/>
      <c r="LK646" s="1"/>
      <c r="LL646" s="1"/>
      <c r="LM646" s="1"/>
      <c r="LN646" s="1"/>
      <c r="LO646" s="1"/>
      <c r="LP646" s="1"/>
      <c r="LQ646" s="1"/>
      <c r="LR646" s="1"/>
      <c r="LS646" s="1"/>
      <c r="LT646" s="1"/>
      <c r="LU646" s="1"/>
      <c r="LV646" s="1"/>
      <c r="LW646" s="1"/>
      <c r="LX646" s="1"/>
      <c r="LY646" s="1"/>
      <c r="LZ646" s="1"/>
      <c r="MA646" s="1"/>
      <c r="MB646" s="1"/>
      <c r="MC646" s="1"/>
      <c r="MD646" s="1"/>
      <c r="ME646" s="1"/>
      <c r="MF646" s="1"/>
      <c r="MG646" s="1"/>
      <c r="MH646" s="1"/>
      <c r="MI646" s="1"/>
      <c r="MJ646" s="1"/>
      <c r="MK646" s="1"/>
      <c r="ML646" s="1"/>
      <c r="MM646" s="1"/>
      <c r="MN646" s="1"/>
      <c r="MO646" s="1"/>
      <c r="MP646" s="1"/>
      <c r="MQ646" s="1"/>
      <c r="MR646" s="1"/>
      <c r="MS646" s="1"/>
      <c r="MT646" s="1"/>
      <c r="MU646" s="1"/>
      <c r="MV646" s="1"/>
      <c r="MW646" s="1"/>
      <c r="MX646" s="1"/>
      <c r="MY646" s="1"/>
      <c r="MZ646" s="1"/>
      <c r="NA646" s="1"/>
      <c r="NB646" s="1"/>
      <c r="NC646" s="1"/>
      <c r="ND646" s="1"/>
      <c r="NE646" s="1"/>
      <c r="NF646" s="1"/>
      <c r="NG646" s="1"/>
      <c r="NH646" s="1"/>
      <c r="NI646" s="1"/>
      <c r="NJ646" s="1"/>
      <c r="NK646" s="1"/>
      <c r="NL646" s="1"/>
      <c r="NM646" s="1"/>
      <c r="NN646" s="1"/>
      <c r="NO646" s="1"/>
      <c r="NP646" s="1"/>
      <c r="NQ646" s="1"/>
      <c r="NR646" s="1"/>
      <c r="NS646" s="1"/>
      <c r="NT646" s="1"/>
      <c r="NU646" s="1"/>
      <c r="NV646" s="1"/>
      <c r="NW646" s="1"/>
      <c r="NX646" s="1"/>
      <c r="NY646" s="1"/>
      <c r="NZ646" s="1"/>
      <c r="OA646" s="1"/>
      <c r="OB646" s="1"/>
      <c r="OC646" s="1"/>
      <c r="OD646" s="1"/>
      <c r="OE646" s="1"/>
      <c r="OF646" s="1"/>
      <c r="OG646" s="1"/>
      <c r="OH646" s="1"/>
      <c r="OI646" s="1"/>
      <c r="OJ646" s="1"/>
      <c r="OK646" s="1"/>
      <c r="OL646" s="1"/>
      <c r="OM646" s="1"/>
      <c r="ON646" s="1"/>
      <c r="OO646" s="1"/>
      <c r="OP646" s="1"/>
      <c r="OQ646" s="1"/>
      <c r="OR646" s="1"/>
      <c r="OS646" s="1"/>
      <c r="OT646" s="1"/>
      <c r="OU646" s="1"/>
      <c r="OV646" s="1"/>
      <c r="OW646" s="1"/>
      <c r="OX646" s="1"/>
      <c r="OY646" s="1"/>
      <c r="OZ646" s="1"/>
      <c r="PA646" s="1"/>
      <c r="PB646" s="1"/>
      <c r="PC646" s="1"/>
      <c r="PD646" s="1"/>
      <c r="PE646" s="1"/>
      <c r="PF646" s="1"/>
      <c r="PG646" s="1"/>
      <c r="PH646" s="1"/>
      <c r="PI646" s="1"/>
      <c r="PJ646" s="1"/>
      <c r="PK646" s="1"/>
      <c r="PL646" s="1"/>
      <c r="PM646" s="1"/>
      <c r="PN646" s="1"/>
      <c r="PO646" s="1"/>
      <c r="PP646" s="1"/>
      <c r="PQ646" s="1"/>
      <c r="PR646" s="1"/>
      <c r="PS646" s="1"/>
      <c r="PT646" s="1"/>
      <c r="PU646" s="1"/>
      <c r="PV646" s="1"/>
      <c r="PW646" s="1"/>
      <c r="PX646" s="1"/>
      <c r="PY646" s="1"/>
      <c r="PZ646" s="1"/>
      <c r="QA646" s="1"/>
      <c r="QB646" s="1"/>
      <c r="QC646" s="1"/>
      <c r="QD646" s="1"/>
      <c r="QE646" s="1"/>
      <c r="QF646" s="1"/>
      <c r="QG646" s="1"/>
      <c r="QH646" s="1"/>
      <c r="QI646" s="1"/>
      <c r="QJ646" s="1"/>
      <c r="QK646" s="1"/>
      <c r="QL646" s="1"/>
      <c r="QM646" s="1"/>
      <c r="QN646" s="1"/>
      <c r="QO646" s="1"/>
      <c r="QP646" s="1"/>
      <c r="QQ646" s="1"/>
      <c r="QR646" s="1"/>
      <c r="QS646" s="1"/>
      <c r="QT646" s="1"/>
      <c r="QU646" s="1"/>
      <c r="QV646" s="1"/>
      <c r="QW646" s="1"/>
      <c r="QX646" s="1"/>
      <c r="QY646" s="1"/>
      <c r="QZ646" s="1"/>
      <c r="RA646" s="1"/>
      <c r="RB646" s="1"/>
      <c r="RC646" s="1"/>
      <c r="RD646" s="1"/>
      <c r="RE646" s="1"/>
      <c r="RF646" s="1"/>
      <c r="RG646" s="1"/>
      <c r="RH646" s="1"/>
      <c r="RI646" s="1"/>
      <c r="RJ646" s="1"/>
      <c r="RK646" s="1"/>
      <c r="RL646" s="1"/>
      <c r="RM646" s="1"/>
      <c r="RN646" s="1"/>
      <c r="RO646" s="1"/>
      <c r="RP646" s="1"/>
      <c r="RQ646" s="1"/>
      <c r="RR646" s="1"/>
      <c r="RS646" s="1"/>
      <c r="RT646" s="1"/>
      <c r="RU646" s="1"/>
      <c r="RV646" s="1"/>
      <c r="RW646" s="1"/>
      <c r="RX646" s="1"/>
      <c r="RY646" s="1"/>
      <c r="RZ646" s="1"/>
      <c r="SA646" s="1"/>
      <c r="SB646" s="1"/>
      <c r="SC646" s="1"/>
      <c r="SD646" s="1"/>
      <c r="SE646" s="1"/>
      <c r="SF646" s="1"/>
      <c r="SG646" s="1"/>
      <c r="SH646" s="1"/>
      <c r="SI646" s="1"/>
      <c r="SJ646" s="1"/>
      <c r="SK646" s="1"/>
      <c r="SL646" s="1"/>
      <c r="SM646" s="1"/>
      <c r="SN646" s="1"/>
      <c r="SO646" s="1"/>
      <c r="SP646" s="1"/>
      <c r="SQ646" s="1"/>
      <c r="SR646" s="1"/>
      <c r="SS646" s="1"/>
      <c r="ST646" s="1"/>
      <c r="SU646" s="1"/>
      <c r="SV646" s="1"/>
      <c r="SW646" s="1"/>
      <c r="SX646" s="1"/>
      <c r="SY646" s="1"/>
      <c r="SZ646" s="1"/>
      <c r="TA646" s="1"/>
      <c r="TB646" s="1"/>
      <c r="TC646" s="1"/>
      <c r="TD646" s="1"/>
      <c r="TE646" s="1"/>
      <c r="TF646" s="1"/>
      <c r="TG646" s="1"/>
      <c r="TH646" s="1"/>
      <c r="TI646" s="1"/>
      <c r="TJ646" s="1"/>
      <c r="TK646" s="1"/>
      <c r="TL646" s="1"/>
      <c r="TM646" s="1"/>
      <c r="TN646" s="1"/>
      <c r="TO646" s="1"/>
      <c r="TP646" s="1"/>
      <c r="TQ646" s="1"/>
      <c r="TR646" s="1"/>
      <c r="TS646" s="1"/>
      <c r="TT646" s="1"/>
      <c r="TU646" s="1"/>
      <c r="TV646" s="1"/>
      <c r="TW646" s="1"/>
      <c r="TX646" s="1"/>
      <c r="TY646" s="1"/>
      <c r="TZ646" s="1"/>
      <c r="UA646" s="1"/>
      <c r="UB646" s="1"/>
      <c r="UC646" s="1"/>
      <c r="UD646" s="1"/>
      <c r="UE646" s="1"/>
      <c r="UF646" s="1"/>
      <c r="UG646" s="1"/>
      <c r="UH646" s="1"/>
      <c r="UI646" s="1"/>
      <c r="UJ646" s="1"/>
      <c r="UK646" s="1"/>
      <c r="UL646" s="1"/>
      <c r="UM646" s="1"/>
      <c r="UN646" s="1"/>
      <c r="UO646" s="1"/>
      <c r="UP646" s="1"/>
      <c r="UQ646" s="1"/>
      <c r="UR646" s="1"/>
      <c r="US646" s="1"/>
      <c r="UT646" s="1"/>
      <c r="UU646" s="1"/>
      <c r="UV646" s="1"/>
      <c r="UW646" s="1"/>
      <c r="UX646" s="1"/>
      <c r="UY646" s="1"/>
      <c r="UZ646" s="1"/>
      <c r="VA646" s="1"/>
      <c r="VB646" s="1"/>
      <c r="VC646" s="1"/>
      <c r="VD646" s="1"/>
      <c r="VE646" s="1"/>
      <c r="VF646" s="1"/>
      <c r="VG646" s="1"/>
      <c r="VH646" s="1"/>
      <c r="VI646" s="1"/>
      <c r="VJ646" s="1"/>
      <c r="VK646" s="1"/>
      <c r="VL646" s="1"/>
      <c r="VM646" s="1"/>
      <c r="VN646" s="1"/>
      <c r="VO646" s="1"/>
      <c r="VP646" s="1"/>
      <c r="VQ646" s="1"/>
      <c r="VR646" s="1"/>
      <c r="VS646" s="1"/>
      <c r="VT646" s="1"/>
      <c r="VU646" s="1"/>
      <c r="VV646" s="1"/>
      <c r="VW646" s="1"/>
      <c r="VX646" s="1"/>
      <c r="VY646" s="1"/>
      <c r="VZ646" s="1"/>
      <c r="WA646" s="1"/>
      <c r="WB646" s="1"/>
      <c r="WC646" s="1"/>
      <c r="WD646" s="1"/>
      <c r="WE646" s="1"/>
      <c r="WF646" s="1"/>
      <c r="WG646" s="1"/>
      <c r="WH646" s="1"/>
      <c r="WI646" s="1"/>
      <c r="WJ646" s="1"/>
      <c r="WK646" s="1"/>
      <c r="WL646" s="1"/>
      <c r="WM646" s="1"/>
      <c r="WN646" s="1"/>
      <c r="WO646" s="1"/>
      <c r="WP646" s="1"/>
      <c r="WQ646" s="1"/>
      <c r="WR646" s="1"/>
      <c r="WS646" s="1"/>
      <c r="WT646" s="1"/>
      <c r="WU646" s="1"/>
      <c r="WV646" s="1"/>
      <c r="WW646" s="1"/>
      <c r="WX646" s="1"/>
      <c r="WY646" s="1"/>
      <c r="WZ646" s="1"/>
      <c r="XA646" s="1"/>
      <c r="XB646" s="1"/>
      <c r="XC646" s="1"/>
      <c r="XD646" s="1"/>
      <c r="XE646" s="1"/>
      <c r="XF646" s="1"/>
      <c r="XG646" s="1"/>
      <c r="XH646" s="1"/>
      <c r="XI646" s="1"/>
      <c r="XJ646" s="1"/>
      <c r="XK646" s="1"/>
      <c r="XL646" s="1"/>
      <c r="XM646" s="1"/>
      <c r="XN646" s="1"/>
      <c r="XO646" s="1"/>
      <c r="XP646" s="1"/>
      <c r="XQ646" s="1"/>
      <c r="XR646" s="1"/>
      <c r="XS646" s="1"/>
      <c r="XT646" s="1"/>
      <c r="XU646" s="1"/>
      <c r="XV646" s="1"/>
      <c r="XW646" s="1"/>
      <c r="XX646" s="1"/>
      <c r="XY646" s="1"/>
      <c r="XZ646" s="1"/>
      <c r="YA646" s="1"/>
      <c r="YB646" s="1"/>
      <c r="YC646" s="1"/>
      <c r="YD646" s="1"/>
      <c r="YE646" s="1"/>
      <c r="YF646" s="1"/>
      <c r="YG646" s="1"/>
      <c r="YH646" s="1"/>
      <c r="YI646" s="1"/>
      <c r="YJ646" s="1"/>
      <c r="YK646" s="1"/>
      <c r="YL646" s="1"/>
      <c r="YM646" s="1"/>
      <c r="YN646" s="1"/>
      <c r="YO646" s="1"/>
      <c r="YP646" s="1"/>
      <c r="YQ646" s="1"/>
      <c r="YR646" s="1"/>
      <c r="YS646" s="1"/>
      <c r="YT646" s="1"/>
      <c r="YU646" s="1"/>
      <c r="YV646" s="1"/>
      <c r="YW646" s="1"/>
      <c r="YX646" s="1"/>
      <c r="YY646" s="1"/>
      <c r="YZ646" s="1"/>
      <c r="ZA646" s="1"/>
      <c r="ZB646" s="1"/>
      <c r="ZC646" s="1"/>
      <c r="ZD646" s="1"/>
      <c r="ZE646" s="1"/>
      <c r="ZF646" s="1"/>
      <c r="ZG646" s="1"/>
      <c r="ZH646" s="1"/>
      <c r="ZI646" s="1"/>
      <c r="ZJ646" s="1"/>
      <c r="ZK646" s="1"/>
      <c r="ZL646" s="1"/>
      <c r="ZM646" s="1"/>
      <c r="ZN646" s="1"/>
      <c r="ZO646" s="1"/>
      <c r="ZP646" s="1"/>
      <c r="ZQ646" s="1"/>
      <c r="ZR646" s="1"/>
      <c r="ZS646" s="1"/>
      <c r="ZT646" s="1"/>
      <c r="ZU646" s="1"/>
      <c r="ZV646" s="1"/>
      <c r="ZW646" s="1"/>
      <c r="ZX646" s="1"/>
      <c r="ZY646" s="1"/>
      <c r="ZZ646" s="1"/>
      <c r="AAA646" s="1"/>
      <c r="AAB646" s="1"/>
      <c r="AAC646" s="1"/>
      <c r="AAD646" s="1"/>
      <c r="AAE646" s="1"/>
      <c r="AAF646" s="1"/>
      <c r="AAG646" s="1"/>
      <c r="AAH646" s="1"/>
      <c r="AAI646" s="1"/>
      <c r="AAJ646" s="1"/>
      <c r="AAK646" s="1"/>
      <c r="AAL646" s="1"/>
      <c r="AAM646" s="1"/>
      <c r="AAN646" s="1"/>
      <c r="AAO646" s="1"/>
      <c r="AAP646" s="1"/>
      <c r="AAQ646" s="1"/>
      <c r="AAR646" s="1"/>
      <c r="AAS646" s="1"/>
      <c r="AAT646" s="1"/>
      <c r="AAU646" s="1"/>
      <c r="AAV646" s="1"/>
      <c r="AAW646" s="1"/>
      <c r="AAX646" s="1"/>
      <c r="AAY646" s="1"/>
      <c r="AAZ646" s="1"/>
      <c r="ABA646" s="1"/>
      <c r="ABB646" s="1"/>
      <c r="ABC646" s="1"/>
      <c r="ABD646" s="1"/>
      <c r="ABE646" s="1"/>
      <c r="ABF646" s="1"/>
      <c r="ABG646" s="1"/>
      <c r="ABH646" s="1"/>
      <c r="ABI646" s="1"/>
      <c r="ABJ646" s="1"/>
      <c r="ABK646" s="1"/>
      <c r="ABL646" s="1"/>
      <c r="ABM646" s="1"/>
      <c r="ABN646" s="1"/>
      <c r="ABO646" s="1"/>
      <c r="ABP646" s="1"/>
      <c r="ABQ646" s="1"/>
      <c r="ABR646" s="1"/>
      <c r="ABS646" s="1"/>
      <c r="ABT646" s="1"/>
      <c r="ABU646" s="1"/>
      <c r="ABV646" s="1"/>
      <c r="ABW646" s="1"/>
      <c r="ABX646" s="1"/>
      <c r="ABY646" s="1"/>
      <c r="ABZ646" s="1"/>
      <c r="ACA646" s="1"/>
      <c r="ACB646" s="1"/>
      <c r="ACC646" s="1"/>
      <c r="ACD646" s="1"/>
      <c r="ACE646" s="1"/>
      <c r="ACF646" s="1"/>
      <c r="ACG646" s="1"/>
      <c r="ACH646" s="1"/>
      <c r="ACI646" s="1"/>
      <c r="ACJ646" s="1"/>
      <c r="ACK646" s="1"/>
      <c r="ACL646" s="1"/>
      <c r="ACM646" s="1"/>
      <c r="ACN646" s="1"/>
      <c r="ACO646" s="1"/>
      <c r="ACP646" s="1"/>
      <c r="ACQ646" s="1"/>
      <c r="ACR646" s="1"/>
      <c r="ACS646" s="1"/>
      <c r="ACT646" s="1"/>
      <c r="ACU646" s="1"/>
      <c r="ACV646" s="1"/>
      <c r="ACW646" s="1"/>
      <c r="ACX646" s="1"/>
      <c r="ACY646" s="1"/>
      <c r="ACZ646" s="1"/>
      <c r="ADA646" s="1"/>
      <c r="ADB646" s="1"/>
      <c r="ADC646" s="1"/>
      <c r="ADD646" s="1"/>
      <c r="ADE646" s="1"/>
      <c r="ADF646" s="1"/>
      <c r="ADG646" s="1"/>
      <c r="ADH646" s="1"/>
      <c r="ADI646" s="1"/>
      <c r="ADJ646" s="1"/>
      <c r="ADK646" s="1"/>
      <c r="ADL646" s="1"/>
      <c r="ADM646" s="1"/>
      <c r="ADN646" s="1"/>
      <c r="ADO646" s="1"/>
      <c r="ADP646" s="1"/>
      <c r="ADQ646" s="1"/>
      <c r="ADR646" s="1"/>
      <c r="ADS646" s="1"/>
      <c r="ADT646" s="1"/>
      <c r="ADU646" s="1"/>
      <c r="ADV646" s="1"/>
      <c r="ADW646" s="1"/>
      <c r="ADX646" s="1"/>
      <c r="ADY646" s="1"/>
      <c r="ADZ646" s="1"/>
      <c r="AEA646" s="1"/>
      <c r="AEB646" s="1"/>
      <c r="AEC646" s="1"/>
      <c r="AED646" s="1"/>
      <c r="AEE646" s="1"/>
      <c r="AEF646" s="1"/>
      <c r="AEG646" s="1"/>
      <c r="AEH646" s="1"/>
      <c r="AEI646" s="1"/>
      <c r="AEJ646" s="1"/>
      <c r="AEK646" s="1"/>
      <c r="AEL646" s="1"/>
      <c r="AEM646" s="1"/>
      <c r="AEN646" s="1"/>
      <c r="AEO646" s="1"/>
      <c r="AEP646" s="1"/>
      <c r="AEQ646" s="1"/>
      <c r="AER646" s="1"/>
      <c r="AES646" s="1"/>
      <c r="AET646" s="1"/>
      <c r="AEU646" s="1"/>
      <c r="AEV646" s="1"/>
      <c r="AEW646" s="1"/>
      <c r="AEX646" s="1"/>
      <c r="AEY646" s="1"/>
      <c r="AEZ646" s="1"/>
      <c r="AFA646" s="1"/>
      <c r="AFB646" s="1"/>
      <c r="AFC646" s="1"/>
      <c r="AFD646" s="1"/>
      <c r="AFE646" s="1"/>
      <c r="AFF646" s="1"/>
      <c r="AFG646" s="1"/>
      <c r="AFH646" s="1"/>
      <c r="AFI646" s="1"/>
      <c r="AFJ646" s="1"/>
      <c r="AFK646" s="1"/>
      <c r="AFL646" s="1"/>
      <c r="AFM646" s="1"/>
      <c r="AFN646" s="1"/>
      <c r="AFO646" s="1"/>
      <c r="AFP646" s="1"/>
      <c r="AFQ646" s="1"/>
      <c r="AFR646" s="1"/>
      <c r="AFS646" s="1"/>
      <c r="AFT646" s="1"/>
      <c r="AFU646" s="1"/>
      <c r="AFV646" s="1"/>
      <c r="AFW646" s="1"/>
      <c r="AFX646" s="1"/>
      <c r="AFY646" s="1"/>
      <c r="AFZ646" s="1"/>
      <c r="AGA646" s="1"/>
      <c r="AGB646" s="1"/>
      <c r="AGC646" s="1"/>
      <c r="AGD646" s="1"/>
      <c r="AGE646" s="1"/>
      <c r="AGF646" s="1"/>
      <c r="AGG646" s="1"/>
      <c r="AGH646" s="1"/>
      <c r="AGI646" s="1"/>
      <c r="AGJ646" s="1"/>
      <c r="AGK646" s="1"/>
      <c r="AGL646" s="1"/>
      <c r="AGM646" s="1"/>
      <c r="AGN646" s="1"/>
      <c r="AGO646" s="1"/>
      <c r="AGP646" s="1"/>
      <c r="AGQ646" s="1"/>
      <c r="AGR646" s="1"/>
      <c r="AGS646" s="1"/>
      <c r="AGT646" s="1"/>
      <c r="AGU646" s="1"/>
      <c r="AGV646" s="1"/>
      <c r="AGW646" s="1"/>
      <c r="AGX646" s="1"/>
      <c r="AGY646" s="1"/>
      <c r="AGZ646" s="1"/>
      <c r="AHA646" s="1"/>
      <c r="AHB646" s="1"/>
      <c r="AHC646" s="1"/>
      <c r="AHD646" s="1"/>
      <c r="AHE646" s="1"/>
      <c r="AHF646" s="1"/>
      <c r="AHG646" s="1"/>
      <c r="AHH646" s="1"/>
      <c r="AHI646" s="1"/>
      <c r="AHJ646" s="1"/>
      <c r="AHK646" s="1"/>
      <c r="AHL646" s="1"/>
      <c r="AHM646" s="1"/>
      <c r="AHN646" s="1"/>
      <c r="AHO646" s="1"/>
      <c r="AHP646" s="1"/>
      <c r="AHQ646" s="1"/>
      <c r="AHR646" s="1"/>
      <c r="AHS646" s="1"/>
      <c r="AHT646" s="1"/>
      <c r="AHU646" s="1"/>
      <c r="AHV646" s="1"/>
      <c r="AHW646" s="1"/>
      <c r="AHX646" s="1"/>
      <c r="AHY646" s="1"/>
      <c r="AHZ646" s="1"/>
      <c r="AIA646" s="1"/>
      <c r="AIB646" s="1"/>
      <c r="AIC646" s="1"/>
      <c r="AID646" s="1"/>
      <c r="AIE646" s="1"/>
      <c r="AIF646" s="1"/>
      <c r="AIG646" s="1"/>
      <c r="AIH646" s="1"/>
      <c r="AII646" s="1"/>
      <c r="AIJ646" s="1"/>
      <c r="AIK646" s="1"/>
      <c r="AIL646" s="1"/>
      <c r="AIM646" s="1"/>
      <c r="AIN646" s="1"/>
      <c r="AIO646" s="1"/>
      <c r="AIP646" s="1"/>
      <c r="AIQ646" s="1"/>
      <c r="AIR646" s="1"/>
      <c r="AIS646" s="1"/>
      <c r="AIT646" s="1"/>
      <c r="AIU646" s="1"/>
      <c r="AIV646" s="1"/>
      <c r="AIW646" s="1"/>
      <c r="AIX646" s="1"/>
      <c r="AIY646" s="1"/>
      <c r="AIZ646" s="1"/>
      <c r="AJA646" s="1"/>
      <c r="AJB646" s="1"/>
      <c r="AJC646" s="1"/>
      <c r="AJD646" s="1"/>
      <c r="AJE646" s="1"/>
      <c r="AJF646" s="1"/>
      <c r="AJG646" s="1"/>
      <c r="AJH646" s="1"/>
      <c r="AJI646" s="1"/>
      <c r="AJJ646" s="1"/>
      <c r="AJK646" s="1"/>
      <c r="AJL646" s="1"/>
      <c r="AJM646" s="1"/>
      <c r="AJN646" s="1"/>
      <c r="AJO646" s="1"/>
      <c r="AJP646" s="1"/>
      <c r="AJQ646" s="1"/>
      <c r="AJR646" s="1"/>
      <c r="AJS646" s="1"/>
      <c r="AJT646" s="1"/>
      <c r="AJU646" s="1"/>
      <c r="AJV646" s="1"/>
      <c r="AJW646" s="1"/>
      <c r="AJX646" s="1"/>
      <c r="AJY646" s="1"/>
      <c r="AJZ646" s="1"/>
      <c r="AKA646" s="1"/>
      <c r="AKB646" s="1"/>
      <c r="AKC646" s="1"/>
      <c r="AKD646" s="1"/>
      <c r="AKE646" s="1"/>
      <c r="AKF646" s="1"/>
      <c r="AKG646" s="1"/>
      <c r="AKH646" s="1"/>
      <c r="AKI646" s="1"/>
      <c r="AKJ646" s="1"/>
      <c r="AKK646" s="1"/>
      <c r="AKL646" s="1"/>
      <c r="AKM646" s="1"/>
      <c r="AKN646" s="1"/>
      <c r="AKO646" s="1"/>
      <c r="AKP646" s="1"/>
      <c r="AKQ646" s="1"/>
      <c r="AKR646" s="1"/>
      <c r="AKS646" s="1"/>
      <c r="AKT646" s="1"/>
      <c r="AKU646" s="1"/>
      <c r="AKV646" s="1"/>
      <c r="AKW646" s="1"/>
      <c r="AKX646" s="1"/>
      <c r="AKY646" s="1"/>
      <c r="AKZ646" s="1"/>
      <c r="ALA646" s="1"/>
      <c r="ALB646" s="1"/>
      <c r="ALC646" s="1"/>
      <c r="ALD646" s="1"/>
      <c r="ALE646" s="1"/>
      <c r="ALF646" s="1"/>
      <c r="ALG646" s="1"/>
      <c r="ALH646" s="1"/>
      <c r="ALI646" s="1"/>
      <c r="ALJ646" s="1"/>
      <c r="ALK646" s="1"/>
      <c r="ALL646" s="1"/>
      <c r="ALM646" s="1"/>
      <c r="ALN646" s="1"/>
      <c r="ALO646" s="1"/>
      <c r="ALP646" s="1"/>
      <c r="ALQ646" s="1"/>
      <c r="ALR646" s="1"/>
      <c r="ALS646" s="1"/>
      <c r="ALT646" s="1"/>
      <c r="ALU646" s="1"/>
      <c r="ALV646" s="1"/>
      <c r="ALW646" s="1"/>
      <c r="ALX646" s="1"/>
      <c r="ALY646" s="1"/>
      <c r="ALZ646" s="1"/>
      <c r="AMA646" s="1"/>
      <c r="AMB646" s="1"/>
      <c r="AMC646" s="1"/>
      <c r="AMD646" s="1"/>
      <c r="AME646" s="1"/>
      <c r="AMF646" s="1"/>
      <c r="AMG646" s="1"/>
      <c r="AMH646" s="1"/>
      <c r="AMI646" s="1"/>
      <c r="AMJ646" s="1"/>
    </row>
    <row r="647" spans="1:1024">
      <c r="A647" s="1" t="s">
        <v>1356</v>
      </c>
      <c r="B647" s="1" t="s">
        <v>1357</v>
      </c>
      <c r="C647" s="1" t="s">
        <v>1358</v>
      </c>
      <c r="D647" s="1" t="s">
        <v>13</v>
      </c>
      <c r="E647" s="1" t="s">
        <v>1359</v>
      </c>
      <c r="F647" s="1" t="s">
        <v>55</v>
      </c>
    </row>
    <row r="648" spans="1:1024" s="22" customFormat="1">
      <c r="A648" s="1" t="s">
        <v>9702</v>
      </c>
      <c r="B648" s="1" t="s">
        <v>9703</v>
      </c>
      <c r="C648" s="1" t="s">
        <v>1358</v>
      </c>
      <c r="D648" s="1" t="s">
        <v>10</v>
      </c>
      <c r="E648" s="1" t="s">
        <v>9667</v>
      </c>
      <c r="F648" s="1" t="s">
        <v>12</v>
      </c>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c r="KB648" s="1"/>
      <c r="KC648" s="1"/>
      <c r="KD648" s="1"/>
      <c r="KE648" s="1"/>
      <c r="KF648" s="1"/>
      <c r="KG648" s="1"/>
      <c r="KH648" s="1"/>
      <c r="KI648" s="1"/>
      <c r="KJ648" s="1"/>
      <c r="KK648" s="1"/>
      <c r="KL648" s="1"/>
      <c r="KM648" s="1"/>
      <c r="KN648" s="1"/>
      <c r="KO648" s="1"/>
      <c r="KP648" s="1"/>
      <c r="KQ648" s="1"/>
      <c r="KR648" s="1"/>
      <c r="KS648" s="1"/>
      <c r="KT648" s="1"/>
      <c r="KU648" s="1"/>
      <c r="KV648" s="1"/>
      <c r="KW648" s="1"/>
      <c r="KX648" s="1"/>
      <c r="KY648" s="1"/>
      <c r="KZ648" s="1"/>
      <c r="LA648" s="1"/>
      <c r="LB648" s="1"/>
      <c r="LC648" s="1"/>
      <c r="LD648" s="1"/>
      <c r="LE648" s="1"/>
      <c r="LF648" s="1"/>
      <c r="LG648" s="1"/>
      <c r="LH648" s="1"/>
      <c r="LI648" s="1"/>
      <c r="LJ648" s="1"/>
      <c r="LK648" s="1"/>
      <c r="LL648" s="1"/>
      <c r="LM648" s="1"/>
      <c r="LN648" s="1"/>
      <c r="LO648" s="1"/>
      <c r="LP648" s="1"/>
      <c r="LQ648" s="1"/>
      <c r="LR648" s="1"/>
      <c r="LS648" s="1"/>
      <c r="LT648" s="1"/>
      <c r="LU648" s="1"/>
      <c r="LV648" s="1"/>
      <c r="LW648" s="1"/>
      <c r="LX648" s="1"/>
      <c r="LY648" s="1"/>
      <c r="LZ648" s="1"/>
      <c r="MA648" s="1"/>
      <c r="MB648" s="1"/>
      <c r="MC648" s="1"/>
      <c r="MD648" s="1"/>
      <c r="ME648" s="1"/>
      <c r="MF648" s="1"/>
      <c r="MG648" s="1"/>
      <c r="MH648" s="1"/>
      <c r="MI648" s="1"/>
      <c r="MJ648" s="1"/>
      <c r="MK648" s="1"/>
      <c r="ML648" s="1"/>
      <c r="MM648" s="1"/>
      <c r="MN648" s="1"/>
      <c r="MO648" s="1"/>
      <c r="MP648" s="1"/>
      <c r="MQ648" s="1"/>
      <c r="MR648" s="1"/>
      <c r="MS648" s="1"/>
      <c r="MT648" s="1"/>
      <c r="MU648" s="1"/>
      <c r="MV648" s="1"/>
      <c r="MW648" s="1"/>
      <c r="MX648" s="1"/>
      <c r="MY648" s="1"/>
      <c r="MZ648" s="1"/>
      <c r="NA648" s="1"/>
      <c r="NB648" s="1"/>
      <c r="NC648" s="1"/>
      <c r="ND648" s="1"/>
      <c r="NE648" s="1"/>
      <c r="NF648" s="1"/>
      <c r="NG648" s="1"/>
      <c r="NH648" s="1"/>
      <c r="NI648" s="1"/>
      <c r="NJ648" s="1"/>
      <c r="NK648" s="1"/>
      <c r="NL648" s="1"/>
      <c r="NM648" s="1"/>
      <c r="NN648" s="1"/>
      <c r="NO648" s="1"/>
      <c r="NP648" s="1"/>
      <c r="NQ648" s="1"/>
      <c r="NR648" s="1"/>
      <c r="NS648" s="1"/>
      <c r="NT648" s="1"/>
      <c r="NU648" s="1"/>
      <c r="NV648" s="1"/>
      <c r="NW648" s="1"/>
      <c r="NX648" s="1"/>
      <c r="NY648" s="1"/>
      <c r="NZ648" s="1"/>
      <c r="OA648" s="1"/>
      <c r="OB648" s="1"/>
      <c r="OC648" s="1"/>
      <c r="OD648" s="1"/>
      <c r="OE648" s="1"/>
      <c r="OF648" s="1"/>
      <c r="OG648" s="1"/>
      <c r="OH648" s="1"/>
      <c r="OI648" s="1"/>
      <c r="OJ648" s="1"/>
      <c r="OK648" s="1"/>
      <c r="OL648" s="1"/>
      <c r="OM648" s="1"/>
      <c r="ON648" s="1"/>
      <c r="OO648" s="1"/>
      <c r="OP648" s="1"/>
      <c r="OQ648" s="1"/>
      <c r="OR648" s="1"/>
      <c r="OS648" s="1"/>
      <c r="OT648" s="1"/>
      <c r="OU648" s="1"/>
      <c r="OV648" s="1"/>
      <c r="OW648" s="1"/>
      <c r="OX648" s="1"/>
      <c r="OY648" s="1"/>
      <c r="OZ648" s="1"/>
      <c r="PA648" s="1"/>
      <c r="PB648" s="1"/>
      <c r="PC648" s="1"/>
      <c r="PD648" s="1"/>
      <c r="PE648" s="1"/>
      <c r="PF648" s="1"/>
      <c r="PG648" s="1"/>
      <c r="PH648" s="1"/>
      <c r="PI648" s="1"/>
      <c r="PJ648" s="1"/>
      <c r="PK648" s="1"/>
      <c r="PL648" s="1"/>
      <c r="PM648" s="1"/>
      <c r="PN648" s="1"/>
      <c r="PO648" s="1"/>
      <c r="PP648" s="1"/>
      <c r="PQ648" s="1"/>
      <c r="PR648" s="1"/>
      <c r="PS648" s="1"/>
      <c r="PT648" s="1"/>
      <c r="PU648" s="1"/>
      <c r="PV648" s="1"/>
      <c r="PW648" s="1"/>
      <c r="PX648" s="1"/>
      <c r="PY648" s="1"/>
      <c r="PZ648" s="1"/>
      <c r="QA648" s="1"/>
      <c r="QB648" s="1"/>
      <c r="QC648" s="1"/>
      <c r="QD648" s="1"/>
      <c r="QE648" s="1"/>
      <c r="QF648" s="1"/>
      <c r="QG648" s="1"/>
      <c r="QH648" s="1"/>
      <c r="QI648" s="1"/>
      <c r="QJ648" s="1"/>
      <c r="QK648" s="1"/>
      <c r="QL648" s="1"/>
      <c r="QM648" s="1"/>
      <c r="QN648" s="1"/>
      <c r="QO648" s="1"/>
      <c r="QP648" s="1"/>
      <c r="QQ648" s="1"/>
      <c r="QR648" s="1"/>
      <c r="QS648" s="1"/>
      <c r="QT648" s="1"/>
      <c r="QU648" s="1"/>
      <c r="QV648" s="1"/>
      <c r="QW648" s="1"/>
      <c r="QX648" s="1"/>
      <c r="QY648" s="1"/>
      <c r="QZ648" s="1"/>
      <c r="RA648" s="1"/>
      <c r="RB648" s="1"/>
      <c r="RC648" s="1"/>
      <c r="RD648" s="1"/>
      <c r="RE648" s="1"/>
      <c r="RF648" s="1"/>
      <c r="RG648" s="1"/>
      <c r="RH648" s="1"/>
      <c r="RI648" s="1"/>
      <c r="RJ648" s="1"/>
      <c r="RK648" s="1"/>
      <c r="RL648" s="1"/>
      <c r="RM648" s="1"/>
      <c r="RN648" s="1"/>
      <c r="RO648" s="1"/>
      <c r="RP648" s="1"/>
      <c r="RQ648" s="1"/>
      <c r="RR648" s="1"/>
      <c r="RS648" s="1"/>
      <c r="RT648" s="1"/>
      <c r="RU648" s="1"/>
      <c r="RV648" s="1"/>
      <c r="RW648" s="1"/>
      <c r="RX648" s="1"/>
      <c r="RY648" s="1"/>
      <c r="RZ648" s="1"/>
      <c r="SA648" s="1"/>
      <c r="SB648" s="1"/>
      <c r="SC648" s="1"/>
      <c r="SD648" s="1"/>
      <c r="SE648" s="1"/>
      <c r="SF648" s="1"/>
      <c r="SG648" s="1"/>
      <c r="SH648" s="1"/>
      <c r="SI648" s="1"/>
      <c r="SJ648" s="1"/>
      <c r="SK648" s="1"/>
      <c r="SL648" s="1"/>
      <c r="SM648" s="1"/>
      <c r="SN648" s="1"/>
      <c r="SO648" s="1"/>
      <c r="SP648" s="1"/>
      <c r="SQ648" s="1"/>
      <c r="SR648" s="1"/>
      <c r="SS648" s="1"/>
      <c r="ST648" s="1"/>
      <c r="SU648" s="1"/>
      <c r="SV648" s="1"/>
      <c r="SW648" s="1"/>
      <c r="SX648" s="1"/>
      <c r="SY648" s="1"/>
      <c r="SZ648" s="1"/>
      <c r="TA648" s="1"/>
      <c r="TB648" s="1"/>
      <c r="TC648" s="1"/>
      <c r="TD648" s="1"/>
      <c r="TE648" s="1"/>
      <c r="TF648" s="1"/>
      <c r="TG648" s="1"/>
      <c r="TH648" s="1"/>
      <c r="TI648" s="1"/>
      <c r="TJ648" s="1"/>
      <c r="TK648" s="1"/>
      <c r="TL648" s="1"/>
      <c r="TM648" s="1"/>
      <c r="TN648" s="1"/>
      <c r="TO648" s="1"/>
      <c r="TP648" s="1"/>
      <c r="TQ648" s="1"/>
      <c r="TR648" s="1"/>
      <c r="TS648" s="1"/>
      <c r="TT648" s="1"/>
      <c r="TU648" s="1"/>
      <c r="TV648" s="1"/>
      <c r="TW648" s="1"/>
      <c r="TX648" s="1"/>
      <c r="TY648" s="1"/>
      <c r="TZ648" s="1"/>
      <c r="UA648" s="1"/>
      <c r="UB648" s="1"/>
      <c r="UC648" s="1"/>
      <c r="UD648" s="1"/>
      <c r="UE648" s="1"/>
      <c r="UF648" s="1"/>
      <c r="UG648" s="1"/>
      <c r="UH648" s="1"/>
      <c r="UI648" s="1"/>
      <c r="UJ648" s="1"/>
      <c r="UK648" s="1"/>
      <c r="UL648" s="1"/>
      <c r="UM648" s="1"/>
      <c r="UN648" s="1"/>
      <c r="UO648" s="1"/>
      <c r="UP648" s="1"/>
      <c r="UQ648" s="1"/>
      <c r="UR648" s="1"/>
      <c r="US648" s="1"/>
      <c r="UT648" s="1"/>
      <c r="UU648" s="1"/>
      <c r="UV648" s="1"/>
      <c r="UW648" s="1"/>
      <c r="UX648" s="1"/>
      <c r="UY648" s="1"/>
      <c r="UZ648" s="1"/>
      <c r="VA648" s="1"/>
      <c r="VB648" s="1"/>
      <c r="VC648" s="1"/>
      <c r="VD648" s="1"/>
      <c r="VE648" s="1"/>
      <c r="VF648" s="1"/>
      <c r="VG648" s="1"/>
      <c r="VH648" s="1"/>
      <c r="VI648" s="1"/>
      <c r="VJ648" s="1"/>
      <c r="VK648" s="1"/>
      <c r="VL648" s="1"/>
      <c r="VM648" s="1"/>
      <c r="VN648" s="1"/>
      <c r="VO648" s="1"/>
      <c r="VP648" s="1"/>
      <c r="VQ648" s="1"/>
      <c r="VR648" s="1"/>
      <c r="VS648" s="1"/>
      <c r="VT648" s="1"/>
      <c r="VU648" s="1"/>
      <c r="VV648" s="1"/>
      <c r="VW648" s="1"/>
      <c r="VX648" s="1"/>
      <c r="VY648" s="1"/>
      <c r="VZ648" s="1"/>
      <c r="WA648" s="1"/>
      <c r="WB648" s="1"/>
      <c r="WC648" s="1"/>
      <c r="WD648" s="1"/>
      <c r="WE648" s="1"/>
      <c r="WF648" s="1"/>
      <c r="WG648" s="1"/>
      <c r="WH648" s="1"/>
      <c r="WI648" s="1"/>
      <c r="WJ648" s="1"/>
      <c r="WK648" s="1"/>
      <c r="WL648" s="1"/>
      <c r="WM648" s="1"/>
      <c r="WN648" s="1"/>
      <c r="WO648" s="1"/>
      <c r="WP648" s="1"/>
      <c r="WQ648" s="1"/>
      <c r="WR648" s="1"/>
      <c r="WS648" s="1"/>
      <c r="WT648" s="1"/>
      <c r="WU648" s="1"/>
      <c r="WV648" s="1"/>
      <c r="WW648" s="1"/>
      <c r="WX648" s="1"/>
      <c r="WY648" s="1"/>
      <c r="WZ648" s="1"/>
      <c r="XA648" s="1"/>
      <c r="XB648" s="1"/>
      <c r="XC648" s="1"/>
      <c r="XD648" s="1"/>
      <c r="XE648" s="1"/>
      <c r="XF648" s="1"/>
      <c r="XG648" s="1"/>
      <c r="XH648" s="1"/>
      <c r="XI648" s="1"/>
      <c r="XJ648" s="1"/>
      <c r="XK648" s="1"/>
      <c r="XL648" s="1"/>
      <c r="XM648" s="1"/>
      <c r="XN648" s="1"/>
      <c r="XO648" s="1"/>
      <c r="XP648" s="1"/>
      <c r="XQ648" s="1"/>
      <c r="XR648" s="1"/>
      <c r="XS648" s="1"/>
      <c r="XT648" s="1"/>
      <c r="XU648" s="1"/>
      <c r="XV648" s="1"/>
      <c r="XW648" s="1"/>
      <c r="XX648" s="1"/>
      <c r="XY648" s="1"/>
      <c r="XZ648" s="1"/>
      <c r="YA648" s="1"/>
      <c r="YB648" s="1"/>
      <c r="YC648" s="1"/>
      <c r="YD648" s="1"/>
      <c r="YE648" s="1"/>
      <c r="YF648" s="1"/>
      <c r="YG648" s="1"/>
      <c r="YH648" s="1"/>
      <c r="YI648" s="1"/>
      <c r="YJ648" s="1"/>
      <c r="YK648" s="1"/>
      <c r="YL648" s="1"/>
      <c r="YM648" s="1"/>
      <c r="YN648" s="1"/>
      <c r="YO648" s="1"/>
      <c r="YP648" s="1"/>
      <c r="YQ648" s="1"/>
      <c r="YR648" s="1"/>
      <c r="YS648" s="1"/>
      <c r="YT648" s="1"/>
      <c r="YU648" s="1"/>
      <c r="YV648" s="1"/>
      <c r="YW648" s="1"/>
      <c r="YX648" s="1"/>
      <c r="YY648" s="1"/>
      <c r="YZ648" s="1"/>
      <c r="ZA648" s="1"/>
      <c r="ZB648" s="1"/>
      <c r="ZC648" s="1"/>
      <c r="ZD648" s="1"/>
      <c r="ZE648" s="1"/>
      <c r="ZF648" s="1"/>
      <c r="ZG648" s="1"/>
      <c r="ZH648" s="1"/>
      <c r="ZI648" s="1"/>
      <c r="ZJ648" s="1"/>
      <c r="ZK648" s="1"/>
      <c r="ZL648" s="1"/>
      <c r="ZM648" s="1"/>
      <c r="ZN648" s="1"/>
      <c r="ZO648" s="1"/>
      <c r="ZP648" s="1"/>
      <c r="ZQ648" s="1"/>
      <c r="ZR648" s="1"/>
      <c r="ZS648" s="1"/>
      <c r="ZT648" s="1"/>
      <c r="ZU648" s="1"/>
      <c r="ZV648" s="1"/>
      <c r="ZW648" s="1"/>
      <c r="ZX648" s="1"/>
      <c r="ZY648" s="1"/>
      <c r="ZZ648" s="1"/>
      <c r="AAA648" s="1"/>
      <c r="AAB648" s="1"/>
      <c r="AAC648" s="1"/>
      <c r="AAD648" s="1"/>
      <c r="AAE648" s="1"/>
      <c r="AAF648" s="1"/>
      <c r="AAG648" s="1"/>
      <c r="AAH648" s="1"/>
      <c r="AAI648" s="1"/>
      <c r="AAJ648" s="1"/>
      <c r="AAK648" s="1"/>
      <c r="AAL648" s="1"/>
      <c r="AAM648" s="1"/>
      <c r="AAN648" s="1"/>
      <c r="AAO648" s="1"/>
      <c r="AAP648" s="1"/>
      <c r="AAQ648" s="1"/>
      <c r="AAR648" s="1"/>
      <c r="AAS648" s="1"/>
      <c r="AAT648" s="1"/>
      <c r="AAU648" s="1"/>
      <c r="AAV648" s="1"/>
      <c r="AAW648" s="1"/>
      <c r="AAX648" s="1"/>
      <c r="AAY648" s="1"/>
      <c r="AAZ648" s="1"/>
      <c r="ABA648" s="1"/>
      <c r="ABB648" s="1"/>
      <c r="ABC648" s="1"/>
      <c r="ABD648" s="1"/>
      <c r="ABE648" s="1"/>
      <c r="ABF648" s="1"/>
      <c r="ABG648" s="1"/>
      <c r="ABH648" s="1"/>
      <c r="ABI648" s="1"/>
      <c r="ABJ648" s="1"/>
      <c r="ABK648" s="1"/>
      <c r="ABL648" s="1"/>
      <c r="ABM648" s="1"/>
      <c r="ABN648" s="1"/>
      <c r="ABO648" s="1"/>
      <c r="ABP648" s="1"/>
      <c r="ABQ648" s="1"/>
      <c r="ABR648" s="1"/>
      <c r="ABS648" s="1"/>
      <c r="ABT648" s="1"/>
      <c r="ABU648" s="1"/>
      <c r="ABV648" s="1"/>
      <c r="ABW648" s="1"/>
      <c r="ABX648" s="1"/>
      <c r="ABY648" s="1"/>
      <c r="ABZ648" s="1"/>
      <c r="ACA648" s="1"/>
      <c r="ACB648" s="1"/>
      <c r="ACC648" s="1"/>
      <c r="ACD648" s="1"/>
      <c r="ACE648" s="1"/>
      <c r="ACF648" s="1"/>
      <c r="ACG648" s="1"/>
      <c r="ACH648" s="1"/>
      <c r="ACI648" s="1"/>
      <c r="ACJ648" s="1"/>
      <c r="ACK648" s="1"/>
      <c r="ACL648" s="1"/>
      <c r="ACM648" s="1"/>
      <c r="ACN648" s="1"/>
      <c r="ACO648" s="1"/>
      <c r="ACP648" s="1"/>
      <c r="ACQ648" s="1"/>
      <c r="ACR648" s="1"/>
      <c r="ACS648" s="1"/>
      <c r="ACT648" s="1"/>
      <c r="ACU648" s="1"/>
      <c r="ACV648" s="1"/>
      <c r="ACW648" s="1"/>
      <c r="ACX648" s="1"/>
      <c r="ACY648" s="1"/>
      <c r="ACZ648" s="1"/>
      <c r="ADA648" s="1"/>
      <c r="ADB648" s="1"/>
      <c r="ADC648" s="1"/>
      <c r="ADD648" s="1"/>
      <c r="ADE648" s="1"/>
      <c r="ADF648" s="1"/>
      <c r="ADG648" s="1"/>
      <c r="ADH648" s="1"/>
      <c r="ADI648" s="1"/>
      <c r="ADJ648" s="1"/>
      <c r="ADK648" s="1"/>
      <c r="ADL648" s="1"/>
      <c r="ADM648" s="1"/>
      <c r="ADN648" s="1"/>
      <c r="ADO648" s="1"/>
      <c r="ADP648" s="1"/>
      <c r="ADQ648" s="1"/>
      <c r="ADR648" s="1"/>
      <c r="ADS648" s="1"/>
      <c r="ADT648" s="1"/>
      <c r="ADU648" s="1"/>
      <c r="ADV648" s="1"/>
      <c r="ADW648" s="1"/>
      <c r="ADX648" s="1"/>
      <c r="ADY648" s="1"/>
      <c r="ADZ648" s="1"/>
      <c r="AEA648" s="1"/>
      <c r="AEB648" s="1"/>
      <c r="AEC648" s="1"/>
      <c r="AED648" s="1"/>
      <c r="AEE648" s="1"/>
      <c r="AEF648" s="1"/>
      <c r="AEG648" s="1"/>
      <c r="AEH648" s="1"/>
      <c r="AEI648" s="1"/>
      <c r="AEJ648" s="1"/>
      <c r="AEK648" s="1"/>
      <c r="AEL648" s="1"/>
      <c r="AEM648" s="1"/>
      <c r="AEN648" s="1"/>
      <c r="AEO648" s="1"/>
      <c r="AEP648" s="1"/>
      <c r="AEQ648" s="1"/>
      <c r="AER648" s="1"/>
      <c r="AES648" s="1"/>
      <c r="AET648" s="1"/>
      <c r="AEU648" s="1"/>
      <c r="AEV648" s="1"/>
      <c r="AEW648" s="1"/>
      <c r="AEX648" s="1"/>
      <c r="AEY648" s="1"/>
      <c r="AEZ648" s="1"/>
      <c r="AFA648" s="1"/>
      <c r="AFB648" s="1"/>
      <c r="AFC648" s="1"/>
      <c r="AFD648" s="1"/>
      <c r="AFE648" s="1"/>
      <c r="AFF648" s="1"/>
      <c r="AFG648" s="1"/>
      <c r="AFH648" s="1"/>
      <c r="AFI648" s="1"/>
      <c r="AFJ648" s="1"/>
      <c r="AFK648" s="1"/>
      <c r="AFL648" s="1"/>
      <c r="AFM648" s="1"/>
      <c r="AFN648" s="1"/>
      <c r="AFO648" s="1"/>
      <c r="AFP648" s="1"/>
      <c r="AFQ648" s="1"/>
      <c r="AFR648" s="1"/>
      <c r="AFS648" s="1"/>
      <c r="AFT648" s="1"/>
      <c r="AFU648" s="1"/>
      <c r="AFV648" s="1"/>
      <c r="AFW648" s="1"/>
      <c r="AFX648" s="1"/>
      <c r="AFY648" s="1"/>
      <c r="AFZ648" s="1"/>
      <c r="AGA648" s="1"/>
      <c r="AGB648" s="1"/>
      <c r="AGC648" s="1"/>
      <c r="AGD648" s="1"/>
      <c r="AGE648" s="1"/>
      <c r="AGF648" s="1"/>
      <c r="AGG648" s="1"/>
      <c r="AGH648" s="1"/>
      <c r="AGI648" s="1"/>
      <c r="AGJ648" s="1"/>
      <c r="AGK648" s="1"/>
      <c r="AGL648" s="1"/>
      <c r="AGM648" s="1"/>
      <c r="AGN648" s="1"/>
      <c r="AGO648" s="1"/>
      <c r="AGP648" s="1"/>
      <c r="AGQ648" s="1"/>
      <c r="AGR648" s="1"/>
      <c r="AGS648" s="1"/>
      <c r="AGT648" s="1"/>
      <c r="AGU648" s="1"/>
      <c r="AGV648" s="1"/>
      <c r="AGW648" s="1"/>
      <c r="AGX648" s="1"/>
      <c r="AGY648" s="1"/>
      <c r="AGZ648" s="1"/>
      <c r="AHA648" s="1"/>
      <c r="AHB648" s="1"/>
      <c r="AHC648" s="1"/>
      <c r="AHD648" s="1"/>
      <c r="AHE648" s="1"/>
      <c r="AHF648" s="1"/>
      <c r="AHG648" s="1"/>
      <c r="AHH648" s="1"/>
      <c r="AHI648" s="1"/>
      <c r="AHJ648" s="1"/>
      <c r="AHK648" s="1"/>
      <c r="AHL648" s="1"/>
      <c r="AHM648" s="1"/>
      <c r="AHN648" s="1"/>
      <c r="AHO648" s="1"/>
      <c r="AHP648" s="1"/>
      <c r="AHQ648" s="1"/>
      <c r="AHR648" s="1"/>
      <c r="AHS648" s="1"/>
      <c r="AHT648" s="1"/>
      <c r="AHU648" s="1"/>
      <c r="AHV648" s="1"/>
      <c r="AHW648" s="1"/>
      <c r="AHX648" s="1"/>
      <c r="AHY648" s="1"/>
      <c r="AHZ648" s="1"/>
      <c r="AIA648" s="1"/>
      <c r="AIB648" s="1"/>
      <c r="AIC648" s="1"/>
      <c r="AID648" s="1"/>
      <c r="AIE648" s="1"/>
      <c r="AIF648" s="1"/>
      <c r="AIG648" s="1"/>
      <c r="AIH648" s="1"/>
      <c r="AII648" s="1"/>
      <c r="AIJ648" s="1"/>
      <c r="AIK648" s="1"/>
      <c r="AIL648" s="1"/>
      <c r="AIM648" s="1"/>
      <c r="AIN648" s="1"/>
      <c r="AIO648" s="1"/>
      <c r="AIP648" s="1"/>
      <c r="AIQ648" s="1"/>
      <c r="AIR648" s="1"/>
      <c r="AIS648" s="1"/>
      <c r="AIT648" s="1"/>
      <c r="AIU648" s="1"/>
      <c r="AIV648" s="1"/>
      <c r="AIW648" s="1"/>
      <c r="AIX648" s="1"/>
      <c r="AIY648" s="1"/>
      <c r="AIZ648" s="1"/>
      <c r="AJA648" s="1"/>
      <c r="AJB648" s="1"/>
      <c r="AJC648" s="1"/>
      <c r="AJD648" s="1"/>
      <c r="AJE648" s="1"/>
      <c r="AJF648" s="1"/>
      <c r="AJG648" s="1"/>
      <c r="AJH648" s="1"/>
      <c r="AJI648" s="1"/>
      <c r="AJJ648" s="1"/>
      <c r="AJK648" s="1"/>
      <c r="AJL648" s="1"/>
      <c r="AJM648" s="1"/>
      <c r="AJN648" s="1"/>
      <c r="AJO648" s="1"/>
      <c r="AJP648" s="1"/>
      <c r="AJQ648" s="1"/>
      <c r="AJR648" s="1"/>
      <c r="AJS648" s="1"/>
      <c r="AJT648" s="1"/>
      <c r="AJU648" s="1"/>
      <c r="AJV648" s="1"/>
      <c r="AJW648" s="1"/>
      <c r="AJX648" s="1"/>
      <c r="AJY648" s="1"/>
      <c r="AJZ648" s="1"/>
      <c r="AKA648" s="1"/>
      <c r="AKB648" s="1"/>
      <c r="AKC648" s="1"/>
      <c r="AKD648" s="1"/>
      <c r="AKE648" s="1"/>
      <c r="AKF648" s="1"/>
      <c r="AKG648" s="1"/>
      <c r="AKH648" s="1"/>
      <c r="AKI648" s="1"/>
      <c r="AKJ648" s="1"/>
      <c r="AKK648" s="1"/>
      <c r="AKL648" s="1"/>
      <c r="AKM648" s="1"/>
      <c r="AKN648" s="1"/>
      <c r="AKO648" s="1"/>
      <c r="AKP648" s="1"/>
      <c r="AKQ648" s="1"/>
      <c r="AKR648" s="1"/>
      <c r="AKS648" s="1"/>
      <c r="AKT648" s="1"/>
      <c r="AKU648" s="1"/>
      <c r="AKV648" s="1"/>
      <c r="AKW648" s="1"/>
      <c r="AKX648" s="1"/>
      <c r="AKY648" s="1"/>
      <c r="AKZ648" s="1"/>
      <c r="ALA648" s="1"/>
      <c r="ALB648" s="1"/>
      <c r="ALC648" s="1"/>
      <c r="ALD648" s="1"/>
      <c r="ALE648" s="1"/>
      <c r="ALF648" s="1"/>
      <c r="ALG648" s="1"/>
      <c r="ALH648" s="1"/>
      <c r="ALI648" s="1"/>
      <c r="ALJ648" s="1"/>
      <c r="ALK648" s="1"/>
      <c r="ALL648" s="1"/>
      <c r="ALM648" s="1"/>
      <c r="ALN648" s="1"/>
      <c r="ALO648" s="1"/>
      <c r="ALP648" s="1"/>
      <c r="ALQ648" s="1"/>
      <c r="ALR648" s="1"/>
      <c r="ALS648" s="1"/>
      <c r="ALT648" s="1"/>
      <c r="ALU648" s="1"/>
      <c r="ALV648" s="1"/>
      <c r="ALW648" s="1"/>
      <c r="ALX648" s="1"/>
      <c r="ALY648" s="1"/>
      <c r="ALZ648" s="1"/>
      <c r="AMA648" s="1"/>
      <c r="AMB648" s="1"/>
      <c r="AMC648" s="1"/>
      <c r="AMD648" s="1"/>
      <c r="AME648" s="1"/>
      <c r="AMF648" s="1"/>
      <c r="AMG648" s="1"/>
      <c r="AMH648" s="1"/>
      <c r="AMI648" s="1"/>
      <c r="AMJ648" s="1"/>
    </row>
    <row r="649" spans="1:1024">
      <c r="A649" s="1" t="s">
        <v>1433</v>
      </c>
      <c r="B649" s="1" t="s">
        <v>1434</v>
      </c>
      <c r="C649" s="1" t="s">
        <v>1358</v>
      </c>
      <c r="D649" s="1" t="s">
        <v>10</v>
      </c>
      <c r="E649" s="1" t="s">
        <v>1435</v>
      </c>
      <c r="F649" s="1" t="s">
        <v>12</v>
      </c>
    </row>
    <row r="650" spans="1:1024" s="22" customFormat="1">
      <c r="A650" s="1" t="s">
        <v>9699</v>
      </c>
      <c r="B650" s="1" t="s">
        <v>9700</v>
      </c>
      <c r="C650" s="1" t="s">
        <v>1358</v>
      </c>
      <c r="D650" s="1" t="s">
        <v>10</v>
      </c>
      <c r="E650" s="1" t="s">
        <v>9701</v>
      </c>
      <c r="F650" s="1" t="s">
        <v>12</v>
      </c>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c r="KB650" s="1"/>
      <c r="KC650" s="1"/>
      <c r="KD650" s="1"/>
      <c r="KE650" s="1"/>
      <c r="KF650" s="1"/>
      <c r="KG650" s="1"/>
      <c r="KH650" s="1"/>
      <c r="KI650" s="1"/>
      <c r="KJ650" s="1"/>
      <c r="KK650" s="1"/>
      <c r="KL650" s="1"/>
      <c r="KM650" s="1"/>
      <c r="KN650" s="1"/>
      <c r="KO650" s="1"/>
      <c r="KP650" s="1"/>
      <c r="KQ650" s="1"/>
      <c r="KR650" s="1"/>
      <c r="KS650" s="1"/>
      <c r="KT650" s="1"/>
      <c r="KU650" s="1"/>
      <c r="KV650" s="1"/>
      <c r="KW650" s="1"/>
      <c r="KX650" s="1"/>
      <c r="KY650" s="1"/>
      <c r="KZ650" s="1"/>
      <c r="LA650" s="1"/>
      <c r="LB650" s="1"/>
      <c r="LC650" s="1"/>
      <c r="LD650" s="1"/>
      <c r="LE650" s="1"/>
      <c r="LF650" s="1"/>
      <c r="LG650" s="1"/>
      <c r="LH650" s="1"/>
      <c r="LI650" s="1"/>
      <c r="LJ650" s="1"/>
      <c r="LK650" s="1"/>
      <c r="LL650" s="1"/>
      <c r="LM650" s="1"/>
      <c r="LN650" s="1"/>
      <c r="LO650" s="1"/>
      <c r="LP650" s="1"/>
      <c r="LQ650" s="1"/>
      <c r="LR650" s="1"/>
      <c r="LS650" s="1"/>
      <c r="LT650" s="1"/>
      <c r="LU650" s="1"/>
      <c r="LV650" s="1"/>
      <c r="LW650" s="1"/>
      <c r="LX650" s="1"/>
      <c r="LY650" s="1"/>
      <c r="LZ650" s="1"/>
      <c r="MA650" s="1"/>
      <c r="MB650" s="1"/>
      <c r="MC650" s="1"/>
      <c r="MD650" s="1"/>
      <c r="ME650" s="1"/>
      <c r="MF650" s="1"/>
      <c r="MG650" s="1"/>
      <c r="MH650" s="1"/>
      <c r="MI650" s="1"/>
      <c r="MJ650" s="1"/>
      <c r="MK650" s="1"/>
      <c r="ML650" s="1"/>
      <c r="MM650" s="1"/>
      <c r="MN650" s="1"/>
      <c r="MO650" s="1"/>
      <c r="MP650" s="1"/>
      <c r="MQ650" s="1"/>
      <c r="MR650" s="1"/>
      <c r="MS650" s="1"/>
      <c r="MT650" s="1"/>
      <c r="MU650" s="1"/>
      <c r="MV650" s="1"/>
      <c r="MW650" s="1"/>
      <c r="MX650" s="1"/>
      <c r="MY650" s="1"/>
      <c r="MZ650" s="1"/>
      <c r="NA650" s="1"/>
      <c r="NB650" s="1"/>
      <c r="NC650" s="1"/>
      <c r="ND650" s="1"/>
      <c r="NE650" s="1"/>
      <c r="NF650" s="1"/>
      <c r="NG650" s="1"/>
      <c r="NH650" s="1"/>
      <c r="NI650" s="1"/>
      <c r="NJ650" s="1"/>
      <c r="NK650" s="1"/>
      <c r="NL650" s="1"/>
      <c r="NM650" s="1"/>
      <c r="NN650" s="1"/>
      <c r="NO650" s="1"/>
      <c r="NP650" s="1"/>
      <c r="NQ650" s="1"/>
      <c r="NR650" s="1"/>
      <c r="NS650" s="1"/>
      <c r="NT650" s="1"/>
      <c r="NU650" s="1"/>
      <c r="NV650" s="1"/>
      <c r="NW650" s="1"/>
      <c r="NX650" s="1"/>
      <c r="NY650" s="1"/>
      <c r="NZ650" s="1"/>
      <c r="OA650" s="1"/>
      <c r="OB650" s="1"/>
      <c r="OC650" s="1"/>
      <c r="OD650" s="1"/>
      <c r="OE650" s="1"/>
      <c r="OF650" s="1"/>
      <c r="OG650" s="1"/>
      <c r="OH650" s="1"/>
      <c r="OI650" s="1"/>
      <c r="OJ650" s="1"/>
      <c r="OK650" s="1"/>
      <c r="OL650" s="1"/>
      <c r="OM650" s="1"/>
      <c r="ON650" s="1"/>
      <c r="OO650" s="1"/>
      <c r="OP650" s="1"/>
      <c r="OQ650" s="1"/>
      <c r="OR650" s="1"/>
      <c r="OS650" s="1"/>
      <c r="OT650" s="1"/>
      <c r="OU650" s="1"/>
      <c r="OV650" s="1"/>
      <c r="OW650" s="1"/>
      <c r="OX650" s="1"/>
      <c r="OY650" s="1"/>
      <c r="OZ650" s="1"/>
      <c r="PA650" s="1"/>
      <c r="PB650" s="1"/>
      <c r="PC650" s="1"/>
      <c r="PD650" s="1"/>
      <c r="PE650" s="1"/>
      <c r="PF650" s="1"/>
      <c r="PG650" s="1"/>
      <c r="PH650" s="1"/>
      <c r="PI650" s="1"/>
      <c r="PJ650" s="1"/>
      <c r="PK650" s="1"/>
      <c r="PL650" s="1"/>
      <c r="PM650" s="1"/>
      <c r="PN650" s="1"/>
      <c r="PO650" s="1"/>
      <c r="PP650" s="1"/>
      <c r="PQ650" s="1"/>
      <c r="PR650" s="1"/>
      <c r="PS650" s="1"/>
      <c r="PT650" s="1"/>
      <c r="PU650" s="1"/>
      <c r="PV650" s="1"/>
      <c r="PW650" s="1"/>
      <c r="PX650" s="1"/>
      <c r="PY650" s="1"/>
      <c r="PZ650" s="1"/>
      <c r="QA650" s="1"/>
      <c r="QB650" s="1"/>
      <c r="QC650" s="1"/>
      <c r="QD650" s="1"/>
      <c r="QE650" s="1"/>
      <c r="QF650" s="1"/>
      <c r="QG650" s="1"/>
      <c r="QH650" s="1"/>
      <c r="QI650" s="1"/>
      <c r="QJ650" s="1"/>
      <c r="QK650" s="1"/>
      <c r="QL650" s="1"/>
      <c r="QM650" s="1"/>
      <c r="QN650" s="1"/>
      <c r="QO650" s="1"/>
      <c r="QP650" s="1"/>
      <c r="QQ650" s="1"/>
      <c r="QR650" s="1"/>
      <c r="QS650" s="1"/>
      <c r="QT650" s="1"/>
      <c r="QU650" s="1"/>
      <c r="QV650" s="1"/>
      <c r="QW650" s="1"/>
      <c r="QX650" s="1"/>
      <c r="QY650" s="1"/>
      <c r="QZ650" s="1"/>
      <c r="RA650" s="1"/>
      <c r="RB650" s="1"/>
      <c r="RC650" s="1"/>
      <c r="RD650" s="1"/>
      <c r="RE650" s="1"/>
      <c r="RF650" s="1"/>
      <c r="RG650" s="1"/>
      <c r="RH650" s="1"/>
      <c r="RI650" s="1"/>
      <c r="RJ650" s="1"/>
      <c r="RK650" s="1"/>
      <c r="RL650" s="1"/>
      <c r="RM650" s="1"/>
      <c r="RN650" s="1"/>
      <c r="RO650" s="1"/>
      <c r="RP650" s="1"/>
      <c r="RQ650" s="1"/>
      <c r="RR650" s="1"/>
      <c r="RS650" s="1"/>
      <c r="RT650" s="1"/>
      <c r="RU650" s="1"/>
      <c r="RV650" s="1"/>
      <c r="RW650" s="1"/>
      <c r="RX650" s="1"/>
      <c r="RY650" s="1"/>
      <c r="RZ650" s="1"/>
      <c r="SA650" s="1"/>
      <c r="SB650" s="1"/>
      <c r="SC650" s="1"/>
      <c r="SD650" s="1"/>
      <c r="SE650" s="1"/>
      <c r="SF650" s="1"/>
      <c r="SG650" s="1"/>
      <c r="SH650" s="1"/>
      <c r="SI650" s="1"/>
      <c r="SJ650" s="1"/>
      <c r="SK650" s="1"/>
      <c r="SL650" s="1"/>
      <c r="SM650" s="1"/>
      <c r="SN650" s="1"/>
      <c r="SO650" s="1"/>
      <c r="SP650" s="1"/>
      <c r="SQ650" s="1"/>
      <c r="SR650" s="1"/>
      <c r="SS650" s="1"/>
      <c r="ST650" s="1"/>
      <c r="SU650" s="1"/>
      <c r="SV650" s="1"/>
      <c r="SW650" s="1"/>
      <c r="SX650" s="1"/>
      <c r="SY650" s="1"/>
      <c r="SZ650" s="1"/>
      <c r="TA650" s="1"/>
      <c r="TB650" s="1"/>
      <c r="TC650" s="1"/>
      <c r="TD650" s="1"/>
      <c r="TE650" s="1"/>
      <c r="TF650" s="1"/>
      <c r="TG650" s="1"/>
      <c r="TH650" s="1"/>
      <c r="TI650" s="1"/>
      <c r="TJ650" s="1"/>
      <c r="TK650" s="1"/>
      <c r="TL650" s="1"/>
      <c r="TM650" s="1"/>
      <c r="TN650" s="1"/>
      <c r="TO650" s="1"/>
      <c r="TP650" s="1"/>
      <c r="TQ650" s="1"/>
      <c r="TR650" s="1"/>
      <c r="TS650" s="1"/>
      <c r="TT650" s="1"/>
      <c r="TU650" s="1"/>
      <c r="TV650" s="1"/>
      <c r="TW650" s="1"/>
      <c r="TX650" s="1"/>
      <c r="TY650" s="1"/>
      <c r="TZ650" s="1"/>
      <c r="UA650" s="1"/>
      <c r="UB650" s="1"/>
      <c r="UC650" s="1"/>
      <c r="UD650" s="1"/>
      <c r="UE650" s="1"/>
      <c r="UF650" s="1"/>
      <c r="UG650" s="1"/>
      <c r="UH650" s="1"/>
      <c r="UI650" s="1"/>
      <c r="UJ650" s="1"/>
      <c r="UK650" s="1"/>
      <c r="UL650" s="1"/>
      <c r="UM650" s="1"/>
      <c r="UN650" s="1"/>
      <c r="UO650" s="1"/>
      <c r="UP650" s="1"/>
      <c r="UQ650" s="1"/>
      <c r="UR650" s="1"/>
      <c r="US650" s="1"/>
      <c r="UT650" s="1"/>
      <c r="UU650" s="1"/>
      <c r="UV650" s="1"/>
      <c r="UW650" s="1"/>
      <c r="UX650" s="1"/>
      <c r="UY650" s="1"/>
      <c r="UZ650" s="1"/>
      <c r="VA650" s="1"/>
      <c r="VB650" s="1"/>
      <c r="VC650" s="1"/>
      <c r="VD650" s="1"/>
      <c r="VE650" s="1"/>
      <c r="VF650" s="1"/>
      <c r="VG650" s="1"/>
      <c r="VH650" s="1"/>
      <c r="VI650" s="1"/>
      <c r="VJ650" s="1"/>
      <c r="VK650" s="1"/>
      <c r="VL650" s="1"/>
      <c r="VM650" s="1"/>
      <c r="VN650" s="1"/>
      <c r="VO650" s="1"/>
      <c r="VP650" s="1"/>
      <c r="VQ650" s="1"/>
      <c r="VR650" s="1"/>
      <c r="VS650" s="1"/>
      <c r="VT650" s="1"/>
      <c r="VU650" s="1"/>
      <c r="VV650" s="1"/>
      <c r="VW650" s="1"/>
      <c r="VX650" s="1"/>
      <c r="VY650" s="1"/>
      <c r="VZ650" s="1"/>
      <c r="WA650" s="1"/>
      <c r="WB650" s="1"/>
      <c r="WC650" s="1"/>
      <c r="WD650" s="1"/>
      <c r="WE650" s="1"/>
      <c r="WF650" s="1"/>
      <c r="WG650" s="1"/>
      <c r="WH650" s="1"/>
      <c r="WI650" s="1"/>
      <c r="WJ650" s="1"/>
      <c r="WK650" s="1"/>
      <c r="WL650" s="1"/>
      <c r="WM650" s="1"/>
      <c r="WN650" s="1"/>
      <c r="WO650" s="1"/>
      <c r="WP650" s="1"/>
      <c r="WQ650" s="1"/>
      <c r="WR650" s="1"/>
      <c r="WS650" s="1"/>
      <c r="WT650" s="1"/>
      <c r="WU650" s="1"/>
      <c r="WV650" s="1"/>
      <c r="WW650" s="1"/>
      <c r="WX650" s="1"/>
      <c r="WY650" s="1"/>
      <c r="WZ650" s="1"/>
      <c r="XA650" s="1"/>
      <c r="XB650" s="1"/>
      <c r="XC650" s="1"/>
      <c r="XD650" s="1"/>
      <c r="XE650" s="1"/>
      <c r="XF650" s="1"/>
      <c r="XG650" s="1"/>
      <c r="XH650" s="1"/>
      <c r="XI650" s="1"/>
      <c r="XJ650" s="1"/>
      <c r="XK650" s="1"/>
      <c r="XL650" s="1"/>
      <c r="XM650" s="1"/>
      <c r="XN650" s="1"/>
      <c r="XO650" s="1"/>
      <c r="XP650" s="1"/>
      <c r="XQ650" s="1"/>
      <c r="XR650" s="1"/>
      <c r="XS650" s="1"/>
      <c r="XT650" s="1"/>
      <c r="XU650" s="1"/>
      <c r="XV650" s="1"/>
      <c r="XW650" s="1"/>
      <c r="XX650" s="1"/>
      <c r="XY650" s="1"/>
      <c r="XZ650" s="1"/>
      <c r="YA650" s="1"/>
      <c r="YB650" s="1"/>
      <c r="YC650" s="1"/>
      <c r="YD650" s="1"/>
      <c r="YE650" s="1"/>
      <c r="YF650" s="1"/>
      <c r="YG650" s="1"/>
      <c r="YH650" s="1"/>
      <c r="YI650" s="1"/>
      <c r="YJ650" s="1"/>
      <c r="YK650" s="1"/>
      <c r="YL650" s="1"/>
      <c r="YM650" s="1"/>
      <c r="YN650" s="1"/>
      <c r="YO650" s="1"/>
      <c r="YP650" s="1"/>
      <c r="YQ650" s="1"/>
      <c r="YR650" s="1"/>
      <c r="YS650" s="1"/>
      <c r="YT650" s="1"/>
      <c r="YU650" s="1"/>
      <c r="YV650" s="1"/>
      <c r="YW650" s="1"/>
      <c r="YX650" s="1"/>
      <c r="YY650" s="1"/>
      <c r="YZ650" s="1"/>
      <c r="ZA650" s="1"/>
      <c r="ZB650" s="1"/>
      <c r="ZC650" s="1"/>
      <c r="ZD650" s="1"/>
      <c r="ZE650" s="1"/>
      <c r="ZF650" s="1"/>
      <c r="ZG650" s="1"/>
      <c r="ZH650" s="1"/>
      <c r="ZI650" s="1"/>
      <c r="ZJ650" s="1"/>
      <c r="ZK650" s="1"/>
      <c r="ZL650" s="1"/>
      <c r="ZM650" s="1"/>
      <c r="ZN650" s="1"/>
      <c r="ZO650" s="1"/>
      <c r="ZP650" s="1"/>
      <c r="ZQ650" s="1"/>
      <c r="ZR650" s="1"/>
      <c r="ZS650" s="1"/>
      <c r="ZT650" s="1"/>
      <c r="ZU650" s="1"/>
      <c r="ZV650" s="1"/>
      <c r="ZW650" s="1"/>
      <c r="ZX650" s="1"/>
      <c r="ZY650" s="1"/>
      <c r="ZZ650" s="1"/>
      <c r="AAA650" s="1"/>
      <c r="AAB650" s="1"/>
      <c r="AAC650" s="1"/>
      <c r="AAD650" s="1"/>
      <c r="AAE650" s="1"/>
      <c r="AAF650" s="1"/>
      <c r="AAG650" s="1"/>
      <c r="AAH650" s="1"/>
      <c r="AAI650" s="1"/>
      <c r="AAJ650" s="1"/>
      <c r="AAK650" s="1"/>
      <c r="AAL650" s="1"/>
      <c r="AAM650" s="1"/>
      <c r="AAN650" s="1"/>
      <c r="AAO650" s="1"/>
      <c r="AAP650" s="1"/>
      <c r="AAQ650" s="1"/>
      <c r="AAR650" s="1"/>
      <c r="AAS650" s="1"/>
      <c r="AAT650" s="1"/>
      <c r="AAU650" s="1"/>
      <c r="AAV650" s="1"/>
      <c r="AAW650" s="1"/>
      <c r="AAX650" s="1"/>
      <c r="AAY650" s="1"/>
      <c r="AAZ650" s="1"/>
      <c r="ABA650" s="1"/>
      <c r="ABB650" s="1"/>
      <c r="ABC650" s="1"/>
      <c r="ABD650" s="1"/>
      <c r="ABE650" s="1"/>
      <c r="ABF650" s="1"/>
      <c r="ABG650" s="1"/>
      <c r="ABH650" s="1"/>
      <c r="ABI650" s="1"/>
      <c r="ABJ650" s="1"/>
      <c r="ABK650" s="1"/>
      <c r="ABL650" s="1"/>
      <c r="ABM650" s="1"/>
      <c r="ABN650" s="1"/>
      <c r="ABO650" s="1"/>
      <c r="ABP650" s="1"/>
      <c r="ABQ650" s="1"/>
      <c r="ABR650" s="1"/>
      <c r="ABS650" s="1"/>
      <c r="ABT650" s="1"/>
      <c r="ABU650" s="1"/>
      <c r="ABV650" s="1"/>
      <c r="ABW650" s="1"/>
      <c r="ABX650" s="1"/>
      <c r="ABY650" s="1"/>
      <c r="ABZ650" s="1"/>
      <c r="ACA650" s="1"/>
      <c r="ACB650" s="1"/>
      <c r="ACC650" s="1"/>
      <c r="ACD650" s="1"/>
      <c r="ACE650" s="1"/>
      <c r="ACF650" s="1"/>
      <c r="ACG650" s="1"/>
      <c r="ACH650" s="1"/>
      <c r="ACI650" s="1"/>
      <c r="ACJ650" s="1"/>
      <c r="ACK650" s="1"/>
      <c r="ACL650" s="1"/>
      <c r="ACM650" s="1"/>
      <c r="ACN650" s="1"/>
      <c r="ACO650" s="1"/>
      <c r="ACP650" s="1"/>
      <c r="ACQ650" s="1"/>
      <c r="ACR650" s="1"/>
      <c r="ACS650" s="1"/>
      <c r="ACT650" s="1"/>
      <c r="ACU650" s="1"/>
      <c r="ACV650" s="1"/>
      <c r="ACW650" s="1"/>
      <c r="ACX650" s="1"/>
      <c r="ACY650" s="1"/>
      <c r="ACZ650" s="1"/>
      <c r="ADA650" s="1"/>
      <c r="ADB650" s="1"/>
      <c r="ADC650" s="1"/>
      <c r="ADD650" s="1"/>
      <c r="ADE650" s="1"/>
      <c r="ADF650" s="1"/>
      <c r="ADG650" s="1"/>
      <c r="ADH650" s="1"/>
      <c r="ADI650" s="1"/>
      <c r="ADJ650" s="1"/>
      <c r="ADK650" s="1"/>
      <c r="ADL650" s="1"/>
      <c r="ADM650" s="1"/>
      <c r="ADN650" s="1"/>
      <c r="ADO650" s="1"/>
      <c r="ADP650" s="1"/>
      <c r="ADQ650" s="1"/>
      <c r="ADR650" s="1"/>
      <c r="ADS650" s="1"/>
      <c r="ADT650" s="1"/>
      <c r="ADU650" s="1"/>
      <c r="ADV650" s="1"/>
      <c r="ADW650" s="1"/>
      <c r="ADX650" s="1"/>
      <c r="ADY650" s="1"/>
      <c r="ADZ650" s="1"/>
      <c r="AEA650" s="1"/>
      <c r="AEB650" s="1"/>
      <c r="AEC650" s="1"/>
      <c r="AED650" s="1"/>
      <c r="AEE650" s="1"/>
      <c r="AEF650" s="1"/>
      <c r="AEG650" s="1"/>
      <c r="AEH650" s="1"/>
      <c r="AEI650" s="1"/>
      <c r="AEJ650" s="1"/>
      <c r="AEK650" s="1"/>
      <c r="AEL650" s="1"/>
      <c r="AEM650" s="1"/>
      <c r="AEN650" s="1"/>
      <c r="AEO650" s="1"/>
      <c r="AEP650" s="1"/>
      <c r="AEQ650" s="1"/>
      <c r="AER650" s="1"/>
      <c r="AES650" s="1"/>
      <c r="AET650" s="1"/>
      <c r="AEU650" s="1"/>
      <c r="AEV650" s="1"/>
      <c r="AEW650" s="1"/>
      <c r="AEX650" s="1"/>
      <c r="AEY650" s="1"/>
      <c r="AEZ650" s="1"/>
      <c r="AFA650" s="1"/>
      <c r="AFB650" s="1"/>
      <c r="AFC650" s="1"/>
      <c r="AFD650" s="1"/>
      <c r="AFE650" s="1"/>
      <c r="AFF650" s="1"/>
      <c r="AFG650" s="1"/>
      <c r="AFH650" s="1"/>
      <c r="AFI650" s="1"/>
      <c r="AFJ650" s="1"/>
      <c r="AFK650" s="1"/>
      <c r="AFL650" s="1"/>
      <c r="AFM650" s="1"/>
      <c r="AFN650" s="1"/>
      <c r="AFO650" s="1"/>
      <c r="AFP650" s="1"/>
      <c r="AFQ650" s="1"/>
      <c r="AFR650" s="1"/>
      <c r="AFS650" s="1"/>
      <c r="AFT650" s="1"/>
      <c r="AFU650" s="1"/>
      <c r="AFV650" s="1"/>
      <c r="AFW650" s="1"/>
      <c r="AFX650" s="1"/>
      <c r="AFY650" s="1"/>
      <c r="AFZ650" s="1"/>
      <c r="AGA650" s="1"/>
      <c r="AGB650" s="1"/>
      <c r="AGC650" s="1"/>
      <c r="AGD650" s="1"/>
      <c r="AGE650" s="1"/>
      <c r="AGF650" s="1"/>
      <c r="AGG650" s="1"/>
      <c r="AGH650" s="1"/>
      <c r="AGI650" s="1"/>
      <c r="AGJ650" s="1"/>
      <c r="AGK650" s="1"/>
      <c r="AGL650" s="1"/>
      <c r="AGM650" s="1"/>
      <c r="AGN650" s="1"/>
      <c r="AGO650" s="1"/>
      <c r="AGP650" s="1"/>
      <c r="AGQ650" s="1"/>
      <c r="AGR650" s="1"/>
      <c r="AGS650" s="1"/>
      <c r="AGT650" s="1"/>
      <c r="AGU650" s="1"/>
      <c r="AGV650" s="1"/>
      <c r="AGW650" s="1"/>
      <c r="AGX650" s="1"/>
      <c r="AGY650" s="1"/>
      <c r="AGZ650" s="1"/>
      <c r="AHA650" s="1"/>
      <c r="AHB650" s="1"/>
      <c r="AHC650" s="1"/>
      <c r="AHD650" s="1"/>
      <c r="AHE650" s="1"/>
      <c r="AHF650" s="1"/>
      <c r="AHG650" s="1"/>
      <c r="AHH650" s="1"/>
      <c r="AHI650" s="1"/>
      <c r="AHJ650" s="1"/>
      <c r="AHK650" s="1"/>
      <c r="AHL650" s="1"/>
      <c r="AHM650" s="1"/>
      <c r="AHN650" s="1"/>
      <c r="AHO650" s="1"/>
      <c r="AHP650" s="1"/>
      <c r="AHQ650" s="1"/>
      <c r="AHR650" s="1"/>
      <c r="AHS650" s="1"/>
      <c r="AHT650" s="1"/>
      <c r="AHU650" s="1"/>
      <c r="AHV650" s="1"/>
      <c r="AHW650" s="1"/>
      <c r="AHX650" s="1"/>
      <c r="AHY650" s="1"/>
      <c r="AHZ650" s="1"/>
      <c r="AIA650" s="1"/>
      <c r="AIB650" s="1"/>
      <c r="AIC650" s="1"/>
      <c r="AID650" s="1"/>
      <c r="AIE650" s="1"/>
      <c r="AIF650" s="1"/>
      <c r="AIG650" s="1"/>
      <c r="AIH650" s="1"/>
      <c r="AII650" s="1"/>
      <c r="AIJ650" s="1"/>
      <c r="AIK650" s="1"/>
      <c r="AIL650" s="1"/>
      <c r="AIM650" s="1"/>
      <c r="AIN650" s="1"/>
      <c r="AIO650" s="1"/>
      <c r="AIP650" s="1"/>
      <c r="AIQ650" s="1"/>
      <c r="AIR650" s="1"/>
      <c r="AIS650" s="1"/>
      <c r="AIT650" s="1"/>
      <c r="AIU650" s="1"/>
      <c r="AIV650" s="1"/>
      <c r="AIW650" s="1"/>
      <c r="AIX650" s="1"/>
      <c r="AIY650" s="1"/>
      <c r="AIZ650" s="1"/>
      <c r="AJA650" s="1"/>
      <c r="AJB650" s="1"/>
      <c r="AJC650" s="1"/>
      <c r="AJD650" s="1"/>
      <c r="AJE650" s="1"/>
      <c r="AJF650" s="1"/>
      <c r="AJG650" s="1"/>
      <c r="AJH650" s="1"/>
      <c r="AJI650" s="1"/>
      <c r="AJJ650" s="1"/>
      <c r="AJK650" s="1"/>
      <c r="AJL650" s="1"/>
      <c r="AJM650" s="1"/>
      <c r="AJN650" s="1"/>
      <c r="AJO650" s="1"/>
      <c r="AJP650" s="1"/>
      <c r="AJQ650" s="1"/>
      <c r="AJR650" s="1"/>
      <c r="AJS650" s="1"/>
      <c r="AJT650" s="1"/>
      <c r="AJU650" s="1"/>
      <c r="AJV650" s="1"/>
      <c r="AJW650" s="1"/>
      <c r="AJX650" s="1"/>
      <c r="AJY650" s="1"/>
      <c r="AJZ650" s="1"/>
      <c r="AKA650" s="1"/>
      <c r="AKB650" s="1"/>
      <c r="AKC650" s="1"/>
      <c r="AKD650" s="1"/>
      <c r="AKE650" s="1"/>
      <c r="AKF650" s="1"/>
      <c r="AKG650" s="1"/>
      <c r="AKH650" s="1"/>
      <c r="AKI650" s="1"/>
      <c r="AKJ650" s="1"/>
      <c r="AKK650" s="1"/>
      <c r="AKL650" s="1"/>
      <c r="AKM650" s="1"/>
      <c r="AKN650" s="1"/>
      <c r="AKO650" s="1"/>
      <c r="AKP650" s="1"/>
      <c r="AKQ650" s="1"/>
      <c r="AKR650" s="1"/>
      <c r="AKS650" s="1"/>
      <c r="AKT650" s="1"/>
      <c r="AKU650" s="1"/>
      <c r="AKV650" s="1"/>
      <c r="AKW650" s="1"/>
      <c r="AKX650" s="1"/>
      <c r="AKY650" s="1"/>
      <c r="AKZ650" s="1"/>
      <c r="ALA650" s="1"/>
      <c r="ALB650" s="1"/>
      <c r="ALC650" s="1"/>
      <c r="ALD650" s="1"/>
      <c r="ALE650" s="1"/>
      <c r="ALF650" s="1"/>
      <c r="ALG650" s="1"/>
      <c r="ALH650" s="1"/>
      <c r="ALI650" s="1"/>
      <c r="ALJ650" s="1"/>
      <c r="ALK650" s="1"/>
      <c r="ALL650" s="1"/>
      <c r="ALM650" s="1"/>
      <c r="ALN650" s="1"/>
      <c r="ALO650" s="1"/>
      <c r="ALP650" s="1"/>
      <c r="ALQ650" s="1"/>
      <c r="ALR650" s="1"/>
      <c r="ALS650" s="1"/>
      <c r="ALT650" s="1"/>
      <c r="ALU650" s="1"/>
      <c r="ALV650" s="1"/>
      <c r="ALW650" s="1"/>
      <c r="ALX650" s="1"/>
      <c r="ALY650" s="1"/>
      <c r="ALZ650" s="1"/>
      <c r="AMA650" s="1"/>
      <c r="AMB650" s="1"/>
      <c r="AMC650" s="1"/>
      <c r="AMD650" s="1"/>
      <c r="AME650" s="1"/>
      <c r="AMF650" s="1"/>
      <c r="AMG650" s="1"/>
      <c r="AMH650" s="1"/>
      <c r="AMI650" s="1"/>
      <c r="AMJ650" s="1"/>
    </row>
    <row r="651" spans="1:1024">
      <c r="A651" s="1" t="s">
        <v>1422</v>
      </c>
      <c r="B651" s="1" t="s">
        <v>1423</v>
      </c>
      <c r="C651" s="1" t="s">
        <v>1358</v>
      </c>
      <c r="D651" s="1" t="s">
        <v>247</v>
      </c>
      <c r="E651" s="1" t="s">
        <v>1424</v>
      </c>
      <c r="F651" s="1" t="s">
        <v>16</v>
      </c>
    </row>
    <row r="652" spans="1:1024">
      <c r="A652" s="1" t="s">
        <v>1425</v>
      </c>
      <c r="B652" s="1" t="s">
        <v>1426</v>
      </c>
      <c r="C652" s="1" t="s">
        <v>1358</v>
      </c>
      <c r="D652" s="1" t="s">
        <v>247</v>
      </c>
      <c r="E652" s="1" t="s">
        <v>1427</v>
      </c>
      <c r="F652" s="1" t="s">
        <v>16</v>
      </c>
    </row>
    <row r="653" spans="1:1024">
      <c r="A653" s="1" t="s">
        <v>1428</v>
      </c>
      <c r="B653" s="1" t="s">
        <v>476</v>
      </c>
      <c r="C653" s="1" t="s">
        <v>1358</v>
      </c>
      <c r="D653" s="1" t="s">
        <v>10</v>
      </c>
      <c r="E653" s="1" t="s">
        <v>9610</v>
      </c>
      <c r="F653" s="1" t="s">
        <v>1313</v>
      </c>
    </row>
    <row r="654" spans="1:1024">
      <c r="A654" s="1" t="s">
        <v>1360</v>
      </c>
      <c r="B654" s="1" t="s">
        <v>1361</v>
      </c>
      <c r="C654" s="1" t="s">
        <v>1358</v>
      </c>
      <c r="D654" s="1" t="s">
        <v>13</v>
      </c>
      <c r="E654" s="1" t="s">
        <v>9620</v>
      </c>
      <c r="F654" s="1" t="s">
        <v>16</v>
      </c>
    </row>
    <row r="655" spans="1:1024">
      <c r="A655" s="1" t="s">
        <v>1362</v>
      </c>
      <c r="B655" s="1" t="s">
        <v>1363</v>
      </c>
      <c r="C655" s="1" t="s">
        <v>1358</v>
      </c>
      <c r="D655" s="1" t="s">
        <v>13</v>
      </c>
      <c r="E655" s="1" t="s">
        <v>9621</v>
      </c>
      <c r="F655" s="1" t="s">
        <v>16</v>
      </c>
    </row>
    <row r="656" spans="1:1024">
      <c r="A656" s="1" t="s">
        <v>1364</v>
      </c>
      <c r="B656" s="1" t="s">
        <v>1365</v>
      </c>
      <c r="C656" s="1" t="s">
        <v>1358</v>
      </c>
      <c r="D656" s="1" t="s">
        <v>13</v>
      </c>
      <c r="E656" s="1" t="s">
        <v>1366</v>
      </c>
      <c r="F656" s="1" t="s">
        <v>16</v>
      </c>
    </row>
    <row r="657" spans="1:1024">
      <c r="A657" s="1" t="s">
        <v>1367</v>
      </c>
      <c r="B657" s="1" t="s">
        <v>1368</v>
      </c>
      <c r="C657" s="1" t="s">
        <v>1358</v>
      </c>
      <c r="D657" s="1" t="s">
        <v>13</v>
      </c>
      <c r="E657" s="1" t="s">
        <v>9622</v>
      </c>
      <c r="F657" s="1" t="s">
        <v>16</v>
      </c>
    </row>
    <row r="658" spans="1:1024">
      <c r="A658" s="1" t="s">
        <v>1369</v>
      </c>
      <c r="B658" s="1" t="s">
        <v>1370</v>
      </c>
      <c r="C658" s="1" t="s">
        <v>1358</v>
      </c>
      <c r="D658" s="1" t="s">
        <v>13</v>
      </c>
      <c r="E658" s="1" t="s">
        <v>9623</v>
      </c>
      <c r="F658" s="1" t="s">
        <v>16</v>
      </c>
    </row>
    <row r="659" spans="1:1024">
      <c r="A659" s="1" t="s">
        <v>1371</v>
      </c>
      <c r="B659" s="1" t="s">
        <v>1372</v>
      </c>
      <c r="C659" s="1" t="s">
        <v>1358</v>
      </c>
      <c r="D659" s="1" t="s">
        <v>13</v>
      </c>
      <c r="E659" s="1" t="s">
        <v>1373</v>
      </c>
      <c r="F659" s="1" t="s">
        <v>16</v>
      </c>
    </row>
    <row r="660" spans="1:1024">
      <c r="A660" s="1" t="s">
        <v>1374</v>
      </c>
      <c r="B660" s="1" t="s">
        <v>1375</v>
      </c>
      <c r="C660" s="1" t="s">
        <v>1358</v>
      </c>
      <c r="D660" s="1" t="s">
        <v>13</v>
      </c>
      <c r="E660" s="1" t="s">
        <v>9624</v>
      </c>
      <c r="F660" s="1" t="s">
        <v>16</v>
      </c>
    </row>
    <row r="661" spans="1:1024">
      <c r="A661" s="1" t="s">
        <v>1376</v>
      </c>
      <c r="B661" s="1" t="s">
        <v>1377</v>
      </c>
      <c r="C661" s="1" t="s">
        <v>1358</v>
      </c>
      <c r="D661" s="1" t="s">
        <v>13</v>
      </c>
      <c r="E661" s="1" t="s">
        <v>9625</v>
      </c>
      <c r="F661" s="1" t="s">
        <v>16</v>
      </c>
    </row>
    <row r="662" spans="1:1024">
      <c r="A662" s="1" t="s">
        <v>1378</v>
      </c>
      <c r="B662" s="1" t="s">
        <v>1379</v>
      </c>
      <c r="C662" s="1" t="s">
        <v>1358</v>
      </c>
      <c r="D662" s="1" t="s">
        <v>13</v>
      </c>
      <c r="E662" s="1" t="s">
        <v>1380</v>
      </c>
      <c r="F662" s="1" t="s">
        <v>16</v>
      </c>
    </row>
    <row r="663" spans="1:1024">
      <c r="A663" s="1" t="s">
        <v>1381</v>
      </c>
      <c r="B663" s="1" t="s">
        <v>1382</v>
      </c>
      <c r="C663" s="1" t="s">
        <v>1358</v>
      </c>
      <c r="D663" s="1" t="s">
        <v>13</v>
      </c>
      <c r="E663" s="1" t="s">
        <v>9626</v>
      </c>
      <c r="F663" s="1" t="s">
        <v>16</v>
      </c>
    </row>
    <row r="664" spans="1:1024">
      <c r="A664" s="1" t="s">
        <v>1383</v>
      </c>
      <c r="B664" s="1" t="s">
        <v>1384</v>
      </c>
      <c r="C664" s="1" t="s">
        <v>1358</v>
      </c>
      <c r="D664" s="1" t="s">
        <v>13</v>
      </c>
      <c r="E664" s="1" t="s">
        <v>9627</v>
      </c>
      <c r="F664" s="1" t="s">
        <v>16</v>
      </c>
    </row>
    <row r="665" spans="1:1024">
      <c r="A665" s="1" t="s">
        <v>1385</v>
      </c>
      <c r="B665" s="1" t="s">
        <v>1386</v>
      </c>
      <c r="C665" s="1" t="s">
        <v>1358</v>
      </c>
      <c r="D665" s="1" t="s">
        <v>13</v>
      </c>
      <c r="E665" s="1" t="s">
        <v>1387</v>
      </c>
      <c r="F665" s="1" t="s">
        <v>16</v>
      </c>
    </row>
    <row r="666" spans="1:1024">
      <c r="A666" s="1" t="s">
        <v>1388</v>
      </c>
      <c r="B666" s="1" t="s">
        <v>1389</v>
      </c>
      <c r="C666" s="1" t="s">
        <v>1358</v>
      </c>
      <c r="D666" s="1" t="s">
        <v>13</v>
      </c>
      <c r="E666" s="1" t="s">
        <v>9628</v>
      </c>
      <c r="F666" s="1" t="s">
        <v>16</v>
      </c>
    </row>
    <row r="667" spans="1:1024">
      <c r="A667" s="1" t="s">
        <v>1390</v>
      </c>
      <c r="B667" s="1" t="s">
        <v>1391</v>
      </c>
      <c r="C667" s="1" t="s">
        <v>1358</v>
      </c>
      <c r="D667" s="1" t="s">
        <v>13</v>
      </c>
      <c r="E667" s="1" t="s">
        <v>9629</v>
      </c>
      <c r="F667" s="1" t="s">
        <v>16</v>
      </c>
    </row>
    <row r="668" spans="1:1024">
      <c r="A668" s="1" t="s">
        <v>1392</v>
      </c>
      <c r="B668" s="1" t="s">
        <v>1393</v>
      </c>
      <c r="C668" s="1" t="s">
        <v>1358</v>
      </c>
      <c r="D668" s="1" t="s">
        <v>13</v>
      </c>
      <c r="E668" s="1" t="s">
        <v>1394</v>
      </c>
      <c r="F668" s="1" t="s">
        <v>16</v>
      </c>
    </row>
    <row r="669" spans="1:1024">
      <c r="A669" s="1" t="s">
        <v>1395</v>
      </c>
      <c r="B669" s="1" t="s">
        <v>1396</v>
      </c>
      <c r="C669" s="1" t="s">
        <v>1358</v>
      </c>
      <c r="D669" s="1" t="s">
        <v>13</v>
      </c>
      <c r="E669" s="1" t="s">
        <v>9630</v>
      </c>
      <c r="F669" s="1" t="s">
        <v>16</v>
      </c>
    </row>
    <row r="670" spans="1:1024">
      <c r="A670" s="1" t="s">
        <v>1397</v>
      </c>
      <c r="B670" s="1" t="s">
        <v>1398</v>
      </c>
      <c r="C670" s="1" t="s">
        <v>1358</v>
      </c>
      <c r="D670" s="1" t="s">
        <v>13</v>
      </c>
      <c r="E670" s="1" t="s">
        <v>9631</v>
      </c>
      <c r="F670" s="1" t="s">
        <v>16</v>
      </c>
    </row>
    <row r="671" spans="1:1024">
      <c r="A671" s="1" t="s">
        <v>1399</v>
      </c>
      <c r="B671" s="1" t="s">
        <v>1400</v>
      </c>
      <c r="C671" s="1" t="s">
        <v>1358</v>
      </c>
      <c r="D671" s="1" t="s">
        <v>13</v>
      </c>
      <c r="E671" s="1" t="s">
        <v>1401</v>
      </c>
      <c r="F671" s="1" t="s">
        <v>16</v>
      </c>
    </row>
    <row r="672" spans="1:1024" s="22" customForma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c r="KB672" s="1"/>
      <c r="KC672" s="1"/>
      <c r="KD672" s="1"/>
      <c r="KE672" s="1"/>
      <c r="KF672" s="1"/>
      <c r="KG672" s="1"/>
      <c r="KH672" s="1"/>
      <c r="KI672" s="1"/>
      <c r="KJ672" s="1"/>
      <c r="KK672" s="1"/>
      <c r="KL672" s="1"/>
      <c r="KM672" s="1"/>
      <c r="KN672" s="1"/>
      <c r="KO672" s="1"/>
      <c r="KP672" s="1"/>
      <c r="KQ672" s="1"/>
      <c r="KR672" s="1"/>
      <c r="KS672" s="1"/>
      <c r="KT672" s="1"/>
      <c r="KU672" s="1"/>
      <c r="KV672" s="1"/>
      <c r="KW672" s="1"/>
      <c r="KX672" s="1"/>
      <c r="KY672" s="1"/>
      <c r="KZ672" s="1"/>
      <c r="LA672" s="1"/>
      <c r="LB672" s="1"/>
      <c r="LC672" s="1"/>
      <c r="LD672" s="1"/>
      <c r="LE672" s="1"/>
      <c r="LF672" s="1"/>
      <c r="LG672" s="1"/>
      <c r="LH672" s="1"/>
      <c r="LI672" s="1"/>
      <c r="LJ672" s="1"/>
      <c r="LK672" s="1"/>
      <c r="LL672" s="1"/>
      <c r="LM672" s="1"/>
      <c r="LN672" s="1"/>
      <c r="LO672" s="1"/>
      <c r="LP672" s="1"/>
      <c r="LQ672" s="1"/>
      <c r="LR672" s="1"/>
      <c r="LS672" s="1"/>
      <c r="LT672" s="1"/>
      <c r="LU672" s="1"/>
      <c r="LV672" s="1"/>
      <c r="LW672" s="1"/>
      <c r="LX672" s="1"/>
      <c r="LY672" s="1"/>
      <c r="LZ672" s="1"/>
      <c r="MA672" s="1"/>
      <c r="MB672" s="1"/>
      <c r="MC672" s="1"/>
      <c r="MD672" s="1"/>
      <c r="ME672" s="1"/>
      <c r="MF672" s="1"/>
      <c r="MG672" s="1"/>
      <c r="MH672" s="1"/>
      <c r="MI672" s="1"/>
      <c r="MJ672" s="1"/>
      <c r="MK672" s="1"/>
      <c r="ML672" s="1"/>
      <c r="MM672" s="1"/>
      <c r="MN672" s="1"/>
      <c r="MO672" s="1"/>
      <c r="MP672" s="1"/>
      <c r="MQ672" s="1"/>
      <c r="MR672" s="1"/>
      <c r="MS672" s="1"/>
      <c r="MT672" s="1"/>
      <c r="MU672" s="1"/>
      <c r="MV672" s="1"/>
      <c r="MW672" s="1"/>
      <c r="MX672" s="1"/>
      <c r="MY672" s="1"/>
      <c r="MZ672" s="1"/>
      <c r="NA672" s="1"/>
      <c r="NB672" s="1"/>
      <c r="NC672" s="1"/>
      <c r="ND672" s="1"/>
      <c r="NE672" s="1"/>
      <c r="NF672" s="1"/>
      <c r="NG672" s="1"/>
      <c r="NH672" s="1"/>
      <c r="NI672" s="1"/>
      <c r="NJ672" s="1"/>
      <c r="NK672" s="1"/>
      <c r="NL672" s="1"/>
      <c r="NM672" s="1"/>
      <c r="NN672" s="1"/>
      <c r="NO672" s="1"/>
      <c r="NP672" s="1"/>
      <c r="NQ672" s="1"/>
      <c r="NR672" s="1"/>
      <c r="NS672" s="1"/>
      <c r="NT672" s="1"/>
      <c r="NU672" s="1"/>
      <c r="NV672" s="1"/>
      <c r="NW672" s="1"/>
      <c r="NX672" s="1"/>
      <c r="NY672" s="1"/>
      <c r="NZ672" s="1"/>
      <c r="OA672" s="1"/>
      <c r="OB672" s="1"/>
      <c r="OC672" s="1"/>
      <c r="OD672" s="1"/>
      <c r="OE672" s="1"/>
      <c r="OF672" s="1"/>
      <c r="OG672" s="1"/>
      <c r="OH672" s="1"/>
      <c r="OI672" s="1"/>
      <c r="OJ672" s="1"/>
      <c r="OK672" s="1"/>
      <c r="OL672" s="1"/>
      <c r="OM672" s="1"/>
      <c r="ON672" s="1"/>
      <c r="OO672" s="1"/>
      <c r="OP672" s="1"/>
      <c r="OQ672" s="1"/>
      <c r="OR672" s="1"/>
      <c r="OS672" s="1"/>
      <c r="OT672" s="1"/>
      <c r="OU672" s="1"/>
      <c r="OV672" s="1"/>
      <c r="OW672" s="1"/>
      <c r="OX672" s="1"/>
      <c r="OY672" s="1"/>
      <c r="OZ672" s="1"/>
      <c r="PA672" s="1"/>
      <c r="PB672" s="1"/>
      <c r="PC672" s="1"/>
      <c r="PD672" s="1"/>
      <c r="PE672" s="1"/>
      <c r="PF672" s="1"/>
      <c r="PG672" s="1"/>
      <c r="PH672" s="1"/>
      <c r="PI672" s="1"/>
      <c r="PJ672" s="1"/>
      <c r="PK672" s="1"/>
      <c r="PL672" s="1"/>
      <c r="PM672" s="1"/>
      <c r="PN672" s="1"/>
      <c r="PO672" s="1"/>
      <c r="PP672" s="1"/>
      <c r="PQ672" s="1"/>
      <c r="PR672" s="1"/>
      <c r="PS672" s="1"/>
      <c r="PT672" s="1"/>
      <c r="PU672" s="1"/>
      <c r="PV672" s="1"/>
      <c r="PW672" s="1"/>
      <c r="PX672" s="1"/>
      <c r="PY672" s="1"/>
      <c r="PZ672" s="1"/>
      <c r="QA672" s="1"/>
      <c r="QB672" s="1"/>
      <c r="QC672" s="1"/>
      <c r="QD672" s="1"/>
      <c r="QE672" s="1"/>
      <c r="QF672" s="1"/>
      <c r="QG672" s="1"/>
      <c r="QH672" s="1"/>
      <c r="QI672" s="1"/>
      <c r="QJ672" s="1"/>
      <c r="QK672" s="1"/>
      <c r="QL672" s="1"/>
      <c r="QM672" s="1"/>
      <c r="QN672" s="1"/>
      <c r="QO672" s="1"/>
      <c r="QP672" s="1"/>
      <c r="QQ672" s="1"/>
      <c r="QR672" s="1"/>
      <c r="QS672" s="1"/>
      <c r="QT672" s="1"/>
      <c r="QU672" s="1"/>
      <c r="QV672" s="1"/>
      <c r="QW672" s="1"/>
      <c r="QX672" s="1"/>
      <c r="QY672" s="1"/>
      <c r="QZ672" s="1"/>
      <c r="RA672" s="1"/>
      <c r="RB672" s="1"/>
      <c r="RC672" s="1"/>
      <c r="RD672" s="1"/>
      <c r="RE672" s="1"/>
      <c r="RF672" s="1"/>
      <c r="RG672" s="1"/>
      <c r="RH672" s="1"/>
      <c r="RI672" s="1"/>
      <c r="RJ672" s="1"/>
      <c r="RK672" s="1"/>
      <c r="RL672" s="1"/>
      <c r="RM672" s="1"/>
      <c r="RN672" s="1"/>
      <c r="RO672" s="1"/>
      <c r="RP672" s="1"/>
      <c r="RQ672" s="1"/>
      <c r="RR672" s="1"/>
      <c r="RS672" s="1"/>
      <c r="RT672" s="1"/>
      <c r="RU672" s="1"/>
      <c r="RV672" s="1"/>
      <c r="RW672" s="1"/>
      <c r="RX672" s="1"/>
      <c r="RY672" s="1"/>
      <c r="RZ672" s="1"/>
      <c r="SA672" s="1"/>
      <c r="SB672" s="1"/>
      <c r="SC672" s="1"/>
      <c r="SD672" s="1"/>
      <c r="SE672" s="1"/>
      <c r="SF672" s="1"/>
      <c r="SG672" s="1"/>
      <c r="SH672" s="1"/>
      <c r="SI672" s="1"/>
      <c r="SJ672" s="1"/>
      <c r="SK672" s="1"/>
      <c r="SL672" s="1"/>
      <c r="SM672" s="1"/>
      <c r="SN672" s="1"/>
      <c r="SO672" s="1"/>
      <c r="SP672" s="1"/>
      <c r="SQ672" s="1"/>
      <c r="SR672" s="1"/>
      <c r="SS672" s="1"/>
      <c r="ST672" s="1"/>
      <c r="SU672" s="1"/>
      <c r="SV672" s="1"/>
      <c r="SW672" s="1"/>
      <c r="SX672" s="1"/>
      <c r="SY672" s="1"/>
      <c r="SZ672" s="1"/>
      <c r="TA672" s="1"/>
      <c r="TB672" s="1"/>
      <c r="TC672" s="1"/>
      <c r="TD672" s="1"/>
      <c r="TE672" s="1"/>
      <c r="TF672" s="1"/>
      <c r="TG672" s="1"/>
      <c r="TH672" s="1"/>
      <c r="TI672" s="1"/>
      <c r="TJ672" s="1"/>
      <c r="TK672" s="1"/>
      <c r="TL672" s="1"/>
      <c r="TM672" s="1"/>
      <c r="TN672" s="1"/>
      <c r="TO672" s="1"/>
      <c r="TP672" s="1"/>
      <c r="TQ672" s="1"/>
      <c r="TR672" s="1"/>
      <c r="TS672" s="1"/>
      <c r="TT672" s="1"/>
      <c r="TU672" s="1"/>
      <c r="TV672" s="1"/>
      <c r="TW672" s="1"/>
      <c r="TX672" s="1"/>
      <c r="TY672" s="1"/>
      <c r="TZ672" s="1"/>
      <c r="UA672" s="1"/>
      <c r="UB672" s="1"/>
      <c r="UC672" s="1"/>
      <c r="UD672" s="1"/>
      <c r="UE672" s="1"/>
      <c r="UF672" s="1"/>
      <c r="UG672" s="1"/>
      <c r="UH672" s="1"/>
      <c r="UI672" s="1"/>
      <c r="UJ672" s="1"/>
      <c r="UK672" s="1"/>
      <c r="UL672" s="1"/>
      <c r="UM672" s="1"/>
      <c r="UN672" s="1"/>
      <c r="UO672" s="1"/>
      <c r="UP672" s="1"/>
      <c r="UQ672" s="1"/>
      <c r="UR672" s="1"/>
      <c r="US672" s="1"/>
      <c r="UT672" s="1"/>
      <c r="UU672" s="1"/>
      <c r="UV672" s="1"/>
      <c r="UW672" s="1"/>
      <c r="UX672" s="1"/>
      <c r="UY672" s="1"/>
      <c r="UZ672" s="1"/>
      <c r="VA672" s="1"/>
      <c r="VB672" s="1"/>
      <c r="VC672" s="1"/>
      <c r="VD672" s="1"/>
      <c r="VE672" s="1"/>
      <c r="VF672" s="1"/>
      <c r="VG672" s="1"/>
      <c r="VH672" s="1"/>
      <c r="VI672" s="1"/>
      <c r="VJ672" s="1"/>
      <c r="VK672" s="1"/>
      <c r="VL672" s="1"/>
      <c r="VM672" s="1"/>
      <c r="VN672" s="1"/>
      <c r="VO672" s="1"/>
      <c r="VP672" s="1"/>
      <c r="VQ672" s="1"/>
      <c r="VR672" s="1"/>
      <c r="VS672" s="1"/>
      <c r="VT672" s="1"/>
      <c r="VU672" s="1"/>
      <c r="VV672" s="1"/>
      <c r="VW672" s="1"/>
      <c r="VX672" s="1"/>
      <c r="VY672" s="1"/>
      <c r="VZ672" s="1"/>
      <c r="WA672" s="1"/>
      <c r="WB672" s="1"/>
      <c r="WC672" s="1"/>
      <c r="WD672" s="1"/>
      <c r="WE672" s="1"/>
      <c r="WF672" s="1"/>
      <c r="WG672" s="1"/>
      <c r="WH672" s="1"/>
      <c r="WI672" s="1"/>
      <c r="WJ672" s="1"/>
      <c r="WK672" s="1"/>
      <c r="WL672" s="1"/>
      <c r="WM672" s="1"/>
      <c r="WN672" s="1"/>
      <c r="WO672" s="1"/>
      <c r="WP672" s="1"/>
      <c r="WQ672" s="1"/>
      <c r="WR672" s="1"/>
      <c r="WS672" s="1"/>
      <c r="WT672" s="1"/>
      <c r="WU672" s="1"/>
      <c r="WV672" s="1"/>
      <c r="WW672" s="1"/>
      <c r="WX672" s="1"/>
      <c r="WY672" s="1"/>
      <c r="WZ672" s="1"/>
      <c r="XA672" s="1"/>
      <c r="XB672" s="1"/>
      <c r="XC672" s="1"/>
      <c r="XD672" s="1"/>
      <c r="XE672" s="1"/>
      <c r="XF672" s="1"/>
      <c r="XG672" s="1"/>
      <c r="XH672" s="1"/>
      <c r="XI672" s="1"/>
      <c r="XJ672" s="1"/>
      <c r="XK672" s="1"/>
      <c r="XL672" s="1"/>
      <c r="XM672" s="1"/>
      <c r="XN672" s="1"/>
      <c r="XO672" s="1"/>
      <c r="XP672" s="1"/>
      <c r="XQ672" s="1"/>
      <c r="XR672" s="1"/>
      <c r="XS672" s="1"/>
      <c r="XT672" s="1"/>
      <c r="XU672" s="1"/>
      <c r="XV672" s="1"/>
      <c r="XW672" s="1"/>
      <c r="XX672" s="1"/>
      <c r="XY672" s="1"/>
      <c r="XZ672" s="1"/>
      <c r="YA672" s="1"/>
      <c r="YB672" s="1"/>
      <c r="YC672" s="1"/>
      <c r="YD672" s="1"/>
      <c r="YE672" s="1"/>
      <c r="YF672" s="1"/>
      <c r="YG672" s="1"/>
      <c r="YH672" s="1"/>
      <c r="YI672" s="1"/>
      <c r="YJ672" s="1"/>
      <c r="YK672" s="1"/>
      <c r="YL672" s="1"/>
      <c r="YM672" s="1"/>
      <c r="YN672" s="1"/>
      <c r="YO672" s="1"/>
      <c r="YP672" s="1"/>
      <c r="YQ672" s="1"/>
      <c r="YR672" s="1"/>
      <c r="YS672" s="1"/>
      <c r="YT672" s="1"/>
      <c r="YU672" s="1"/>
      <c r="YV672" s="1"/>
      <c r="YW672" s="1"/>
      <c r="YX672" s="1"/>
      <c r="YY672" s="1"/>
      <c r="YZ672" s="1"/>
      <c r="ZA672" s="1"/>
      <c r="ZB672" s="1"/>
      <c r="ZC672" s="1"/>
      <c r="ZD672" s="1"/>
      <c r="ZE672" s="1"/>
      <c r="ZF672" s="1"/>
      <c r="ZG672" s="1"/>
      <c r="ZH672" s="1"/>
      <c r="ZI672" s="1"/>
      <c r="ZJ672" s="1"/>
      <c r="ZK672" s="1"/>
      <c r="ZL672" s="1"/>
      <c r="ZM672" s="1"/>
      <c r="ZN672" s="1"/>
      <c r="ZO672" s="1"/>
      <c r="ZP672" s="1"/>
      <c r="ZQ672" s="1"/>
      <c r="ZR672" s="1"/>
      <c r="ZS672" s="1"/>
      <c r="ZT672" s="1"/>
      <c r="ZU672" s="1"/>
      <c r="ZV672" s="1"/>
      <c r="ZW672" s="1"/>
      <c r="ZX672" s="1"/>
      <c r="ZY672" s="1"/>
      <c r="ZZ672" s="1"/>
      <c r="AAA672" s="1"/>
      <c r="AAB672" s="1"/>
      <c r="AAC672" s="1"/>
      <c r="AAD672" s="1"/>
      <c r="AAE672" s="1"/>
      <c r="AAF672" s="1"/>
      <c r="AAG672" s="1"/>
      <c r="AAH672" s="1"/>
      <c r="AAI672" s="1"/>
      <c r="AAJ672" s="1"/>
      <c r="AAK672" s="1"/>
      <c r="AAL672" s="1"/>
      <c r="AAM672" s="1"/>
      <c r="AAN672" s="1"/>
      <c r="AAO672" s="1"/>
      <c r="AAP672" s="1"/>
      <c r="AAQ672" s="1"/>
      <c r="AAR672" s="1"/>
      <c r="AAS672" s="1"/>
      <c r="AAT672" s="1"/>
      <c r="AAU672" s="1"/>
      <c r="AAV672" s="1"/>
      <c r="AAW672" s="1"/>
      <c r="AAX672" s="1"/>
      <c r="AAY672" s="1"/>
      <c r="AAZ672" s="1"/>
      <c r="ABA672" s="1"/>
      <c r="ABB672" s="1"/>
      <c r="ABC672" s="1"/>
      <c r="ABD672" s="1"/>
      <c r="ABE672" s="1"/>
      <c r="ABF672" s="1"/>
      <c r="ABG672" s="1"/>
      <c r="ABH672" s="1"/>
      <c r="ABI672" s="1"/>
      <c r="ABJ672" s="1"/>
      <c r="ABK672" s="1"/>
      <c r="ABL672" s="1"/>
      <c r="ABM672" s="1"/>
      <c r="ABN672" s="1"/>
      <c r="ABO672" s="1"/>
      <c r="ABP672" s="1"/>
      <c r="ABQ672" s="1"/>
      <c r="ABR672" s="1"/>
      <c r="ABS672" s="1"/>
      <c r="ABT672" s="1"/>
      <c r="ABU672" s="1"/>
      <c r="ABV672" s="1"/>
      <c r="ABW672" s="1"/>
      <c r="ABX672" s="1"/>
      <c r="ABY672" s="1"/>
      <c r="ABZ672" s="1"/>
      <c r="ACA672" s="1"/>
      <c r="ACB672" s="1"/>
      <c r="ACC672" s="1"/>
      <c r="ACD672" s="1"/>
      <c r="ACE672" s="1"/>
      <c r="ACF672" s="1"/>
      <c r="ACG672" s="1"/>
      <c r="ACH672" s="1"/>
      <c r="ACI672" s="1"/>
      <c r="ACJ672" s="1"/>
      <c r="ACK672" s="1"/>
      <c r="ACL672" s="1"/>
      <c r="ACM672" s="1"/>
      <c r="ACN672" s="1"/>
      <c r="ACO672" s="1"/>
      <c r="ACP672" s="1"/>
      <c r="ACQ672" s="1"/>
      <c r="ACR672" s="1"/>
      <c r="ACS672" s="1"/>
      <c r="ACT672" s="1"/>
      <c r="ACU672" s="1"/>
      <c r="ACV672" s="1"/>
      <c r="ACW672" s="1"/>
      <c r="ACX672" s="1"/>
      <c r="ACY672" s="1"/>
      <c r="ACZ672" s="1"/>
      <c r="ADA672" s="1"/>
      <c r="ADB672" s="1"/>
      <c r="ADC672" s="1"/>
      <c r="ADD672" s="1"/>
      <c r="ADE672" s="1"/>
      <c r="ADF672" s="1"/>
      <c r="ADG672" s="1"/>
      <c r="ADH672" s="1"/>
      <c r="ADI672" s="1"/>
      <c r="ADJ672" s="1"/>
      <c r="ADK672" s="1"/>
      <c r="ADL672" s="1"/>
      <c r="ADM672" s="1"/>
      <c r="ADN672" s="1"/>
      <c r="ADO672" s="1"/>
      <c r="ADP672" s="1"/>
      <c r="ADQ672" s="1"/>
      <c r="ADR672" s="1"/>
      <c r="ADS672" s="1"/>
      <c r="ADT672" s="1"/>
      <c r="ADU672" s="1"/>
      <c r="ADV672" s="1"/>
      <c r="ADW672" s="1"/>
      <c r="ADX672" s="1"/>
      <c r="ADY672" s="1"/>
      <c r="ADZ672" s="1"/>
      <c r="AEA672" s="1"/>
      <c r="AEB672" s="1"/>
      <c r="AEC672" s="1"/>
      <c r="AED672" s="1"/>
      <c r="AEE672" s="1"/>
      <c r="AEF672" s="1"/>
      <c r="AEG672" s="1"/>
      <c r="AEH672" s="1"/>
      <c r="AEI672" s="1"/>
      <c r="AEJ672" s="1"/>
      <c r="AEK672" s="1"/>
      <c r="AEL672" s="1"/>
      <c r="AEM672" s="1"/>
      <c r="AEN672" s="1"/>
      <c r="AEO672" s="1"/>
      <c r="AEP672" s="1"/>
      <c r="AEQ672" s="1"/>
      <c r="AER672" s="1"/>
      <c r="AES672" s="1"/>
      <c r="AET672" s="1"/>
      <c r="AEU672" s="1"/>
      <c r="AEV672" s="1"/>
      <c r="AEW672" s="1"/>
      <c r="AEX672" s="1"/>
      <c r="AEY672" s="1"/>
      <c r="AEZ672" s="1"/>
      <c r="AFA672" s="1"/>
      <c r="AFB672" s="1"/>
      <c r="AFC672" s="1"/>
      <c r="AFD672" s="1"/>
      <c r="AFE672" s="1"/>
      <c r="AFF672" s="1"/>
      <c r="AFG672" s="1"/>
      <c r="AFH672" s="1"/>
      <c r="AFI672" s="1"/>
      <c r="AFJ672" s="1"/>
      <c r="AFK672" s="1"/>
      <c r="AFL672" s="1"/>
      <c r="AFM672" s="1"/>
      <c r="AFN672" s="1"/>
      <c r="AFO672" s="1"/>
      <c r="AFP672" s="1"/>
      <c r="AFQ672" s="1"/>
      <c r="AFR672" s="1"/>
      <c r="AFS672" s="1"/>
      <c r="AFT672" s="1"/>
      <c r="AFU672" s="1"/>
      <c r="AFV672" s="1"/>
      <c r="AFW672" s="1"/>
      <c r="AFX672" s="1"/>
      <c r="AFY672" s="1"/>
      <c r="AFZ672" s="1"/>
      <c r="AGA672" s="1"/>
      <c r="AGB672" s="1"/>
      <c r="AGC672" s="1"/>
      <c r="AGD672" s="1"/>
      <c r="AGE672" s="1"/>
      <c r="AGF672" s="1"/>
      <c r="AGG672" s="1"/>
      <c r="AGH672" s="1"/>
      <c r="AGI672" s="1"/>
      <c r="AGJ672" s="1"/>
      <c r="AGK672" s="1"/>
      <c r="AGL672" s="1"/>
      <c r="AGM672" s="1"/>
      <c r="AGN672" s="1"/>
      <c r="AGO672" s="1"/>
      <c r="AGP672" s="1"/>
      <c r="AGQ672" s="1"/>
      <c r="AGR672" s="1"/>
      <c r="AGS672" s="1"/>
      <c r="AGT672" s="1"/>
      <c r="AGU672" s="1"/>
      <c r="AGV672" s="1"/>
      <c r="AGW672" s="1"/>
      <c r="AGX672" s="1"/>
      <c r="AGY672" s="1"/>
      <c r="AGZ672" s="1"/>
      <c r="AHA672" s="1"/>
      <c r="AHB672" s="1"/>
      <c r="AHC672" s="1"/>
      <c r="AHD672" s="1"/>
      <c r="AHE672" s="1"/>
      <c r="AHF672" s="1"/>
      <c r="AHG672" s="1"/>
      <c r="AHH672" s="1"/>
      <c r="AHI672" s="1"/>
      <c r="AHJ672" s="1"/>
      <c r="AHK672" s="1"/>
      <c r="AHL672" s="1"/>
      <c r="AHM672" s="1"/>
      <c r="AHN672" s="1"/>
      <c r="AHO672" s="1"/>
      <c r="AHP672" s="1"/>
      <c r="AHQ672" s="1"/>
      <c r="AHR672" s="1"/>
      <c r="AHS672" s="1"/>
      <c r="AHT672" s="1"/>
      <c r="AHU672" s="1"/>
      <c r="AHV672" s="1"/>
      <c r="AHW672" s="1"/>
      <c r="AHX672" s="1"/>
      <c r="AHY672" s="1"/>
      <c r="AHZ672" s="1"/>
      <c r="AIA672" s="1"/>
      <c r="AIB672" s="1"/>
      <c r="AIC672" s="1"/>
      <c r="AID672" s="1"/>
      <c r="AIE672" s="1"/>
      <c r="AIF672" s="1"/>
      <c r="AIG672" s="1"/>
      <c r="AIH672" s="1"/>
      <c r="AII672" s="1"/>
      <c r="AIJ672" s="1"/>
      <c r="AIK672" s="1"/>
      <c r="AIL672" s="1"/>
      <c r="AIM672" s="1"/>
      <c r="AIN672" s="1"/>
      <c r="AIO672" s="1"/>
      <c r="AIP672" s="1"/>
      <c r="AIQ672" s="1"/>
      <c r="AIR672" s="1"/>
      <c r="AIS672" s="1"/>
      <c r="AIT672" s="1"/>
      <c r="AIU672" s="1"/>
      <c r="AIV672" s="1"/>
      <c r="AIW672" s="1"/>
      <c r="AIX672" s="1"/>
      <c r="AIY672" s="1"/>
      <c r="AIZ672" s="1"/>
      <c r="AJA672" s="1"/>
      <c r="AJB672" s="1"/>
      <c r="AJC672" s="1"/>
      <c r="AJD672" s="1"/>
      <c r="AJE672" s="1"/>
      <c r="AJF672" s="1"/>
      <c r="AJG672" s="1"/>
      <c r="AJH672" s="1"/>
      <c r="AJI672" s="1"/>
      <c r="AJJ672" s="1"/>
      <c r="AJK672" s="1"/>
      <c r="AJL672" s="1"/>
      <c r="AJM672" s="1"/>
      <c r="AJN672" s="1"/>
      <c r="AJO672" s="1"/>
      <c r="AJP672" s="1"/>
      <c r="AJQ672" s="1"/>
      <c r="AJR672" s="1"/>
      <c r="AJS672" s="1"/>
      <c r="AJT672" s="1"/>
      <c r="AJU672" s="1"/>
      <c r="AJV672" s="1"/>
      <c r="AJW672" s="1"/>
      <c r="AJX672" s="1"/>
      <c r="AJY672" s="1"/>
      <c r="AJZ672" s="1"/>
      <c r="AKA672" s="1"/>
      <c r="AKB672" s="1"/>
      <c r="AKC672" s="1"/>
      <c r="AKD672" s="1"/>
      <c r="AKE672" s="1"/>
      <c r="AKF672" s="1"/>
      <c r="AKG672" s="1"/>
      <c r="AKH672" s="1"/>
      <c r="AKI672" s="1"/>
      <c r="AKJ672" s="1"/>
      <c r="AKK672" s="1"/>
      <c r="AKL672" s="1"/>
      <c r="AKM672" s="1"/>
      <c r="AKN672" s="1"/>
      <c r="AKO672" s="1"/>
      <c r="AKP672" s="1"/>
      <c r="AKQ672" s="1"/>
      <c r="AKR672" s="1"/>
      <c r="AKS672" s="1"/>
      <c r="AKT672" s="1"/>
      <c r="AKU672" s="1"/>
      <c r="AKV672" s="1"/>
      <c r="AKW672" s="1"/>
      <c r="AKX672" s="1"/>
      <c r="AKY672" s="1"/>
      <c r="AKZ672" s="1"/>
      <c r="ALA672" s="1"/>
      <c r="ALB672" s="1"/>
      <c r="ALC672" s="1"/>
      <c r="ALD672" s="1"/>
      <c r="ALE672" s="1"/>
      <c r="ALF672" s="1"/>
      <c r="ALG672" s="1"/>
      <c r="ALH672" s="1"/>
      <c r="ALI672" s="1"/>
      <c r="ALJ672" s="1"/>
      <c r="ALK672" s="1"/>
      <c r="ALL672" s="1"/>
      <c r="ALM672" s="1"/>
      <c r="ALN672" s="1"/>
      <c r="ALO672" s="1"/>
      <c r="ALP672" s="1"/>
      <c r="ALQ672" s="1"/>
      <c r="ALR672" s="1"/>
      <c r="ALS672" s="1"/>
      <c r="ALT672" s="1"/>
      <c r="ALU672" s="1"/>
      <c r="ALV672" s="1"/>
      <c r="ALW672" s="1"/>
      <c r="ALX672" s="1"/>
      <c r="ALY672" s="1"/>
      <c r="ALZ672" s="1"/>
      <c r="AMA672" s="1"/>
      <c r="AMB672" s="1"/>
      <c r="AMC672" s="1"/>
      <c r="AMD672" s="1"/>
      <c r="AME672" s="1"/>
      <c r="AMF672" s="1"/>
      <c r="AMG672" s="1"/>
      <c r="AMH672" s="1"/>
      <c r="AMI672" s="1"/>
      <c r="AMJ672" s="1"/>
    </row>
    <row r="673" spans="1:1024">
      <c r="A673" s="1" t="s">
        <v>1402</v>
      </c>
      <c r="B673" s="1" t="s">
        <v>9747</v>
      </c>
      <c r="C673" s="1" t="s">
        <v>1358</v>
      </c>
      <c r="D673" s="1" t="s">
        <v>10</v>
      </c>
      <c r="E673" s="1" t="s">
        <v>9667</v>
      </c>
      <c r="F673" s="1" t="s">
        <v>12</v>
      </c>
    </row>
    <row r="674" spans="1:1024" s="22" customFormat="1">
      <c r="A674" s="1" t="s">
        <v>9697</v>
      </c>
      <c r="B674" s="1" t="s">
        <v>9748</v>
      </c>
      <c r="C674" s="1" t="s">
        <v>1358</v>
      </c>
      <c r="D674" s="1" t="s">
        <v>10</v>
      </c>
      <c r="E674" s="1" t="s">
        <v>9696</v>
      </c>
      <c r="F674" s="1" t="s">
        <v>12</v>
      </c>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c r="KB674" s="1"/>
      <c r="KC674" s="1"/>
      <c r="KD674" s="1"/>
      <c r="KE674" s="1"/>
      <c r="KF674" s="1"/>
      <c r="KG674" s="1"/>
      <c r="KH674" s="1"/>
      <c r="KI674" s="1"/>
      <c r="KJ674" s="1"/>
      <c r="KK674" s="1"/>
      <c r="KL674" s="1"/>
      <c r="KM674" s="1"/>
      <c r="KN674" s="1"/>
      <c r="KO674" s="1"/>
      <c r="KP674" s="1"/>
      <c r="KQ674" s="1"/>
      <c r="KR674" s="1"/>
      <c r="KS674" s="1"/>
      <c r="KT674" s="1"/>
      <c r="KU674" s="1"/>
      <c r="KV674" s="1"/>
      <c r="KW674" s="1"/>
      <c r="KX674" s="1"/>
      <c r="KY674" s="1"/>
      <c r="KZ674" s="1"/>
      <c r="LA674" s="1"/>
      <c r="LB674" s="1"/>
      <c r="LC674" s="1"/>
      <c r="LD674" s="1"/>
      <c r="LE674" s="1"/>
      <c r="LF674" s="1"/>
      <c r="LG674" s="1"/>
      <c r="LH674" s="1"/>
      <c r="LI674" s="1"/>
      <c r="LJ674" s="1"/>
      <c r="LK674" s="1"/>
      <c r="LL674" s="1"/>
      <c r="LM674" s="1"/>
      <c r="LN674" s="1"/>
      <c r="LO674" s="1"/>
      <c r="LP674" s="1"/>
      <c r="LQ674" s="1"/>
      <c r="LR674" s="1"/>
      <c r="LS674" s="1"/>
      <c r="LT674" s="1"/>
      <c r="LU674" s="1"/>
      <c r="LV674" s="1"/>
      <c r="LW674" s="1"/>
      <c r="LX674" s="1"/>
      <c r="LY674" s="1"/>
      <c r="LZ674" s="1"/>
      <c r="MA674" s="1"/>
      <c r="MB674" s="1"/>
      <c r="MC674" s="1"/>
      <c r="MD674" s="1"/>
      <c r="ME674" s="1"/>
      <c r="MF674" s="1"/>
      <c r="MG674" s="1"/>
      <c r="MH674" s="1"/>
      <c r="MI674" s="1"/>
      <c r="MJ674" s="1"/>
      <c r="MK674" s="1"/>
      <c r="ML674" s="1"/>
      <c r="MM674" s="1"/>
      <c r="MN674" s="1"/>
      <c r="MO674" s="1"/>
      <c r="MP674" s="1"/>
      <c r="MQ674" s="1"/>
      <c r="MR674" s="1"/>
      <c r="MS674" s="1"/>
      <c r="MT674" s="1"/>
      <c r="MU674" s="1"/>
      <c r="MV674" s="1"/>
      <c r="MW674" s="1"/>
      <c r="MX674" s="1"/>
      <c r="MY674" s="1"/>
      <c r="MZ674" s="1"/>
      <c r="NA674" s="1"/>
      <c r="NB674" s="1"/>
      <c r="NC674" s="1"/>
      <c r="ND674" s="1"/>
      <c r="NE674" s="1"/>
      <c r="NF674" s="1"/>
      <c r="NG674" s="1"/>
      <c r="NH674" s="1"/>
      <c r="NI674" s="1"/>
      <c r="NJ674" s="1"/>
      <c r="NK674" s="1"/>
      <c r="NL674" s="1"/>
      <c r="NM674" s="1"/>
      <c r="NN674" s="1"/>
      <c r="NO674" s="1"/>
      <c r="NP674" s="1"/>
      <c r="NQ674" s="1"/>
      <c r="NR674" s="1"/>
      <c r="NS674" s="1"/>
      <c r="NT674" s="1"/>
      <c r="NU674" s="1"/>
      <c r="NV674" s="1"/>
      <c r="NW674" s="1"/>
      <c r="NX674" s="1"/>
      <c r="NY674" s="1"/>
      <c r="NZ674" s="1"/>
      <c r="OA674" s="1"/>
      <c r="OB674" s="1"/>
      <c r="OC674" s="1"/>
      <c r="OD674" s="1"/>
      <c r="OE674" s="1"/>
      <c r="OF674" s="1"/>
      <c r="OG674" s="1"/>
      <c r="OH674" s="1"/>
      <c r="OI674" s="1"/>
      <c r="OJ674" s="1"/>
      <c r="OK674" s="1"/>
      <c r="OL674" s="1"/>
      <c r="OM674" s="1"/>
      <c r="ON674" s="1"/>
      <c r="OO674" s="1"/>
      <c r="OP674" s="1"/>
      <c r="OQ674" s="1"/>
      <c r="OR674" s="1"/>
      <c r="OS674" s="1"/>
      <c r="OT674" s="1"/>
      <c r="OU674" s="1"/>
      <c r="OV674" s="1"/>
      <c r="OW674" s="1"/>
      <c r="OX674" s="1"/>
      <c r="OY674" s="1"/>
      <c r="OZ674" s="1"/>
      <c r="PA674" s="1"/>
      <c r="PB674" s="1"/>
      <c r="PC674" s="1"/>
      <c r="PD674" s="1"/>
      <c r="PE674" s="1"/>
      <c r="PF674" s="1"/>
      <c r="PG674" s="1"/>
      <c r="PH674" s="1"/>
      <c r="PI674" s="1"/>
      <c r="PJ674" s="1"/>
      <c r="PK674" s="1"/>
      <c r="PL674" s="1"/>
      <c r="PM674" s="1"/>
      <c r="PN674" s="1"/>
      <c r="PO674" s="1"/>
      <c r="PP674" s="1"/>
      <c r="PQ674" s="1"/>
      <c r="PR674" s="1"/>
      <c r="PS674" s="1"/>
      <c r="PT674" s="1"/>
      <c r="PU674" s="1"/>
      <c r="PV674" s="1"/>
      <c r="PW674" s="1"/>
      <c r="PX674" s="1"/>
      <c r="PY674" s="1"/>
      <c r="PZ674" s="1"/>
      <c r="QA674" s="1"/>
      <c r="QB674" s="1"/>
      <c r="QC674" s="1"/>
      <c r="QD674" s="1"/>
      <c r="QE674" s="1"/>
      <c r="QF674" s="1"/>
      <c r="QG674" s="1"/>
      <c r="QH674" s="1"/>
      <c r="QI674" s="1"/>
      <c r="QJ674" s="1"/>
      <c r="QK674" s="1"/>
      <c r="QL674" s="1"/>
      <c r="QM674" s="1"/>
      <c r="QN674" s="1"/>
      <c r="QO674" s="1"/>
      <c r="QP674" s="1"/>
      <c r="QQ674" s="1"/>
      <c r="QR674" s="1"/>
      <c r="QS674" s="1"/>
      <c r="QT674" s="1"/>
      <c r="QU674" s="1"/>
      <c r="QV674" s="1"/>
      <c r="QW674" s="1"/>
      <c r="QX674" s="1"/>
      <c r="QY674" s="1"/>
      <c r="QZ674" s="1"/>
      <c r="RA674" s="1"/>
      <c r="RB674" s="1"/>
      <c r="RC674" s="1"/>
      <c r="RD674" s="1"/>
      <c r="RE674" s="1"/>
      <c r="RF674" s="1"/>
      <c r="RG674" s="1"/>
      <c r="RH674" s="1"/>
      <c r="RI674" s="1"/>
      <c r="RJ674" s="1"/>
      <c r="RK674" s="1"/>
      <c r="RL674" s="1"/>
      <c r="RM674" s="1"/>
      <c r="RN674" s="1"/>
      <c r="RO674" s="1"/>
      <c r="RP674" s="1"/>
      <c r="RQ674" s="1"/>
      <c r="RR674" s="1"/>
      <c r="RS674" s="1"/>
      <c r="RT674" s="1"/>
      <c r="RU674" s="1"/>
      <c r="RV674" s="1"/>
      <c r="RW674" s="1"/>
      <c r="RX674" s="1"/>
      <c r="RY674" s="1"/>
      <c r="RZ674" s="1"/>
      <c r="SA674" s="1"/>
      <c r="SB674" s="1"/>
      <c r="SC674" s="1"/>
      <c r="SD674" s="1"/>
      <c r="SE674" s="1"/>
      <c r="SF674" s="1"/>
      <c r="SG674" s="1"/>
      <c r="SH674" s="1"/>
      <c r="SI674" s="1"/>
      <c r="SJ674" s="1"/>
      <c r="SK674" s="1"/>
      <c r="SL674" s="1"/>
      <c r="SM674" s="1"/>
      <c r="SN674" s="1"/>
      <c r="SO674" s="1"/>
      <c r="SP674" s="1"/>
      <c r="SQ674" s="1"/>
      <c r="SR674" s="1"/>
      <c r="SS674" s="1"/>
      <c r="ST674" s="1"/>
      <c r="SU674" s="1"/>
      <c r="SV674" s="1"/>
      <c r="SW674" s="1"/>
      <c r="SX674" s="1"/>
      <c r="SY674" s="1"/>
      <c r="SZ674" s="1"/>
      <c r="TA674" s="1"/>
      <c r="TB674" s="1"/>
      <c r="TC674" s="1"/>
      <c r="TD674" s="1"/>
      <c r="TE674" s="1"/>
      <c r="TF674" s="1"/>
      <c r="TG674" s="1"/>
      <c r="TH674" s="1"/>
      <c r="TI674" s="1"/>
      <c r="TJ674" s="1"/>
      <c r="TK674" s="1"/>
      <c r="TL674" s="1"/>
      <c r="TM674" s="1"/>
      <c r="TN674" s="1"/>
      <c r="TO674" s="1"/>
      <c r="TP674" s="1"/>
      <c r="TQ674" s="1"/>
      <c r="TR674" s="1"/>
      <c r="TS674" s="1"/>
      <c r="TT674" s="1"/>
      <c r="TU674" s="1"/>
      <c r="TV674" s="1"/>
      <c r="TW674" s="1"/>
      <c r="TX674" s="1"/>
      <c r="TY674" s="1"/>
      <c r="TZ674" s="1"/>
      <c r="UA674" s="1"/>
      <c r="UB674" s="1"/>
      <c r="UC674" s="1"/>
      <c r="UD674" s="1"/>
      <c r="UE674" s="1"/>
      <c r="UF674" s="1"/>
      <c r="UG674" s="1"/>
      <c r="UH674" s="1"/>
      <c r="UI674" s="1"/>
      <c r="UJ674" s="1"/>
      <c r="UK674" s="1"/>
      <c r="UL674" s="1"/>
      <c r="UM674" s="1"/>
      <c r="UN674" s="1"/>
      <c r="UO674" s="1"/>
      <c r="UP674" s="1"/>
      <c r="UQ674" s="1"/>
      <c r="UR674" s="1"/>
      <c r="US674" s="1"/>
      <c r="UT674" s="1"/>
      <c r="UU674" s="1"/>
      <c r="UV674" s="1"/>
      <c r="UW674" s="1"/>
      <c r="UX674" s="1"/>
      <c r="UY674" s="1"/>
      <c r="UZ674" s="1"/>
      <c r="VA674" s="1"/>
      <c r="VB674" s="1"/>
      <c r="VC674" s="1"/>
      <c r="VD674" s="1"/>
      <c r="VE674" s="1"/>
      <c r="VF674" s="1"/>
      <c r="VG674" s="1"/>
      <c r="VH674" s="1"/>
      <c r="VI674" s="1"/>
      <c r="VJ674" s="1"/>
      <c r="VK674" s="1"/>
      <c r="VL674" s="1"/>
      <c r="VM674" s="1"/>
      <c r="VN674" s="1"/>
      <c r="VO674" s="1"/>
      <c r="VP674" s="1"/>
      <c r="VQ674" s="1"/>
      <c r="VR674" s="1"/>
      <c r="VS674" s="1"/>
      <c r="VT674" s="1"/>
      <c r="VU674" s="1"/>
      <c r="VV674" s="1"/>
      <c r="VW674" s="1"/>
      <c r="VX674" s="1"/>
      <c r="VY674" s="1"/>
      <c r="VZ674" s="1"/>
      <c r="WA674" s="1"/>
      <c r="WB674" s="1"/>
      <c r="WC674" s="1"/>
      <c r="WD674" s="1"/>
      <c r="WE674" s="1"/>
      <c r="WF674" s="1"/>
      <c r="WG674" s="1"/>
      <c r="WH674" s="1"/>
      <c r="WI674" s="1"/>
      <c r="WJ674" s="1"/>
      <c r="WK674" s="1"/>
      <c r="WL674" s="1"/>
      <c r="WM674" s="1"/>
      <c r="WN674" s="1"/>
      <c r="WO674" s="1"/>
      <c r="WP674" s="1"/>
      <c r="WQ674" s="1"/>
      <c r="WR674" s="1"/>
      <c r="WS674" s="1"/>
      <c r="WT674" s="1"/>
      <c r="WU674" s="1"/>
      <c r="WV674" s="1"/>
      <c r="WW674" s="1"/>
      <c r="WX674" s="1"/>
      <c r="WY674" s="1"/>
      <c r="WZ674" s="1"/>
      <c r="XA674" s="1"/>
      <c r="XB674" s="1"/>
      <c r="XC674" s="1"/>
      <c r="XD674" s="1"/>
      <c r="XE674" s="1"/>
      <c r="XF674" s="1"/>
      <c r="XG674" s="1"/>
      <c r="XH674" s="1"/>
      <c r="XI674" s="1"/>
      <c r="XJ674" s="1"/>
      <c r="XK674" s="1"/>
      <c r="XL674" s="1"/>
      <c r="XM674" s="1"/>
      <c r="XN674" s="1"/>
      <c r="XO674" s="1"/>
      <c r="XP674" s="1"/>
      <c r="XQ674" s="1"/>
      <c r="XR674" s="1"/>
      <c r="XS674" s="1"/>
      <c r="XT674" s="1"/>
      <c r="XU674" s="1"/>
      <c r="XV674" s="1"/>
      <c r="XW674" s="1"/>
      <c r="XX674" s="1"/>
      <c r="XY674" s="1"/>
      <c r="XZ674" s="1"/>
      <c r="YA674" s="1"/>
      <c r="YB674" s="1"/>
      <c r="YC674" s="1"/>
      <c r="YD674" s="1"/>
      <c r="YE674" s="1"/>
      <c r="YF674" s="1"/>
      <c r="YG674" s="1"/>
      <c r="YH674" s="1"/>
      <c r="YI674" s="1"/>
      <c r="YJ674" s="1"/>
      <c r="YK674" s="1"/>
      <c r="YL674" s="1"/>
      <c r="YM674" s="1"/>
      <c r="YN674" s="1"/>
      <c r="YO674" s="1"/>
      <c r="YP674" s="1"/>
      <c r="YQ674" s="1"/>
      <c r="YR674" s="1"/>
      <c r="YS674" s="1"/>
      <c r="YT674" s="1"/>
      <c r="YU674" s="1"/>
      <c r="YV674" s="1"/>
      <c r="YW674" s="1"/>
      <c r="YX674" s="1"/>
      <c r="YY674" s="1"/>
      <c r="YZ674" s="1"/>
      <c r="ZA674" s="1"/>
      <c r="ZB674" s="1"/>
      <c r="ZC674" s="1"/>
      <c r="ZD674" s="1"/>
      <c r="ZE674" s="1"/>
      <c r="ZF674" s="1"/>
      <c r="ZG674" s="1"/>
      <c r="ZH674" s="1"/>
      <c r="ZI674" s="1"/>
      <c r="ZJ674" s="1"/>
      <c r="ZK674" s="1"/>
      <c r="ZL674" s="1"/>
      <c r="ZM674" s="1"/>
      <c r="ZN674" s="1"/>
      <c r="ZO674" s="1"/>
      <c r="ZP674" s="1"/>
      <c r="ZQ674" s="1"/>
      <c r="ZR674" s="1"/>
      <c r="ZS674" s="1"/>
      <c r="ZT674" s="1"/>
      <c r="ZU674" s="1"/>
      <c r="ZV674" s="1"/>
      <c r="ZW674" s="1"/>
      <c r="ZX674" s="1"/>
      <c r="ZY674" s="1"/>
      <c r="ZZ674" s="1"/>
      <c r="AAA674" s="1"/>
      <c r="AAB674" s="1"/>
      <c r="AAC674" s="1"/>
      <c r="AAD674" s="1"/>
      <c r="AAE674" s="1"/>
      <c r="AAF674" s="1"/>
      <c r="AAG674" s="1"/>
      <c r="AAH674" s="1"/>
      <c r="AAI674" s="1"/>
      <c r="AAJ674" s="1"/>
      <c r="AAK674" s="1"/>
      <c r="AAL674" s="1"/>
      <c r="AAM674" s="1"/>
      <c r="AAN674" s="1"/>
      <c r="AAO674" s="1"/>
      <c r="AAP674" s="1"/>
      <c r="AAQ674" s="1"/>
      <c r="AAR674" s="1"/>
      <c r="AAS674" s="1"/>
      <c r="AAT674" s="1"/>
      <c r="AAU674" s="1"/>
      <c r="AAV674" s="1"/>
      <c r="AAW674" s="1"/>
      <c r="AAX674" s="1"/>
      <c r="AAY674" s="1"/>
      <c r="AAZ674" s="1"/>
      <c r="ABA674" s="1"/>
      <c r="ABB674" s="1"/>
      <c r="ABC674" s="1"/>
      <c r="ABD674" s="1"/>
      <c r="ABE674" s="1"/>
      <c r="ABF674" s="1"/>
      <c r="ABG674" s="1"/>
      <c r="ABH674" s="1"/>
      <c r="ABI674" s="1"/>
      <c r="ABJ674" s="1"/>
      <c r="ABK674" s="1"/>
      <c r="ABL674" s="1"/>
      <c r="ABM674" s="1"/>
      <c r="ABN674" s="1"/>
      <c r="ABO674" s="1"/>
      <c r="ABP674" s="1"/>
      <c r="ABQ674" s="1"/>
      <c r="ABR674" s="1"/>
      <c r="ABS674" s="1"/>
      <c r="ABT674" s="1"/>
      <c r="ABU674" s="1"/>
      <c r="ABV674" s="1"/>
      <c r="ABW674" s="1"/>
      <c r="ABX674" s="1"/>
      <c r="ABY674" s="1"/>
      <c r="ABZ674" s="1"/>
      <c r="ACA674" s="1"/>
      <c r="ACB674" s="1"/>
      <c r="ACC674" s="1"/>
      <c r="ACD674" s="1"/>
      <c r="ACE674" s="1"/>
      <c r="ACF674" s="1"/>
      <c r="ACG674" s="1"/>
      <c r="ACH674" s="1"/>
      <c r="ACI674" s="1"/>
      <c r="ACJ674" s="1"/>
      <c r="ACK674" s="1"/>
      <c r="ACL674" s="1"/>
      <c r="ACM674" s="1"/>
      <c r="ACN674" s="1"/>
      <c r="ACO674" s="1"/>
      <c r="ACP674" s="1"/>
      <c r="ACQ674" s="1"/>
      <c r="ACR674" s="1"/>
      <c r="ACS674" s="1"/>
      <c r="ACT674" s="1"/>
      <c r="ACU674" s="1"/>
      <c r="ACV674" s="1"/>
      <c r="ACW674" s="1"/>
      <c r="ACX674" s="1"/>
      <c r="ACY674" s="1"/>
      <c r="ACZ674" s="1"/>
      <c r="ADA674" s="1"/>
      <c r="ADB674" s="1"/>
      <c r="ADC674" s="1"/>
      <c r="ADD674" s="1"/>
      <c r="ADE674" s="1"/>
      <c r="ADF674" s="1"/>
      <c r="ADG674" s="1"/>
      <c r="ADH674" s="1"/>
      <c r="ADI674" s="1"/>
      <c r="ADJ674" s="1"/>
      <c r="ADK674" s="1"/>
      <c r="ADL674" s="1"/>
      <c r="ADM674" s="1"/>
      <c r="ADN674" s="1"/>
      <c r="ADO674" s="1"/>
      <c r="ADP674" s="1"/>
      <c r="ADQ674" s="1"/>
      <c r="ADR674" s="1"/>
      <c r="ADS674" s="1"/>
      <c r="ADT674" s="1"/>
      <c r="ADU674" s="1"/>
      <c r="ADV674" s="1"/>
      <c r="ADW674" s="1"/>
      <c r="ADX674" s="1"/>
      <c r="ADY674" s="1"/>
      <c r="ADZ674" s="1"/>
      <c r="AEA674" s="1"/>
      <c r="AEB674" s="1"/>
      <c r="AEC674" s="1"/>
      <c r="AED674" s="1"/>
      <c r="AEE674" s="1"/>
      <c r="AEF674" s="1"/>
      <c r="AEG674" s="1"/>
      <c r="AEH674" s="1"/>
      <c r="AEI674" s="1"/>
      <c r="AEJ674" s="1"/>
      <c r="AEK674" s="1"/>
      <c r="AEL674" s="1"/>
      <c r="AEM674" s="1"/>
      <c r="AEN674" s="1"/>
      <c r="AEO674" s="1"/>
      <c r="AEP674" s="1"/>
      <c r="AEQ674" s="1"/>
      <c r="AER674" s="1"/>
      <c r="AES674" s="1"/>
      <c r="AET674" s="1"/>
      <c r="AEU674" s="1"/>
      <c r="AEV674" s="1"/>
      <c r="AEW674" s="1"/>
      <c r="AEX674" s="1"/>
      <c r="AEY674" s="1"/>
      <c r="AEZ674" s="1"/>
      <c r="AFA674" s="1"/>
      <c r="AFB674" s="1"/>
      <c r="AFC674" s="1"/>
      <c r="AFD674" s="1"/>
      <c r="AFE674" s="1"/>
      <c r="AFF674" s="1"/>
      <c r="AFG674" s="1"/>
      <c r="AFH674" s="1"/>
      <c r="AFI674" s="1"/>
      <c r="AFJ674" s="1"/>
      <c r="AFK674" s="1"/>
      <c r="AFL674" s="1"/>
      <c r="AFM674" s="1"/>
      <c r="AFN674" s="1"/>
      <c r="AFO674" s="1"/>
      <c r="AFP674" s="1"/>
      <c r="AFQ674" s="1"/>
      <c r="AFR674" s="1"/>
      <c r="AFS674" s="1"/>
      <c r="AFT674" s="1"/>
      <c r="AFU674" s="1"/>
      <c r="AFV674" s="1"/>
      <c r="AFW674" s="1"/>
      <c r="AFX674" s="1"/>
      <c r="AFY674" s="1"/>
      <c r="AFZ674" s="1"/>
      <c r="AGA674" s="1"/>
      <c r="AGB674" s="1"/>
      <c r="AGC674" s="1"/>
      <c r="AGD674" s="1"/>
      <c r="AGE674" s="1"/>
      <c r="AGF674" s="1"/>
      <c r="AGG674" s="1"/>
      <c r="AGH674" s="1"/>
      <c r="AGI674" s="1"/>
      <c r="AGJ674" s="1"/>
      <c r="AGK674" s="1"/>
      <c r="AGL674" s="1"/>
      <c r="AGM674" s="1"/>
      <c r="AGN674" s="1"/>
      <c r="AGO674" s="1"/>
      <c r="AGP674" s="1"/>
      <c r="AGQ674" s="1"/>
      <c r="AGR674" s="1"/>
      <c r="AGS674" s="1"/>
      <c r="AGT674" s="1"/>
      <c r="AGU674" s="1"/>
      <c r="AGV674" s="1"/>
      <c r="AGW674" s="1"/>
      <c r="AGX674" s="1"/>
      <c r="AGY674" s="1"/>
      <c r="AGZ674" s="1"/>
      <c r="AHA674" s="1"/>
      <c r="AHB674" s="1"/>
      <c r="AHC674" s="1"/>
      <c r="AHD674" s="1"/>
      <c r="AHE674" s="1"/>
      <c r="AHF674" s="1"/>
      <c r="AHG674" s="1"/>
      <c r="AHH674" s="1"/>
      <c r="AHI674" s="1"/>
      <c r="AHJ674" s="1"/>
      <c r="AHK674" s="1"/>
      <c r="AHL674" s="1"/>
      <c r="AHM674" s="1"/>
      <c r="AHN674" s="1"/>
      <c r="AHO674" s="1"/>
      <c r="AHP674" s="1"/>
      <c r="AHQ674" s="1"/>
      <c r="AHR674" s="1"/>
      <c r="AHS674" s="1"/>
      <c r="AHT674" s="1"/>
      <c r="AHU674" s="1"/>
      <c r="AHV674" s="1"/>
      <c r="AHW674" s="1"/>
      <c r="AHX674" s="1"/>
      <c r="AHY674" s="1"/>
      <c r="AHZ674" s="1"/>
      <c r="AIA674" s="1"/>
      <c r="AIB674" s="1"/>
      <c r="AIC674" s="1"/>
      <c r="AID674" s="1"/>
      <c r="AIE674" s="1"/>
      <c r="AIF674" s="1"/>
      <c r="AIG674" s="1"/>
      <c r="AIH674" s="1"/>
      <c r="AII674" s="1"/>
      <c r="AIJ674" s="1"/>
      <c r="AIK674" s="1"/>
      <c r="AIL674" s="1"/>
      <c r="AIM674" s="1"/>
      <c r="AIN674" s="1"/>
      <c r="AIO674" s="1"/>
      <c r="AIP674" s="1"/>
      <c r="AIQ674" s="1"/>
      <c r="AIR674" s="1"/>
      <c r="AIS674" s="1"/>
      <c r="AIT674" s="1"/>
      <c r="AIU674" s="1"/>
      <c r="AIV674" s="1"/>
      <c r="AIW674" s="1"/>
      <c r="AIX674" s="1"/>
      <c r="AIY674" s="1"/>
      <c r="AIZ674" s="1"/>
      <c r="AJA674" s="1"/>
      <c r="AJB674" s="1"/>
      <c r="AJC674" s="1"/>
      <c r="AJD674" s="1"/>
      <c r="AJE674" s="1"/>
      <c r="AJF674" s="1"/>
      <c r="AJG674" s="1"/>
      <c r="AJH674" s="1"/>
      <c r="AJI674" s="1"/>
      <c r="AJJ674" s="1"/>
      <c r="AJK674" s="1"/>
      <c r="AJL674" s="1"/>
      <c r="AJM674" s="1"/>
      <c r="AJN674" s="1"/>
      <c r="AJO674" s="1"/>
      <c r="AJP674" s="1"/>
      <c r="AJQ674" s="1"/>
      <c r="AJR674" s="1"/>
      <c r="AJS674" s="1"/>
      <c r="AJT674" s="1"/>
      <c r="AJU674" s="1"/>
      <c r="AJV674" s="1"/>
      <c r="AJW674" s="1"/>
      <c r="AJX674" s="1"/>
      <c r="AJY674" s="1"/>
      <c r="AJZ674" s="1"/>
      <c r="AKA674" s="1"/>
      <c r="AKB674" s="1"/>
      <c r="AKC674" s="1"/>
      <c r="AKD674" s="1"/>
      <c r="AKE674" s="1"/>
      <c r="AKF674" s="1"/>
      <c r="AKG674" s="1"/>
      <c r="AKH674" s="1"/>
      <c r="AKI674" s="1"/>
      <c r="AKJ674" s="1"/>
      <c r="AKK674" s="1"/>
      <c r="AKL674" s="1"/>
      <c r="AKM674" s="1"/>
      <c r="AKN674" s="1"/>
      <c r="AKO674" s="1"/>
      <c r="AKP674" s="1"/>
      <c r="AKQ674" s="1"/>
      <c r="AKR674" s="1"/>
      <c r="AKS674" s="1"/>
      <c r="AKT674" s="1"/>
      <c r="AKU674" s="1"/>
      <c r="AKV674" s="1"/>
      <c r="AKW674" s="1"/>
      <c r="AKX674" s="1"/>
      <c r="AKY674" s="1"/>
      <c r="AKZ674" s="1"/>
      <c r="ALA674" s="1"/>
      <c r="ALB674" s="1"/>
      <c r="ALC674" s="1"/>
      <c r="ALD674" s="1"/>
      <c r="ALE674" s="1"/>
      <c r="ALF674" s="1"/>
      <c r="ALG674" s="1"/>
      <c r="ALH674" s="1"/>
      <c r="ALI674" s="1"/>
      <c r="ALJ674" s="1"/>
      <c r="ALK674" s="1"/>
      <c r="ALL674" s="1"/>
      <c r="ALM674" s="1"/>
      <c r="ALN674" s="1"/>
      <c r="ALO674" s="1"/>
      <c r="ALP674" s="1"/>
      <c r="ALQ674" s="1"/>
      <c r="ALR674" s="1"/>
      <c r="ALS674" s="1"/>
      <c r="ALT674" s="1"/>
      <c r="ALU674" s="1"/>
      <c r="ALV674" s="1"/>
      <c r="ALW674" s="1"/>
      <c r="ALX674" s="1"/>
      <c r="ALY674" s="1"/>
      <c r="ALZ674" s="1"/>
      <c r="AMA674" s="1"/>
      <c r="AMB674" s="1"/>
      <c r="AMC674" s="1"/>
      <c r="AMD674" s="1"/>
      <c r="AME674" s="1"/>
      <c r="AMF674" s="1"/>
      <c r="AMG674" s="1"/>
      <c r="AMH674" s="1"/>
      <c r="AMI674" s="1"/>
      <c r="AMJ674" s="1"/>
    </row>
    <row r="675" spans="1:1024">
      <c r="A675" s="1" t="s">
        <v>1403</v>
      </c>
      <c r="B675" s="1" t="s">
        <v>9749</v>
      </c>
      <c r="C675" s="1" t="s">
        <v>1358</v>
      </c>
      <c r="D675" s="1" t="s">
        <v>13</v>
      </c>
      <c r="E675" s="1" t="s">
        <v>9856</v>
      </c>
      <c r="F675" s="1" t="s">
        <v>16</v>
      </c>
    </row>
    <row r="676" spans="1:1024">
      <c r="A676" s="1" t="s">
        <v>1404</v>
      </c>
      <c r="B676" s="1" t="s">
        <v>9750</v>
      </c>
      <c r="C676" s="1" t="s">
        <v>1358</v>
      </c>
      <c r="D676" s="1" t="s">
        <v>13</v>
      </c>
      <c r="E676" s="1" t="s">
        <v>9857</v>
      </c>
      <c r="F676" s="1" t="s">
        <v>16</v>
      </c>
    </row>
    <row r="677" spans="1:1024">
      <c r="A677" s="1" t="s">
        <v>1405</v>
      </c>
      <c r="B677" s="1" t="s">
        <v>9751</v>
      </c>
      <c r="C677" s="1" t="s">
        <v>1358</v>
      </c>
      <c r="D677" s="1" t="s">
        <v>13</v>
      </c>
      <c r="E677" s="1" t="s">
        <v>1406</v>
      </c>
      <c r="F677" s="1" t="s">
        <v>16</v>
      </c>
    </row>
    <row r="678" spans="1:1024">
      <c r="A678" s="1" t="s">
        <v>1407</v>
      </c>
      <c r="B678" s="1" t="s">
        <v>9752</v>
      </c>
      <c r="C678" s="1" t="s">
        <v>1358</v>
      </c>
      <c r="D678" s="1" t="s">
        <v>288</v>
      </c>
      <c r="E678" s="1" t="s">
        <v>1408</v>
      </c>
      <c r="F678" s="1" t="s">
        <v>1408</v>
      </c>
    </row>
    <row r="679" spans="1:1024">
      <c r="A679" s="1" t="s">
        <v>1409</v>
      </c>
      <c r="B679" s="1" t="s">
        <v>9853</v>
      </c>
      <c r="C679" s="1" t="s">
        <v>1358</v>
      </c>
      <c r="D679" s="1" t="s">
        <v>13</v>
      </c>
      <c r="E679" s="1" t="s">
        <v>9858</v>
      </c>
      <c r="F679" s="1" t="s">
        <v>16</v>
      </c>
    </row>
    <row r="680" spans="1:1024">
      <c r="A680" s="1" t="s">
        <v>1410</v>
      </c>
      <c r="B680" s="1" t="s">
        <v>9854</v>
      </c>
      <c r="C680" s="1" t="s">
        <v>1358</v>
      </c>
      <c r="D680" s="1" t="s">
        <v>13</v>
      </c>
      <c r="E680" s="1" t="s">
        <v>9859</v>
      </c>
      <c r="F680" s="1" t="s">
        <v>16</v>
      </c>
    </row>
    <row r="681" spans="1:1024">
      <c r="A681" s="1" t="s">
        <v>1411</v>
      </c>
      <c r="B681" s="1" t="s">
        <v>9855</v>
      </c>
      <c r="C681" s="1" t="s">
        <v>1358</v>
      </c>
      <c r="D681" s="1" t="s">
        <v>13</v>
      </c>
      <c r="E681" s="1" t="s">
        <v>1412</v>
      </c>
      <c r="F681" s="1" t="s">
        <v>16</v>
      </c>
    </row>
    <row r="682" spans="1:1024">
      <c r="A682" s="1" t="s">
        <v>1413</v>
      </c>
      <c r="B682" s="1" t="s">
        <v>9753</v>
      </c>
      <c r="C682" s="1" t="s">
        <v>1358</v>
      </c>
      <c r="D682" s="1" t="s">
        <v>288</v>
      </c>
      <c r="E682" s="1" t="s">
        <v>1414</v>
      </c>
      <c r="F682" s="1" t="s">
        <v>1414</v>
      </c>
    </row>
    <row r="683" spans="1:1024">
      <c r="A683" s="1" t="s">
        <v>1415</v>
      </c>
      <c r="B683" s="1" t="s">
        <v>9754</v>
      </c>
      <c r="C683" s="1" t="s">
        <v>1358</v>
      </c>
      <c r="D683" s="1" t="s">
        <v>13</v>
      </c>
      <c r="E683" s="1" t="s">
        <v>9632</v>
      </c>
      <c r="F683" s="1" t="s">
        <v>16</v>
      </c>
    </row>
    <row r="684" spans="1:1024">
      <c r="A684" s="1" t="s">
        <v>1416</v>
      </c>
      <c r="B684" s="1" t="s">
        <v>9755</v>
      </c>
      <c r="C684" s="1" t="s">
        <v>1358</v>
      </c>
      <c r="D684" s="1" t="s">
        <v>13</v>
      </c>
      <c r="E684" s="1" t="s">
        <v>9633</v>
      </c>
      <c r="F684" s="1" t="s">
        <v>16</v>
      </c>
    </row>
    <row r="685" spans="1:1024">
      <c r="A685" s="1" t="s">
        <v>1417</v>
      </c>
      <c r="B685" s="1" t="s">
        <v>9756</v>
      </c>
      <c r="C685" s="1" t="s">
        <v>1358</v>
      </c>
      <c r="D685" s="1" t="s">
        <v>13</v>
      </c>
      <c r="E685" s="1" t="s">
        <v>9634</v>
      </c>
      <c r="F685" s="1" t="s">
        <v>16</v>
      </c>
    </row>
    <row r="686" spans="1:1024">
      <c r="A686" s="1" t="s">
        <v>1418</v>
      </c>
      <c r="B686" s="1" t="s">
        <v>9757</v>
      </c>
      <c r="C686" s="1" t="s">
        <v>1358</v>
      </c>
      <c r="D686" s="1" t="s">
        <v>13</v>
      </c>
      <c r="E686" s="1" t="s">
        <v>9635</v>
      </c>
      <c r="F686" s="1" t="s">
        <v>16</v>
      </c>
    </row>
    <row r="687" spans="1:1024">
      <c r="A687" s="1" t="s">
        <v>1419</v>
      </c>
      <c r="B687" s="1" t="s">
        <v>9758</v>
      </c>
      <c r="C687" s="1" t="s">
        <v>1358</v>
      </c>
      <c r="D687" s="1" t="s">
        <v>13</v>
      </c>
      <c r="E687" s="1" t="s">
        <v>1420</v>
      </c>
      <c r="F687" s="1" t="s">
        <v>16</v>
      </c>
    </row>
    <row r="688" spans="1:1024">
      <c r="A688" s="1" t="s">
        <v>1421</v>
      </c>
      <c r="B688" s="1" t="s">
        <v>9759</v>
      </c>
      <c r="C688" s="1" t="s">
        <v>1358</v>
      </c>
      <c r="D688" s="1" t="s">
        <v>10</v>
      </c>
      <c r="E688" s="1" t="s">
        <v>9636</v>
      </c>
      <c r="F688" s="1" t="s">
        <v>63</v>
      </c>
    </row>
    <row r="689" spans="1:1024">
      <c r="A689" s="1" t="s">
        <v>1429</v>
      </c>
      <c r="B689" s="1" t="s">
        <v>9760</v>
      </c>
      <c r="C689" s="1" t="s">
        <v>1358</v>
      </c>
      <c r="D689" s="1" t="s">
        <v>238</v>
      </c>
      <c r="E689" s="1" t="s">
        <v>1430</v>
      </c>
      <c r="F689" s="1" t="s">
        <v>1430</v>
      </c>
    </row>
    <row r="690" spans="1:1024">
      <c r="A690" s="1" t="s">
        <v>1431</v>
      </c>
      <c r="B690" s="1" t="s">
        <v>9761</v>
      </c>
      <c r="C690" s="1" t="s">
        <v>1358</v>
      </c>
      <c r="D690" s="1" t="s">
        <v>238</v>
      </c>
      <c r="E690" s="1" t="s">
        <v>1432</v>
      </c>
      <c r="F690" s="1" t="s">
        <v>1432</v>
      </c>
    </row>
    <row r="691" spans="1:1024">
      <c r="A691" s="1" t="s">
        <v>1436</v>
      </c>
      <c r="B691" s="1" t="s">
        <v>9762</v>
      </c>
      <c r="C691" s="1" t="s">
        <v>1358</v>
      </c>
      <c r="D691" s="1" t="s">
        <v>13</v>
      </c>
      <c r="E691" s="1" t="s">
        <v>1437</v>
      </c>
      <c r="F691" s="1" t="s">
        <v>1313</v>
      </c>
    </row>
    <row r="692" spans="1:1024">
      <c r="A692" s="1" t="s">
        <v>1438</v>
      </c>
      <c r="B692" s="1" t="s">
        <v>9763</v>
      </c>
      <c r="C692" s="1" t="s">
        <v>1358</v>
      </c>
      <c r="D692" s="1" t="s">
        <v>13</v>
      </c>
      <c r="E692" s="1" t="s">
        <v>1439</v>
      </c>
      <c r="F692" s="1" t="s">
        <v>1313</v>
      </c>
    </row>
    <row r="693" spans="1:1024">
      <c r="A693" s="1" t="s">
        <v>1440</v>
      </c>
      <c r="B693" s="1" t="s">
        <v>9764</v>
      </c>
      <c r="C693" s="1" t="s">
        <v>1358</v>
      </c>
      <c r="D693" s="1" t="s">
        <v>288</v>
      </c>
      <c r="E693" s="1" t="s">
        <v>1441</v>
      </c>
      <c r="F693" s="1" t="s">
        <v>12</v>
      </c>
    </row>
    <row r="694" spans="1:1024">
      <c r="A694" s="1" t="s">
        <v>1442</v>
      </c>
      <c r="B694" s="1" t="s">
        <v>9765</v>
      </c>
      <c r="C694" s="1" t="s">
        <v>1358</v>
      </c>
      <c r="D694" s="1" t="s">
        <v>247</v>
      </c>
      <c r="E694" s="1" t="s">
        <v>1443</v>
      </c>
      <c r="F694" s="1" t="s">
        <v>1443</v>
      </c>
    </row>
    <row r="695" spans="1:1024">
      <c r="A695" s="1" t="s">
        <v>1444</v>
      </c>
      <c r="B695" s="1" t="s">
        <v>9766</v>
      </c>
      <c r="C695" s="1" t="s">
        <v>1358</v>
      </c>
      <c r="D695" s="1" t="s">
        <v>247</v>
      </c>
      <c r="E695" s="1" t="s">
        <v>9698</v>
      </c>
      <c r="F695" s="1" t="s">
        <v>1445</v>
      </c>
    </row>
    <row r="696" spans="1:1024" s="22" customForma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c r="KB696" s="1"/>
      <c r="KC696" s="1"/>
      <c r="KD696" s="1"/>
      <c r="KE696" s="1"/>
      <c r="KF696" s="1"/>
      <c r="KG696" s="1"/>
      <c r="KH696" s="1"/>
      <c r="KI696" s="1"/>
      <c r="KJ696" s="1"/>
      <c r="KK696" s="1"/>
      <c r="KL696" s="1"/>
      <c r="KM696" s="1"/>
      <c r="KN696" s="1"/>
      <c r="KO696" s="1"/>
      <c r="KP696" s="1"/>
      <c r="KQ696" s="1"/>
      <c r="KR696" s="1"/>
      <c r="KS696" s="1"/>
      <c r="KT696" s="1"/>
      <c r="KU696" s="1"/>
      <c r="KV696" s="1"/>
      <c r="KW696" s="1"/>
      <c r="KX696" s="1"/>
      <c r="KY696" s="1"/>
      <c r="KZ696" s="1"/>
      <c r="LA696" s="1"/>
      <c r="LB696" s="1"/>
      <c r="LC696" s="1"/>
      <c r="LD696" s="1"/>
      <c r="LE696" s="1"/>
      <c r="LF696" s="1"/>
      <c r="LG696" s="1"/>
      <c r="LH696" s="1"/>
      <c r="LI696" s="1"/>
      <c r="LJ696" s="1"/>
      <c r="LK696" s="1"/>
      <c r="LL696" s="1"/>
      <c r="LM696" s="1"/>
      <c r="LN696" s="1"/>
      <c r="LO696" s="1"/>
      <c r="LP696" s="1"/>
      <c r="LQ696" s="1"/>
      <c r="LR696" s="1"/>
      <c r="LS696" s="1"/>
      <c r="LT696" s="1"/>
      <c r="LU696" s="1"/>
      <c r="LV696" s="1"/>
      <c r="LW696" s="1"/>
      <c r="LX696" s="1"/>
      <c r="LY696" s="1"/>
      <c r="LZ696" s="1"/>
      <c r="MA696" s="1"/>
      <c r="MB696" s="1"/>
      <c r="MC696" s="1"/>
      <c r="MD696" s="1"/>
      <c r="ME696" s="1"/>
      <c r="MF696" s="1"/>
      <c r="MG696" s="1"/>
      <c r="MH696" s="1"/>
      <c r="MI696" s="1"/>
      <c r="MJ696" s="1"/>
      <c r="MK696" s="1"/>
      <c r="ML696" s="1"/>
      <c r="MM696" s="1"/>
      <c r="MN696" s="1"/>
      <c r="MO696" s="1"/>
      <c r="MP696" s="1"/>
      <c r="MQ696" s="1"/>
      <c r="MR696" s="1"/>
      <c r="MS696" s="1"/>
      <c r="MT696" s="1"/>
      <c r="MU696" s="1"/>
      <c r="MV696" s="1"/>
      <c r="MW696" s="1"/>
      <c r="MX696" s="1"/>
      <c r="MY696" s="1"/>
      <c r="MZ696" s="1"/>
      <c r="NA696" s="1"/>
      <c r="NB696" s="1"/>
      <c r="NC696" s="1"/>
      <c r="ND696" s="1"/>
      <c r="NE696" s="1"/>
      <c r="NF696" s="1"/>
      <c r="NG696" s="1"/>
      <c r="NH696" s="1"/>
      <c r="NI696" s="1"/>
      <c r="NJ696" s="1"/>
      <c r="NK696" s="1"/>
      <c r="NL696" s="1"/>
      <c r="NM696" s="1"/>
      <c r="NN696" s="1"/>
      <c r="NO696" s="1"/>
      <c r="NP696" s="1"/>
      <c r="NQ696" s="1"/>
      <c r="NR696" s="1"/>
      <c r="NS696" s="1"/>
      <c r="NT696" s="1"/>
      <c r="NU696" s="1"/>
      <c r="NV696" s="1"/>
      <c r="NW696" s="1"/>
      <c r="NX696" s="1"/>
      <c r="NY696" s="1"/>
      <c r="NZ696" s="1"/>
      <c r="OA696" s="1"/>
      <c r="OB696" s="1"/>
      <c r="OC696" s="1"/>
      <c r="OD696" s="1"/>
      <c r="OE696" s="1"/>
      <c r="OF696" s="1"/>
      <c r="OG696" s="1"/>
      <c r="OH696" s="1"/>
      <c r="OI696" s="1"/>
      <c r="OJ696" s="1"/>
      <c r="OK696" s="1"/>
      <c r="OL696" s="1"/>
      <c r="OM696" s="1"/>
      <c r="ON696" s="1"/>
      <c r="OO696" s="1"/>
      <c r="OP696" s="1"/>
      <c r="OQ696" s="1"/>
      <c r="OR696" s="1"/>
      <c r="OS696" s="1"/>
      <c r="OT696" s="1"/>
      <c r="OU696" s="1"/>
      <c r="OV696" s="1"/>
      <c r="OW696" s="1"/>
      <c r="OX696" s="1"/>
      <c r="OY696" s="1"/>
      <c r="OZ696" s="1"/>
      <c r="PA696" s="1"/>
      <c r="PB696" s="1"/>
      <c r="PC696" s="1"/>
      <c r="PD696" s="1"/>
      <c r="PE696" s="1"/>
      <c r="PF696" s="1"/>
      <c r="PG696" s="1"/>
      <c r="PH696" s="1"/>
      <c r="PI696" s="1"/>
      <c r="PJ696" s="1"/>
      <c r="PK696" s="1"/>
      <c r="PL696" s="1"/>
      <c r="PM696" s="1"/>
      <c r="PN696" s="1"/>
      <c r="PO696" s="1"/>
      <c r="PP696" s="1"/>
      <c r="PQ696" s="1"/>
      <c r="PR696" s="1"/>
      <c r="PS696" s="1"/>
      <c r="PT696" s="1"/>
      <c r="PU696" s="1"/>
      <c r="PV696" s="1"/>
      <c r="PW696" s="1"/>
      <c r="PX696" s="1"/>
      <c r="PY696" s="1"/>
      <c r="PZ696" s="1"/>
      <c r="QA696" s="1"/>
      <c r="QB696" s="1"/>
      <c r="QC696" s="1"/>
      <c r="QD696" s="1"/>
      <c r="QE696" s="1"/>
      <c r="QF696" s="1"/>
      <c r="QG696" s="1"/>
      <c r="QH696" s="1"/>
      <c r="QI696" s="1"/>
      <c r="QJ696" s="1"/>
      <c r="QK696" s="1"/>
      <c r="QL696" s="1"/>
      <c r="QM696" s="1"/>
      <c r="QN696" s="1"/>
      <c r="QO696" s="1"/>
      <c r="QP696" s="1"/>
      <c r="QQ696" s="1"/>
      <c r="QR696" s="1"/>
      <c r="QS696" s="1"/>
      <c r="QT696" s="1"/>
      <c r="QU696" s="1"/>
      <c r="QV696" s="1"/>
      <c r="QW696" s="1"/>
      <c r="QX696" s="1"/>
      <c r="QY696" s="1"/>
      <c r="QZ696" s="1"/>
      <c r="RA696" s="1"/>
      <c r="RB696" s="1"/>
      <c r="RC696" s="1"/>
      <c r="RD696" s="1"/>
      <c r="RE696" s="1"/>
      <c r="RF696" s="1"/>
      <c r="RG696" s="1"/>
      <c r="RH696" s="1"/>
      <c r="RI696" s="1"/>
      <c r="RJ696" s="1"/>
      <c r="RK696" s="1"/>
      <c r="RL696" s="1"/>
      <c r="RM696" s="1"/>
      <c r="RN696" s="1"/>
      <c r="RO696" s="1"/>
      <c r="RP696" s="1"/>
      <c r="RQ696" s="1"/>
      <c r="RR696" s="1"/>
      <c r="RS696" s="1"/>
      <c r="RT696" s="1"/>
      <c r="RU696" s="1"/>
      <c r="RV696" s="1"/>
      <c r="RW696" s="1"/>
      <c r="RX696" s="1"/>
      <c r="RY696" s="1"/>
      <c r="RZ696" s="1"/>
      <c r="SA696" s="1"/>
      <c r="SB696" s="1"/>
      <c r="SC696" s="1"/>
      <c r="SD696" s="1"/>
      <c r="SE696" s="1"/>
      <c r="SF696" s="1"/>
      <c r="SG696" s="1"/>
      <c r="SH696" s="1"/>
      <c r="SI696" s="1"/>
      <c r="SJ696" s="1"/>
      <c r="SK696" s="1"/>
      <c r="SL696" s="1"/>
      <c r="SM696" s="1"/>
      <c r="SN696" s="1"/>
      <c r="SO696" s="1"/>
      <c r="SP696" s="1"/>
      <c r="SQ696" s="1"/>
      <c r="SR696" s="1"/>
      <c r="SS696" s="1"/>
      <c r="ST696" s="1"/>
      <c r="SU696" s="1"/>
      <c r="SV696" s="1"/>
      <c r="SW696" s="1"/>
      <c r="SX696" s="1"/>
      <c r="SY696" s="1"/>
      <c r="SZ696" s="1"/>
      <c r="TA696" s="1"/>
      <c r="TB696" s="1"/>
      <c r="TC696" s="1"/>
      <c r="TD696" s="1"/>
      <c r="TE696" s="1"/>
      <c r="TF696" s="1"/>
      <c r="TG696" s="1"/>
      <c r="TH696" s="1"/>
      <c r="TI696" s="1"/>
      <c r="TJ696" s="1"/>
      <c r="TK696" s="1"/>
      <c r="TL696" s="1"/>
      <c r="TM696" s="1"/>
      <c r="TN696" s="1"/>
      <c r="TO696" s="1"/>
      <c r="TP696" s="1"/>
      <c r="TQ696" s="1"/>
      <c r="TR696" s="1"/>
      <c r="TS696" s="1"/>
      <c r="TT696" s="1"/>
      <c r="TU696" s="1"/>
      <c r="TV696" s="1"/>
      <c r="TW696" s="1"/>
      <c r="TX696" s="1"/>
      <c r="TY696" s="1"/>
      <c r="TZ696" s="1"/>
      <c r="UA696" s="1"/>
      <c r="UB696" s="1"/>
      <c r="UC696" s="1"/>
      <c r="UD696" s="1"/>
      <c r="UE696" s="1"/>
      <c r="UF696" s="1"/>
      <c r="UG696" s="1"/>
      <c r="UH696" s="1"/>
      <c r="UI696" s="1"/>
      <c r="UJ696" s="1"/>
      <c r="UK696" s="1"/>
      <c r="UL696" s="1"/>
      <c r="UM696" s="1"/>
      <c r="UN696" s="1"/>
      <c r="UO696" s="1"/>
      <c r="UP696" s="1"/>
      <c r="UQ696" s="1"/>
      <c r="UR696" s="1"/>
      <c r="US696" s="1"/>
      <c r="UT696" s="1"/>
      <c r="UU696" s="1"/>
      <c r="UV696" s="1"/>
      <c r="UW696" s="1"/>
      <c r="UX696" s="1"/>
      <c r="UY696" s="1"/>
      <c r="UZ696" s="1"/>
      <c r="VA696" s="1"/>
      <c r="VB696" s="1"/>
      <c r="VC696" s="1"/>
      <c r="VD696" s="1"/>
      <c r="VE696" s="1"/>
      <c r="VF696" s="1"/>
      <c r="VG696" s="1"/>
      <c r="VH696" s="1"/>
      <c r="VI696" s="1"/>
      <c r="VJ696" s="1"/>
      <c r="VK696" s="1"/>
      <c r="VL696" s="1"/>
      <c r="VM696" s="1"/>
      <c r="VN696" s="1"/>
      <c r="VO696" s="1"/>
      <c r="VP696" s="1"/>
      <c r="VQ696" s="1"/>
      <c r="VR696" s="1"/>
      <c r="VS696" s="1"/>
      <c r="VT696" s="1"/>
      <c r="VU696" s="1"/>
      <c r="VV696" s="1"/>
      <c r="VW696" s="1"/>
      <c r="VX696" s="1"/>
      <c r="VY696" s="1"/>
      <c r="VZ696" s="1"/>
      <c r="WA696" s="1"/>
      <c r="WB696" s="1"/>
      <c r="WC696" s="1"/>
      <c r="WD696" s="1"/>
      <c r="WE696" s="1"/>
      <c r="WF696" s="1"/>
      <c r="WG696" s="1"/>
      <c r="WH696" s="1"/>
      <c r="WI696" s="1"/>
      <c r="WJ696" s="1"/>
      <c r="WK696" s="1"/>
      <c r="WL696" s="1"/>
      <c r="WM696" s="1"/>
      <c r="WN696" s="1"/>
      <c r="WO696" s="1"/>
      <c r="WP696" s="1"/>
      <c r="WQ696" s="1"/>
      <c r="WR696" s="1"/>
      <c r="WS696" s="1"/>
      <c r="WT696" s="1"/>
      <c r="WU696" s="1"/>
      <c r="WV696" s="1"/>
      <c r="WW696" s="1"/>
      <c r="WX696" s="1"/>
      <c r="WY696" s="1"/>
      <c r="WZ696" s="1"/>
      <c r="XA696" s="1"/>
      <c r="XB696" s="1"/>
      <c r="XC696" s="1"/>
      <c r="XD696" s="1"/>
      <c r="XE696" s="1"/>
      <c r="XF696" s="1"/>
      <c r="XG696" s="1"/>
      <c r="XH696" s="1"/>
      <c r="XI696" s="1"/>
      <c r="XJ696" s="1"/>
      <c r="XK696" s="1"/>
      <c r="XL696" s="1"/>
      <c r="XM696" s="1"/>
      <c r="XN696" s="1"/>
      <c r="XO696" s="1"/>
      <c r="XP696" s="1"/>
      <c r="XQ696" s="1"/>
      <c r="XR696" s="1"/>
      <c r="XS696" s="1"/>
      <c r="XT696" s="1"/>
      <c r="XU696" s="1"/>
      <c r="XV696" s="1"/>
      <c r="XW696" s="1"/>
      <c r="XX696" s="1"/>
      <c r="XY696" s="1"/>
      <c r="XZ696" s="1"/>
      <c r="YA696" s="1"/>
      <c r="YB696" s="1"/>
      <c r="YC696" s="1"/>
      <c r="YD696" s="1"/>
      <c r="YE696" s="1"/>
      <c r="YF696" s="1"/>
      <c r="YG696" s="1"/>
      <c r="YH696" s="1"/>
      <c r="YI696" s="1"/>
      <c r="YJ696" s="1"/>
      <c r="YK696" s="1"/>
      <c r="YL696" s="1"/>
      <c r="YM696" s="1"/>
      <c r="YN696" s="1"/>
      <c r="YO696" s="1"/>
      <c r="YP696" s="1"/>
      <c r="YQ696" s="1"/>
      <c r="YR696" s="1"/>
      <c r="YS696" s="1"/>
      <c r="YT696" s="1"/>
      <c r="YU696" s="1"/>
      <c r="YV696" s="1"/>
      <c r="YW696" s="1"/>
      <c r="YX696" s="1"/>
      <c r="YY696" s="1"/>
      <c r="YZ696" s="1"/>
      <c r="ZA696" s="1"/>
      <c r="ZB696" s="1"/>
      <c r="ZC696" s="1"/>
      <c r="ZD696" s="1"/>
      <c r="ZE696" s="1"/>
      <c r="ZF696" s="1"/>
      <c r="ZG696" s="1"/>
      <c r="ZH696" s="1"/>
      <c r="ZI696" s="1"/>
      <c r="ZJ696" s="1"/>
      <c r="ZK696" s="1"/>
      <c r="ZL696" s="1"/>
      <c r="ZM696" s="1"/>
      <c r="ZN696" s="1"/>
      <c r="ZO696" s="1"/>
      <c r="ZP696" s="1"/>
      <c r="ZQ696" s="1"/>
      <c r="ZR696" s="1"/>
      <c r="ZS696" s="1"/>
      <c r="ZT696" s="1"/>
      <c r="ZU696" s="1"/>
      <c r="ZV696" s="1"/>
      <c r="ZW696" s="1"/>
      <c r="ZX696" s="1"/>
      <c r="ZY696" s="1"/>
      <c r="ZZ696" s="1"/>
      <c r="AAA696" s="1"/>
      <c r="AAB696" s="1"/>
      <c r="AAC696" s="1"/>
      <c r="AAD696" s="1"/>
      <c r="AAE696" s="1"/>
      <c r="AAF696" s="1"/>
      <c r="AAG696" s="1"/>
      <c r="AAH696" s="1"/>
      <c r="AAI696" s="1"/>
      <c r="AAJ696" s="1"/>
      <c r="AAK696" s="1"/>
      <c r="AAL696" s="1"/>
      <c r="AAM696" s="1"/>
      <c r="AAN696" s="1"/>
      <c r="AAO696" s="1"/>
      <c r="AAP696" s="1"/>
      <c r="AAQ696" s="1"/>
      <c r="AAR696" s="1"/>
      <c r="AAS696" s="1"/>
      <c r="AAT696" s="1"/>
      <c r="AAU696" s="1"/>
      <c r="AAV696" s="1"/>
      <c r="AAW696" s="1"/>
      <c r="AAX696" s="1"/>
      <c r="AAY696" s="1"/>
      <c r="AAZ696" s="1"/>
      <c r="ABA696" s="1"/>
      <c r="ABB696" s="1"/>
      <c r="ABC696" s="1"/>
      <c r="ABD696" s="1"/>
      <c r="ABE696" s="1"/>
      <c r="ABF696" s="1"/>
      <c r="ABG696" s="1"/>
      <c r="ABH696" s="1"/>
      <c r="ABI696" s="1"/>
      <c r="ABJ696" s="1"/>
      <c r="ABK696" s="1"/>
      <c r="ABL696" s="1"/>
      <c r="ABM696" s="1"/>
      <c r="ABN696" s="1"/>
      <c r="ABO696" s="1"/>
      <c r="ABP696" s="1"/>
      <c r="ABQ696" s="1"/>
      <c r="ABR696" s="1"/>
      <c r="ABS696" s="1"/>
      <c r="ABT696" s="1"/>
      <c r="ABU696" s="1"/>
      <c r="ABV696" s="1"/>
      <c r="ABW696" s="1"/>
      <c r="ABX696" s="1"/>
      <c r="ABY696" s="1"/>
      <c r="ABZ696" s="1"/>
      <c r="ACA696" s="1"/>
      <c r="ACB696" s="1"/>
      <c r="ACC696" s="1"/>
      <c r="ACD696" s="1"/>
      <c r="ACE696" s="1"/>
      <c r="ACF696" s="1"/>
      <c r="ACG696" s="1"/>
      <c r="ACH696" s="1"/>
      <c r="ACI696" s="1"/>
      <c r="ACJ696" s="1"/>
      <c r="ACK696" s="1"/>
      <c r="ACL696" s="1"/>
      <c r="ACM696" s="1"/>
      <c r="ACN696" s="1"/>
      <c r="ACO696" s="1"/>
      <c r="ACP696" s="1"/>
      <c r="ACQ696" s="1"/>
      <c r="ACR696" s="1"/>
      <c r="ACS696" s="1"/>
      <c r="ACT696" s="1"/>
      <c r="ACU696" s="1"/>
      <c r="ACV696" s="1"/>
      <c r="ACW696" s="1"/>
      <c r="ACX696" s="1"/>
      <c r="ACY696" s="1"/>
      <c r="ACZ696" s="1"/>
      <c r="ADA696" s="1"/>
      <c r="ADB696" s="1"/>
      <c r="ADC696" s="1"/>
      <c r="ADD696" s="1"/>
      <c r="ADE696" s="1"/>
      <c r="ADF696" s="1"/>
      <c r="ADG696" s="1"/>
      <c r="ADH696" s="1"/>
      <c r="ADI696" s="1"/>
      <c r="ADJ696" s="1"/>
      <c r="ADK696" s="1"/>
      <c r="ADL696" s="1"/>
      <c r="ADM696" s="1"/>
      <c r="ADN696" s="1"/>
      <c r="ADO696" s="1"/>
      <c r="ADP696" s="1"/>
      <c r="ADQ696" s="1"/>
      <c r="ADR696" s="1"/>
      <c r="ADS696" s="1"/>
      <c r="ADT696" s="1"/>
      <c r="ADU696" s="1"/>
      <c r="ADV696" s="1"/>
      <c r="ADW696" s="1"/>
      <c r="ADX696" s="1"/>
      <c r="ADY696" s="1"/>
      <c r="ADZ696" s="1"/>
      <c r="AEA696" s="1"/>
      <c r="AEB696" s="1"/>
      <c r="AEC696" s="1"/>
      <c r="AED696" s="1"/>
      <c r="AEE696" s="1"/>
      <c r="AEF696" s="1"/>
      <c r="AEG696" s="1"/>
      <c r="AEH696" s="1"/>
      <c r="AEI696" s="1"/>
      <c r="AEJ696" s="1"/>
      <c r="AEK696" s="1"/>
      <c r="AEL696" s="1"/>
      <c r="AEM696" s="1"/>
      <c r="AEN696" s="1"/>
      <c r="AEO696" s="1"/>
      <c r="AEP696" s="1"/>
      <c r="AEQ696" s="1"/>
      <c r="AER696" s="1"/>
      <c r="AES696" s="1"/>
      <c r="AET696" s="1"/>
      <c r="AEU696" s="1"/>
      <c r="AEV696" s="1"/>
      <c r="AEW696" s="1"/>
      <c r="AEX696" s="1"/>
      <c r="AEY696" s="1"/>
      <c r="AEZ696" s="1"/>
      <c r="AFA696" s="1"/>
      <c r="AFB696" s="1"/>
      <c r="AFC696" s="1"/>
      <c r="AFD696" s="1"/>
      <c r="AFE696" s="1"/>
      <c r="AFF696" s="1"/>
      <c r="AFG696" s="1"/>
      <c r="AFH696" s="1"/>
      <c r="AFI696" s="1"/>
      <c r="AFJ696" s="1"/>
      <c r="AFK696" s="1"/>
      <c r="AFL696" s="1"/>
      <c r="AFM696" s="1"/>
      <c r="AFN696" s="1"/>
      <c r="AFO696" s="1"/>
      <c r="AFP696" s="1"/>
      <c r="AFQ696" s="1"/>
      <c r="AFR696" s="1"/>
      <c r="AFS696" s="1"/>
      <c r="AFT696" s="1"/>
      <c r="AFU696" s="1"/>
      <c r="AFV696" s="1"/>
      <c r="AFW696" s="1"/>
      <c r="AFX696" s="1"/>
      <c r="AFY696" s="1"/>
      <c r="AFZ696" s="1"/>
      <c r="AGA696" s="1"/>
      <c r="AGB696" s="1"/>
      <c r="AGC696" s="1"/>
      <c r="AGD696" s="1"/>
      <c r="AGE696" s="1"/>
      <c r="AGF696" s="1"/>
      <c r="AGG696" s="1"/>
      <c r="AGH696" s="1"/>
      <c r="AGI696" s="1"/>
      <c r="AGJ696" s="1"/>
      <c r="AGK696" s="1"/>
      <c r="AGL696" s="1"/>
      <c r="AGM696" s="1"/>
      <c r="AGN696" s="1"/>
      <c r="AGO696" s="1"/>
      <c r="AGP696" s="1"/>
      <c r="AGQ696" s="1"/>
      <c r="AGR696" s="1"/>
      <c r="AGS696" s="1"/>
      <c r="AGT696" s="1"/>
      <c r="AGU696" s="1"/>
      <c r="AGV696" s="1"/>
      <c r="AGW696" s="1"/>
      <c r="AGX696" s="1"/>
      <c r="AGY696" s="1"/>
      <c r="AGZ696" s="1"/>
      <c r="AHA696" s="1"/>
      <c r="AHB696" s="1"/>
      <c r="AHC696" s="1"/>
      <c r="AHD696" s="1"/>
      <c r="AHE696" s="1"/>
      <c r="AHF696" s="1"/>
      <c r="AHG696" s="1"/>
      <c r="AHH696" s="1"/>
      <c r="AHI696" s="1"/>
      <c r="AHJ696" s="1"/>
      <c r="AHK696" s="1"/>
      <c r="AHL696" s="1"/>
      <c r="AHM696" s="1"/>
      <c r="AHN696" s="1"/>
      <c r="AHO696" s="1"/>
      <c r="AHP696" s="1"/>
      <c r="AHQ696" s="1"/>
      <c r="AHR696" s="1"/>
      <c r="AHS696" s="1"/>
      <c r="AHT696" s="1"/>
      <c r="AHU696" s="1"/>
      <c r="AHV696" s="1"/>
      <c r="AHW696" s="1"/>
      <c r="AHX696" s="1"/>
      <c r="AHY696" s="1"/>
      <c r="AHZ696" s="1"/>
      <c r="AIA696" s="1"/>
      <c r="AIB696" s="1"/>
      <c r="AIC696" s="1"/>
      <c r="AID696" s="1"/>
      <c r="AIE696" s="1"/>
      <c r="AIF696" s="1"/>
      <c r="AIG696" s="1"/>
      <c r="AIH696" s="1"/>
      <c r="AII696" s="1"/>
      <c r="AIJ696" s="1"/>
      <c r="AIK696" s="1"/>
      <c r="AIL696" s="1"/>
      <c r="AIM696" s="1"/>
      <c r="AIN696" s="1"/>
      <c r="AIO696" s="1"/>
      <c r="AIP696" s="1"/>
      <c r="AIQ696" s="1"/>
      <c r="AIR696" s="1"/>
      <c r="AIS696" s="1"/>
      <c r="AIT696" s="1"/>
      <c r="AIU696" s="1"/>
      <c r="AIV696" s="1"/>
      <c r="AIW696" s="1"/>
      <c r="AIX696" s="1"/>
      <c r="AIY696" s="1"/>
      <c r="AIZ696" s="1"/>
      <c r="AJA696" s="1"/>
      <c r="AJB696" s="1"/>
      <c r="AJC696" s="1"/>
      <c r="AJD696" s="1"/>
      <c r="AJE696" s="1"/>
      <c r="AJF696" s="1"/>
      <c r="AJG696" s="1"/>
      <c r="AJH696" s="1"/>
      <c r="AJI696" s="1"/>
      <c r="AJJ696" s="1"/>
      <c r="AJK696" s="1"/>
      <c r="AJL696" s="1"/>
      <c r="AJM696" s="1"/>
      <c r="AJN696" s="1"/>
      <c r="AJO696" s="1"/>
      <c r="AJP696" s="1"/>
      <c r="AJQ696" s="1"/>
      <c r="AJR696" s="1"/>
      <c r="AJS696" s="1"/>
      <c r="AJT696" s="1"/>
      <c r="AJU696" s="1"/>
      <c r="AJV696" s="1"/>
      <c r="AJW696" s="1"/>
      <c r="AJX696" s="1"/>
      <c r="AJY696" s="1"/>
      <c r="AJZ696" s="1"/>
      <c r="AKA696" s="1"/>
      <c r="AKB696" s="1"/>
      <c r="AKC696" s="1"/>
      <c r="AKD696" s="1"/>
      <c r="AKE696" s="1"/>
      <c r="AKF696" s="1"/>
      <c r="AKG696" s="1"/>
      <c r="AKH696" s="1"/>
      <c r="AKI696" s="1"/>
      <c r="AKJ696" s="1"/>
      <c r="AKK696" s="1"/>
      <c r="AKL696" s="1"/>
      <c r="AKM696" s="1"/>
      <c r="AKN696" s="1"/>
      <c r="AKO696" s="1"/>
      <c r="AKP696" s="1"/>
      <c r="AKQ696" s="1"/>
      <c r="AKR696" s="1"/>
      <c r="AKS696" s="1"/>
      <c r="AKT696" s="1"/>
      <c r="AKU696" s="1"/>
      <c r="AKV696" s="1"/>
      <c r="AKW696" s="1"/>
      <c r="AKX696" s="1"/>
      <c r="AKY696" s="1"/>
      <c r="AKZ696" s="1"/>
      <c r="ALA696" s="1"/>
      <c r="ALB696" s="1"/>
      <c r="ALC696" s="1"/>
      <c r="ALD696" s="1"/>
      <c r="ALE696" s="1"/>
      <c r="ALF696" s="1"/>
      <c r="ALG696" s="1"/>
      <c r="ALH696" s="1"/>
      <c r="ALI696" s="1"/>
      <c r="ALJ696" s="1"/>
      <c r="ALK696" s="1"/>
      <c r="ALL696" s="1"/>
      <c r="ALM696" s="1"/>
      <c r="ALN696" s="1"/>
      <c r="ALO696" s="1"/>
      <c r="ALP696" s="1"/>
      <c r="ALQ696" s="1"/>
      <c r="ALR696" s="1"/>
      <c r="ALS696" s="1"/>
      <c r="ALT696" s="1"/>
      <c r="ALU696" s="1"/>
      <c r="ALV696" s="1"/>
      <c r="ALW696" s="1"/>
      <c r="ALX696" s="1"/>
      <c r="ALY696" s="1"/>
      <c r="ALZ696" s="1"/>
      <c r="AMA696" s="1"/>
      <c r="AMB696" s="1"/>
      <c r="AMC696" s="1"/>
      <c r="AMD696" s="1"/>
      <c r="AME696" s="1"/>
      <c r="AMF696" s="1"/>
      <c r="AMG696" s="1"/>
      <c r="AMH696" s="1"/>
      <c r="AMI696" s="1"/>
      <c r="AMJ696" s="1"/>
    </row>
    <row r="697" spans="1:1024" s="22" customFormat="1">
      <c r="A697" s="1" t="s">
        <v>9704</v>
      </c>
      <c r="B697" s="1" t="s">
        <v>9727</v>
      </c>
      <c r="C697" s="1" t="s">
        <v>1358</v>
      </c>
      <c r="D697" s="1" t="s">
        <v>10</v>
      </c>
      <c r="E697" s="1" t="s">
        <v>9785</v>
      </c>
      <c r="F697" s="1" t="s">
        <v>12</v>
      </c>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c r="KB697" s="1"/>
      <c r="KC697" s="1"/>
      <c r="KD697" s="1"/>
      <c r="KE697" s="1"/>
      <c r="KF697" s="1"/>
      <c r="KG697" s="1"/>
      <c r="KH697" s="1"/>
      <c r="KI697" s="1"/>
      <c r="KJ697" s="1"/>
      <c r="KK697" s="1"/>
      <c r="KL697" s="1"/>
      <c r="KM697" s="1"/>
      <c r="KN697" s="1"/>
      <c r="KO697" s="1"/>
      <c r="KP697" s="1"/>
      <c r="KQ697" s="1"/>
      <c r="KR697" s="1"/>
      <c r="KS697" s="1"/>
      <c r="KT697" s="1"/>
      <c r="KU697" s="1"/>
      <c r="KV697" s="1"/>
      <c r="KW697" s="1"/>
      <c r="KX697" s="1"/>
      <c r="KY697" s="1"/>
      <c r="KZ697" s="1"/>
      <c r="LA697" s="1"/>
      <c r="LB697" s="1"/>
      <c r="LC697" s="1"/>
      <c r="LD697" s="1"/>
      <c r="LE697" s="1"/>
      <c r="LF697" s="1"/>
      <c r="LG697" s="1"/>
      <c r="LH697" s="1"/>
      <c r="LI697" s="1"/>
      <c r="LJ697" s="1"/>
      <c r="LK697" s="1"/>
      <c r="LL697" s="1"/>
      <c r="LM697" s="1"/>
      <c r="LN697" s="1"/>
      <c r="LO697" s="1"/>
      <c r="LP697" s="1"/>
      <c r="LQ697" s="1"/>
      <c r="LR697" s="1"/>
      <c r="LS697" s="1"/>
      <c r="LT697" s="1"/>
      <c r="LU697" s="1"/>
      <c r="LV697" s="1"/>
      <c r="LW697" s="1"/>
      <c r="LX697" s="1"/>
      <c r="LY697" s="1"/>
      <c r="LZ697" s="1"/>
      <c r="MA697" s="1"/>
      <c r="MB697" s="1"/>
      <c r="MC697" s="1"/>
      <c r="MD697" s="1"/>
      <c r="ME697" s="1"/>
      <c r="MF697" s="1"/>
      <c r="MG697" s="1"/>
      <c r="MH697" s="1"/>
      <c r="MI697" s="1"/>
      <c r="MJ697" s="1"/>
      <c r="MK697" s="1"/>
      <c r="ML697" s="1"/>
      <c r="MM697" s="1"/>
      <c r="MN697" s="1"/>
      <c r="MO697" s="1"/>
      <c r="MP697" s="1"/>
      <c r="MQ697" s="1"/>
      <c r="MR697" s="1"/>
      <c r="MS697" s="1"/>
      <c r="MT697" s="1"/>
      <c r="MU697" s="1"/>
      <c r="MV697" s="1"/>
      <c r="MW697" s="1"/>
      <c r="MX697" s="1"/>
      <c r="MY697" s="1"/>
      <c r="MZ697" s="1"/>
      <c r="NA697" s="1"/>
      <c r="NB697" s="1"/>
      <c r="NC697" s="1"/>
      <c r="ND697" s="1"/>
      <c r="NE697" s="1"/>
      <c r="NF697" s="1"/>
      <c r="NG697" s="1"/>
      <c r="NH697" s="1"/>
      <c r="NI697" s="1"/>
      <c r="NJ697" s="1"/>
      <c r="NK697" s="1"/>
      <c r="NL697" s="1"/>
      <c r="NM697" s="1"/>
      <c r="NN697" s="1"/>
      <c r="NO697" s="1"/>
      <c r="NP697" s="1"/>
      <c r="NQ697" s="1"/>
      <c r="NR697" s="1"/>
      <c r="NS697" s="1"/>
      <c r="NT697" s="1"/>
      <c r="NU697" s="1"/>
      <c r="NV697" s="1"/>
      <c r="NW697" s="1"/>
      <c r="NX697" s="1"/>
      <c r="NY697" s="1"/>
      <c r="NZ697" s="1"/>
      <c r="OA697" s="1"/>
      <c r="OB697" s="1"/>
      <c r="OC697" s="1"/>
      <c r="OD697" s="1"/>
      <c r="OE697" s="1"/>
      <c r="OF697" s="1"/>
      <c r="OG697" s="1"/>
      <c r="OH697" s="1"/>
      <c r="OI697" s="1"/>
      <c r="OJ697" s="1"/>
      <c r="OK697" s="1"/>
      <c r="OL697" s="1"/>
      <c r="OM697" s="1"/>
      <c r="ON697" s="1"/>
      <c r="OO697" s="1"/>
      <c r="OP697" s="1"/>
      <c r="OQ697" s="1"/>
      <c r="OR697" s="1"/>
      <c r="OS697" s="1"/>
      <c r="OT697" s="1"/>
      <c r="OU697" s="1"/>
      <c r="OV697" s="1"/>
      <c r="OW697" s="1"/>
      <c r="OX697" s="1"/>
      <c r="OY697" s="1"/>
      <c r="OZ697" s="1"/>
      <c r="PA697" s="1"/>
      <c r="PB697" s="1"/>
      <c r="PC697" s="1"/>
      <c r="PD697" s="1"/>
      <c r="PE697" s="1"/>
      <c r="PF697" s="1"/>
      <c r="PG697" s="1"/>
      <c r="PH697" s="1"/>
      <c r="PI697" s="1"/>
      <c r="PJ697" s="1"/>
      <c r="PK697" s="1"/>
      <c r="PL697" s="1"/>
      <c r="PM697" s="1"/>
      <c r="PN697" s="1"/>
      <c r="PO697" s="1"/>
      <c r="PP697" s="1"/>
      <c r="PQ697" s="1"/>
      <c r="PR697" s="1"/>
      <c r="PS697" s="1"/>
      <c r="PT697" s="1"/>
      <c r="PU697" s="1"/>
      <c r="PV697" s="1"/>
      <c r="PW697" s="1"/>
      <c r="PX697" s="1"/>
      <c r="PY697" s="1"/>
      <c r="PZ697" s="1"/>
      <c r="QA697" s="1"/>
      <c r="QB697" s="1"/>
      <c r="QC697" s="1"/>
      <c r="QD697" s="1"/>
      <c r="QE697" s="1"/>
      <c r="QF697" s="1"/>
      <c r="QG697" s="1"/>
      <c r="QH697" s="1"/>
      <c r="QI697" s="1"/>
      <c r="QJ697" s="1"/>
      <c r="QK697" s="1"/>
      <c r="QL697" s="1"/>
      <c r="QM697" s="1"/>
      <c r="QN697" s="1"/>
      <c r="QO697" s="1"/>
      <c r="QP697" s="1"/>
      <c r="QQ697" s="1"/>
      <c r="QR697" s="1"/>
      <c r="QS697" s="1"/>
      <c r="QT697" s="1"/>
      <c r="QU697" s="1"/>
      <c r="QV697" s="1"/>
      <c r="QW697" s="1"/>
      <c r="QX697" s="1"/>
      <c r="QY697" s="1"/>
      <c r="QZ697" s="1"/>
      <c r="RA697" s="1"/>
      <c r="RB697" s="1"/>
      <c r="RC697" s="1"/>
      <c r="RD697" s="1"/>
      <c r="RE697" s="1"/>
      <c r="RF697" s="1"/>
      <c r="RG697" s="1"/>
      <c r="RH697" s="1"/>
      <c r="RI697" s="1"/>
      <c r="RJ697" s="1"/>
      <c r="RK697" s="1"/>
      <c r="RL697" s="1"/>
      <c r="RM697" s="1"/>
      <c r="RN697" s="1"/>
      <c r="RO697" s="1"/>
      <c r="RP697" s="1"/>
      <c r="RQ697" s="1"/>
      <c r="RR697" s="1"/>
      <c r="RS697" s="1"/>
      <c r="RT697" s="1"/>
      <c r="RU697" s="1"/>
      <c r="RV697" s="1"/>
      <c r="RW697" s="1"/>
      <c r="RX697" s="1"/>
      <c r="RY697" s="1"/>
      <c r="RZ697" s="1"/>
      <c r="SA697" s="1"/>
      <c r="SB697" s="1"/>
      <c r="SC697" s="1"/>
      <c r="SD697" s="1"/>
      <c r="SE697" s="1"/>
      <c r="SF697" s="1"/>
      <c r="SG697" s="1"/>
      <c r="SH697" s="1"/>
      <c r="SI697" s="1"/>
      <c r="SJ697" s="1"/>
      <c r="SK697" s="1"/>
      <c r="SL697" s="1"/>
      <c r="SM697" s="1"/>
      <c r="SN697" s="1"/>
      <c r="SO697" s="1"/>
      <c r="SP697" s="1"/>
      <c r="SQ697" s="1"/>
      <c r="SR697" s="1"/>
      <c r="SS697" s="1"/>
      <c r="ST697" s="1"/>
      <c r="SU697" s="1"/>
      <c r="SV697" s="1"/>
      <c r="SW697" s="1"/>
      <c r="SX697" s="1"/>
      <c r="SY697" s="1"/>
      <c r="SZ697" s="1"/>
      <c r="TA697" s="1"/>
      <c r="TB697" s="1"/>
      <c r="TC697" s="1"/>
      <c r="TD697" s="1"/>
      <c r="TE697" s="1"/>
      <c r="TF697" s="1"/>
      <c r="TG697" s="1"/>
      <c r="TH697" s="1"/>
      <c r="TI697" s="1"/>
      <c r="TJ697" s="1"/>
      <c r="TK697" s="1"/>
      <c r="TL697" s="1"/>
      <c r="TM697" s="1"/>
      <c r="TN697" s="1"/>
      <c r="TO697" s="1"/>
      <c r="TP697" s="1"/>
      <c r="TQ697" s="1"/>
      <c r="TR697" s="1"/>
      <c r="TS697" s="1"/>
      <c r="TT697" s="1"/>
      <c r="TU697" s="1"/>
      <c r="TV697" s="1"/>
      <c r="TW697" s="1"/>
      <c r="TX697" s="1"/>
      <c r="TY697" s="1"/>
      <c r="TZ697" s="1"/>
      <c r="UA697" s="1"/>
      <c r="UB697" s="1"/>
      <c r="UC697" s="1"/>
      <c r="UD697" s="1"/>
      <c r="UE697" s="1"/>
      <c r="UF697" s="1"/>
      <c r="UG697" s="1"/>
      <c r="UH697" s="1"/>
      <c r="UI697" s="1"/>
      <c r="UJ697" s="1"/>
      <c r="UK697" s="1"/>
      <c r="UL697" s="1"/>
      <c r="UM697" s="1"/>
      <c r="UN697" s="1"/>
      <c r="UO697" s="1"/>
      <c r="UP697" s="1"/>
      <c r="UQ697" s="1"/>
      <c r="UR697" s="1"/>
      <c r="US697" s="1"/>
      <c r="UT697" s="1"/>
      <c r="UU697" s="1"/>
      <c r="UV697" s="1"/>
      <c r="UW697" s="1"/>
      <c r="UX697" s="1"/>
      <c r="UY697" s="1"/>
      <c r="UZ697" s="1"/>
      <c r="VA697" s="1"/>
      <c r="VB697" s="1"/>
      <c r="VC697" s="1"/>
      <c r="VD697" s="1"/>
      <c r="VE697" s="1"/>
      <c r="VF697" s="1"/>
      <c r="VG697" s="1"/>
      <c r="VH697" s="1"/>
      <c r="VI697" s="1"/>
      <c r="VJ697" s="1"/>
      <c r="VK697" s="1"/>
      <c r="VL697" s="1"/>
      <c r="VM697" s="1"/>
      <c r="VN697" s="1"/>
      <c r="VO697" s="1"/>
      <c r="VP697" s="1"/>
      <c r="VQ697" s="1"/>
      <c r="VR697" s="1"/>
      <c r="VS697" s="1"/>
      <c r="VT697" s="1"/>
      <c r="VU697" s="1"/>
      <c r="VV697" s="1"/>
      <c r="VW697" s="1"/>
      <c r="VX697" s="1"/>
      <c r="VY697" s="1"/>
      <c r="VZ697" s="1"/>
      <c r="WA697" s="1"/>
      <c r="WB697" s="1"/>
      <c r="WC697" s="1"/>
      <c r="WD697" s="1"/>
      <c r="WE697" s="1"/>
      <c r="WF697" s="1"/>
      <c r="WG697" s="1"/>
      <c r="WH697" s="1"/>
      <c r="WI697" s="1"/>
      <c r="WJ697" s="1"/>
      <c r="WK697" s="1"/>
      <c r="WL697" s="1"/>
      <c r="WM697" s="1"/>
      <c r="WN697" s="1"/>
      <c r="WO697" s="1"/>
      <c r="WP697" s="1"/>
      <c r="WQ697" s="1"/>
      <c r="WR697" s="1"/>
      <c r="WS697" s="1"/>
      <c r="WT697" s="1"/>
      <c r="WU697" s="1"/>
      <c r="WV697" s="1"/>
      <c r="WW697" s="1"/>
      <c r="WX697" s="1"/>
      <c r="WY697" s="1"/>
      <c r="WZ697" s="1"/>
      <c r="XA697" s="1"/>
      <c r="XB697" s="1"/>
      <c r="XC697" s="1"/>
      <c r="XD697" s="1"/>
      <c r="XE697" s="1"/>
      <c r="XF697" s="1"/>
      <c r="XG697" s="1"/>
      <c r="XH697" s="1"/>
      <c r="XI697" s="1"/>
      <c r="XJ697" s="1"/>
      <c r="XK697" s="1"/>
      <c r="XL697" s="1"/>
      <c r="XM697" s="1"/>
      <c r="XN697" s="1"/>
      <c r="XO697" s="1"/>
      <c r="XP697" s="1"/>
      <c r="XQ697" s="1"/>
      <c r="XR697" s="1"/>
      <c r="XS697" s="1"/>
      <c r="XT697" s="1"/>
      <c r="XU697" s="1"/>
      <c r="XV697" s="1"/>
      <c r="XW697" s="1"/>
      <c r="XX697" s="1"/>
      <c r="XY697" s="1"/>
      <c r="XZ697" s="1"/>
      <c r="YA697" s="1"/>
      <c r="YB697" s="1"/>
      <c r="YC697" s="1"/>
      <c r="YD697" s="1"/>
      <c r="YE697" s="1"/>
      <c r="YF697" s="1"/>
      <c r="YG697" s="1"/>
      <c r="YH697" s="1"/>
      <c r="YI697" s="1"/>
      <c r="YJ697" s="1"/>
      <c r="YK697" s="1"/>
      <c r="YL697" s="1"/>
      <c r="YM697" s="1"/>
      <c r="YN697" s="1"/>
      <c r="YO697" s="1"/>
      <c r="YP697" s="1"/>
      <c r="YQ697" s="1"/>
      <c r="YR697" s="1"/>
      <c r="YS697" s="1"/>
      <c r="YT697" s="1"/>
      <c r="YU697" s="1"/>
      <c r="YV697" s="1"/>
      <c r="YW697" s="1"/>
      <c r="YX697" s="1"/>
      <c r="YY697" s="1"/>
      <c r="YZ697" s="1"/>
      <c r="ZA697" s="1"/>
      <c r="ZB697" s="1"/>
      <c r="ZC697" s="1"/>
      <c r="ZD697" s="1"/>
      <c r="ZE697" s="1"/>
      <c r="ZF697" s="1"/>
      <c r="ZG697" s="1"/>
      <c r="ZH697" s="1"/>
      <c r="ZI697" s="1"/>
      <c r="ZJ697" s="1"/>
      <c r="ZK697" s="1"/>
      <c r="ZL697" s="1"/>
      <c r="ZM697" s="1"/>
      <c r="ZN697" s="1"/>
      <c r="ZO697" s="1"/>
      <c r="ZP697" s="1"/>
      <c r="ZQ697" s="1"/>
      <c r="ZR697" s="1"/>
      <c r="ZS697" s="1"/>
      <c r="ZT697" s="1"/>
      <c r="ZU697" s="1"/>
      <c r="ZV697" s="1"/>
      <c r="ZW697" s="1"/>
      <c r="ZX697" s="1"/>
      <c r="ZY697" s="1"/>
      <c r="ZZ697" s="1"/>
      <c r="AAA697" s="1"/>
      <c r="AAB697" s="1"/>
      <c r="AAC697" s="1"/>
      <c r="AAD697" s="1"/>
      <c r="AAE697" s="1"/>
      <c r="AAF697" s="1"/>
      <c r="AAG697" s="1"/>
      <c r="AAH697" s="1"/>
      <c r="AAI697" s="1"/>
      <c r="AAJ697" s="1"/>
      <c r="AAK697" s="1"/>
      <c r="AAL697" s="1"/>
      <c r="AAM697" s="1"/>
      <c r="AAN697" s="1"/>
      <c r="AAO697" s="1"/>
      <c r="AAP697" s="1"/>
      <c r="AAQ697" s="1"/>
      <c r="AAR697" s="1"/>
      <c r="AAS697" s="1"/>
      <c r="AAT697" s="1"/>
      <c r="AAU697" s="1"/>
      <c r="AAV697" s="1"/>
      <c r="AAW697" s="1"/>
      <c r="AAX697" s="1"/>
      <c r="AAY697" s="1"/>
      <c r="AAZ697" s="1"/>
      <c r="ABA697" s="1"/>
      <c r="ABB697" s="1"/>
      <c r="ABC697" s="1"/>
      <c r="ABD697" s="1"/>
      <c r="ABE697" s="1"/>
      <c r="ABF697" s="1"/>
      <c r="ABG697" s="1"/>
      <c r="ABH697" s="1"/>
      <c r="ABI697" s="1"/>
      <c r="ABJ697" s="1"/>
      <c r="ABK697" s="1"/>
      <c r="ABL697" s="1"/>
      <c r="ABM697" s="1"/>
      <c r="ABN697" s="1"/>
      <c r="ABO697" s="1"/>
      <c r="ABP697" s="1"/>
      <c r="ABQ697" s="1"/>
      <c r="ABR697" s="1"/>
      <c r="ABS697" s="1"/>
      <c r="ABT697" s="1"/>
      <c r="ABU697" s="1"/>
      <c r="ABV697" s="1"/>
      <c r="ABW697" s="1"/>
      <c r="ABX697" s="1"/>
      <c r="ABY697" s="1"/>
      <c r="ABZ697" s="1"/>
      <c r="ACA697" s="1"/>
      <c r="ACB697" s="1"/>
      <c r="ACC697" s="1"/>
      <c r="ACD697" s="1"/>
      <c r="ACE697" s="1"/>
      <c r="ACF697" s="1"/>
      <c r="ACG697" s="1"/>
      <c r="ACH697" s="1"/>
      <c r="ACI697" s="1"/>
      <c r="ACJ697" s="1"/>
      <c r="ACK697" s="1"/>
      <c r="ACL697" s="1"/>
      <c r="ACM697" s="1"/>
      <c r="ACN697" s="1"/>
      <c r="ACO697" s="1"/>
      <c r="ACP697" s="1"/>
      <c r="ACQ697" s="1"/>
      <c r="ACR697" s="1"/>
      <c r="ACS697" s="1"/>
      <c r="ACT697" s="1"/>
      <c r="ACU697" s="1"/>
      <c r="ACV697" s="1"/>
      <c r="ACW697" s="1"/>
      <c r="ACX697" s="1"/>
      <c r="ACY697" s="1"/>
      <c r="ACZ697" s="1"/>
      <c r="ADA697" s="1"/>
      <c r="ADB697" s="1"/>
      <c r="ADC697" s="1"/>
      <c r="ADD697" s="1"/>
      <c r="ADE697" s="1"/>
      <c r="ADF697" s="1"/>
      <c r="ADG697" s="1"/>
      <c r="ADH697" s="1"/>
      <c r="ADI697" s="1"/>
      <c r="ADJ697" s="1"/>
      <c r="ADK697" s="1"/>
      <c r="ADL697" s="1"/>
      <c r="ADM697" s="1"/>
      <c r="ADN697" s="1"/>
      <c r="ADO697" s="1"/>
      <c r="ADP697" s="1"/>
      <c r="ADQ697" s="1"/>
      <c r="ADR697" s="1"/>
      <c r="ADS697" s="1"/>
      <c r="ADT697" s="1"/>
      <c r="ADU697" s="1"/>
      <c r="ADV697" s="1"/>
      <c r="ADW697" s="1"/>
      <c r="ADX697" s="1"/>
      <c r="ADY697" s="1"/>
      <c r="ADZ697" s="1"/>
      <c r="AEA697" s="1"/>
      <c r="AEB697" s="1"/>
      <c r="AEC697" s="1"/>
      <c r="AED697" s="1"/>
      <c r="AEE697" s="1"/>
      <c r="AEF697" s="1"/>
      <c r="AEG697" s="1"/>
      <c r="AEH697" s="1"/>
      <c r="AEI697" s="1"/>
      <c r="AEJ697" s="1"/>
      <c r="AEK697" s="1"/>
      <c r="AEL697" s="1"/>
      <c r="AEM697" s="1"/>
      <c r="AEN697" s="1"/>
      <c r="AEO697" s="1"/>
      <c r="AEP697" s="1"/>
      <c r="AEQ697" s="1"/>
      <c r="AER697" s="1"/>
      <c r="AES697" s="1"/>
      <c r="AET697" s="1"/>
      <c r="AEU697" s="1"/>
      <c r="AEV697" s="1"/>
      <c r="AEW697" s="1"/>
      <c r="AEX697" s="1"/>
      <c r="AEY697" s="1"/>
      <c r="AEZ697" s="1"/>
      <c r="AFA697" s="1"/>
      <c r="AFB697" s="1"/>
      <c r="AFC697" s="1"/>
      <c r="AFD697" s="1"/>
      <c r="AFE697" s="1"/>
      <c r="AFF697" s="1"/>
      <c r="AFG697" s="1"/>
      <c r="AFH697" s="1"/>
      <c r="AFI697" s="1"/>
      <c r="AFJ697" s="1"/>
      <c r="AFK697" s="1"/>
      <c r="AFL697" s="1"/>
      <c r="AFM697" s="1"/>
      <c r="AFN697" s="1"/>
      <c r="AFO697" s="1"/>
      <c r="AFP697" s="1"/>
      <c r="AFQ697" s="1"/>
      <c r="AFR697" s="1"/>
      <c r="AFS697" s="1"/>
      <c r="AFT697" s="1"/>
      <c r="AFU697" s="1"/>
      <c r="AFV697" s="1"/>
      <c r="AFW697" s="1"/>
      <c r="AFX697" s="1"/>
      <c r="AFY697" s="1"/>
      <c r="AFZ697" s="1"/>
      <c r="AGA697" s="1"/>
      <c r="AGB697" s="1"/>
      <c r="AGC697" s="1"/>
      <c r="AGD697" s="1"/>
      <c r="AGE697" s="1"/>
      <c r="AGF697" s="1"/>
      <c r="AGG697" s="1"/>
      <c r="AGH697" s="1"/>
      <c r="AGI697" s="1"/>
      <c r="AGJ697" s="1"/>
      <c r="AGK697" s="1"/>
      <c r="AGL697" s="1"/>
      <c r="AGM697" s="1"/>
      <c r="AGN697" s="1"/>
      <c r="AGO697" s="1"/>
      <c r="AGP697" s="1"/>
      <c r="AGQ697" s="1"/>
      <c r="AGR697" s="1"/>
      <c r="AGS697" s="1"/>
      <c r="AGT697" s="1"/>
      <c r="AGU697" s="1"/>
      <c r="AGV697" s="1"/>
      <c r="AGW697" s="1"/>
      <c r="AGX697" s="1"/>
      <c r="AGY697" s="1"/>
      <c r="AGZ697" s="1"/>
      <c r="AHA697" s="1"/>
      <c r="AHB697" s="1"/>
      <c r="AHC697" s="1"/>
      <c r="AHD697" s="1"/>
      <c r="AHE697" s="1"/>
      <c r="AHF697" s="1"/>
      <c r="AHG697" s="1"/>
      <c r="AHH697" s="1"/>
      <c r="AHI697" s="1"/>
      <c r="AHJ697" s="1"/>
      <c r="AHK697" s="1"/>
      <c r="AHL697" s="1"/>
      <c r="AHM697" s="1"/>
      <c r="AHN697" s="1"/>
      <c r="AHO697" s="1"/>
      <c r="AHP697" s="1"/>
      <c r="AHQ697" s="1"/>
      <c r="AHR697" s="1"/>
      <c r="AHS697" s="1"/>
      <c r="AHT697" s="1"/>
      <c r="AHU697" s="1"/>
      <c r="AHV697" s="1"/>
      <c r="AHW697" s="1"/>
      <c r="AHX697" s="1"/>
      <c r="AHY697" s="1"/>
      <c r="AHZ697" s="1"/>
      <c r="AIA697" s="1"/>
      <c r="AIB697" s="1"/>
      <c r="AIC697" s="1"/>
      <c r="AID697" s="1"/>
      <c r="AIE697" s="1"/>
      <c r="AIF697" s="1"/>
      <c r="AIG697" s="1"/>
      <c r="AIH697" s="1"/>
      <c r="AII697" s="1"/>
      <c r="AIJ697" s="1"/>
      <c r="AIK697" s="1"/>
      <c r="AIL697" s="1"/>
      <c r="AIM697" s="1"/>
      <c r="AIN697" s="1"/>
      <c r="AIO697" s="1"/>
      <c r="AIP697" s="1"/>
      <c r="AIQ697" s="1"/>
      <c r="AIR697" s="1"/>
      <c r="AIS697" s="1"/>
      <c r="AIT697" s="1"/>
      <c r="AIU697" s="1"/>
      <c r="AIV697" s="1"/>
      <c r="AIW697" s="1"/>
      <c r="AIX697" s="1"/>
      <c r="AIY697" s="1"/>
      <c r="AIZ697" s="1"/>
      <c r="AJA697" s="1"/>
      <c r="AJB697" s="1"/>
      <c r="AJC697" s="1"/>
      <c r="AJD697" s="1"/>
      <c r="AJE697" s="1"/>
      <c r="AJF697" s="1"/>
      <c r="AJG697" s="1"/>
      <c r="AJH697" s="1"/>
      <c r="AJI697" s="1"/>
      <c r="AJJ697" s="1"/>
      <c r="AJK697" s="1"/>
      <c r="AJL697" s="1"/>
      <c r="AJM697" s="1"/>
      <c r="AJN697" s="1"/>
      <c r="AJO697" s="1"/>
      <c r="AJP697" s="1"/>
      <c r="AJQ697" s="1"/>
      <c r="AJR697" s="1"/>
      <c r="AJS697" s="1"/>
      <c r="AJT697" s="1"/>
      <c r="AJU697" s="1"/>
      <c r="AJV697" s="1"/>
      <c r="AJW697" s="1"/>
      <c r="AJX697" s="1"/>
      <c r="AJY697" s="1"/>
      <c r="AJZ697" s="1"/>
      <c r="AKA697" s="1"/>
      <c r="AKB697" s="1"/>
      <c r="AKC697" s="1"/>
      <c r="AKD697" s="1"/>
      <c r="AKE697" s="1"/>
      <c r="AKF697" s="1"/>
      <c r="AKG697" s="1"/>
      <c r="AKH697" s="1"/>
      <c r="AKI697" s="1"/>
      <c r="AKJ697" s="1"/>
      <c r="AKK697" s="1"/>
      <c r="AKL697" s="1"/>
      <c r="AKM697" s="1"/>
      <c r="AKN697" s="1"/>
      <c r="AKO697" s="1"/>
      <c r="AKP697" s="1"/>
      <c r="AKQ697" s="1"/>
      <c r="AKR697" s="1"/>
      <c r="AKS697" s="1"/>
      <c r="AKT697" s="1"/>
      <c r="AKU697" s="1"/>
      <c r="AKV697" s="1"/>
      <c r="AKW697" s="1"/>
      <c r="AKX697" s="1"/>
      <c r="AKY697" s="1"/>
      <c r="AKZ697" s="1"/>
      <c r="ALA697" s="1"/>
      <c r="ALB697" s="1"/>
      <c r="ALC697" s="1"/>
      <c r="ALD697" s="1"/>
      <c r="ALE697" s="1"/>
      <c r="ALF697" s="1"/>
      <c r="ALG697" s="1"/>
      <c r="ALH697" s="1"/>
      <c r="ALI697" s="1"/>
      <c r="ALJ697" s="1"/>
      <c r="ALK697" s="1"/>
      <c r="ALL697" s="1"/>
      <c r="ALM697" s="1"/>
      <c r="ALN697" s="1"/>
      <c r="ALO697" s="1"/>
      <c r="ALP697" s="1"/>
      <c r="ALQ697" s="1"/>
      <c r="ALR697" s="1"/>
      <c r="ALS697" s="1"/>
      <c r="ALT697" s="1"/>
      <c r="ALU697" s="1"/>
      <c r="ALV697" s="1"/>
      <c r="ALW697" s="1"/>
      <c r="ALX697" s="1"/>
      <c r="ALY697" s="1"/>
      <c r="ALZ697" s="1"/>
      <c r="AMA697" s="1"/>
      <c r="AMB697" s="1"/>
      <c r="AMC697" s="1"/>
      <c r="AMD697" s="1"/>
      <c r="AME697" s="1"/>
      <c r="AMF697" s="1"/>
      <c r="AMG697" s="1"/>
      <c r="AMH697" s="1"/>
      <c r="AMI697" s="1"/>
      <c r="AMJ697" s="1"/>
    </row>
    <row r="698" spans="1:1024" s="22" customFormat="1">
      <c r="A698" s="1" t="s">
        <v>9705</v>
      </c>
      <c r="B698" s="1" t="s">
        <v>9728</v>
      </c>
      <c r="C698" s="1" t="s">
        <v>1358</v>
      </c>
      <c r="D698" s="1" t="s">
        <v>10</v>
      </c>
      <c r="E698" s="1" t="s">
        <v>9784</v>
      </c>
      <c r="F698" s="1" t="s">
        <v>12</v>
      </c>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c r="KB698" s="1"/>
      <c r="KC698" s="1"/>
      <c r="KD698" s="1"/>
      <c r="KE698" s="1"/>
      <c r="KF698" s="1"/>
      <c r="KG698" s="1"/>
      <c r="KH698" s="1"/>
      <c r="KI698" s="1"/>
      <c r="KJ698" s="1"/>
      <c r="KK698" s="1"/>
      <c r="KL698" s="1"/>
      <c r="KM698" s="1"/>
      <c r="KN698" s="1"/>
      <c r="KO698" s="1"/>
      <c r="KP698" s="1"/>
      <c r="KQ698" s="1"/>
      <c r="KR698" s="1"/>
      <c r="KS698" s="1"/>
      <c r="KT698" s="1"/>
      <c r="KU698" s="1"/>
      <c r="KV698" s="1"/>
      <c r="KW698" s="1"/>
      <c r="KX698" s="1"/>
      <c r="KY698" s="1"/>
      <c r="KZ698" s="1"/>
      <c r="LA698" s="1"/>
      <c r="LB698" s="1"/>
      <c r="LC698" s="1"/>
      <c r="LD698" s="1"/>
      <c r="LE698" s="1"/>
      <c r="LF698" s="1"/>
      <c r="LG698" s="1"/>
      <c r="LH698" s="1"/>
      <c r="LI698" s="1"/>
      <c r="LJ698" s="1"/>
      <c r="LK698" s="1"/>
      <c r="LL698" s="1"/>
      <c r="LM698" s="1"/>
      <c r="LN698" s="1"/>
      <c r="LO698" s="1"/>
      <c r="LP698" s="1"/>
      <c r="LQ698" s="1"/>
      <c r="LR698" s="1"/>
      <c r="LS698" s="1"/>
      <c r="LT698" s="1"/>
      <c r="LU698" s="1"/>
      <c r="LV698" s="1"/>
      <c r="LW698" s="1"/>
      <c r="LX698" s="1"/>
      <c r="LY698" s="1"/>
      <c r="LZ698" s="1"/>
      <c r="MA698" s="1"/>
      <c r="MB698" s="1"/>
      <c r="MC698" s="1"/>
      <c r="MD698" s="1"/>
      <c r="ME698" s="1"/>
      <c r="MF698" s="1"/>
      <c r="MG698" s="1"/>
      <c r="MH698" s="1"/>
      <c r="MI698" s="1"/>
      <c r="MJ698" s="1"/>
      <c r="MK698" s="1"/>
      <c r="ML698" s="1"/>
      <c r="MM698" s="1"/>
      <c r="MN698" s="1"/>
      <c r="MO698" s="1"/>
      <c r="MP698" s="1"/>
      <c r="MQ698" s="1"/>
      <c r="MR698" s="1"/>
      <c r="MS698" s="1"/>
      <c r="MT698" s="1"/>
      <c r="MU698" s="1"/>
      <c r="MV698" s="1"/>
      <c r="MW698" s="1"/>
      <c r="MX698" s="1"/>
      <c r="MY698" s="1"/>
      <c r="MZ698" s="1"/>
      <c r="NA698" s="1"/>
      <c r="NB698" s="1"/>
      <c r="NC698" s="1"/>
      <c r="ND698" s="1"/>
      <c r="NE698" s="1"/>
      <c r="NF698" s="1"/>
      <c r="NG698" s="1"/>
      <c r="NH698" s="1"/>
      <c r="NI698" s="1"/>
      <c r="NJ698" s="1"/>
      <c r="NK698" s="1"/>
      <c r="NL698" s="1"/>
      <c r="NM698" s="1"/>
      <c r="NN698" s="1"/>
      <c r="NO698" s="1"/>
      <c r="NP698" s="1"/>
      <c r="NQ698" s="1"/>
      <c r="NR698" s="1"/>
      <c r="NS698" s="1"/>
      <c r="NT698" s="1"/>
      <c r="NU698" s="1"/>
      <c r="NV698" s="1"/>
      <c r="NW698" s="1"/>
      <c r="NX698" s="1"/>
      <c r="NY698" s="1"/>
      <c r="NZ698" s="1"/>
      <c r="OA698" s="1"/>
      <c r="OB698" s="1"/>
      <c r="OC698" s="1"/>
      <c r="OD698" s="1"/>
      <c r="OE698" s="1"/>
      <c r="OF698" s="1"/>
      <c r="OG698" s="1"/>
      <c r="OH698" s="1"/>
      <c r="OI698" s="1"/>
      <c r="OJ698" s="1"/>
      <c r="OK698" s="1"/>
      <c r="OL698" s="1"/>
      <c r="OM698" s="1"/>
      <c r="ON698" s="1"/>
      <c r="OO698" s="1"/>
      <c r="OP698" s="1"/>
      <c r="OQ698" s="1"/>
      <c r="OR698" s="1"/>
      <c r="OS698" s="1"/>
      <c r="OT698" s="1"/>
      <c r="OU698" s="1"/>
      <c r="OV698" s="1"/>
      <c r="OW698" s="1"/>
      <c r="OX698" s="1"/>
      <c r="OY698" s="1"/>
      <c r="OZ698" s="1"/>
      <c r="PA698" s="1"/>
      <c r="PB698" s="1"/>
      <c r="PC698" s="1"/>
      <c r="PD698" s="1"/>
      <c r="PE698" s="1"/>
      <c r="PF698" s="1"/>
      <c r="PG698" s="1"/>
      <c r="PH698" s="1"/>
      <c r="PI698" s="1"/>
      <c r="PJ698" s="1"/>
      <c r="PK698" s="1"/>
      <c r="PL698" s="1"/>
      <c r="PM698" s="1"/>
      <c r="PN698" s="1"/>
      <c r="PO698" s="1"/>
      <c r="PP698" s="1"/>
      <c r="PQ698" s="1"/>
      <c r="PR698" s="1"/>
      <c r="PS698" s="1"/>
      <c r="PT698" s="1"/>
      <c r="PU698" s="1"/>
      <c r="PV698" s="1"/>
      <c r="PW698" s="1"/>
      <c r="PX698" s="1"/>
      <c r="PY698" s="1"/>
      <c r="PZ698" s="1"/>
      <c r="QA698" s="1"/>
      <c r="QB698" s="1"/>
      <c r="QC698" s="1"/>
      <c r="QD698" s="1"/>
      <c r="QE698" s="1"/>
      <c r="QF698" s="1"/>
      <c r="QG698" s="1"/>
      <c r="QH698" s="1"/>
      <c r="QI698" s="1"/>
      <c r="QJ698" s="1"/>
      <c r="QK698" s="1"/>
      <c r="QL698" s="1"/>
      <c r="QM698" s="1"/>
      <c r="QN698" s="1"/>
      <c r="QO698" s="1"/>
      <c r="QP698" s="1"/>
      <c r="QQ698" s="1"/>
      <c r="QR698" s="1"/>
      <c r="QS698" s="1"/>
      <c r="QT698" s="1"/>
      <c r="QU698" s="1"/>
      <c r="QV698" s="1"/>
      <c r="QW698" s="1"/>
      <c r="QX698" s="1"/>
      <c r="QY698" s="1"/>
      <c r="QZ698" s="1"/>
      <c r="RA698" s="1"/>
      <c r="RB698" s="1"/>
      <c r="RC698" s="1"/>
      <c r="RD698" s="1"/>
      <c r="RE698" s="1"/>
      <c r="RF698" s="1"/>
      <c r="RG698" s="1"/>
      <c r="RH698" s="1"/>
      <c r="RI698" s="1"/>
      <c r="RJ698" s="1"/>
      <c r="RK698" s="1"/>
      <c r="RL698" s="1"/>
      <c r="RM698" s="1"/>
      <c r="RN698" s="1"/>
      <c r="RO698" s="1"/>
      <c r="RP698" s="1"/>
      <c r="RQ698" s="1"/>
      <c r="RR698" s="1"/>
      <c r="RS698" s="1"/>
      <c r="RT698" s="1"/>
      <c r="RU698" s="1"/>
      <c r="RV698" s="1"/>
      <c r="RW698" s="1"/>
      <c r="RX698" s="1"/>
      <c r="RY698" s="1"/>
      <c r="RZ698" s="1"/>
      <c r="SA698" s="1"/>
      <c r="SB698" s="1"/>
      <c r="SC698" s="1"/>
      <c r="SD698" s="1"/>
      <c r="SE698" s="1"/>
      <c r="SF698" s="1"/>
      <c r="SG698" s="1"/>
      <c r="SH698" s="1"/>
      <c r="SI698" s="1"/>
      <c r="SJ698" s="1"/>
      <c r="SK698" s="1"/>
      <c r="SL698" s="1"/>
      <c r="SM698" s="1"/>
      <c r="SN698" s="1"/>
      <c r="SO698" s="1"/>
      <c r="SP698" s="1"/>
      <c r="SQ698" s="1"/>
      <c r="SR698" s="1"/>
      <c r="SS698" s="1"/>
      <c r="ST698" s="1"/>
      <c r="SU698" s="1"/>
      <c r="SV698" s="1"/>
      <c r="SW698" s="1"/>
      <c r="SX698" s="1"/>
      <c r="SY698" s="1"/>
      <c r="SZ698" s="1"/>
      <c r="TA698" s="1"/>
      <c r="TB698" s="1"/>
      <c r="TC698" s="1"/>
      <c r="TD698" s="1"/>
      <c r="TE698" s="1"/>
      <c r="TF698" s="1"/>
      <c r="TG698" s="1"/>
      <c r="TH698" s="1"/>
      <c r="TI698" s="1"/>
      <c r="TJ698" s="1"/>
      <c r="TK698" s="1"/>
      <c r="TL698" s="1"/>
      <c r="TM698" s="1"/>
      <c r="TN698" s="1"/>
      <c r="TO698" s="1"/>
      <c r="TP698" s="1"/>
      <c r="TQ698" s="1"/>
      <c r="TR698" s="1"/>
      <c r="TS698" s="1"/>
      <c r="TT698" s="1"/>
      <c r="TU698" s="1"/>
      <c r="TV698" s="1"/>
      <c r="TW698" s="1"/>
      <c r="TX698" s="1"/>
      <c r="TY698" s="1"/>
      <c r="TZ698" s="1"/>
      <c r="UA698" s="1"/>
      <c r="UB698" s="1"/>
      <c r="UC698" s="1"/>
      <c r="UD698" s="1"/>
      <c r="UE698" s="1"/>
      <c r="UF698" s="1"/>
      <c r="UG698" s="1"/>
      <c r="UH698" s="1"/>
      <c r="UI698" s="1"/>
      <c r="UJ698" s="1"/>
      <c r="UK698" s="1"/>
      <c r="UL698" s="1"/>
      <c r="UM698" s="1"/>
      <c r="UN698" s="1"/>
      <c r="UO698" s="1"/>
      <c r="UP698" s="1"/>
      <c r="UQ698" s="1"/>
      <c r="UR698" s="1"/>
      <c r="US698" s="1"/>
      <c r="UT698" s="1"/>
      <c r="UU698" s="1"/>
      <c r="UV698" s="1"/>
      <c r="UW698" s="1"/>
      <c r="UX698" s="1"/>
      <c r="UY698" s="1"/>
      <c r="UZ698" s="1"/>
      <c r="VA698" s="1"/>
      <c r="VB698" s="1"/>
      <c r="VC698" s="1"/>
      <c r="VD698" s="1"/>
      <c r="VE698" s="1"/>
      <c r="VF698" s="1"/>
      <c r="VG698" s="1"/>
      <c r="VH698" s="1"/>
      <c r="VI698" s="1"/>
      <c r="VJ698" s="1"/>
      <c r="VK698" s="1"/>
      <c r="VL698" s="1"/>
      <c r="VM698" s="1"/>
      <c r="VN698" s="1"/>
      <c r="VO698" s="1"/>
      <c r="VP698" s="1"/>
      <c r="VQ698" s="1"/>
      <c r="VR698" s="1"/>
      <c r="VS698" s="1"/>
      <c r="VT698" s="1"/>
      <c r="VU698" s="1"/>
      <c r="VV698" s="1"/>
      <c r="VW698" s="1"/>
      <c r="VX698" s="1"/>
      <c r="VY698" s="1"/>
      <c r="VZ698" s="1"/>
      <c r="WA698" s="1"/>
      <c r="WB698" s="1"/>
      <c r="WC698" s="1"/>
      <c r="WD698" s="1"/>
      <c r="WE698" s="1"/>
      <c r="WF698" s="1"/>
      <c r="WG698" s="1"/>
      <c r="WH698" s="1"/>
      <c r="WI698" s="1"/>
      <c r="WJ698" s="1"/>
      <c r="WK698" s="1"/>
      <c r="WL698" s="1"/>
      <c r="WM698" s="1"/>
      <c r="WN698" s="1"/>
      <c r="WO698" s="1"/>
      <c r="WP698" s="1"/>
      <c r="WQ698" s="1"/>
      <c r="WR698" s="1"/>
      <c r="WS698" s="1"/>
      <c r="WT698" s="1"/>
      <c r="WU698" s="1"/>
      <c r="WV698" s="1"/>
      <c r="WW698" s="1"/>
      <c r="WX698" s="1"/>
      <c r="WY698" s="1"/>
      <c r="WZ698" s="1"/>
      <c r="XA698" s="1"/>
      <c r="XB698" s="1"/>
      <c r="XC698" s="1"/>
      <c r="XD698" s="1"/>
      <c r="XE698" s="1"/>
      <c r="XF698" s="1"/>
      <c r="XG698" s="1"/>
      <c r="XH698" s="1"/>
      <c r="XI698" s="1"/>
      <c r="XJ698" s="1"/>
      <c r="XK698" s="1"/>
      <c r="XL698" s="1"/>
      <c r="XM698" s="1"/>
      <c r="XN698" s="1"/>
      <c r="XO698" s="1"/>
      <c r="XP698" s="1"/>
      <c r="XQ698" s="1"/>
      <c r="XR698" s="1"/>
      <c r="XS698" s="1"/>
      <c r="XT698" s="1"/>
      <c r="XU698" s="1"/>
      <c r="XV698" s="1"/>
      <c r="XW698" s="1"/>
      <c r="XX698" s="1"/>
      <c r="XY698" s="1"/>
      <c r="XZ698" s="1"/>
      <c r="YA698" s="1"/>
      <c r="YB698" s="1"/>
      <c r="YC698" s="1"/>
      <c r="YD698" s="1"/>
      <c r="YE698" s="1"/>
      <c r="YF698" s="1"/>
      <c r="YG698" s="1"/>
      <c r="YH698" s="1"/>
      <c r="YI698" s="1"/>
      <c r="YJ698" s="1"/>
      <c r="YK698" s="1"/>
      <c r="YL698" s="1"/>
      <c r="YM698" s="1"/>
      <c r="YN698" s="1"/>
      <c r="YO698" s="1"/>
      <c r="YP698" s="1"/>
      <c r="YQ698" s="1"/>
      <c r="YR698" s="1"/>
      <c r="YS698" s="1"/>
      <c r="YT698" s="1"/>
      <c r="YU698" s="1"/>
      <c r="YV698" s="1"/>
      <c r="YW698" s="1"/>
      <c r="YX698" s="1"/>
      <c r="YY698" s="1"/>
      <c r="YZ698" s="1"/>
      <c r="ZA698" s="1"/>
      <c r="ZB698" s="1"/>
      <c r="ZC698" s="1"/>
      <c r="ZD698" s="1"/>
      <c r="ZE698" s="1"/>
      <c r="ZF698" s="1"/>
      <c r="ZG698" s="1"/>
      <c r="ZH698" s="1"/>
      <c r="ZI698" s="1"/>
      <c r="ZJ698" s="1"/>
      <c r="ZK698" s="1"/>
      <c r="ZL698" s="1"/>
      <c r="ZM698" s="1"/>
      <c r="ZN698" s="1"/>
      <c r="ZO698" s="1"/>
      <c r="ZP698" s="1"/>
      <c r="ZQ698" s="1"/>
      <c r="ZR698" s="1"/>
      <c r="ZS698" s="1"/>
      <c r="ZT698" s="1"/>
      <c r="ZU698" s="1"/>
      <c r="ZV698" s="1"/>
      <c r="ZW698" s="1"/>
      <c r="ZX698" s="1"/>
      <c r="ZY698" s="1"/>
      <c r="ZZ698" s="1"/>
      <c r="AAA698" s="1"/>
      <c r="AAB698" s="1"/>
      <c r="AAC698" s="1"/>
      <c r="AAD698" s="1"/>
      <c r="AAE698" s="1"/>
      <c r="AAF698" s="1"/>
      <c r="AAG698" s="1"/>
      <c r="AAH698" s="1"/>
      <c r="AAI698" s="1"/>
      <c r="AAJ698" s="1"/>
      <c r="AAK698" s="1"/>
      <c r="AAL698" s="1"/>
      <c r="AAM698" s="1"/>
      <c r="AAN698" s="1"/>
      <c r="AAO698" s="1"/>
      <c r="AAP698" s="1"/>
      <c r="AAQ698" s="1"/>
      <c r="AAR698" s="1"/>
      <c r="AAS698" s="1"/>
      <c r="AAT698" s="1"/>
      <c r="AAU698" s="1"/>
      <c r="AAV698" s="1"/>
      <c r="AAW698" s="1"/>
      <c r="AAX698" s="1"/>
      <c r="AAY698" s="1"/>
      <c r="AAZ698" s="1"/>
      <c r="ABA698" s="1"/>
      <c r="ABB698" s="1"/>
      <c r="ABC698" s="1"/>
      <c r="ABD698" s="1"/>
      <c r="ABE698" s="1"/>
      <c r="ABF698" s="1"/>
      <c r="ABG698" s="1"/>
      <c r="ABH698" s="1"/>
      <c r="ABI698" s="1"/>
      <c r="ABJ698" s="1"/>
      <c r="ABK698" s="1"/>
      <c r="ABL698" s="1"/>
      <c r="ABM698" s="1"/>
      <c r="ABN698" s="1"/>
      <c r="ABO698" s="1"/>
      <c r="ABP698" s="1"/>
      <c r="ABQ698" s="1"/>
      <c r="ABR698" s="1"/>
      <c r="ABS698" s="1"/>
      <c r="ABT698" s="1"/>
      <c r="ABU698" s="1"/>
      <c r="ABV698" s="1"/>
      <c r="ABW698" s="1"/>
      <c r="ABX698" s="1"/>
      <c r="ABY698" s="1"/>
      <c r="ABZ698" s="1"/>
      <c r="ACA698" s="1"/>
      <c r="ACB698" s="1"/>
      <c r="ACC698" s="1"/>
      <c r="ACD698" s="1"/>
      <c r="ACE698" s="1"/>
      <c r="ACF698" s="1"/>
      <c r="ACG698" s="1"/>
      <c r="ACH698" s="1"/>
      <c r="ACI698" s="1"/>
      <c r="ACJ698" s="1"/>
      <c r="ACK698" s="1"/>
      <c r="ACL698" s="1"/>
      <c r="ACM698" s="1"/>
      <c r="ACN698" s="1"/>
      <c r="ACO698" s="1"/>
      <c r="ACP698" s="1"/>
      <c r="ACQ698" s="1"/>
      <c r="ACR698" s="1"/>
      <c r="ACS698" s="1"/>
      <c r="ACT698" s="1"/>
      <c r="ACU698" s="1"/>
      <c r="ACV698" s="1"/>
      <c r="ACW698" s="1"/>
      <c r="ACX698" s="1"/>
      <c r="ACY698" s="1"/>
      <c r="ACZ698" s="1"/>
      <c r="ADA698" s="1"/>
      <c r="ADB698" s="1"/>
      <c r="ADC698" s="1"/>
      <c r="ADD698" s="1"/>
      <c r="ADE698" s="1"/>
      <c r="ADF698" s="1"/>
      <c r="ADG698" s="1"/>
      <c r="ADH698" s="1"/>
      <c r="ADI698" s="1"/>
      <c r="ADJ698" s="1"/>
      <c r="ADK698" s="1"/>
      <c r="ADL698" s="1"/>
      <c r="ADM698" s="1"/>
      <c r="ADN698" s="1"/>
      <c r="ADO698" s="1"/>
      <c r="ADP698" s="1"/>
      <c r="ADQ698" s="1"/>
      <c r="ADR698" s="1"/>
      <c r="ADS698" s="1"/>
      <c r="ADT698" s="1"/>
      <c r="ADU698" s="1"/>
      <c r="ADV698" s="1"/>
      <c r="ADW698" s="1"/>
      <c r="ADX698" s="1"/>
      <c r="ADY698" s="1"/>
      <c r="ADZ698" s="1"/>
      <c r="AEA698" s="1"/>
      <c r="AEB698" s="1"/>
      <c r="AEC698" s="1"/>
      <c r="AED698" s="1"/>
      <c r="AEE698" s="1"/>
      <c r="AEF698" s="1"/>
      <c r="AEG698" s="1"/>
      <c r="AEH698" s="1"/>
      <c r="AEI698" s="1"/>
      <c r="AEJ698" s="1"/>
      <c r="AEK698" s="1"/>
      <c r="AEL698" s="1"/>
      <c r="AEM698" s="1"/>
      <c r="AEN698" s="1"/>
      <c r="AEO698" s="1"/>
      <c r="AEP698" s="1"/>
      <c r="AEQ698" s="1"/>
      <c r="AER698" s="1"/>
      <c r="AES698" s="1"/>
      <c r="AET698" s="1"/>
      <c r="AEU698" s="1"/>
      <c r="AEV698" s="1"/>
      <c r="AEW698" s="1"/>
      <c r="AEX698" s="1"/>
      <c r="AEY698" s="1"/>
      <c r="AEZ698" s="1"/>
      <c r="AFA698" s="1"/>
      <c r="AFB698" s="1"/>
      <c r="AFC698" s="1"/>
      <c r="AFD698" s="1"/>
      <c r="AFE698" s="1"/>
      <c r="AFF698" s="1"/>
      <c r="AFG698" s="1"/>
      <c r="AFH698" s="1"/>
      <c r="AFI698" s="1"/>
      <c r="AFJ698" s="1"/>
      <c r="AFK698" s="1"/>
      <c r="AFL698" s="1"/>
      <c r="AFM698" s="1"/>
      <c r="AFN698" s="1"/>
      <c r="AFO698" s="1"/>
      <c r="AFP698" s="1"/>
      <c r="AFQ698" s="1"/>
      <c r="AFR698" s="1"/>
      <c r="AFS698" s="1"/>
      <c r="AFT698" s="1"/>
      <c r="AFU698" s="1"/>
      <c r="AFV698" s="1"/>
      <c r="AFW698" s="1"/>
      <c r="AFX698" s="1"/>
      <c r="AFY698" s="1"/>
      <c r="AFZ698" s="1"/>
      <c r="AGA698" s="1"/>
      <c r="AGB698" s="1"/>
      <c r="AGC698" s="1"/>
      <c r="AGD698" s="1"/>
      <c r="AGE698" s="1"/>
      <c r="AGF698" s="1"/>
      <c r="AGG698" s="1"/>
      <c r="AGH698" s="1"/>
      <c r="AGI698" s="1"/>
      <c r="AGJ698" s="1"/>
      <c r="AGK698" s="1"/>
      <c r="AGL698" s="1"/>
      <c r="AGM698" s="1"/>
      <c r="AGN698" s="1"/>
      <c r="AGO698" s="1"/>
      <c r="AGP698" s="1"/>
      <c r="AGQ698" s="1"/>
      <c r="AGR698" s="1"/>
      <c r="AGS698" s="1"/>
      <c r="AGT698" s="1"/>
      <c r="AGU698" s="1"/>
      <c r="AGV698" s="1"/>
      <c r="AGW698" s="1"/>
      <c r="AGX698" s="1"/>
      <c r="AGY698" s="1"/>
      <c r="AGZ698" s="1"/>
      <c r="AHA698" s="1"/>
      <c r="AHB698" s="1"/>
      <c r="AHC698" s="1"/>
      <c r="AHD698" s="1"/>
      <c r="AHE698" s="1"/>
      <c r="AHF698" s="1"/>
      <c r="AHG698" s="1"/>
      <c r="AHH698" s="1"/>
      <c r="AHI698" s="1"/>
      <c r="AHJ698" s="1"/>
      <c r="AHK698" s="1"/>
      <c r="AHL698" s="1"/>
      <c r="AHM698" s="1"/>
      <c r="AHN698" s="1"/>
      <c r="AHO698" s="1"/>
      <c r="AHP698" s="1"/>
      <c r="AHQ698" s="1"/>
      <c r="AHR698" s="1"/>
      <c r="AHS698" s="1"/>
      <c r="AHT698" s="1"/>
      <c r="AHU698" s="1"/>
      <c r="AHV698" s="1"/>
      <c r="AHW698" s="1"/>
      <c r="AHX698" s="1"/>
      <c r="AHY698" s="1"/>
      <c r="AHZ698" s="1"/>
      <c r="AIA698" s="1"/>
      <c r="AIB698" s="1"/>
      <c r="AIC698" s="1"/>
      <c r="AID698" s="1"/>
      <c r="AIE698" s="1"/>
      <c r="AIF698" s="1"/>
      <c r="AIG698" s="1"/>
      <c r="AIH698" s="1"/>
      <c r="AII698" s="1"/>
      <c r="AIJ698" s="1"/>
      <c r="AIK698" s="1"/>
      <c r="AIL698" s="1"/>
      <c r="AIM698" s="1"/>
      <c r="AIN698" s="1"/>
      <c r="AIO698" s="1"/>
      <c r="AIP698" s="1"/>
      <c r="AIQ698" s="1"/>
      <c r="AIR698" s="1"/>
      <c r="AIS698" s="1"/>
      <c r="AIT698" s="1"/>
      <c r="AIU698" s="1"/>
      <c r="AIV698" s="1"/>
      <c r="AIW698" s="1"/>
      <c r="AIX698" s="1"/>
      <c r="AIY698" s="1"/>
      <c r="AIZ698" s="1"/>
      <c r="AJA698" s="1"/>
      <c r="AJB698" s="1"/>
      <c r="AJC698" s="1"/>
      <c r="AJD698" s="1"/>
      <c r="AJE698" s="1"/>
      <c r="AJF698" s="1"/>
      <c r="AJG698" s="1"/>
      <c r="AJH698" s="1"/>
      <c r="AJI698" s="1"/>
      <c r="AJJ698" s="1"/>
      <c r="AJK698" s="1"/>
      <c r="AJL698" s="1"/>
      <c r="AJM698" s="1"/>
      <c r="AJN698" s="1"/>
      <c r="AJO698" s="1"/>
      <c r="AJP698" s="1"/>
      <c r="AJQ698" s="1"/>
      <c r="AJR698" s="1"/>
      <c r="AJS698" s="1"/>
      <c r="AJT698" s="1"/>
      <c r="AJU698" s="1"/>
      <c r="AJV698" s="1"/>
      <c r="AJW698" s="1"/>
      <c r="AJX698" s="1"/>
      <c r="AJY698" s="1"/>
      <c r="AJZ698" s="1"/>
      <c r="AKA698" s="1"/>
      <c r="AKB698" s="1"/>
      <c r="AKC698" s="1"/>
      <c r="AKD698" s="1"/>
      <c r="AKE698" s="1"/>
      <c r="AKF698" s="1"/>
      <c r="AKG698" s="1"/>
      <c r="AKH698" s="1"/>
      <c r="AKI698" s="1"/>
      <c r="AKJ698" s="1"/>
      <c r="AKK698" s="1"/>
      <c r="AKL698" s="1"/>
      <c r="AKM698" s="1"/>
      <c r="AKN698" s="1"/>
      <c r="AKO698" s="1"/>
      <c r="AKP698" s="1"/>
      <c r="AKQ698" s="1"/>
      <c r="AKR698" s="1"/>
      <c r="AKS698" s="1"/>
      <c r="AKT698" s="1"/>
      <c r="AKU698" s="1"/>
      <c r="AKV698" s="1"/>
      <c r="AKW698" s="1"/>
      <c r="AKX698" s="1"/>
      <c r="AKY698" s="1"/>
      <c r="AKZ698" s="1"/>
      <c r="ALA698" s="1"/>
      <c r="ALB698" s="1"/>
      <c r="ALC698" s="1"/>
      <c r="ALD698" s="1"/>
      <c r="ALE698" s="1"/>
      <c r="ALF698" s="1"/>
      <c r="ALG698" s="1"/>
      <c r="ALH698" s="1"/>
      <c r="ALI698" s="1"/>
      <c r="ALJ698" s="1"/>
      <c r="ALK698" s="1"/>
      <c r="ALL698" s="1"/>
      <c r="ALM698" s="1"/>
      <c r="ALN698" s="1"/>
      <c r="ALO698" s="1"/>
      <c r="ALP698" s="1"/>
      <c r="ALQ698" s="1"/>
      <c r="ALR698" s="1"/>
      <c r="ALS698" s="1"/>
      <c r="ALT698" s="1"/>
      <c r="ALU698" s="1"/>
      <c r="ALV698" s="1"/>
      <c r="ALW698" s="1"/>
      <c r="ALX698" s="1"/>
      <c r="ALY698" s="1"/>
      <c r="ALZ698" s="1"/>
      <c r="AMA698" s="1"/>
      <c r="AMB698" s="1"/>
      <c r="AMC698" s="1"/>
      <c r="AMD698" s="1"/>
      <c r="AME698" s="1"/>
      <c r="AMF698" s="1"/>
      <c r="AMG698" s="1"/>
      <c r="AMH698" s="1"/>
      <c r="AMI698" s="1"/>
      <c r="AMJ698" s="1"/>
    </row>
    <row r="699" spans="1:1024" s="22" customFormat="1">
      <c r="A699" s="1" t="s">
        <v>9706</v>
      </c>
      <c r="B699" s="1" t="s">
        <v>9729</v>
      </c>
      <c r="C699" s="1" t="s">
        <v>1358</v>
      </c>
      <c r="D699" s="1" t="s">
        <v>13</v>
      </c>
      <c r="E699" s="1" t="s">
        <v>9860</v>
      </c>
      <c r="F699" s="1" t="s">
        <v>16</v>
      </c>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c r="KB699" s="1"/>
      <c r="KC699" s="1"/>
      <c r="KD699" s="1"/>
      <c r="KE699" s="1"/>
      <c r="KF699" s="1"/>
      <c r="KG699" s="1"/>
      <c r="KH699" s="1"/>
      <c r="KI699" s="1"/>
      <c r="KJ699" s="1"/>
      <c r="KK699" s="1"/>
      <c r="KL699" s="1"/>
      <c r="KM699" s="1"/>
      <c r="KN699" s="1"/>
      <c r="KO699" s="1"/>
      <c r="KP699" s="1"/>
      <c r="KQ699" s="1"/>
      <c r="KR699" s="1"/>
      <c r="KS699" s="1"/>
      <c r="KT699" s="1"/>
      <c r="KU699" s="1"/>
      <c r="KV699" s="1"/>
      <c r="KW699" s="1"/>
      <c r="KX699" s="1"/>
      <c r="KY699" s="1"/>
      <c r="KZ699" s="1"/>
      <c r="LA699" s="1"/>
      <c r="LB699" s="1"/>
      <c r="LC699" s="1"/>
      <c r="LD699" s="1"/>
      <c r="LE699" s="1"/>
      <c r="LF699" s="1"/>
      <c r="LG699" s="1"/>
      <c r="LH699" s="1"/>
      <c r="LI699" s="1"/>
      <c r="LJ699" s="1"/>
      <c r="LK699" s="1"/>
      <c r="LL699" s="1"/>
      <c r="LM699" s="1"/>
      <c r="LN699" s="1"/>
      <c r="LO699" s="1"/>
      <c r="LP699" s="1"/>
      <c r="LQ699" s="1"/>
      <c r="LR699" s="1"/>
      <c r="LS699" s="1"/>
      <c r="LT699" s="1"/>
      <c r="LU699" s="1"/>
      <c r="LV699" s="1"/>
      <c r="LW699" s="1"/>
      <c r="LX699" s="1"/>
      <c r="LY699" s="1"/>
      <c r="LZ699" s="1"/>
      <c r="MA699" s="1"/>
      <c r="MB699" s="1"/>
      <c r="MC699" s="1"/>
      <c r="MD699" s="1"/>
      <c r="ME699" s="1"/>
      <c r="MF699" s="1"/>
      <c r="MG699" s="1"/>
      <c r="MH699" s="1"/>
      <c r="MI699" s="1"/>
      <c r="MJ699" s="1"/>
      <c r="MK699" s="1"/>
      <c r="ML699" s="1"/>
      <c r="MM699" s="1"/>
      <c r="MN699" s="1"/>
      <c r="MO699" s="1"/>
      <c r="MP699" s="1"/>
      <c r="MQ699" s="1"/>
      <c r="MR699" s="1"/>
      <c r="MS699" s="1"/>
      <c r="MT699" s="1"/>
      <c r="MU699" s="1"/>
      <c r="MV699" s="1"/>
      <c r="MW699" s="1"/>
      <c r="MX699" s="1"/>
      <c r="MY699" s="1"/>
      <c r="MZ699" s="1"/>
      <c r="NA699" s="1"/>
      <c r="NB699" s="1"/>
      <c r="NC699" s="1"/>
      <c r="ND699" s="1"/>
      <c r="NE699" s="1"/>
      <c r="NF699" s="1"/>
      <c r="NG699" s="1"/>
      <c r="NH699" s="1"/>
      <c r="NI699" s="1"/>
      <c r="NJ699" s="1"/>
      <c r="NK699" s="1"/>
      <c r="NL699" s="1"/>
      <c r="NM699" s="1"/>
      <c r="NN699" s="1"/>
      <c r="NO699" s="1"/>
      <c r="NP699" s="1"/>
      <c r="NQ699" s="1"/>
      <c r="NR699" s="1"/>
      <c r="NS699" s="1"/>
      <c r="NT699" s="1"/>
      <c r="NU699" s="1"/>
      <c r="NV699" s="1"/>
      <c r="NW699" s="1"/>
      <c r="NX699" s="1"/>
      <c r="NY699" s="1"/>
      <c r="NZ699" s="1"/>
      <c r="OA699" s="1"/>
      <c r="OB699" s="1"/>
      <c r="OC699" s="1"/>
      <c r="OD699" s="1"/>
      <c r="OE699" s="1"/>
      <c r="OF699" s="1"/>
      <c r="OG699" s="1"/>
      <c r="OH699" s="1"/>
      <c r="OI699" s="1"/>
      <c r="OJ699" s="1"/>
      <c r="OK699" s="1"/>
      <c r="OL699" s="1"/>
      <c r="OM699" s="1"/>
      <c r="ON699" s="1"/>
      <c r="OO699" s="1"/>
      <c r="OP699" s="1"/>
      <c r="OQ699" s="1"/>
      <c r="OR699" s="1"/>
      <c r="OS699" s="1"/>
      <c r="OT699" s="1"/>
      <c r="OU699" s="1"/>
      <c r="OV699" s="1"/>
      <c r="OW699" s="1"/>
      <c r="OX699" s="1"/>
      <c r="OY699" s="1"/>
      <c r="OZ699" s="1"/>
      <c r="PA699" s="1"/>
      <c r="PB699" s="1"/>
      <c r="PC699" s="1"/>
      <c r="PD699" s="1"/>
      <c r="PE699" s="1"/>
      <c r="PF699" s="1"/>
      <c r="PG699" s="1"/>
      <c r="PH699" s="1"/>
      <c r="PI699" s="1"/>
      <c r="PJ699" s="1"/>
      <c r="PK699" s="1"/>
      <c r="PL699" s="1"/>
      <c r="PM699" s="1"/>
      <c r="PN699" s="1"/>
      <c r="PO699" s="1"/>
      <c r="PP699" s="1"/>
      <c r="PQ699" s="1"/>
      <c r="PR699" s="1"/>
      <c r="PS699" s="1"/>
      <c r="PT699" s="1"/>
      <c r="PU699" s="1"/>
      <c r="PV699" s="1"/>
      <c r="PW699" s="1"/>
      <c r="PX699" s="1"/>
      <c r="PY699" s="1"/>
      <c r="PZ699" s="1"/>
      <c r="QA699" s="1"/>
      <c r="QB699" s="1"/>
      <c r="QC699" s="1"/>
      <c r="QD699" s="1"/>
      <c r="QE699" s="1"/>
      <c r="QF699" s="1"/>
      <c r="QG699" s="1"/>
      <c r="QH699" s="1"/>
      <c r="QI699" s="1"/>
      <c r="QJ699" s="1"/>
      <c r="QK699" s="1"/>
      <c r="QL699" s="1"/>
      <c r="QM699" s="1"/>
      <c r="QN699" s="1"/>
      <c r="QO699" s="1"/>
      <c r="QP699" s="1"/>
      <c r="QQ699" s="1"/>
      <c r="QR699" s="1"/>
      <c r="QS699" s="1"/>
      <c r="QT699" s="1"/>
      <c r="QU699" s="1"/>
      <c r="QV699" s="1"/>
      <c r="QW699" s="1"/>
      <c r="QX699" s="1"/>
      <c r="QY699" s="1"/>
      <c r="QZ699" s="1"/>
      <c r="RA699" s="1"/>
      <c r="RB699" s="1"/>
      <c r="RC699" s="1"/>
      <c r="RD699" s="1"/>
      <c r="RE699" s="1"/>
      <c r="RF699" s="1"/>
      <c r="RG699" s="1"/>
      <c r="RH699" s="1"/>
      <c r="RI699" s="1"/>
      <c r="RJ699" s="1"/>
      <c r="RK699" s="1"/>
      <c r="RL699" s="1"/>
      <c r="RM699" s="1"/>
      <c r="RN699" s="1"/>
      <c r="RO699" s="1"/>
      <c r="RP699" s="1"/>
      <c r="RQ699" s="1"/>
      <c r="RR699" s="1"/>
      <c r="RS699" s="1"/>
      <c r="RT699" s="1"/>
      <c r="RU699" s="1"/>
      <c r="RV699" s="1"/>
      <c r="RW699" s="1"/>
      <c r="RX699" s="1"/>
      <c r="RY699" s="1"/>
      <c r="RZ699" s="1"/>
      <c r="SA699" s="1"/>
      <c r="SB699" s="1"/>
      <c r="SC699" s="1"/>
      <c r="SD699" s="1"/>
      <c r="SE699" s="1"/>
      <c r="SF699" s="1"/>
      <c r="SG699" s="1"/>
      <c r="SH699" s="1"/>
      <c r="SI699" s="1"/>
      <c r="SJ699" s="1"/>
      <c r="SK699" s="1"/>
      <c r="SL699" s="1"/>
      <c r="SM699" s="1"/>
      <c r="SN699" s="1"/>
      <c r="SO699" s="1"/>
      <c r="SP699" s="1"/>
      <c r="SQ699" s="1"/>
      <c r="SR699" s="1"/>
      <c r="SS699" s="1"/>
      <c r="ST699" s="1"/>
      <c r="SU699" s="1"/>
      <c r="SV699" s="1"/>
      <c r="SW699" s="1"/>
      <c r="SX699" s="1"/>
      <c r="SY699" s="1"/>
      <c r="SZ699" s="1"/>
      <c r="TA699" s="1"/>
      <c r="TB699" s="1"/>
      <c r="TC699" s="1"/>
      <c r="TD699" s="1"/>
      <c r="TE699" s="1"/>
      <c r="TF699" s="1"/>
      <c r="TG699" s="1"/>
      <c r="TH699" s="1"/>
      <c r="TI699" s="1"/>
      <c r="TJ699" s="1"/>
      <c r="TK699" s="1"/>
      <c r="TL699" s="1"/>
      <c r="TM699" s="1"/>
      <c r="TN699" s="1"/>
      <c r="TO699" s="1"/>
      <c r="TP699" s="1"/>
      <c r="TQ699" s="1"/>
      <c r="TR699" s="1"/>
      <c r="TS699" s="1"/>
      <c r="TT699" s="1"/>
      <c r="TU699" s="1"/>
      <c r="TV699" s="1"/>
      <c r="TW699" s="1"/>
      <c r="TX699" s="1"/>
      <c r="TY699" s="1"/>
      <c r="TZ699" s="1"/>
      <c r="UA699" s="1"/>
      <c r="UB699" s="1"/>
      <c r="UC699" s="1"/>
      <c r="UD699" s="1"/>
      <c r="UE699" s="1"/>
      <c r="UF699" s="1"/>
      <c r="UG699" s="1"/>
      <c r="UH699" s="1"/>
      <c r="UI699" s="1"/>
      <c r="UJ699" s="1"/>
      <c r="UK699" s="1"/>
      <c r="UL699" s="1"/>
      <c r="UM699" s="1"/>
      <c r="UN699" s="1"/>
      <c r="UO699" s="1"/>
      <c r="UP699" s="1"/>
      <c r="UQ699" s="1"/>
      <c r="UR699" s="1"/>
      <c r="US699" s="1"/>
      <c r="UT699" s="1"/>
      <c r="UU699" s="1"/>
      <c r="UV699" s="1"/>
      <c r="UW699" s="1"/>
      <c r="UX699" s="1"/>
      <c r="UY699" s="1"/>
      <c r="UZ699" s="1"/>
      <c r="VA699" s="1"/>
      <c r="VB699" s="1"/>
      <c r="VC699" s="1"/>
      <c r="VD699" s="1"/>
      <c r="VE699" s="1"/>
      <c r="VF699" s="1"/>
      <c r="VG699" s="1"/>
      <c r="VH699" s="1"/>
      <c r="VI699" s="1"/>
      <c r="VJ699" s="1"/>
      <c r="VK699" s="1"/>
      <c r="VL699" s="1"/>
      <c r="VM699" s="1"/>
      <c r="VN699" s="1"/>
      <c r="VO699" s="1"/>
      <c r="VP699" s="1"/>
      <c r="VQ699" s="1"/>
      <c r="VR699" s="1"/>
      <c r="VS699" s="1"/>
      <c r="VT699" s="1"/>
      <c r="VU699" s="1"/>
      <c r="VV699" s="1"/>
      <c r="VW699" s="1"/>
      <c r="VX699" s="1"/>
      <c r="VY699" s="1"/>
      <c r="VZ699" s="1"/>
      <c r="WA699" s="1"/>
      <c r="WB699" s="1"/>
      <c r="WC699" s="1"/>
      <c r="WD699" s="1"/>
      <c r="WE699" s="1"/>
      <c r="WF699" s="1"/>
      <c r="WG699" s="1"/>
      <c r="WH699" s="1"/>
      <c r="WI699" s="1"/>
      <c r="WJ699" s="1"/>
      <c r="WK699" s="1"/>
      <c r="WL699" s="1"/>
      <c r="WM699" s="1"/>
      <c r="WN699" s="1"/>
      <c r="WO699" s="1"/>
      <c r="WP699" s="1"/>
      <c r="WQ699" s="1"/>
      <c r="WR699" s="1"/>
      <c r="WS699" s="1"/>
      <c r="WT699" s="1"/>
      <c r="WU699" s="1"/>
      <c r="WV699" s="1"/>
      <c r="WW699" s="1"/>
      <c r="WX699" s="1"/>
      <c r="WY699" s="1"/>
      <c r="WZ699" s="1"/>
      <c r="XA699" s="1"/>
      <c r="XB699" s="1"/>
      <c r="XC699" s="1"/>
      <c r="XD699" s="1"/>
      <c r="XE699" s="1"/>
      <c r="XF699" s="1"/>
      <c r="XG699" s="1"/>
      <c r="XH699" s="1"/>
      <c r="XI699" s="1"/>
      <c r="XJ699" s="1"/>
      <c r="XK699" s="1"/>
      <c r="XL699" s="1"/>
      <c r="XM699" s="1"/>
      <c r="XN699" s="1"/>
      <c r="XO699" s="1"/>
      <c r="XP699" s="1"/>
      <c r="XQ699" s="1"/>
      <c r="XR699" s="1"/>
      <c r="XS699" s="1"/>
      <c r="XT699" s="1"/>
      <c r="XU699" s="1"/>
      <c r="XV699" s="1"/>
      <c r="XW699" s="1"/>
      <c r="XX699" s="1"/>
      <c r="XY699" s="1"/>
      <c r="XZ699" s="1"/>
      <c r="YA699" s="1"/>
      <c r="YB699" s="1"/>
      <c r="YC699" s="1"/>
      <c r="YD699" s="1"/>
      <c r="YE699" s="1"/>
      <c r="YF699" s="1"/>
      <c r="YG699" s="1"/>
      <c r="YH699" s="1"/>
      <c r="YI699" s="1"/>
      <c r="YJ699" s="1"/>
      <c r="YK699" s="1"/>
      <c r="YL699" s="1"/>
      <c r="YM699" s="1"/>
      <c r="YN699" s="1"/>
      <c r="YO699" s="1"/>
      <c r="YP699" s="1"/>
      <c r="YQ699" s="1"/>
      <c r="YR699" s="1"/>
      <c r="YS699" s="1"/>
      <c r="YT699" s="1"/>
      <c r="YU699" s="1"/>
      <c r="YV699" s="1"/>
      <c r="YW699" s="1"/>
      <c r="YX699" s="1"/>
      <c r="YY699" s="1"/>
      <c r="YZ699" s="1"/>
      <c r="ZA699" s="1"/>
      <c r="ZB699" s="1"/>
      <c r="ZC699" s="1"/>
      <c r="ZD699" s="1"/>
      <c r="ZE699" s="1"/>
      <c r="ZF699" s="1"/>
      <c r="ZG699" s="1"/>
      <c r="ZH699" s="1"/>
      <c r="ZI699" s="1"/>
      <c r="ZJ699" s="1"/>
      <c r="ZK699" s="1"/>
      <c r="ZL699" s="1"/>
      <c r="ZM699" s="1"/>
      <c r="ZN699" s="1"/>
      <c r="ZO699" s="1"/>
      <c r="ZP699" s="1"/>
      <c r="ZQ699" s="1"/>
      <c r="ZR699" s="1"/>
      <c r="ZS699" s="1"/>
      <c r="ZT699" s="1"/>
      <c r="ZU699" s="1"/>
      <c r="ZV699" s="1"/>
      <c r="ZW699" s="1"/>
      <c r="ZX699" s="1"/>
      <c r="ZY699" s="1"/>
      <c r="ZZ699" s="1"/>
      <c r="AAA699" s="1"/>
      <c r="AAB699" s="1"/>
      <c r="AAC699" s="1"/>
      <c r="AAD699" s="1"/>
      <c r="AAE699" s="1"/>
      <c r="AAF699" s="1"/>
      <c r="AAG699" s="1"/>
      <c r="AAH699" s="1"/>
      <c r="AAI699" s="1"/>
      <c r="AAJ699" s="1"/>
      <c r="AAK699" s="1"/>
      <c r="AAL699" s="1"/>
      <c r="AAM699" s="1"/>
      <c r="AAN699" s="1"/>
      <c r="AAO699" s="1"/>
      <c r="AAP699" s="1"/>
      <c r="AAQ699" s="1"/>
      <c r="AAR699" s="1"/>
      <c r="AAS699" s="1"/>
      <c r="AAT699" s="1"/>
      <c r="AAU699" s="1"/>
      <c r="AAV699" s="1"/>
      <c r="AAW699" s="1"/>
      <c r="AAX699" s="1"/>
      <c r="AAY699" s="1"/>
      <c r="AAZ699" s="1"/>
      <c r="ABA699" s="1"/>
      <c r="ABB699" s="1"/>
      <c r="ABC699" s="1"/>
      <c r="ABD699" s="1"/>
      <c r="ABE699" s="1"/>
      <c r="ABF699" s="1"/>
      <c r="ABG699" s="1"/>
      <c r="ABH699" s="1"/>
      <c r="ABI699" s="1"/>
      <c r="ABJ699" s="1"/>
      <c r="ABK699" s="1"/>
      <c r="ABL699" s="1"/>
      <c r="ABM699" s="1"/>
      <c r="ABN699" s="1"/>
      <c r="ABO699" s="1"/>
      <c r="ABP699" s="1"/>
      <c r="ABQ699" s="1"/>
      <c r="ABR699" s="1"/>
      <c r="ABS699" s="1"/>
      <c r="ABT699" s="1"/>
      <c r="ABU699" s="1"/>
      <c r="ABV699" s="1"/>
      <c r="ABW699" s="1"/>
      <c r="ABX699" s="1"/>
      <c r="ABY699" s="1"/>
      <c r="ABZ699" s="1"/>
      <c r="ACA699" s="1"/>
      <c r="ACB699" s="1"/>
      <c r="ACC699" s="1"/>
      <c r="ACD699" s="1"/>
      <c r="ACE699" s="1"/>
      <c r="ACF699" s="1"/>
      <c r="ACG699" s="1"/>
      <c r="ACH699" s="1"/>
      <c r="ACI699" s="1"/>
      <c r="ACJ699" s="1"/>
      <c r="ACK699" s="1"/>
      <c r="ACL699" s="1"/>
      <c r="ACM699" s="1"/>
      <c r="ACN699" s="1"/>
      <c r="ACO699" s="1"/>
      <c r="ACP699" s="1"/>
      <c r="ACQ699" s="1"/>
      <c r="ACR699" s="1"/>
      <c r="ACS699" s="1"/>
      <c r="ACT699" s="1"/>
      <c r="ACU699" s="1"/>
      <c r="ACV699" s="1"/>
      <c r="ACW699" s="1"/>
      <c r="ACX699" s="1"/>
      <c r="ACY699" s="1"/>
      <c r="ACZ699" s="1"/>
      <c r="ADA699" s="1"/>
      <c r="ADB699" s="1"/>
      <c r="ADC699" s="1"/>
      <c r="ADD699" s="1"/>
      <c r="ADE699" s="1"/>
      <c r="ADF699" s="1"/>
      <c r="ADG699" s="1"/>
      <c r="ADH699" s="1"/>
      <c r="ADI699" s="1"/>
      <c r="ADJ699" s="1"/>
      <c r="ADK699" s="1"/>
      <c r="ADL699" s="1"/>
      <c r="ADM699" s="1"/>
      <c r="ADN699" s="1"/>
      <c r="ADO699" s="1"/>
      <c r="ADP699" s="1"/>
      <c r="ADQ699" s="1"/>
      <c r="ADR699" s="1"/>
      <c r="ADS699" s="1"/>
      <c r="ADT699" s="1"/>
      <c r="ADU699" s="1"/>
      <c r="ADV699" s="1"/>
      <c r="ADW699" s="1"/>
      <c r="ADX699" s="1"/>
      <c r="ADY699" s="1"/>
      <c r="ADZ699" s="1"/>
      <c r="AEA699" s="1"/>
      <c r="AEB699" s="1"/>
      <c r="AEC699" s="1"/>
      <c r="AED699" s="1"/>
      <c r="AEE699" s="1"/>
      <c r="AEF699" s="1"/>
      <c r="AEG699" s="1"/>
      <c r="AEH699" s="1"/>
      <c r="AEI699" s="1"/>
      <c r="AEJ699" s="1"/>
      <c r="AEK699" s="1"/>
      <c r="AEL699" s="1"/>
      <c r="AEM699" s="1"/>
      <c r="AEN699" s="1"/>
      <c r="AEO699" s="1"/>
      <c r="AEP699" s="1"/>
      <c r="AEQ699" s="1"/>
      <c r="AER699" s="1"/>
      <c r="AES699" s="1"/>
      <c r="AET699" s="1"/>
      <c r="AEU699" s="1"/>
      <c r="AEV699" s="1"/>
      <c r="AEW699" s="1"/>
      <c r="AEX699" s="1"/>
      <c r="AEY699" s="1"/>
      <c r="AEZ699" s="1"/>
      <c r="AFA699" s="1"/>
      <c r="AFB699" s="1"/>
      <c r="AFC699" s="1"/>
      <c r="AFD699" s="1"/>
      <c r="AFE699" s="1"/>
      <c r="AFF699" s="1"/>
      <c r="AFG699" s="1"/>
      <c r="AFH699" s="1"/>
      <c r="AFI699" s="1"/>
      <c r="AFJ699" s="1"/>
      <c r="AFK699" s="1"/>
      <c r="AFL699" s="1"/>
      <c r="AFM699" s="1"/>
      <c r="AFN699" s="1"/>
      <c r="AFO699" s="1"/>
      <c r="AFP699" s="1"/>
      <c r="AFQ699" s="1"/>
      <c r="AFR699" s="1"/>
      <c r="AFS699" s="1"/>
      <c r="AFT699" s="1"/>
      <c r="AFU699" s="1"/>
      <c r="AFV699" s="1"/>
      <c r="AFW699" s="1"/>
      <c r="AFX699" s="1"/>
      <c r="AFY699" s="1"/>
      <c r="AFZ699" s="1"/>
      <c r="AGA699" s="1"/>
      <c r="AGB699" s="1"/>
      <c r="AGC699" s="1"/>
      <c r="AGD699" s="1"/>
      <c r="AGE699" s="1"/>
      <c r="AGF699" s="1"/>
      <c r="AGG699" s="1"/>
      <c r="AGH699" s="1"/>
      <c r="AGI699" s="1"/>
      <c r="AGJ699" s="1"/>
      <c r="AGK699" s="1"/>
      <c r="AGL699" s="1"/>
      <c r="AGM699" s="1"/>
      <c r="AGN699" s="1"/>
      <c r="AGO699" s="1"/>
      <c r="AGP699" s="1"/>
      <c r="AGQ699" s="1"/>
      <c r="AGR699" s="1"/>
      <c r="AGS699" s="1"/>
      <c r="AGT699" s="1"/>
      <c r="AGU699" s="1"/>
      <c r="AGV699" s="1"/>
      <c r="AGW699" s="1"/>
      <c r="AGX699" s="1"/>
      <c r="AGY699" s="1"/>
      <c r="AGZ699" s="1"/>
      <c r="AHA699" s="1"/>
      <c r="AHB699" s="1"/>
      <c r="AHC699" s="1"/>
      <c r="AHD699" s="1"/>
      <c r="AHE699" s="1"/>
      <c r="AHF699" s="1"/>
      <c r="AHG699" s="1"/>
      <c r="AHH699" s="1"/>
      <c r="AHI699" s="1"/>
      <c r="AHJ699" s="1"/>
      <c r="AHK699" s="1"/>
      <c r="AHL699" s="1"/>
      <c r="AHM699" s="1"/>
      <c r="AHN699" s="1"/>
      <c r="AHO699" s="1"/>
      <c r="AHP699" s="1"/>
      <c r="AHQ699" s="1"/>
      <c r="AHR699" s="1"/>
      <c r="AHS699" s="1"/>
      <c r="AHT699" s="1"/>
      <c r="AHU699" s="1"/>
      <c r="AHV699" s="1"/>
      <c r="AHW699" s="1"/>
      <c r="AHX699" s="1"/>
      <c r="AHY699" s="1"/>
      <c r="AHZ699" s="1"/>
      <c r="AIA699" s="1"/>
      <c r="AIB699" s="1"/>
      <c r="AIC699" s="1"/>
      <c r="AID699" s="1"/>
      <c r="AIE699" s="1"/>
      <c r="AIF699" s="1"/>
      <c r="AIG699" s="1"/>
      <c r="AIH699" s="1"/>
      <c r="AII699" s="1"/>
      <c r="AIJ699" s="1"/>
      <c r="AIK699" s="1"/>
      <c r="AIL699" s="1"/>
      <c r="AIM699" s="1"/>
      <c r="AIN699" s="1"/>
      <c r="AIO699" s="1"/>
      <c r="AIP699" s="1"/>
      <c r="AIQ699" s="1"/>
      <c r="AIR699" s="1"/>
      <c r="AIS699" s="1"/>
      <c r="AIT699" s="1"/>
      <c r="AIU699" s="1"/>
      <c r="AIV699" s="1"/>
      <c r="AIW699" s="1"/>
      <c r="AIX699" s="1"/>
      <c r="AIY699" s="1"/>
      <c r="AIZ699" s="1"/>
      <c r="AJA699" s="1"/>
      <c r="AJB699" s="1"/>
      <c r="AJC699" s="1"/>
      <c r="AJD699" s="1"/>
      <c r="AJE699" s="1"/>
      <c r="AJF699" s="1"/>
      <c r="AJG699" s="1"/>
      <c r="AJH699" s="1"/>
      <c r="AJI699" s="1"/>
      <c r="AJJ699" s="1"/>
      <c r="AJK699" s="1"/>
      <c r="AJL699" s="1"/>
      <c r="AJM699" s="1"/>
      <c r="AJN699" s="1"/>
      <c r="AJO699" s="1"/>
      <c r="AJP699" s="1"/>
      <c r="AJQ699" s="1"/>
      <c r="AJR699" s="1"/>
      <c r="AJS699" s="1"/>
      <c r="AJT699" s="1"/>
      <c r="AJU699" s="1"/>
      <c r="AJV699" s="1"/>
      <c r="AJW699" s="1"/>
      <c r="AJX699" s="1"/>
      <c r="AJY699" s="1"/>
      <c r="AJZ699" s="1"/>
      <c r="AKA699" s="1"/>
      <c r="AKB699" s="1"/>
      <c r="AKC699" s="1"/>
      <c r="AKD699" s="1"/>
      <c r="AKE699" s="1"/>
      <c r="AKF699" s="1"/>
      <c r="AKG699" s="1"/>
      <c r="AKH699" s="1"/>
      <c r="AKI699" s="1"/>
      <c r="AKJ699" s="1"/>
      <c r="AKK699" s="1"/>
      <c r="AKL699" s="1"/>
      <c r="AKM699" s="1"/>
      <c r="AKN699" s="1"/>
      <c r="AKO699" s="1"/>
      <c r="AKP699" s="1"/>
      <c r="AKQ699" s="1"/>
      <c r="AKR699" s="1"/>
      <c r="AKS699" s="1"/>
      <c r="AKT699" s="1"/>
      <c r="AKU699" s="1"/>
      <c r="AKV699" s="1"/>
      <c r="AKW699" s="1"/>
      <c r="AKX699" s="1"/>
      <c r="AKY699" s="1"/>
      <c r="AKZ699" s="1"/>
      <c r="ALA699" s="1"/>
      <c r="ALB699" s="1"/>
      <c r="ALC699" s="1"/>
      <c r="ALD699" s="1"/>
      <c r="ALE699" s="1"/>
      <c r="ALF699" s="1"/>
      <c r="ALG699" s="1"/>
      <c r="ALH699" s="1"/>
      <c r="ALI699" s="1"/>
      <c r="ALJ699" s="1"/>
      <c r="ALK699" s="1"/>
      <c r="ALL699" s="1"/>
      <c r="ALM699" s="1"/>
      <c r="ALN699" s="1"/>
      <c r="ALO699" s="1"/>
      <c r="ALP699" s="1"/>
      <c r="ALQ699" s="1"/>
      <c r="ALR699" s="1"/>
      <c r="ALS699" s="1"/>
      <c r="ALT699" s="1"/>
      <c r="ALU699" s="1"/>
      <c r="ALV699" s="1"/>
      <c r="ALW699" s="1"/>
      <c r="ALX699" s="1"/>
      <c r="ALY699" s="1"/>
      <c r="ALZ699" s="1"/>
      <c r="AMA699" s="1"/>
      <c r="AMB699" s="1"/>
      <c r="AMC699" s="1"/>
      <c r="AMD699" s="1"/>
      <c r="AME699" s="1"/>
      <c r="AMF699" s="1"/>
      <c r="AMG699" s="1"/>
      <c r="AMH699" s="1"/>
      <c r="AMI699" s="1"/>
      <c r="AMJ699" s="1"/>
    </row>
    <row r="700" spans="1:1024" s="22" customFormat="1">
      <c r="A700" s="1" t="s">
        <v>9707</v>
      </c>
      <c r="B700" s="1" t="s">
        <v>9730</v>
      </c>
      <c r="C700" s="1" t="s">
        <v>1358</v>
      </c>
      <c r="D700" s="1" t="s">
        <v>13</v>
      </c>
      <c r="E700" s="1" t="s">
        <v>9861</v>
      </c>
      <c r="F700" s="1" t="s">
        <v>16</v>
      </c>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c r="KB700" s="1"/>
      <c r="KC700" s="1"/>
      <c r="KD700" s="1"/>
      <c r="KE700" s="1"/>
      <c r="KF700" s="1"/>
      <c r="KG700" s="1"/>
      <c r="KH700" s="1"/>
      <c r="KI700" s="1"/>
      <c r="KJ700" s="1"/>
      <c r="KK700" s="1"/>
      <c r="KL700" s="1"/>
      <c r="KM700" s="1"/>
      <c r="KN700" s="1"/>
      <c r="KO700" s="1"/>
      <c r="KP700" s="1"/>
      <c r="KQ700" s="1"/>
      <c r="KR700" s="1"/>
      <c r="KS700" s="1"/>
      <c r="KT700" s="1"/>
      <c r="KU700" s="1"/>
      <c r="KV700" s="1"/>
      <c r="KW700" s="1"/>
      <c r="KX700" s="1"/>
      <c r="KY700" s="1"/>
      <c r="KZ700" s="1"/>
      <c r="LA700" s="1"/>
      <c r="LB700" s="1"/>
      <c r="LC700" s="1"/>
      <c r="LD700" s="1"/>
      <c r="LE700" s="1"/>
      <c r="LF700" s="1"/>
      <c r="LG700" s="1"/>
      <c r="LH700" s="1"/>
      <c r="LI700" s="1"/>
      <c r="LJ700" s="1"/>
      <c r="LK700" s="1"/>
      <c r="LL700" s="1"/>
      <c r="LM700" s="1"/>
      <c r="LN700" s="1"/>
      <c r="LO700" s="1"/>
      <c r="LP700" s="1"/>
      <c r="LQ700" s="1"/>
      <c r="LR700" s="1"/>
      <c r="LS700" s="1"/>
      <c r="LT700" s="1"/>
      <c r="LU700" s="1"/>
      <c r="LV700" s="1"/>
      <c r="LW700" s="1"/>
      <c r="LX700" s="1"/>
      <c r="LY700" s="1"/>
      <c r="LZ700" s="1"/>
      <c r="MA700" s="1"/>
      <c r="MB700" s="1"/>
      <c r="MC700" s="1"/>
      <c r="MD700" s="1"/>
      <c r="ME700" s="1"/>
      <c r="MF700" s="1"/>
      <c r="MG700" s="1"/>
      <c r="MH700" s="1"/>
      <c r="MI700" s="1"/>
      <c r="MJ700" s="1"/>
      <c r="MK700" s="1"/>
      <c r="ML700" s="1"/>
      <c r="MM700" s="1"/>
      <c r="MN700" s="1"/>
      <c r="MO700" s="1"/>
      <c r="MP700" s="1"/>
      <c r="MQ700" s="1"/>
      <c r="MR700" s="1"/>
      <c r="MS700" s="1"/>
      <c r="MT700" s="1"/>
      <c r="MU700" s="1"/>
      <c r="MV700" s="1"/>
      <c r="MW700" s="1"/>
      <c r="MX700" s="1"/>
      <c r="MY700" s="1"/>
      <c r="MZ700" s="1"/>
      <c r="NA700" s="1"/>
      <c r="NB700" s="1"/>
      <c r="NC700" s="1"/>
      <c r="ND700" s="1"/>
      <c r="NE700" s="1"/>
      <c r="NF700" s="1"/>
      <c r="NG700" s="1"/>
      <c r="NH700" s="1"/>
      <c r="NI700" s="1"/>
      <c r="NJ700" s="1"/>
      <c r="NK700" s="1"/>
      <c r="NL700" s="1"/>
      <c r="NM700" s="1"/>
      <c r="NN700" s="1"/>
      <c r="NO700" s="1"/>
      <c r="NP700" s="1"/>
      <c r="NQ700" s="1"/>
      <c r="NR700" s="1"/>
      <c r="NS700" s="1"/>
      <c r="NT700" s="1"/>
      <c r="NU700" s="1"/>
      <c r="NV700" s="1"/>
      <c r="NW700" s="1"/>
      <c r="NX700" s="1"/>
      <c r="NY700" s="1"/>
      <c r="NZ700" s="1"/>
      <c r="OA700" s="1"/>
      <c r="OB700" s="1"/>
      <c r="OC700" s="1"/>
      <c r="OD700" s="1"/>
      <c r="OE700" s="1"/>
      <c r="OF700" s="1"/>
      <c r="OG700" s="1"/>
      <c r="OH700" s="1"/>
      <c r="OI700" s="1"/>
      <c r="OJ700" s="1"/>
      <c r="OK700" s="1"/>
      <c r="OL700" s="1"/>
      <c r="OM700" s="1"/>
      <c r="ON700" s="1"/>
      <c r="OO700" s="1"/>
      <c r="OP700" s="1"/>
      <c r="OQ700" s="1"/>
      <c r="OR700" s="1"/>
      <c r="OS700" s="1"/>
      <c r="OT700" s="1"/>
      <c r="OU700" s="1"/>
      <c r="OV700" s="1"/>
      <c r="OW700" s="1"/>
      <c r="OX700" s="1"/>
      <c r="OY700" s="1"/>
      <c r="OZ700" s="1"/>
      <c r="PA700" s="1"/>
      <c r="PB700" s="1"/>
      <c r="PC700" s="1"/>
      <c r="PD700" s="1"/>
      <c r="PE700" s="1"/>
      <c r="PF700" s="1"/>
      <c r="PG700" s="1"/>
      <c r="PH700" s="1"/>
      <c r="PI700" s="1"/>
      <c r="PJ700" s="1"/>
      <c r="PK700" s="1"/>
      <c r="PL700" s="1"/>
      <c r="PM700" s="1"/>
      <c r="PN700" s="1"/>
      <c r="PO700" s="1"/>
      <c r="PP700" s="1"/>
      <c r="PQ700" s="1"/>
      <c r="PR700" s="1"/>
      <c r="PS700" s="1"/>
      <c r="PT700" s="1"/>
      <c r="PU700" s="1"/>
      <c r="PV700" s="1"/>
      <c r="PW700" s="1"/>
      <c r="PX700" s="1"/>
      <c r="PY700" s="1"/>
      <c r="PZ700" s="1"/>
      <c r="QA700" s="1"/>
      <c r="QB700" s="1"/>
      <c r="QC700" s="1"/>
      <c r="QD700" s="1"/>
      <c r="QE700" s="1"/>
      <c r="QF700" s="1"/>
      <c r="QG700" s="1"/>
      <c r="QH700" s="1"/>
      <c r="QI700" s="1"/>
      <c r="QJ700" s="1"/>
      <c r="QK700" s="1"/>
      <c r="QL700" s="1"/>
      <c r="QM700" s="1"/>
      <c r="QN700" s="1"/>
      <c r="QO700" s="1"/>
      <c r="QP700" s="1"/>
      <c r="QQ700" s="1"/>
      <c r="QR700" s="1"/>
      <c r="QS700" s="1"/>
      <c r="QT700" s="1"/>
      <c r="QU700" s="1"/>
      <c r="QV700" s="1"/>
      <c r="QW700" s="1"/>
      <c r="QX700" s="1"/>
      <c r="QY700" s="1"/>
      <c r="QZ700" s="1"/>
      <c r="RA700" s="1"/>
      <c r="RB700" s="1"/>
      <c r="RC700" s="1"/>
      <c r="RD700" s="1"/>
      <c r="RE700" s="1"/>
      <c r="RF700" s="1"/>
      <c r="RG700" s="1"/>
      <c r="RH700" s="1"/>
      <c r="RI700" s="1"/>
      <c r="RJ700" s="1"/>
      <c r="RK700" s="1"/>
      <c r="RL700" s="1"/>
      <c r="RM700" s="1"/>
      <c r="RN700" s="1"/>
      <c r="RO700" s="1"/>
      <c r="RP700" s="1"/>
      <c r="RQ700" s="1"/>
      <c r="RR700" s="1"/>
      <c r="RS700" s="1"/>
      <c r="RT700" s="1"/>
      <c r="RU700" s="1"/>
      <c r="RV700" s="1"/>
      <c r="RW700" s="1"/>
      <c r="RX700" s="1"/>
      <c r="RY700" s="1"/>
      <c r="RZ700" s="1"/>
      <c r="SA700" s="1"/>
      <c r="SB700" s="1"/>
      <c r="SC700" s="1"/>
      <c r="SD700" s="1"/>
      <c r="SE700" s="1"/>
      <c r="SF700" s="1"/>
      <c r="SG700" s="1"/>
      <c r="SH700" s="1"/>
      <c r="SI700" s="1"/>
      <c r="SJ700" s="1"/>
      <c r="SK700" s="1"/>
      <c r="SL700" s="1"/>
      <c r="SM700" s="1"/>
      <c r="SN700" s="1"/>
      <c r="SO700" s="1"/>
      <c r="SP700" s="1"/>
      <c r="SQ700" s="1"/>
      <c r="SR700" s="1"/>
      <c r="SS700" s="1"/>
      <c r="ST700" s="1"/>
      <c r="SU700" s="1"/>
      <c r="SV700" s="1"/>
      <c r="SW700" s="1"/>
      <c r="SX700" s="1"/>
      <c r="SY700" s="1"/>
      <c r="SZ700" s="1"/>
      <c r="TA700" s="1"/>
      <c r="TB700" s="1"/>
      <c r="TC700" s="1"/>
      <c r="TD700" s="1"/>
      <c r="TE700" s="1"/>
      <c r="TF700" s="1"/>
      <c r="TG700" s="1"/>
      <c r="TH700" s="1"/>
      <c r="TI700" s="1"/>
      <c r="TJ700" s="1"/>
      <c r="TK700" s="1"/>
      <c r="TL700" s="1"/>
      <c r="TM700" s="1"/>
      <c r="TN700" s="1"/>
      <c r="TO700" s="1"/>
      <c r="TP700" s="1"/>
      <c r="TQ700" s="1"/>
      <c r="TR700" s="1"/>
      <c r="TS700" s="1"/>
      <c r="TT700" s="1"/>
      <c r="TU700" s="1"/>
      <c r="TV700" s="1"/>
      <c r="TW700" s="1"/>
      <c r="TX700" s="1"/>
      <c r="TY700" s="1"/>
      <c r="TZ700" s="1"/>
      <c r="UA700" s="1"/>
      <c r="UB700" s="1"/>
      <c r="UC700" s="1"/>
      <c r="UD700" s="1"/>
      <c r="UE700" s="1"/>
      <c r="UF700" s="1"/>
      <c r="UG700" s="1"/>
      <c r="UH700" s="1"/>
      <c r="UI700" s="1"/>
      <c r="UJ700" s="1"/>
      <c r="UK700" s="1"/>
      <c r="UL700" s="1"/>
      <c r="UM700" s="1"/>
      <c r="UN700" s="1"/>
      <c r="UO700" s="1"/>
      <c r="UP700" s="1"/>
      <c r="UQ700" s="1"/>
      <c r="UR700" s="1"/>
      <c r="US700" s="1"/>
      <c r="UT700" s="1"/>
      <c r="UU700" s="1"/>
      <c r="UV700" s="1"/>
      <c r="UW700" s="1"/>
      <c r="UX700" s="1"/>
      <c r="UY700" s="1"/>
      <c r="UZ700" s="1"/>
      <c r="VA700" s="1"/>
      <c r="VB700" s="1"/>
      <c r="VC700" s="1"/>
      <c r="VD700" s="1"/>
      <c r="VE700" s="1"/>
      <c r="VF700" s="1"/>
      <c r="VG700" s="1"/>
      <c r="VH700" s="1"/>
      <c r="VI700" s="1"/>
      <c r="VJ700" s="1"/>
      <c r="VK700" s="1"/>
      <c r="VL700" s="1"/>
      <c r="VM700" s="1"/>
      <c r="VN700" s="1"/>
      <c r="VO700" s="1"/>
      <c r="VP700" s="1"/>
      <c r="VQ700" s="1"/>
      <c r="VR700" s="1"/>
      <c r="VS700" s="1"/>
      <c r="VT700" s="1"/>
      <c r="VU700" s="1"/>
      <c r="VV700" s="1"/>
      <c r="VW700" s="1"/>
      <c r="VX700" s="1"/>
      <c r="VY700" s="1"/>
      <c r="VZ700" s="1"/>
      <c r="WA700" s="1"/>
      <c r="WB700" s="1"/>
      <c r="WC700" s="1"/>
      <c r="WD700" s="1"/>
      <c r="WE700" s="1"/>
      <c r="WF700" s="1"/>
      <c r="WG700" s="1"/>
      <c r="WH700" s="1"/>
      <c r="WI700" s="1"/>
      <c r="WJ700" s="1"/>
      <c r="WK700" s="1"/>
      <c r="WL700" s="1"/>
      <c r="WM700" s="1"/>
      <c r="WN700" s="1"/>
      <c r="WO700" s="1"/>
      <c r="WP700" s="1"/>
      <c r="WQ700" s="1"/>
      <c r="WR700" s="1"/>
      <c r="WS700" s="1"/>
      <c r="WT700" s="1"/>
      <c r="WU700" s="1"/>
      <c r="WV700" s="1"/>
      <c r="WW700" s="1"/>
      <c r="WX700" s="1"/>
      <c r="WY700" s="1"/>
      <c r="WZ700" s="1"/>
      <c r="XA700" s="1"/>
      <c r="XB700" s="1"/>
      <c r="XC700" s="1"/>
      <c r="XD700" s="1"/>
      <c r="XE700" s="1"/>
      <c r="XF700" s="1"/>
      <c r="XG700" s="1"/>
      <c r="XH700" s="1"/>
      <c r="XI700" s="1"/>
      <c r="XJ700" s="1"/>
      <c r="XK700" s="1"/>
      <c r="XL700" s="1"/>
      <c r="XM700" s="1"/>
      <c r="XN700" s="1"/>
      <c r="XO700" s="1"/>
      <c r="XP700" s="1"/>
      <c r="XQ700" s="1"/>
      <c r="XR700" s="1"/>
      <c r="XS700" s="1"/>
      <c r="XT700" s="1"/>
      <c r="XU700" s="1"/>
      <c r="XV700" s="1"/>
      <c r="XW700" s="1"/>
      <c r="XX700" s="1"/>
      <c r="XY700" s="1"/>
      <c r="XZ700" s="1"/>
      <c r="YA700" s="1"/>
      <c r="YB700" s="1"/>
      <c r="YC700" s="1"/>
      <c r="YD700" s="1"/>
      <c r="YE700" s="1"/>
      <c r="YF700" s="1"/>
      <c r="YG700" s="1"/>
      <c r="YH700" s="1"/>
      <c r="YI700" s="1"/>
      <c r="YJ700" s="1"/>
      <c r="YK700" s="1"/>
      <c r="YL700" s="1"/>
      <c r="YM700" s="1"/>
      <c r="YN700" s="1"/>
      <c r="YO700" s="1"/>
      <c r="YP700" s="1"/>
      <c r="YQ700" s="1"/>
      <c r="YR700" s="1"/>
      <c r="YS700" s="1"/>
      <c r="YT700" s="1"/>
      <c r="YU700" s="1"/>
      <c r="YV700" s="1"/>
      <c r="YW700" s="1"/>
      <c r="YX700" s="1"/>
      <c r="YY700" s="1"/>
      <c r="YZ700" s="1"/>
      <c r="ZA700" s="1"/>
      <c r="ZB700" s="1"/>
      <c r="ZC700" s="1"/>
      <c r="ZD700" s="1"/>
      <c r="ZE700" s="1"/>
      <c r="ZF700" s="1"/>
      <c r="ZG700" s="1"/>
      <c r="ZH700" s="1"/>
      <c r="ZI700" s="1"/>
      <c r="ZJ700" s="1"/>
      <c r="ZK700" s="1"/>
      <c r="ZL700" s="1"/>
      <c r="ZM700" s="1"/>
      <c r="ZN700" s="1"/>
      <c r="ZO700" s="1"/>
      <c r="ZP700" s="1"/>
      <c r="ZQ700" s="1"/>
      <c r="ZR700" s="1"/>
      <c r="ZS700" s="1"/>
      <c r="ZT700" s="1"/>
      <c r="ZU700" s="1"/>
      <c r="ZV700" s="1"/>
      <c r="ZW700" s="1"/>
      <c r="ZX700" s="1"/>
      <c r="ZY700" s="1"/>
      <c r="ZZ700" s="1"/>
      <c r="AAA700" s="1"/>
      <c r="AAB700" s="1"/>
      <c r="AAC700" s="1"/>
      <c r="AAD700" s="1"/>
      <c r="AAE700" s="1"/>
      <c r="AAF700" s="1"/>
      <c r="AAG700" s="1"/>
      <c r="AAH700" s="1"/>
      <c r="AAI700" s="1"/>
      <c r="AAJ700" s="1"/>
      <c r="AAK700" s="1"/>
      <c r="AAL700" s="1"/>
      <c r="AAM700" s="1"/>
      <c r="AAN700" s="1"/>
      <c r="AAO700" s="1"/>
      <c r="AAP700" s="1"/>
      <c r="AAQ700" s="1"/>
      <c r="AAR700" s="1"/>
      <c r="AAS700" s="1"/>
      <c r="AAT700" s="1"/>
      <c r="AAU700" s="1"/>
      <c r="AAV700" s="1"/>
      <c r="AAW700" s="1"/>
      <c r="AAX700" s="1"/>
      <c r="AAY700" s="1"/>
      <c r="AAZ700" s="1"/>
      <c r="ABA700" s="1"/>
      <c r="ABB700" s="1"/>
      <c r="ABC700" s="1"/>
      <c r="ABD700" s="1"/>
      <c r="ABE700" s="1"/>
      <c r="ABF700" s="1"/>
      <c r="ABG700" s="1"/>
      <c r="ABH700" s="1"/>
      <c r="ABI700" s="1"/>
      <c r="ABJ700" s="1"/>
      <c r="ABK700" s="1"/>
      <c r="ABL700" s="1"/>
      <c r="ABM700" s="1"/>
      <c r="ABN700" s="1"/>
      <c r="ABO700" s="1"/>
      <c r="ABP700" s="1"/>
      <c r="ABQ700" s="1"/>
      <c r="ABR700" s="1"/>
      <c r="ABS700" s="1"/>
      <c r="ABT700" s="1"/>
      <c r="ABU700" s="1"/>
      <c r="ABV700" s="1"/>
      <c r="ABW700" s="1"/>
      <c r="ABX700" s="1"/>
      <c r="ABY700" s="1"/>
      <c r="ABZ700" s="1"/>
      <c r="ACA700" s="1"/>
      <c r="ACB700" s="1"/>
      <c r="ACC700" s="1"/>
      <c r="ACD700" s="1"/>
      <c r="ACE700" s="1"/>
      <c r="ACF700" s="1"/>
      <c r="ACG700" s="1"/>
      <c r="ACH700" s="1"/>
      <c r="ACI700" s="1"/>
      <c r="ACJ700" s="1"/>
      <c r="ACK700" s="1"/>
      <c r="ACL700" s="1"/>
      <c r="ACM700" s="1"/>
      <c r="ACN700" s="1"/>
      <c r="ACO700" s="1"/>
      <c r="ACP700" s="1"/>
      <c r="ACQ700" s="1"/>
      <c r="ACR700" s="1"/>
      <c r="ACS700" s="1"/>
      <c r="ACT700" s="1"/>
      <c r="ACU700" s="1"/>
      <c r="ACV700" s="1"/>
      <c r="ACW700" s="1"/>
      <c r="ACX700" s="1"/>
      <c r="ACY700" s="1"/>
      <c r="ACZ700" s="1"/>
      <c r="ADA700" s="1"/>
      <c r="ADB700" s="1"/>
      <c r="ADC700" s="1"/>
      <c r="ADD700" s="1"/>
      <c r="ADE700" s="1"/>
      <c r="ADF700" s="1"/>
      <c r="ADG700" s="1"/>
      <c r="ADH700" s="1"/>
      <c r="ADI700" s="1"/>
      <c r="ADJ700" s="1"/>
      <c r="ADK700" s="1"/>
      <c r="ADL700" s="1"/>
      <c r="ADM700" s="1"/>
      <c r="ADN700" s="1"/>
      <c r="ADO700" s="1"/>
      <c r="ADP700" s="1"/>
      <c r="ADQ700" s="1"/>
      <c r="ADR700" s="1"/>
      <c r="ADS700" s="1"/>
      <c r="ADT700" s="1"/>
      <c r="ADU700" s="1"/>
      <c r="ADV700" s="1"/>
      <c r="ADW700" s="1"/>
      <c r="ADX700" s="1"/>
      <c r="ADY700" s="1"/>
      <c r="ADZ700" s="1"/>
      <c r="AEA700" s="1"/>
      <c r="AEB700" s="1"/>
      <c r="AEC700" s="1"/>
      <c r="AED700" s="1"/>
      <c r="AEE700" s="1"/>
      <c r="AEF700" s="1"/>
      <c r="AEG700" s="1"/>
      <c r="AEH700" s="1"/>
      <c r="AEI700" s="1"/>
      <c r="AEJ700" s="1"/>
      <c r="AEK700" s="1"/>
      <c r="AEL700" s="1"/>
      <c r="AEM700" s="1"/>
      <c r="AEN700" s="1"/>
      <c r="AEO700" s="1"/>
      <c r="AEP700" s="1"/>
      <c r="AEQ700" s="1"/>
      <c r="AER700" s="1"/>
      <c r="AES700" s="1"/>
      <c r="AET700" s="1"/>
      <c r="AEU700" s="1"/>
      <c r="AEV700" s="1"/>
      <c r="AEW700" s="1"/>
      <c r="AEX700" s="1"/>
      <c r="AEY700" s="1"/>
      <c r="AEZ700" s="1"/>
      <c r="AFA700" s="1"/>
      <c r="AFB700" s="1"/>
      <c r="AFC700" s="1"/>
      <c r="AFD700" s="1"/>
      <c r="AFE700" s="1"/>
      <c r="AFF700" s="1"/>
      <c r="AFG700" s="1"/>
      <c r="AFH700" s="1"/>
      <c r="AFI700" s="1"/>
      <c r="AFJ700" s="1"/>
      <c r="AFK700" s="1"/>
      <c r="AFL700" s="1"/>
      <c r="AFM700" s="1"/>
      <c r="AFN700" s="1"/>
      <c r="AFO700" s="1"/>
      <c r="AFP700" s="1"/>
      <c r="AFQ700" s="1"/>
      <c r="AFR700" s="1"/>
      <c r="AFS700" s="1"/>
      <c r="AFT700" s="1"/>
      <c r="AFU700" s="1"/>
      <c r="AFV700" s="1"/>
      <c r="AFW700" s="1"/>
      <c r="AFX700" s="1"/>
      <c r="AFY700" s="1"/>
      <c r="AFZ700" s="1"/>
      <c r="AGA700" s="1"/>
      <c r="AGB700" s="1"/>
      <c r="AGC700" s="1"/>
      <c r="AGD700" s="1"/>
      <c r="AGE700" s="1"/>
      <c r="AGF700" s="1"/>
      <c r="AGG700" s="1"/>
      <c r="AGH700" s="1"/>
      <c r="AGI700" s="1"/>
      <c r="AGJ700" s="1"/>
      <c r="AGK700" s="1"/>
      <c r="AGL700" s="1"/>
      <c r="AGM700" s="1"/>
      <c r="AGN700" s="1"/>
      <c r="AGO700" s="1"/>
      <c r="AGP700" s="1"/>
      <c r="AGQ700" s="1"/>
      <c r="AGR700" s="1"/>
      <c r="AGS700" s="1"/>
      <c r="AGT700" s="1"/>
      <c r="AGU700" s="1"/>
      <c r="AGV700" s="1"/>
      <c r="AGW700" s="1"/>
      <c r="AGX700" s="1"/>
      <c r="AGY700" s="1"/>
      <c r="AGZ700" s="1"/>
      <c r="AHA700" s="1"/>
      <c r="AHB700" s="1"/>
      <c r="AHC700" s="1"/>
      <c r="AHD700" s="1"/>
      <c r="AHE700" s="1"/>
      <c r="AHF700" s="1"/>
      <c r="AHG700" s="1"/>
      <c r="AHH700" s="1"/>
      <c r="AHI700" s="1"/>
      <c r="AHJ700" s="1"/>
      <c r="AHK700" s="1"/>
      <c r="AHL700" s="1"/>
      <c r="AHM700" s="1"/>
      <c r="AHN700" s="1"/>
      <c r="AHO700" s="1"/>
      <c r="AHP700" s="1"/>
      <c r="AHQ700" s="1"/>
      <c r="AHR700" s="1"/>
      <c r="AHS700" s="1"/>
      <c r="AHT700" s="1"/>
      <c r="AHU700" s="1"/>
      <c r="AHV700" s="1"/>
      <c r="AHW700" s="1"/>
      <c r="AHX700" s="1"/>
      <c r="AHY700" s="1"/>
      <c r="AHZ700" s="1"/>
      <c r="AIA700" s="1"/>
      <c r="AIB700" s="1"/>
      <c r="AIC700" s="1"/>
      <c r="AID700" s="1"/>
      <c r="AIE700" s="1"/>
      <c r="AIF700" s="1"/>
      <c r="AIG700" s="1"/>
      <c r="AIH700" s="1"/>
      <c r="AII700" s="1"/>
      <c r="AIJ700" s="1"/>
      <c r="AIK700" s="1"/>
      <c r="AIL700" s="1"/>
      <c r="AIM700" s="1"/>
      <c r="AIN700" s="1"/>
      <c r="AIO700" s="1"/>
      <c r="AIP700" s="1"/>
      <c r="AIQ700" s="1"/>
      <c r="AIR700" s="1"/>
      <c r="AIS700" s="1"/>
      <c r="AIT700" s="1"/>
      <c r="AIU700" s="1"/>
      <c r="AIV700" s="1"/>
      <c r="AIW700" s="1"/>
      <c r="AIX700" s="1"/>
      <c r="AIY700" s="1"/>
      <c r="AIZ700" s="1"/>
      <c r="AJA700" s="1"/>
      <c r="AJB700" s="1"/>
      <c r="AJC700" s="1"/>
      <c r="AJD700" s="1"/>
      <c r="AJE700" s="1"/>
      <c r="AJF700" s="1"/>
      <c r="AJG700" s="1"/>
      <c r="AJH700" s="1"/>
      <c r="AJI700" s="1"/>
      <c r="AJJ700" s="1"/>
      <c r="AJK700" s="1"/>
      <c r="AJL700" s="1"/>
      <c r="AJM700" s="1"/>
      <c r="AJN700" s="1"/>
      <c r="AJO700" s="1"/>
      <c r="AJP700" s="1"/>
      <c r="AJQ700" s="1"/>
      <c r="AJR700" s="1"/>
      <c r="AJS700" s="1"/>
      <c r="AJT700" s="1"/>
      <c r="AJU700" s="1"/>
      <c r="AJV700" s="1"/>
      <c r="AJW700" s="1"/>
      <c r="AJX700" s="1"/>
      <c r="AJY700" s="1"/>
      <c r="AJZ700" s="1"/>
      <c r="AKA700" s="1"/>
      <c r="AKB700" s="1"/>
      <c r="AKC700" s="1"/>
      <c r="AKD700" s="1"/>
      <c r="AKE700" s="1"/>
      <c r="AKF700" s="1"/>
      <c r="AKG700" s="1"/>
      <c r="AKH700" s="1"/>
      <c r="AKI700" s="1"/>
      <c r="AKJ700" s="1"/>
      <c r="AKK700" s="1"/>
      <c r="AKL700" s="1"/>
      <c r="AKM700" s="1"/>
      <c r="AKN700" s="1"/>
      <c r="AKO700" s="1"/>
      <c r="AKP700" s="1"/>
      <c r="AKQ700" s="1"/>
      <c r="AKR700" s="1"/>
      <c r="AKS700" s="1"/>
      <c r="AKT700" s="1"/>
      <c r="AKU700" s="1"/>
      <c r="AKV700" s="1"/>
      <c r="AKW700" s="1"/>
      <c r="AKX700" s="1"/>
      <c r="AKY700" s="1"/>
      <c r="AKZ700" s="1"/>
      <c r="ALA700" s="1"/>
      <c r="ALB700" s="1"/>
      <c r="ALC700" s="1"/>
      <c r="ALD700" s="1"/>
      <c r="ALE700" s="1"/>
      <c r="ALF700" s="1"/>
      <c r="ALG700" s="1"/>
      <c r="ALH700" s="1"/>
      <c r="ALI700" s="1"/>
      <c r="ALJ700" s="1"/>
      <c r="ALK700" s="1"/>
      <c r="ALL700" s="1"/>
      <c r="ALM700" s="1"/>
      <c r="ALN700" s="1"/>
      <c r="ALO700" s="1"/>
      <c r="ALP700" s="1"/>
      <c r="ALQ700" s="1"/>
      <c r="ALR700" s="1"/>
      <c r="ALS700" s="1"/>
      <c r="ALT700" s="1"/>
      <c r="ALU700" s="1"/>
      <c r="ALV700" s="1"/>
      <c r="ALW700" s="1"/>
      <c r="ALX700" s="1"/>
      <c r="ALY700" s="1"/>
      <c r="ALZ700" s="1"/>
      <c r="AMA700" s="1"/>
      <c r="AMB700" s="1"/>
      <c r="AMC700" s="1"/>
      <c r="AMD700" s="1"/>
      <c r="AME700" s="1"/>
      <c r="AMF700" s="1"/>
      <c r="AMG700" s="1"/>
      <c r="AMH700" s="1"/>
      <c r="AMI700" s="1"/>
      <c r="AMJ700" s="1"/>
    </row>
    <row r="701" spans="1:1024" s="22" customFormat="1">
      <c r="A701" s="1" t="s">
        <v>9708</v>
      </c>
      <c r="B701" s="1" t="s">
        <v>9731</v>
      </c>
      <c r="C701" s="1" t="s">
        <v>1358</v>
      </c>
      <c r="D701" s="1" t="s">
        <v>13</v>
      </c>
      <c r="E701" s="1" t="s">
        <v>9767</v>
      </c>
      <c r="F701" s="1" t="s">
        <v>16</v>
      </c>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c r="KB701" s="1"/>
      <c r="KC701" s="1"/>
      <c r="KD701" s="1"/>
      <c r="KE701" s="1"/>
      <c r="KF701" s="1"/>
      <c r="KG701" s="1"/>
      <c r="KH701" s="1"/>
      <c r="KI701" s="1"/>
      <c r="KJ701" s="1"/>
      <c r="KK701" s="1"/>
      <c r="KL701" s="1"/>
      <c r="KM701" s="1"/>
      <c r="KN701" s="1"/>
      <c r="KO701" s="1"/>
      <c r="KP701" s="1"/>
      <c r="KQ701" s="1"/>
      <c r="KR701" s="1"/>
      <c r="KS701" s="1"/>
      <c r="KT701" s="1"/>
      <c r="KU701" s="1"/>
      <c r="KV701" s="1"/>
      <c r="KW701" s="1"/>
      <c r="KX701" s="1"/>
      <c r="KY701" s="1"/>
      <c r="KZ701" s="1"/>
      <c r="LA701" s="1"/>
      <c r="LB701" s="1"/>
      <c r="LC701" s="1"/>
      <c r="LD701" s="1"/>
      <c r="LE701" s="1"/>
      <c r="LF701" s="1"/>
      <c r="LG701" s="1"/>
      <c r="LH701" s="1"/>
      <c r="LI701" s="1"/>
      <c r="LJ701" s="1"/>
      <c r="LK701" s="1"/>
      <c r="LL701" s="1"/>
      <c r="LM701" s="1"/>
      <c r="LN701" s="1"/>
      <c r="LO701" s="1"/>
      <c r="LP701" s="1"/>
      <c r="LQ701" s="1"/>
      <c r="LR701" s="1"/>
      <c r="LS701" s="1"/>
      <c r="LT701" s="1"/>
      <c r="LU701" s="1"/>
      <c r="LV701" s="1"/>
      <c r="LW701" s="1"/>
      <c r="LX701" s="1"/>
      <c r="LY701" s="1"/>
      <c r="LZ701" s="1"/>
      <c r="MA701" s="1"/>
      <c r="MB701" s="1"/>
      <c r="MC701" s="1"/>
      <c r="MD701" s="1"/>
      <c r="ME701" s="1"/>
      <c r="MF701" s="1"/>
      <c r="MG701" s="1"/>
      <c r="MH701" s="1"/>
      <c r="MI701" s="1"/>
      <c r="MJ701" s="1"/>
      <c r="MK701" s="1"/>
      <c r="ML701" s="1"/>
      <c r="MM701" s="1"/>
      <c r="MN701" s="1"/>
      <c r="MO701" s="1"/>
      <c r="MP701" s="1"/>
      <c r="MQ701" s="1"/>
      <c r="MR701" s="1"/>
      <c r="MS701" s="1"/>
      <c r="MT701" s="1"/>
      <c r="MU701" s="1"/>
      <c r="MV701" s="1"/>
      <c r="MW701" s="1"/>
      <c r="MX701" s="1"/>
      <c r="MY701" s="1"/>
      <c r="MZ701" s="1"/>
      <c r="NA701" s="1"/>
      <c r="NB701" s="1"/>
      <c r="NC701" s="1"/>
      <c r="ND701" s="1"/>
      <c r="NE701" s="1"/>
      <c r="NF701" s="1"/>
      <c r="NG701" s="1"/>
      <c r="NH701" s="1"/>
      <c r="NI701" s="1"/>
      <c r="NJ701" s="1"/>
      <c r="NK701" s="1"/>
      <c r="NL701" s="1"/>
      <c r="NM701" s="1"/>
      <c r="NN701" s="1"/>
      <c r="NO701" s="1"/>
      <c r="NP701" s="1"/>
      <c r="NQ701" s="1"/>
      <c r="NR701" s="1"/>
      <c r="NS701" s="1"/>
      <c r="NT701" s="1"/>
      <c r="NU701" s="1"/>
      <c r="NV701" s="1"/>
      <c r="NW701" s="1"/>
      <c r="NX701" s="1"/>
      <c r="NY701" s="1"/>
      <c r="NZ701" s="1"/>
      <c r="OA701" s="1"/>
      <c r="OB701" s="1"/>
      <c r="OC701" s="1"/>
      <c r="OD701" s="1"/>
      <c r="OE701" s="1"/>
      <c r="OF701" s="1"/>
      <c r="OG701" s="1"/>
      <c r="OH701" s="1"/>
      <c r="OI701" s="1"/>
      <c r="OJ701" s="1"/>
      <c r="OK701" s="1"/>
      <c r="OL701" s="1"/>
      <c r="OM701" s="1"/>
      <c r="ON701" s="1"/>
      <c r="OO701" s="1"/>
      <c r="OP701" s="1"/>
      <c r="OQ701" s="1"/>
      <c r="OR701" s="1"/>
      <c r="OS701" s="1"/>
      <c r="OT701" s="1"/>
      <c r="OU701" s="1"/>
      <c r="OV701" s="1"/>
      <c r="OW701" s="1"/>
      <c r="OX701" s="1"/>
      <c r="OY701" s="1"/>
      <c r="OZ701" s="1"/>
      <c r="PA701" s="1"/>
      <c r="PB701" s="1"/>
      <c r="PC701" s="1"/>
      <c r="PD701" s="1"/>
      <c r="PE701" s="1"/>
      <c r="PF701" s="1"/>
      <c r="PG701" s="1"/>
      <c r="PH701" s="1"/>
      <c r="PI701" s="1"/>
      <c r="PJ701" s="1"/>
      <c r="PK701" s="1"/>
      <c r="PL701" s="1"/>
      <c r="PM701" s="1"/>
      <c r="PN701" s="1"/>
      <c r="PO701" s="1"/>
      <c r="PP701" s="1"/>
      <c r="PQ701" s="1"/>
      <c r="PR701" s="1"/>
      <c r="PS701" s="1"/>
      <c r="PT701" s="1"/>
      <c r="PU701" s="1"/>
      <c r="PV701" s="1"/>
      <c r="PW701" s="1"/>
      <c r="PX701" s="1"/>
      <c r="PY701" s="1"/>
      <c r="PZ701" s="1"/>
      <c r="QA701" s="1"/>
      <c r="QB701" s="1"/>
      <c r="QC701" s="1"/>
      <c r="QD701" s="1"/>
      <c r="QE701" s="1"/>
      <c r="QF701" s="1"/>
      <c r="QG701" s="1"/>
      <c r="QH701" s="1"/>
      <c r="QI701" s="1"/>
      <c r="QJ701" s="1"/>
      <c r="QK701" s="1"/>
      <c r="QL701" s="1"/>
      <c r="QM701" s="1"/>
      <c r="QN701" s="1"/>
      <c r="QO701" s="1"/>
      <c r="QP701" s="1"/>
      <c r="QQ701" s="1"/>
      <c r="QR701" s="1"/>
      <c r="QS701" s="1"/>
      <c r="QT701" s="1"/>
      <c r="QU701" s="1"/>
      <c r="QV701" s="1"/>
      <c r="QW701" s="1"/>
      <c r="QX701" s="1"/>
      <c r="QY701" s="1"/>
      <c r="QZ701" s="1"/>
      <c r="RA701" s="1"/>
      <c r="RB701" s="1"/>
      <c r="RC701" s="1"/>
      <c r="RD701" s="1"/>
      <c r="RE701" s="1"/>
      <c r="RF701" s="1"/>
      <c r="RG701" s="1"/>
      <c r="RH701" s="1"/>
      <c r="RI701" s="1"/>
      <c r="RJ701" s="1"/>
      <c r="RK701" s="1"/>
      <c r="RL701" s="1"/>
      <c r="RM701" s="1"/>
      <c r="RN701" s="1"/>
      <c r="RO701" s="1"/>
      <c r="RP701" s="1"/>
      <c r="RQ701" s="1"/>
      <c r="RR701" s="1"/>
      <c r="RS701" s="1"/>
      <c r="RT701" s="1"/>
      <c r="RU701" s="1"/>
      <c r="RV701" s="1"/>
      <c r="RW701" s="1"/>
      <c r="RX701" s="1"/>
      <c r="RY701" s="1"/>
      <c r="RZ701" s="1"/>
      <c r="SA701" s="1"/>
      <c r="SB701" s="1"/>
      <c r="SC701" s="1"/>
      <c r="SD701" s="1"/>
      <c r="SE701" s="1"/>
      <c r="SF701" s="1"/>
      <c r="SG701" s="1"/>
      <c r="SH701" s="1"/>
      <c r="SI701" s="1"/>
      <c r="SJ701" s="1"/>
      <c r="SK701" s="1"/>
      <c r="SL701" s="1"/>
      <c r="SM701" s="1"/>
      <c r="SN701" s="1"/>
      <c r="SO701" s="1"/>
      <c r="SP701" s="1"/>
      <c r="SQ701" s="1"/>
      <c r="SR701" s="1"/>
      <c r="SS701" s="1"/>
      <c r="ST701" s="1"/>
      <c r="SU701" s="1"/>
      <c r="SV701" s="1"/>
      <c r="SW701" s="1"/>
      <c r="SX701" s="1"/>
      <c r="SY701" s="1"/>
      <c r="SZ701" s="1"/>
      <c r="TA701" s="1"/>
      <c r="TB701" s="1"/>
      <c r="TC701" s="1"/>
      <c r="TD701" s="1"/>
      <c r="TE701" s="1"/>
      <c r="TF701" s="1"/>
      <c r="TG701" s="1"/>
      <c r="TH701" s="1"/>
      <c r="TI701" s="1"/>
      <c r="TJ701" s="1"/>
      <c r="TK701" s="1"/>
      <c r="TL701" s="1"/>
      <c r="TM701" s="1"/>
      <c r="TN701" s="1"/>
      <c r="TO701" s="1"/>
      <c r="TP701" s="1"/>
      <c r="TQ701" s="1"/>
      <c r="TR701" s="1"/>
      <c r="TS701" s="1"/>
      <c r="TT701" s="1"/>
      <c r="TU701" s="1"/>
      <c r="TV701" s="1"/>
      <c r="TW701" s="1"/>
      <c r="TX701" s="1"/>
      <c r="TY701" s="1"/>
      <c r="TZ701" s="1"/>
      <c r="UA701" s="1"/>
      <c r="UB701" s="1"/>
      <c r="UC701" s="1"/>
      <c r="UD701" s="1"/>
      <c r="UE701" s="1"/>
      <c r="UF701" s="1"/>
      <c r="UG701" s="1"/>
      <c r="UH701" s="1"/>
      <c r="UI701" s="1"/>
      <c r="UJ701" s="1"/>
      <c r="UK701" s="1"/>
      <c r="UL701" s="1"/>
      <c r="UM701" s="1"/>
      <c r="UN701" s="1"/>
      <c r="UO701" s="1"/>
      <c r="UP701" s="1"/>
      <c r="UQ701" s="1"/>
      <c r="UR701" s="1"/>
      <c r="US701" s="1"/>
      <c r="UT701" s="1"/>
      <c r="UU701" s="1"/>
      <c r="UV701" s="1"/>
      <c r="UW701" s="1"/>
      <c r="UX701" s="1"/>
      <c r="UY701" s="1"/>
      <c r="UZ701" s="1"/>
      <c r="VA701" s="1"/>
      <c r="VB701" s="1"/>
      <c r="VC701" s="1"/>
      <c r="VD701" s="1"/>
      <c r="VE701" s="1"/>
      <c r="VF701" s="1"/>
      <c r="VG701" s="1"/>
      <c r="VH701" s="1"/>
      <c r="VI701" s="1"/>
      <c r="VJ701" s="1"/>
      <c r="VK701" s="1"/>
      <c r="VL701" s="1"/>
      <c r="VM701" s="1"/>
      <c r="VN701" s="1"/>
      <c r="VO701" s="1"/>
      <c r="VP701" s="1"/>
      <c r="VQ701" s="1"/>
      <c r="VR701" s="1"/>
      <c r="VS701" s="1"/>
      <c r="VT701" s="1"/>
      <c r="VU701" s="1"/>
      <c r="VV701" s="1"/>
      <c r="VW701" s="1"/>
      <c r="VX701" s="1"/>
      <c r="VY701" s="1"/>
      <c r="VZ701" s="1"/>
      <c r="WA701" s="1"/>
      <c r="WB701" s="1"/>
      <c r="WC701" s="1"/>
      <c r="WD701" s="1"/>
      <c r="WE701" s="1"/>
      <c r="WF701" s="1"/>
      <c r="WG701" s="1"/>
      <c r="WH701" s="1"/>
      <c r="WI701" s="1"/>
      <c r="WJ701" s="1"/>
      <c r="WK701" s="1"/>
      <c r="WL701" s="1"/>
      <c r="WM701" s="1"/>
      <c r="WN701" s="1"/>
      <c r="WO701" s="1"/>
      <c r="WP701" s="1"/>
      <c r="WQ701" s="1"/>
      <c r="WR701" s="1"/>
      <c r="WS701" s="1"/>
      <c r="WT701" s="1"/>
      <c r="WU701" s="1"/>
      <c r="WV701" s="1"/>
      <c r="WW701" s="1"/>
      <c r="WX701" s="1"/>
      <c r="WY701" s="1"/>
      <c r="WZ701" s="1"/>
      <c r="XA701" s="1"/>
      <c r="XB701" s="1"/>
      <c r="XC701" s="1"/>
      <c r="XD701" s="1"/>
      <c r="XE701" s="1"/>
      <c r="XF701" s="1"/>
      <c r="XG701" s="1"/>
      <c r="XH701" s="1"/>
      <c r="XI701" s="1"/>
      <c r="XJ701" s="1"/>
      <c r="XK701" s="1"/>
      <c r="XL701" s="1"/>
      <c r="XM701" s="1"/>
      <c r="XN701" s="1"/>
      <c r="XO701" s="1"/>
      <c r="XP701" s="1"/>
      <c r="XQ701" s="1"/>
      <c r="XR701" s="1"/>
      <c r="XS701" s="1"/>
      <c r="XT701" s="1"/>
      <c r="XU701" s="1"/>
      <c r="XV701" s="1"/>
      <c r="XW701" s="1"/>
      <c r="XX701" s="1"/>
      <c r="XY701" s="1"/>
      <c r="XZ701" s="1"/>
      <c r="YA701" s="1"/>
      <c r="YB701" s="1"/>
      <c r="YC701" s="1"/>
      <c r="YD701" s="1"/>
      <c r="YE701" s="1"/>
      <c r="YF701" s="1"/>
      <c r="YG701" s="1"/>
      <c r="YH701" s="1"/>
      <c r="YI701" s="1"/>
      <c r="YJ701" s="1"/>
      <c r="YK701" s="1"/>
      <c r="YL701" s="1"/>
      <c r="YM701" s="1"/>
      <c r="YN701" s="1"/>
      <c r="YO701" s="1"/>
      <c r="YP701" s="1"/>
      <c r="YQ701" s="1"/>
      <c r="YR701" s="1"/>
      <c r="YS701" s="1"/>
      <c r="YT701" s="1"/>
      <c r="YU701" s="1"/>
      <c r="YV701" s="1"/>
      <c r="YW701" s="1"/>
      <c r="YX701" s="1"/>
      <c r="YY701" s="1"/>
      <c r="YZ701" s="1"/>
      <c r="ZA701" s="1"/>
      <c r="ZB701" s="1"/>
      <c r="ZC701" s="1"/>
      <c r="ZD701" s="1"/>
      <c r="ZE701" s="1"/>
      <c r="ZF701" s="1"/>
      <c r="ZG701" s="1"/>
      <c r="ZH701" s="1"/>
      <c r="ZI701" s="1"/>
      <c r="ZJ701" s="1"/>
      <c r="ZK701" s="1"/>
      <c r="ZL701" s="1"/>
      <c r="ZM701" s="1"/>
      <c r="ZN701" s="1"/>
      <c r="ZO701" s="1"/>
      <c r="ZP701" s="1"/>
      <c r="ZQ701" s="1"/>
      <c r="ZR701" s="1"/>
      <c r="ZS701" s="1"/>
      <c r="ZT701" s="1"/>
      <c r="ZU701" s="1"/>
      <c r="ZV701" s="1"/>
      <c r="ZW701" s="1"/>
      <c r="ZX701" s="1"/>
      <c r="ZY701" s="1"/>
      <c r="ZZ701" s="1"/>
      <c r="AAA701" s="1"/>
      <c r="AAB701" s="1"/>
      <c r="AAC701" s="1"/>
      <c r="AAD701" s="1"/>
      <c r="AAE701" s="1"/>
      <c r="AAF701" s="1"/>
      <c r="AAG701" s="1"/>
      <c r="AAH701" s="1"/>
      <c r="AAI701" s="1"/>
      <c r="AAJ701" s="1"/>
      <c r="AAK701" s="1"/>
      <c r="AAL701" s="1"/>
      <c r="AAM701" s="1"/>
      <c r="AAN701" s="1"/>
      <c r="AAO701" s="1"/>
      <c r="AAP701" s="1"/>
      <c r="AAQ701" s="1"/>
      <c r="AAR701" s="1"/>
      <c r="AAS701" s="1"/>
      <c r="AAT701" s="1"/>
      <c r="AAU701" s="1"/>
      <c r="AAV701" s="1"/>
      <c r="AAW701" s="1"/>
      <c r="AAX701" s="1"/>
      <c r="AAY701" s="1"/>
      <c r="AAZ701" s="1"/>
      <c r="ABA701" s="1"/>
      <c r="ABB701" s="1"/>
      <c r="ABC701" s="1"/>
      <c r="ABD701" s="1"/>
      <c r="ABE701" s="1"/>
      <c r="ABF701" s="1"/>
      <c r="ABG701" s="1"/>
      <c r="ABH701" s="1"/>
      <c r="ABI701" s="1"/>
      <c r="ABJ701" s="1"/>
      <c r="ABK701" s="1"/>
      <c r="ABL701" s="1"/>
      <c r="ABM701" s="1"/>
      <c r="ABN701" s="1"/>
      <c r="ABO701" s="1"/>
      <c r="ABP701" s="1"/>
      <c r="ABQ701" s="1"/>
      <c r="ABR701" s="1"/>
      <c r="ABS701" s="1"/>
      <c r="ABT701" s="1"/>
      <c r="ABU701" s="1"/>
      <c r="ABV701" s="1"/>
      <c r="ABW701" s="1"/>
      <c r="ABX701" s="1"/>
      <c r="ABY701" s="1"/>
      <c r="ABZ701" s="1"/>
      <c r="ACA701" s="1"/>
      <c r="ACB701" s="1"/>
      <c r="ACC701" s="1"/>
      <c r="ACD701" s="1"/>
      <c r="ACE701" s="1"/>
      <c r="ACF701" s="1"/>
      <c r="ACG701" s="1"/>
      <c r="ACH701" s="1"/>
      <c r="ACI701" s="1"/>
      <c r="ACJ701" s="1"/>
      <c r="ACK701" s="1"/>
      <c r="ACL701" s="1"/>
      <c r="ACM701" s="1"/>
      <c r="ACN701" s="1"/>
      <c r="ACO701" s="1"/>
      <c r="ACP701" s="1"/>
      <c r="ACQ701" s="1"/>
      <c r="ACR701" s="1"/>
      <c r="ACS701" s="1"/>
      <c r="ACT701" s="1"/>
      <c r="ACU701" s="1"/>
      <c r="ACV701" s="1"/>
      <c r="ACW701" s="1"/>
      <c r="ACX701" s="1"/>
      <c r="ACY701" s="1"/>
      <c r="ACZ701" s="1"/>
      <c r="ADA701" s="1"/>
      <c r="ADB701" s="1"/>
      <c r="ADC701" s="1"/>
      <c r="ADD701" s="1"/>
      <c r="ADE701" s="1"/>
      <c r="ADF701" s="1"/>
      <c r="ADG701" s="1"/>
      <c r="ADH701" s="1"/>
      <c r="ADI701" s="1"/>
      <c r="ADJ701" s="1"/>
      <c r="ADK701" s="1"/>
      <c r="ADL701" s="1"/>
      <c r="ADM701" s="1"/>
      <c r="ADN701" s="1"/>
      <c r="ADO701" s="1"/>
      <c r="ADP701" s="1"/>
      <c r="ADQ701" s="1"/>
      <c r="ADR701" s="1"/>
      <c r="ADS701" s="1"/>
      <c r="ADT701" s="1"/>
      <c r="ADU701" s="1"/>
      <c r="ADV701" s="1"/>
      <c r="ADW701" s="1"/>
      <c r="ADX701" s="1"/>
      <c r="ADY701" s="1"/>
      <c r="ADZ701" s="1"/>
      <c r="AEA701" s="1"/>
      <c r="AEB701" s="1"/>
      <c r="AEC701" s="1"/>
      <c r="AED701" s="1"/>
      <c r="AEE701" s="1"/>
      <c r="AEF701" s="1"/>
      <c r="AEG701" s="1"/>
      <c r="AEH701" s="1"/>
      <c r="AEI701" s="1"/>
      <c r="AEJ701" s="1"/>
      <c r="AEK701" s="1"/>
      <c r="AEL701" s="1"/>
      <c r="AEM701" s="1"/>
      <c r="AEN701" s="1"/>
      <c r="AEO701" s="1"/>
      <c r="AEP701" s="1"/>
      <c r="AEQ701" s="1"/>
      <c r="AER701" s="1"/>
      <c r="AES701" s="1"/>
      <c r="AET701" s="1"/>
      <c r="AEU701" s="1"/>
      <c r="AEV701" s="1"/>
      <c r="AEW701" s="1"/>
      <c r="AEX701" s="1"/>
      <c r="AEY701" s="1"/>
      <c r="AEZ701" s="1"/>
      <c r="AFA701" s="1"/>
      <c r="AFB701" s="1"/>
      <c r="AFC701" s="1"/>
      <c r="AFD701" s="1"/>
      <c r="AFE701" s="1"/>
      <c r="AFF701" s="1"/>
      <c r="AFG701" s="1"/>
      <c r="AFH701" s="1"/>
      <c r="AFI701" s="1"/>
      <c r="AFJ701" s="1"/>
      <c r="AFK701" s="1"/>
      <c r="AFL701" s="1"/>
      <c r="AFM701" s="1"/>
      <c r="AFN701" s="1"/>
      <c r="AFO701" s="1"/>
      <c r="AFP701" s="1"/>
      <c r="AFQ701" s="1"/>
      <c r="AFR701" s="1"/>
      <c r="AFS701" s="1"/>
      <c r="AFT701" s="1"/>
      <c r="AFU701" s="1"/>
      <c r="AFV701" s="1"/>
      <c r="AFW701" s="1"/>
      <c r="AFX701" s="1"/>
      <c r="AFY701" s="1"/>
      <c r="AFZ701" s="1"/>
      <c r="AGA701" s="1"/>
      <c r="AGB701" s="1"/>
      <c r="AGC701" s="1"/>
      <c r="AGD701" s="1"/>
      <c r="AGE701" s="1"/>
      <c r="AGF701" s="1"/>
      <c r="AGG701" s="1"/>
      <c r="AGH701" s="1"/>
      <c r="AGI701" s="1"/>
      <c r="AGJ701" s="1"/>
      <c r="AGK701" s="1"/>
      <c r="AGL701" s="1"/>
      <c r="AGM701" s="1"/>
      <c r="AGN701" s="1"/>
      <c r="AGO701" s="1"/>
      <c r="AGP701" s="1"/>
      <c r="AGQ701" s="1"/>
      <c r="AGR701" s="1"/>
      <c r="AGS701" s="1"/>
      <c r="AGT701" s="1"/>
      <c r="AGU701" s="1"/>
      <c r="AGV701" s="1"/>
      <c r="AGW701" s="1"/>
      <c r="AGX701" s="1"/>
      <c r="AGY701" s="1"/>
      <c r="AGZ701" s="1"/>
      <c r="AHA701" s="1"/>
      <c r="AHB701" s="1"/>
      <c r="AHC701" s="1"/>
      <c r="AHD701" s="1"/>
      <c r="AHE701" s="1"/>
      <c r="AHF701" s="1"/>
      <c r="AHG701" s="1"/>
      <c r="AHH701" s="1"/>
      <c r="AHI701" s="1"/>
      <c r="AHJ701" s="1"/>
      <c r="AHK701" s="1"/>
      <c r="AHL701" s="1"/>
      <c r="AHM701" s="1"/>
      <c r="AHN701" s="1"/>
      <c r="AHO701" s="1"/>
      <c r="AHP701" s="1"/>
      <c r="AHQ701" s="1"/>
      <c r="AHR701" s="1"/>
      <c r="AHS701" s="1"/>
      <c r="AHT701" s="1"/>
      <c r="AHU701" s="1"/>
      <c r="AHV701" s="1"/>
      <c r="AHW701" s="1"/>
      <c r="AHX701" s="1"/>
      <c r="AHY701" s="1"/>
      <c r="AHZ701" s="1"/>
      <c r="AIA701" s="1"/>
      <c r="AIB701" s="1"/>
      <c r="AIC701" s="1"/>
      <c r="AID701" s="1"/>
      <c r="AIE701" s="1"/>
      <c r="AIF701" s="1"/>
      <c r="AIG701" s="1"/>
      <c r="AIH701" s="1"/>
      <c r="AII701" s="1"/>
      <c r="AIJ701" s="1"/>
      <c r="AIK701" s="1"/>
      <c r="AIL701" s="1"/>
      <c r="AIM701" s="1"/>
      <c r="AIN701" s="1"/>
      <c r="AIO701" s="1"/>
      <c r="AIP701" s="1"/>
      <c r="AIQ701" s="1"/>
      <c r="AIR701" s="1"/>
      <c r="AIS701" s="1"/>
      <c r="AIT701" s="1"/>
      <c r="AIU701" s="1"/>
      <c r="AIV701" s="1"/>
      <c r="AIW701" s="1"/>
      <c r="AIX701" s="1"/>
      <c r="AIY701" s="1"/>
      <c r="AIZ701" s="1"/>
      <c r="AJA701" s="1"/>
      <c r="AJB701" s="1"/>
      <c r="AJC701" s="1"/>
      <c r="AJD701" s="1"/>
      <c r="AJE701" s="1"/>
      <c r="AJF701" s="1"/>
      <c r="AJG701" s="1"/>
      <c r="AJH701" s="1"/>
      <c r="AJI701" s="1"/>
      <c r="AJJ701" s="1"/>
      <c r="AJK701" s="1"/>
      <c r="AJL701" s="1"/>
      <c r="AJM701" s="1"/>
      <c r="AJN701" s="1"/>
      <c r="AJO701" s="1"/>
      <c r="AJP701" s="1"/>
      <c r="AJQ701" s="1"/>
      <c r="AJR701" s="1"/>
      <c r="AJS701" s="1"/>
      <c r="AJT701" s="1"/>
      <c r="AJU701" s="1"/>
      <c r="AJV701" s="1"/>
      <c r="AJW701" s="1"/>
      <c r="AJX701" s="1"/>
      <c r="AJY701" s="1"/>
      <c r="AJZ701" s="1"/>
      <c r="AKA701" s="1"/>
      <c r="AKB701" s="1"/>
      <c r="AKC701" s="1"/>
      <c r="AKD701" s="1"/>
      <c r="AKE701" s="1"/>
      <c r="AKF701" s="1"/>
      <c r="AKG701" s="1"/>
      <c r="AKH701" s="1"/>
      <c r="AKI701" s="1"/>
      <c r="AKJ701" s="1"/>
      <c r="AKK701" s="1"/>
      <c r="AKL701" s="1"/>
      <c r="AKM701" s="1"/>
      <c r="AKN701" s="1"/>
      <c r="AKO701" s="1"/>
      <c r="AKP701" s="1"/>
      <c r="AKQ701" s="1"/>
      <c r="AKR701" s="1"/>
      <c r="AKS701" s="1"/>
      <c r="AKT701" s="1"/>
      <c r="AKU701" s="1"/>
      <c r="AKV701" s="1"/>
      <c r="AKW701" s="1"/>
      <c r="AKX701" s="1"/>
      <c r="AKY701" s="1"/>
      <c r="AKZ701" s="1"/>
      <c r="ALA701" s="1"/>
      <c r="ALB701" s="1"/>
      <c r="ALC701" s="1"/>
      <c r="ALD701" s="1"/>
      <c r="ALE701" s="1"/>
      <c r="ALF701" s="1"/>
      <c r="ALG701" s="1"/>
      <c r="ALH701" s="1"/>
      <c r="ALI701" s="1"/>
      <c r="ALJ701" s="1"/>
      <c r="ALK701" s="1"/>
      <c r="ALL701" s="1"/>
      <c r="ALM701" s="1"/>
      <c r="ALN701" s="1"/>
      <c r="ALO701" s="1"/>
      <c r="ALP701" s="1"/>
      <c r="ALQ701" s="1"/>
      <c r="ALR701" s="1"/>
      <c r="ALS701" s="1"/>
      <c r="ALT701" s="1"/>
      <c r="ALU701" s="1"/>
      <c r="ALV701" s="1"/>
      <c r="ALW701" s="1"/>
      <c r="ALX701" s="1"/>
      <c r="ALY701" s="1"/>
      <c r="ALZ701" s="1"/>
      <c r="AMA701" s="1"/>
      <c r="AMB701" s="1"/>
      <c r="AMC701" s="1"/>
      <c r="AMD701" s="1"/>
      <c r="AME701" s="1"/>
      <c r="AMF701" s="1"/>
      <c r="AMG701" s="1"/>
      <c r="AMH701" s="1"/>
      <c r="AMI701" s="1"/>
      <c r="AMJ701" s="1"/>
    </row>
    <row r="702" spans="1:1024" s="22" customFormat="1">
      <c r="A702" s="1" t="s">
        <v>9709</v>
      </c>
      <c r="B702" s="1" t="s">
        <v>9732</v>
      </c>
      <c r="C702" s="1" t="s">
        <v>1358</v>
      </c>
      <c r="D702" s="1" t="s">
        <v>288</v>
      </c>
      <c r="E702" s="1" t="s">
        <v>9768</v>
      </c>
      <c r="F702" s="1" t="s">
        <v>9768</v>
      </c>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c r="KB702" s="1"/>
      <c r="KC702" s="1"/>
      <c r="KD702" s="1"/>
      <c r="KE702" s="1"/>
      <c r="KF702" s="1"/>
      <c r="KG702" s="1"/>
      <c r="KH702" s="1"/>
      <c r="KI702" s="1"/>
      <c r="KJ702" s="1"/>
      <c r="KK702" s="1"/>
      <c r="KL702" s="1"/>
      <c r="KM702" s="1"/>
      <c r="KN702" s="1"/>
      <c r="KO702" s="1"/>
      <c r="KP702" s="1"/>
      <c r="KQ702" s="1"/>
      <c r="KR702" s="1"/>
      <c r="KS702" s="1"/>
      <c r="KT702" s="1"/>
      <c r="KU702" s="1"/>
      <c r="KV702" s="1"/>
      <c r="KW702" s="1"/>
      <c r="KX702" s="1"/>
      <c r="KY702" s="1"/>
      <c r="KZ702" s="1"/>
      <c r="LA702" s="1"/>
      <c r="LB702" s="1"/>
      <c r="LC702" s="1"/>
      <c r="LD702" s="1"/>
      <c r="LE702" s="1"/>
      <c r="LF702" s="1"/>
      <c r="LG702" s="1"/>
      <c r="LH702" s="1"/>
      <c r="LI702" s="1"/>
      <c r="LJ702" s="1"/>
      <c r="LK702" s="1"/>
      <c r="LL702" s="1"/>
      <c r="LM702" s="1"/>
      <c r="LN702" s="1"/>
      <c r="LO702" s="1"/>
      <c r="LP702" s="1"/>
      <c r="LQ702" s="1"/>
      <c r="LR702" s="1"/>
      <c r="LS702" s="1"/>
      <c r="LT702" s="1"/>
      <c r="LU702" s="1"/>
      <c r="LV702" s="1"/>
      <c r="LW702" s="1"/>
      <c r="LX702" s="1"/>
      <c r="LY702" s="1"/>
      <c r="LZ702" s="1"/>
      <c r="MA702" s="1"/>
      <c r="MB702" s="1"/>
      <c r="MC702" s="1"/>
      <c r="MD702" s="1"/>
      <c r="ME702" s="1"/>
      <c r="MF702" s="1"/>
      <c r="MG702" s="1"/>
      <c r="MH702" s="1"/>
      <c r="MI702" s="1"/>
      <c r="MJ702" s="1"/>
      <c r="MK702" s="1"/>
      <c r="ML702" s="1"/>
      <c r="MM702" s="1"/>
      <c r="MN702" s="1"/>
      <c r="MO702" s="1"/>
      <c r="MP702" s="1"/>
      <c r="MQ702" s="1"/>
      <c r="MR702" s="1"/>
      <c r="MS702" s="1"/>
      <c r="MT702" s="1"/>
      <c r="MU702" s="1"/>
      <c r="MV702" s="1"/>
      <c r="MW702" s="1"/>
      <c r="MX702" s="1"/>
      <c r="MY702" s="1"/>
      <c r="MZ702" s="1"/>
      <c r="NA702" s="1"/>
      <c r="NB702" s="1"/>
      <c r="NC702" s="1"/>
      <c r="ND702" s="1"/>
      <c r="NE702" s="1"/>
      <c r="NF702" s="1"/>
      <c r="NG702" s="1"/>
      <c r="NH702" s="1"/>
      <c r="NI702" s="1"/>
      <c r="NJ702" s="1"/>
      <c r="NK702" s="1"/>
      <c r="NL702" s="1"/>
      <c r="NM702" s="1"/>
      <c r="NN702" s="1"/>
      <c r="NO702" s="1"/>
      <c r="NP702" s="1"/>
      <c r="NQ702" s="1"/>
      <c r="NR702" s="1"/>
      <c r="NS702" s="1"/>
      <c r="NT702" s="1"/>
      <c r="NU702" s="1"/>
      <c r="NV702" s="1"/>
      <c r="NW702" s="1"/>
      <c r="NX702" s="1"/>
      <c r="NY702" s="1"/>
      <c r="NZ702" s="1"/>
      <c r="OA702" s="1"/>
      <c r="OB702" s="1"/>
      <c r="OC702" s="1"/>
      <c r="OD702" s="1"/>
      <c r="OE702" s="1"/>
      <c r="OF702" s="1"/>
      <c r="OG702" s="1"/>
      <c r="OH702" s="1"/>
      <c r="OI702" s="1"/>
      <c r="OJ702" s="1"/>
      <c r="OK702" s="1"/>
      <c r="OL702" s="1"/>
      <c r="OM702" s="1"/>
      <c r="ON702" s="1"/>
      <c r="OO702" s="1"/>
      <c r="OP702" s="1"/>
      <c r="OQ702" s="1"/>
      <c r="OR702" s="1"/>
      <c r="OS702" s="1"/>
      <c r="OT702" s="1"/>
      <c r="OU702" s="1"/>
      <c r="OV702" s="1"/>
      <c r="OW702" s="1"/>
      <c r="OX702" s="1"/>
      <c r="OY702" s="1"/>
      <c r="OZ702" s="1"/>
      <c r="PA702" s="1"/>
      <c r="PB702" s="1"/>
      <c r="PC702" s="1"/>
      <c r="PD702" s="1"/>
      <c r="PE702" s="1"/>
      <c r="PF702" s="1"/>
      <c r="PG702" s="1"/>
      <c r="PH702" s="1"/>
      <c r="PI702" s="1"/>
      <c r="PJ702" s="1"/>
      <c r="PK702" s="1"/>
      <c r="PL702" s="1"/>
      <c r="PM702" s="1"/>
      <c r="PN702" s="1"/>
      <c r="PO702" s="1"/>
      <c r="PP702" s="1"/>
      <c r="PQ702" s="1"/>
      <c r="PR702" s="1"/>
      <c r="PS702" s="1"/>
      <c r="PT702" s="1"/>
      <c r="PU702" s="1"/>
      <c r="PV702" s="1"/>
      <c r="PW702" s="1"/>
      <c r="PX702" s="1"/>
      <c r="PY702" s="1"/>
      <c r="PZ702" s="1"/>
      <c r="QA702" s="1"/>
      <c r="QB702" s="1"/>
      <c r="QC702" s="1"/>
      <c r="QD702" s="1"/>
      <c r="QE702" s="1"/>
      <c r="QF702" s="1"/>
      <c r="QG702" s="1"/>
      <c r="QH702" s="1"/>
      <c r="QI702" s="1"/>
      <c r="QJ702" s="1"/>
      <c r="QK702" s="1"/>
      <c r="QL702" s="1"/>
      <c r="QM702" s="1"/>
      <c r="QN702" s="1"/>
      <c r="QO702" s="1"/>
      <c r="QP702" s="1"/>
      <c r="QQ702" s="1"/>
      <c r="QR702" s="1"/>
      <c r="QS702" s="1"/>
      <c r="QT702" s="1"/>
      <c r="QU702" s="1"/>
      <c r="QV702" s="1"/>
      <c r="QW702" s="1"/>
      <c r="QX702" s="1"/>
      <c r="QY702" s="1"/>
      <c r="QZ702" s="1"/>
      <c r="RA702" s="1"/>
      <c r="RB702" s="1"/>
      <c r="RC702" s="1"/>
      <c r="RD702" s="1"/>
      <c r="RE702" s="1"/>
      <c r="RF702" s="1"/>
      <c r="RG702" s="1"/>
      <c r="RH702" s="1"/>
      <c r="RI702" s="1"/>
      <c r="RJ702" s="1"/>
      <c r="RK702" s="1"/>
      <c r="RL702" s="1"/>
      <c r="RM702" s="1"/>
      <c r="RN702" s="1"/>
      <c r="RO702" s="1"/>
      <c r="RP702" s="1"/>
      <c r="RQ702" s="1"/>
      <c r="RR702" s="1"/>
      <c r="RS702" s="1"/>
      <c r="RT702" s="1"/>
      <c r="RU702" s="1"/>
      <c r="RV702" s="1"/>
      <c r="RW702" s="1"/>
      <c r="RX702" s="1"/>
      <c r="RY702" s="1"/>
      <c r="RZ702" s="1"/>
      <c r="SA702" s="1"/>
      <c r="SB702" s="1"/>
      <c r="SC702" s="1"/>
      <c r="SD702" s="1"/>
      <c r="SE702" s="1"/>
      <c r="SF702" s="1"/>
      <c r="SG702" s="1"/>
      <c r="SH702" s="1"/>
      <c r="SI702" s="1"/>
      <c r="SJ702" s="1"/>
      <c r="SK702" s="1"/>
      <c r="SL702" s="1"/>
      <c r="SM702" s="1"/>
      <c r="SN702" s="1"/>
      <c r="SO702" s="1"/>
      <c r="SP702" s="1"/>
      <c r="SQ702" s="1"/>
      <c r="SR702" s="1"/>
      <c r="SS702" s="1"/>
      <c r="ST702" s="1"/>
      <c r="SU702" s="1"/>
      <c r="SV702" s="1"/>
      <c r="SW702" s="1"/>
      <c r="SX702" s="1"/>
      <c r="SY702" s="1"/>
      <c r="SZ702" s="1"/>
      <c r="TA702" s="1"/>
      <c r="TB702" s="1"/>
      <c r="TC702" s="1"/>
      <c r="TD702" s="1"/>
      <c r="TE702" s="1"/>
      <c r="TF702" s="1"/>
      <c r="TG702" s="1"/>
      <c r="TH702" s="1"/>
      <c r="TI702" s="1"/>
      <c r="TJ702" s="1"/>
      <c r="TK702" s="1"/>
      <c r="TL702" s="1"/>
      <c r="TM702" s="1"/>
      <c r="TN702" s="1"/>
      <c r="TO702" s="1"/>
      <c r="TP702" s="1"/>
      <c r="TQ702" s="1"/>
      <c r="TR702" s="1"/>
      <c r="TS702" s="1"/>
      <c r="TT702" s="1"/>
      <c r="TU702" s="1"/>
      <c r="TV702" s="1"/>
      <c r="TW702" s="1"/>
      <c r="TX702" s="1"/>
      <c r="TY702" s="1"/>
      <c r="TZ702" s="1"/>
      <c r="UA702" s="1"/>
      <c r="UB702" s="1"/>
      <c r="UC702" s="1"/>
      <c r="UD702" s="1"/>
      <c r="UE702" s="1"/>
      <c r="UF702" s="1"/>
      <c r="UG702" s="1"/>
      <c r="UH702" s="1"/>
      <c r="UI702" s="1"/>
      <c r="UJ702" s="1"/>
      <c r="UK702" s="1"/>
      <c r="UL702" s="1"/>
      <c r="UM702" s="1"/>
      <c r="UN702" s="1"/>
      <c r="UO702" s="1"/>
      <c r="UP702" s="1"/>
      <c r="UQ702" s="1"/>
      <c r="UR702" s="1"/>
      <c r="US702" s="1"/>
      <c r="UT702" s="1"/>
      <c r="UU702" s="1"/>
      <c r="UV702" s="1"/>
      <c r="UW702" s="1"/>
      <c r="UX702" s="1"/>
      <c r="UY702" s="1"/>
      <c r="UZ702" s="1"/>
      <c r="VA702" s="1"/>
      <c r="VB702" s="1"/>
      <c r="VC702" s="1"/>
      <c r="VD702" s="1"/>
      <c r="VE702" s="1"/>
      <c r="VF702" s="1"/>
      <c r="VG702" s="1"/>
      <c r="VH702" s="1"/>
      <c r="VI702" s="1"/>
      <c r="VJ702" s="1"/>
      <c r="VK702" s="1"/>
      <c r="VL702" s="1"/>
      <c r="VM702" s="1"/>
      <c r="VN702" s="1"/>
      <c r="VO702" s="1"/>
      <c r="VP702" s="1"/>
      <c r="VQ702" s="1"/>
      <c r="VR702" s="1"/>
      <c r="VS702" s="1"/>
      <c r="VT702" s="1"/>
      <c r="VU702" s="1"/>
      <c r="VV702" s="1"/>
      <c r="VW702" s="1"/>
      <c r="VX702" s="1"/>
      <c r="VY702" s="1"/>
      <c r="VZ702" s="1"/>
      <c r="WA702" s="1"/>
      <c r="WB702" s="1"/>
      <c r="WC702" s="1"/>
      <c r="WD702" s="1"/>
      <c r="WE702" s="1"/>
      <c r="WF702" s="1"/>
      <c r="WG702" s="1"/>
      <c r="WH702" s="1"/>
      <c r="WI702" s="1"/>
      <c r="WJ702" s="1"/>
      <c r="WK702" s="1"/>
      <c r="WL702" s="1"/>
      <c r="WM702" s="1"/>
      <c r="WN702" s="1"/>
      <c r="WO702" s="1"/>
      <c r="WP702" s="1"/>
      <c r="WQ702" s="1"/>
      <c r="WR702" s="1"/>
      <c r="WS702" s="1"/>
      <c r="WT702" s="1"/>
      <c r="WU702" s="1"/>
      <c r="WV702" s="1"/>
      <c r="WW702" s="1"/>
      <c r="WX702" s="1"/>
      <c r="WY702" s="1"/>
      <c r="WZ702" s="1"/>
      <c r="XA702" s="1"/>
      <c r="XB702" s="1"/>
      <c r="XC702" s="1"/>
      <c r="XD702" s="1"/>
      <c r="XE702" s="1"/>
      <c r="XF702" s="1"/>
      <c r="XG702" s="1"/>
      <c r="XH702" s="1"/>
      <c r="XI702" s="1"/>
      <c r="XJ702" s="1"/>
      <c r="XK702" s="1"/>
      <c r="XL702" s="1"/>
      <c r="XM702" s="1"/>
      <c r="XN702" s="1"/>
      <c r="XO702" s="1"/>
      <c r="XP702" s="1"/>
      <c r="XQ702" s="1"/>
      <c r="XR702" s="1"/>
      <c r="XS702" s="1"/>
      <c r="XT702" s="1"/>
      <c r="XU702" s="1"/>
      <c r="XV702" s="1"/>
      <c r="XW702" s="1"/>
      <c r="XX702" s="1"/>
      <c r="XY702" s="1"/>
      <c r="XZ702" s="1"/>
      <c r="YA702" s="1"/>
      <c r="YB702" s="1"/>
      <c r="YC702" s="1"/>
      <c r="YD702" s="1"/>
      <c r="YE702" s="1"/>
      <c r="YF702" s="1"/>
      <c r="YG702" s="1"/>
      <c r="YH702" s="1"/>
      <c r="YI702" s="1"/>
      <c r="YJ702" s="1"/>
      <c r="YK702" s="1"/>
      <c r="YL702" s="1"/>
      <c r="YM702" s="1"/>
      <c r="YN702" s="1"/>
      <c r="YO702" s="1"/>
      <c r="YP702" s="1"/>
      <c r="YQ702" s="1"/>
      <c r="YR702" s="1"/>
      <c r="YS702" s="1"/>
      <c r="YT702" s="1"/>
      <c r="YU702" s="1"/>
      <c r="YV702" s="1"/>
      <c r="YW702" s="1"/>
      <c r="YX702" s="1"/>
      <c r="YY702" s="1"/>
      <c r="YZ702" s="1"/>
      <c r="ZA702" s="1"/>
      <c r="ZB702" s="1"/>
      <c r="ZC702" s="1"/>
      <c r="ZD702" s="1"/>
      <c r="ZE702" s="1"/>
      <c r="ZF702" s="1"/>
      <c r="ZG702" s="1"/>
      <c r="ZH702" s="1"/>
      <c r="ZI702" s="1"/>
      <c r="ZJ702" s="1"/>
      <c r="ZK702" s="1"/>
      <c r="ZL702" s="1"/>
      <c r="ZM702" s="1"/>
      <c r="ZN702" s="1"/>
      <c r="ZO702" s="1"/>
      <c r="ZP702" s="1"/>
      <c r="ZQ702" s="1"/>
      <c r="ZR702" s="1"/>
      <c r="ZS702" s="1"/>
      <c r="ZT702" s="1"/>
      <c r="ZU702" s="1"/>
      <c r="ZV702" s="1"/>
      <c r="ZW702" s="1"/>
      <c r="ZX702" s="1"/>
      <c r="ZY702" s="1"/>
      <c r="ZZ702" s="1"/>
      <c r="AAA702" s="1"/>
      <c r="AAB702" s="1"/>
      <c r="AAC702" s="1"/>
      <c r="AAD702" s="1"/>
      <c r="AAE702" s="1"/>
      <c r="AAF702" s="1"/>
      <c r="AAG702" s="1"/>
      <c r="AAH702" s="1"/>
      <c r="AAI702" s="1"/>
      <c r="AAJ702" s="1"/>
      <c r="AAK702" s="1"/>
      <c r="AAL702" s="1"/>
      <c r="AAM702" s="1"/>
      <c r="AAN702" s="1"/>
      <c r="AAO702" s="1"/>
      <c r="AAP702" s="1"/>
      <c r="AAQ702" s="1"/>
      <c r="AAR702" s="1"/>
      <c r="AAS702" s="1"/>
      <c r="AAT702" s="1"/>
      <c r="AAU702" s="1"/>
      <c r="AAV702" s="1"/>
      <c r="AAW702" s="1"/>
      <c r="AAX702" s="1"/>
      <c r="AAY702" s="1"/>
      <c r="AAZ702" s="1"/>
      <c r="ABA702" s="1"/>
      <c r="ABB702" s="1"/>
      <c r="ABC702" s="1"/>
      <c r="ABD702" s="1"/>
      <c r="ABE702" s="1"/>
      <c r="ABF702" s="1"/>
      <c r="ABG702" s="1"/>
      <c r="ABH702" s="1"/>
      <c r="ABI702" s="1"/>
      <c r="ABJ702" s="1"/>
      <c r="ABK702" s="1"/>
      <c r="ABL702" s="1"/>
      <c r="ABM702" s="1"/>
      <c r="ABN702" s="1"/>
      <c r="ABO702" s="1"/>
      <c r="ABP702" s="1"/>
      <c r="ABQ702" s="1"/>
      <c r="ABR702" s="1"/>
      <c r="ABS702" s="1"/>
      <c r="ABT702" s="1"/>
      <c r="ABU702" s="1"/>
      <c r="ABV702" s="1"/>
      <c r="ABW702" s="1"/>
      <c r="ABX702" s="1"/>
      <c r="ABY702" s="1"/>
      <c r="ABZ702" s="1"/>
      <c r="ACA702" s="1"/>
      <c r="ACB702" s="1"/>
      <c r="ACC702" s="1"/>
      <c r="ACD702" s="1"/>
      <c r="ACE702" s="1"/>
      <c r="ACF702" s="1"/>
      <c r="ACG702" s="1"/>
      <c r="ACH702" s="1"/>
      <c r="ACI702" s="1"/>
      <c r="ACJ702" s="1"/>
      <c r="ACK702" s="1"/>
      <c r="ACL702" s="1"/>
      <c r="ACM702" s="1"/>
      <c r="ACN702" s="1"/>
      <c r="ACO702" s="1"/>
      <c r="ACP702" s="1"/>
      <c r="ACQ702" s="1"/>
      <c r="ACR702" s="1"/>
      <c r="ACS702" s="1"/>
      <c r="ACT702" s="1"/>
      <c r="ACU702" s="1"/>
      <c r="ACV702" s="1"/>
      <c r="ACW702" s="1"/>
      <c r="ACX702" s="1"/>
      <c r="ACY702" s="1"/>
      <c r="ACZ702" s="1"/>
      <c r="ADA702" s="1"/>
      <c r="ADB702" s="1"/>
      <c r="ADC702" s="1"/>
      <c r="ADD702" s="1"/>
      <c r="ADE702" s="1"/>
      <c r="ADF702" s="1"/>
      <c r="ADG702" s="1"/>
      <c r="ADH702" s="1"/>
      <c r="ADI702" s="1"/>
      <c r="ADJ702" s="1"/>
      <c r="ADK702" s="1"/>
      <c r="ADL702" s="1"/>
      <c r="ADM702" s="1"/>
      <c r="ADN702" s="1"/>
      <c r="ADO702" s="1"/>
      <c r="ADP702" s="1"/>
      <c r="ADQ702" s="1"/>
      <c r="ADR702" s="1"/>
      <c r="ADS702" s="1"/>
      <c r="ADT702" s="1"/>
      <c r="ADU702" s="1"/>
      <c r="ADV702" s="1"/>
      <c r="ADW702" s="1"/>
      <c r="ADX702" s="1"/>
      <c r="ADY702" s="1"/>
      <c r="ADZ702" s="1"/>
      <c r="AEA702" s="1"/>
      <c r="AEB702" s="1"/>
      <c r="AEC702" s="1"/>
      <c r="AED702" s="1"/>
      <c r="AEE702" s="1"/>
      <c r="AEF702" s="1"/>
      <c r="AEG702" s="1"/>
      <c r="AEH702" s="1"/>
      <c r="AEI702" s="1"/>
      <c r="AEJ702" s="1"/>
      <c r="AEK702" s="1"/>
      <c r="AEL702" s="1"/>
      <c r="AEM702" s="1"/>
      <c r="AEN702" s="1"/>
      <c r="AEO702" s="1"/>
      <c r="AEP702" s="1"/>
      <c r="AEQ702" s="1"/>
      <c r="AER702" s="1"/>
      <c r="AES702" s="1"/>
      <c r="AET702" s="1"/>
      <c r="AEU702" s="1"/>
      <c r="AEV702" s="1"/>
      <c r="AEW702" s="1"/>
      <c r="AEX702" s="1"/>
      <c r="AEY702" s="1"/>
      <c r="AEZ702" s="1"/>
      <c r="AFA702" s="1"/>
      <c r="AFB702" s="1"/>
      <c r="AFC702" s="1"/>
      <c r="AFD702" s="1"/>
      <c r="AFE702" s="1"/>
      <c r="AFF702" s="1"/>
      <c r="AFG702" s="1"/>
      <c r="AFH702" s="1"/>
      <c r="AFI702" s="1"/>
      <c r="AFJ702" s="1"/>
      <c r="AFK702" s="1"/>
      <c r="AFL702" s="1"/>
      <c r="AFM702" s="1"/>
      <c r="AFN702" s="1"/>
      <c r="AFO702" s="1"/>
      <c r="AFP702" s="1"/>
      <c r="AFQ702" s="1"/>
      <c r="AFR702" s="1"/>
      <c r="AFS702" s="1"/>
      <c r="AFT702" s="1"/>
      <c r="AFU702" s="1"/>
      <c r="AFV702" s="1"/>
      <c r="AFW702" s="1"/>
      <c r="AFX702" s="1"/>
      <c r="AFY702" s="1"/>
      <c r="AFZ702" s="1"/>
      <c r="AGA702" s="1"/>
      <c r="AGB702" s="1"/>
      <c r="AGC702" s="1"/>
      <c r="AGD702" s="1"/>
      <c r="AGE702" s="1"/>
      <c r="AGF702" s="1"/>
      <c r="AGG702" s="1"/>
      <c r="AGH702" s="1"/>
      <c r="AGI702" s="1"/>
      <c r="AGJ702" s="1"/>
      <c r="AGK702" s="1"/>
      <c r="AGL702" s="1"/>
      <c r="AGM702" s="1"/>
      <c r="AGN702" s="1"/>
      <c r="AGO702" s="1"/>
      <c r="AGP702" s="1"/>
      <c r="AGQ702" s="1"/>
      <c r="AGR702" s="1"/>
      <c r="AGS702" s="1"/>
      <c r="AGT702" s="1"/>
      <c r="AGU702" s="1"/>
      <c r="AGV702" s="1"/>
      <c r="AGW702" s="1"/>
      <c r="AGX702" s="1"/>
      <c r="AGY702" s="1"/>
      <c r="AGZ702" s="1"/>
      <c r="AHA702" s="1"/>
      <c r="AHB702" s="1"/>
      <c r="AHC702" s="1"/>
      <c r="AHD702" s="1"/>
      <c r="AHE702" s="1"/>
      <c r="AHF702" s="1"/>
      <c r="AHG702" s="1"/>
      <c r="AHH702" s="1"/>
      <c r="AHI702" s="1"/>
      <c r="AHJ702" s="1"/>
      <c r="AHK702" s="1"/>
      <c r="AHL702" s="1"/>
      <c r="AHM702" s="1"/>
      <c r="AHN702" s="1"/>
      <c r="AHO702" s="1"/>
      <c r="AHP702" s="1"/>
      <c r="AHQ702" s="1"/>
      <c r="AHR702" s="1"/>
      <c r="AHS702" s="1"/>
      <c r="AHT702" s="1"/>
      <c r="AHU702" s="1"/>
      <c r="AHV702" s="1"/>
      <c r="AHW702" s="1"/>
      <c r="AHX702" s="1"/>
      <c r="AHY702" s="1"/>
      <c r="AHZ702" s="1"/>
      <c r="AIA702" s="1"/>
      <c r="AIB702" s="1"/>
      <c r="AIC702" s="1"/>
      <c r="AID702" s="1"/>
      <c r="AIE702" s="1"/>
      <c r="AIF702" s="1"/>
      <c r="AIG702" s="1"/>
      <c r="AIH702" s="1"/>
      <c r="AII702" s="1"/>
      <c r="AIJ702" s="1"/>
      <c r="AIK702" s="1"/>
      <c r="AIL702" s="1"/>
      <c r="AIM702" s="1"/>
      <c r="AIN702" s="1"/>
      <c r="AIO702" s="1"/>
      <c r="AIP702" s="1"/>
      <c r="AIQ702" s="1"/>
      <c r="AIR702" s="1"/>
      <c r="AIS702" s="1"/>
      <c r="AIT702" s="1"/>
      <c r="AIU702" s="1"/>
      <c r="AIV702" s="1"/>
      <c r="AIW702" s="1"/>
      <c r="AIX702" s="1"/>
      <c r="AIY702" s="1"/>
      <c r="AIZ702" s="1"/>
      <c r="AJA702" s="1"/>
      <c r="AJB702" s="1"/>
      <c r="AJC702" s="1"/>
      <c r="AJD702" s="1"/>
      <c r="AJE702" s="1"/>
      <c r="AJF702" s="1"/>
      <c r="AJG702" s="1"/>
      <c r="AJH702" s="1"/>
      <c r="AJI702" s="1"/>
      <c r="AJJ702" s="1"/>
      <c r="AJK702" s="1"/>
      <c r="AJL702" s="1"/>
      <c r="AJM702" s="1"/>
      <c r="AJN702" s="1"/>
      <c r="AJO702" s="1"/>
      <c r="AJP702" s="1"/>
      <c r="AJQ702" s="1"/>
      <c r="AJR702" s="1"/>
      <c r="AJS702" s="1"/>
      <c r="AJT702" s="1"/>
      <c r="AJU702" s="1"/>
      <c r="AJV702" s="1"/>
      <c r="AJW702" s="1"/>
      <c r="AJX702" s="1"/>
      <c r="AJY702" s="1"/>
      <c r="AJZ702" s="1"/>
      <c r="AKA702" s="1"/>
      <c r="AKB702" s="1"/>
      <c r="AKC702" s="1"/>
      <c r="AKD702" s="1"/>
      <c r="AKE702" s="1"/>
      <c r="AKF702" s="1"/>
      <c r="AKG702" s="1"/>
      <c r="AKH702" s="1"/>
      <c r="AKI702" s="1"/>
      <c r="AKJ702" s="1"/>
      <c r="AKK702" s="1"/>
      <c r="AKL702" s="1"/>
      <c r="AKM702" s="1"/>
      <c r="AKN702" s="1"/>
      <c r="AKO702" s="1"/>
      <c r="AKP702" s="1"/>
      <c r="AKQ702" s="1"/>
      <c r="AKR702" s="1"/>
      <c r="AKS702" s="1"/>
      <c r="AKT702" s="1"/>
      <c r="AKU702" s="1"/>
      <c r="AKV702" s="1"/>
      <c r="AKW702" s="1"/>
      <c r="AKX702" s="1"/>
      <c r="AKY702" s="1"/>
      <c r="AKZ702" s="1"/>
      <c r="ALA702" s="1"/>
      <c r="ALB702" s="1"/>
      <c r="ALC702" s="1"/>
      <c r="ALD702" s="1"/>
      <c r="ALE702" s="1"/>
      <c r="ALF702" s="1"/>
      <c r="ALG702" s="1"/>
      <c r="ALH702" s="1"/>
      <c r="ALI702" s="1"/>
      <c r="ALJ702" s="1"/>
      <c r="ALK702" s="1"/>
      <c r="ALL702" s="1"/>
      <c r="ALM702" s="1"/>
      <c r="ALN702" s="1"/>
      <c r="ALO702" s="1"/>
      <c r="ALP702" s="1"/>
      <c r="ALQ702" s="1"/>
      <c r="ALR702" s="1"/>
      <c r="ALS702" s="1"/>
      <c r="ALT702" s="1"/>
      <c r="ALU702" s="1"/>
      <c r="ALV702" s="1"/>
      <c r="ALW702" s="1"/>
      <c r="ALX702" s="1"/>
      <c r="ALY702" s="1"/>
      <c r="ALZ702" s="1"/>
      <c r="AMA702" s="1"/>
      <c r="AMB702" s="1"/>
      <c r="AMC702" s="1"/>
      <c r="AMD702" s="1"/>
      <c r="AME702" s="1"/>
      <c r="AMF702" s="1"/>
      <c r="AMG702" s="1"/>
      <c r="AMH702" s="1"/>
      <c r="AMI702" s="1"/>
      <c r="AMJ702" s="1"/>
    </row>
    <row r="703" spans="1:1024" s="22" customFormat="1">
      <c r="A703" s="1" t="s">
        <v>9710</v>
      </c>
      <c r="B703" s="1" t="s">
        <v>9729</v>
      </c>
      <c r="C703" s="1" t="s">
        <v>1358</v>
      </c>
      <c r="D703" s="1" t="s">
        <v>13</v>
      </c>
      <c r="E703" s="1" t="s">
        <v>9862</v>
      </c>
      <c r="F703" s="1" t="s">
        <v>16</v>
      </c>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c r="KB703" s="1"/>
      <c r="KC703" s="1"/>
      <c r="KD703" s="1"/>
      <c r="KE703" s="1"/>
      <c r="KF703" s="1"/>
      <c r="KG703" s="1"/>
      <c r="KH703" s="1"/>
      <c r="KI703" s="1"/>
      <c r="KJ703" s="1"/>
      <c r="KK703" s="1"/>
      <c r="KL703" s="1"/>
      <c r="KM703" s="1"/>
      <c r="KN703" s="1"/>
      <c r="KO703" s="1"/>
      <c r="KP703" s="1"/>
      <c r="KQ703" s="1"/>
      <c r="KR703" s="1"/>
      <c r="KS703" s="1"/>
      <c r="KT703" s="1"/>
      <c r="KU703" s="1"/>
      <c r="KV703" s="1"/>
      <c r="KW703" s="1"/>
      <c r="KX703" s="1"/>
      <c r="KY703" s="1"/>
      <c r="KZ703" s="1"/>
      <c r="LA703" s="1"/>
      <c r="LB703" s="1"/>
      <c r="LC703" s="1"/>
      <c r="LD703" s="1"/>
      <c r="LE703" s="1"/>
      <c r="LF703" s="1"/>
      <c r="LG703" s="1"/>
      <c r="LH703" s="1"/>
      <c r="LI703" s="1"/>
      <c r="LJ703" s="1"/>
      <c r="LK703" s="1"/>
      <c r="LL703" s="1"/>
      <c r="LM703" s="1"/>
      <c r="LN703" s="1"/>
      <c r="LO703" s="1"/>
      <c r="LP703" s="1"/>
      <c r="LQ703" s="1"/>
      <c r="LR703" s="1"/>
      <c r="LS703" s="1"/>
      <c r="LT703" s="1"/>
      <c r="LU703" s="1"/>
      <c r="LV703" s="1"/>
      <c r="LW703" s="1"/>
      <c r="LX703" s="1"/>
      <c r="LY703" s="1"/>
      <c r="LZ703" s="1"/>
      <c r="MA703" s="1"/>
      <c r="MB703" s="1"/>
      <c r="MC703" s="1"/>
      <c r="MD703" s="1"/>
      <c r="ME703" s="1"/>
      <c r="MF703" s="1"/>
      <c r="MG703" s="1"/>
      <c r="MH703" s="1"/>
      <c r="MI703" s="1"/>
      <c r="MJ703" s="1"/>
      <c r="MK703" s="1"/>
      <c r="ML703" s="1"/>
      <c r="MM703" s="1"/>
      <c r="MN703" s="1"/>
      <c r="MO703" s="1"/>
      <c r="MP703" s="1"/>
      <c r="MQ703" s="1"/>
      <c r="MR703" s="1"/>
      <c r="MS703" s="1"/>
      <c r="MT703" s="1"/>
      <c r="MU703" s="1"/>
      <c r="MV703" s="1"/>
      <c r="MW703" s="1"/>
      <c r="MX703" s="1"/>
      <c r="MY703" s="1"/>
      <c r="MZ703" s="1"/>
      <c r="NA703" s="1"/>
      <c r="NB703" s="1"/>
      <c r="NC703" s="1"/>
      <c r="ND703" s="1"/>
      <c r="NE703" s="1"/>
      <c r="NF703" s="1"/>
      <c r="NG703" s="1"/>
      <c r="NH703" s="1"/>
      <c r="NI703" s="1"/>
      <c r="NJ703" s="1"/>
      <c r="NK703" s="1"/>
      <c r="NL703" s="1"/>
      <c r="NM703" s="1"/>
      <c r="NN703" s="1"/>
      <c r="NO703" s="1"/>
      <c r="NP703" s="1"/>
      <c r="NQ703" s="1"/>
      <c r="NR703" s="1"/>
      <c r="NS703" s="1"/>
      <c r="NT703" s="1"/>
      <c r="NU703" s="1"/>
      <c r="NV703" s="1"/>
      <c r="NW703" s="1"/>
      <c r="NX703" s="1"/>
      <c r="NY703" s="1"/>
      <c r="NZ703" s="1"/>
      <c r="OA703" s="1"/>
      <c r="OB703" s="1"/>
      <c r="OC703" s="1"/>
      <c r="OD703" s="1"/>
      <c r="OE703" s="1"/>
      <c r="OF703" s="1"/>
      <c r="OG703" s="1"/>
      <c r="OH703" s="1"/>
      <c r="OI703" s="1"/>
      <c r="OJ703" s="1"/>
      <c r="OK703" s="1"/>
      <c r="OL703" s="1"/>
      <c r="OM703" s="1"/>
      <c r="ON703" s="1"/>
      <c r="OO703" s="1"/>
      <c r="OP703" s="1"/>
      <c r="OQ703" s="1"/>
      <c r="OR703" s="1"/>
      <c r="OS703" s="1"/>
      <c r="OT703" s="1"/>
      <c r="OU703" s="1"/>
      <c r="OV703" s="1"/>
      <c r="OW703" s="1"/>
      <c r="OX703" s="1"/>
      <c r="OY703" s="1"/>
      <c r="OZ703" s="1"/>
      <c r="PA703" s="1"/>
      <c r="PB703" s="1"/>
      <c r="PC703" s="1"/>
      <c r="PD703" s="1"/>
      <c r="PE703" s="1"/>
      <c r="PF703" s="1"/>
      <c r="PG703" s="1"/>
      <c r="PH703" s="1"/>
      <c r="PI703" s="1"/>
      <c r="PJ703" s="1"/>
      <c r="PK703" s="1"/>
      <c r="PL703" s="1"/>
      <c r="PM703" s="1"/>
      <c r="PN703" s="1"/>
      <c r="PO703" s="1"/>
      <c r="PP703" s="1"/>
      <c r="PQ703" s="1"/>
      <c r="PR703" s="1"/>
      <c r="PS703" s="1"/>
      <c r="PT703" s="1"/>
      <c r="PU703" s="1"/>
      <c r="PV703" s="1"/>
      <c r="PW703" s="1"/>
      <c r="PX703" s="1"/>
      <c r="PY703" s="1"/>
      <c r="PZ703" s="1"/>
      <c r="QA703" s="1"/>
      <c r="QB703" s="1"/>
      <c r="QC703" s="1"/>
      <c r="QD703" s="1"/>
      <c r="QE703" s="1"/>
      <c r="QF703" s="1"/>
      <c r="QG703" s="1"/>
      <c r="QH703" s="1"/>
      <c r="QI703" s="1"/>
      <c r="QJ703" s="1"/>
      <c r="QK703" s="1"/>
      <c r="QL703" s="1"/>
      <c r="QM703" s="1"/>
      <c r="QN703" s="1"/>
      <c r="QO703" s="1"/>
      <c r="QP703" s="1"/>
      <c r="QQ703" s="1"/>
      <c r="QR703" s="1"/>
      <c r="QS703" s="1"/>
      <c r="QT703" s="1"/>
      <c r="QU703" s="1"/>
      <c r="QV703" s="1"/>
      <c r="QW703" s="1"/>
      <c r="QX703" s="1"/>
      <c r="QY703" s="1"/>
      <c r="QZ703" s="1"/>
      <c r="RA703" s="1"/>
      <c r="RB703" s="1"/>
      <c r="RC703" s="1"/>
      <c r="RD703" s="1"/>
      <c r="RE703" s="1"/>
      <c r="RF703" s="1"/>
      <c r="RG703" s="1"/>
      <c r="RH703" s="1"/>
      <c r="RI703" s="1"/>
      <c r="RJ703" s="1"/>
      <c r="RK703" s="1"/>
      <c r="RL703" s="1"/>
      <c r="RM703" s="1"/>
      <c r="RN703" s="1"/>
      <c r="RO703" s="1"/>
      <c r="RP703" s="1"/>
      <c r="RQ703" s="1"/>
      <c r="RR703" s="1"/>
      <c r="RS703" s="1"/>
      <c r="RT703" s="1"/>
      <c r="RU703" s="1"/>
      <c r="RV703" s="1"/>
      <c r="RW703" s="1"/>
      <c r="RX703" s="1"/>
      <c r="RY703" s="1"/>
      <c r="RZ703" s="1"/>
      <c r="SA703" s="1"/>
      <c r="SB703" s="1"/>
      <c r="SC703" s="1"/>
      <c r="SD703" s="1"/>
      <c r="SE703" s="1"/>
      <c r="SF703" s="1"/>
      <c r="SG703" s="1"/>
      <c r="SH703" s="1"/>
      <c r="SI703" s="1"/>
      <c r="SJ703" s="1"/>
      <c r="SK703" s="1"/>
      <c r="SL703" s="1"/>
      <c r="SM703" s="1"/>
      <c r="SN703" s="1"/>
      <c r="SO703" s="1"/>
      <c r="SP703" s="1"/>
      <c r="SQ703" s="1"/>
      <c r="SR703" s="1"/>
      <c r="SS703" s="1"/>
      <c r="ST703" s="1"/>
      <c r="SU703" s="1"/>
      <c r="SV703" s="1"/>
      <c r="SW703" s="1"/>
      <c r="SX703" s="1"/>
      <c r="SY703" s="1"/>
      <c r="SZ703" s="1"/>
      <c r="TA703" s="1"/>
      <c r="TB703" s="1"/>
      <c r="TC703" s="1"/>
      <c r="TD703" s="1"/>
      <c r="TE703" s="1"/>
      <c r="TF703" s="1"/>
      <c r="TG703" s="1"/>
      <c r="TH703" s="1"/>
      <c r="TI703" s="1"/>
      <c r="TJ703" s="1"/>
      <c r="TK703" s="1"/>
      <c r="TL703" s="1"/>
      <c r="TM703" s="1"/>
      <c r="TN703" s="1"/>
      <c r="TO703" s="1"/>
      <c r="TP703" s="1"/>
      <c r="TQ703" s="1"/>
      <c r="TR703" s="1"/>
      <c r="TS703" s="1"/>
      <c r="TT703" s="1"/>
      <c r="TU703" s="1"/>
      <c r="TV703" s="1"/>
      <c r="TW703" s="1"/>
      <c r="TX703" s="1"/>
      <c r="TY703" s="1"/>
      <c r="TZ703" s="1"/>
      <c r="UA703" s="1"/>
      <c r="UB703" s="1"/>
      <c r="UC703" s="1"/>
      <c r="UD703" s="1"/>
      <c r="UE703" s="1"/>
      <c r="UF703" s="1"/>
      <c r="UG703" s="1"/>
      <c r="UH703" s="1"/>
      <c r="UI703" s="1"/>
      <c r="UJ703" s="1"/>
      <c r="UK703" s="1"/>
      <c r="UL703" s="1"/>
      <c r="UM703" s="1"/>
      <c r="UN703" s="1"/>
      <c r="UO703" s="1"/>
      <c r="UP703" s="1"/>
      <c r="UQ703" s="1"/>
      <c r="UR703" s="1"/>
      <c r="US703" s="1"/>
      <c r="UT703" s="1"/>
      <c r="UU703" s="1"/>
      <c r="UV703" s="1"/>
      <c r="UW703" s="1"/>
      <c r="UX703" s="1"/>
      <c r="UY703" s="1"/>
      <c r="UZ703" s="1"/>
      <c r="VA703" s="1"/>
      <c r="VB703" s="1"/>
      <c r="VC703" s="1"/>
      <c r="VD703" s="1"/>
      <c r="VE703" s="1"/>
      <c r="VF703" s="1"/>
      <c r="VG703" s="1"/>
      <c r="VH703" s="1"/>
      <c r="VI703" s="1"/>
      <c r="VJ703" s="1"/>
      <c r="VK703" s="1"/>
      <c r="VL703" s="1"/>
      <c r="VM703" s="1"/>
      <c r="VN703" s="1"/>
      <c r="VO703" s="1"/>
      <c r="VP703" s="1"/>
      <c r="VQ703" s="1"/>
      <c r="VR703" s="1"/>
      <c r="VS703" s="1"/>
      <c r="VT703" s="1"/>
      <c r="VU703" s="1"/>
      <c r="VV703" s="1"/>
      <c r="VW703" s="1"/>
      <c r="VX703" s="1"/>
      <c r="VY703" s="1"/>
      <c r="VZ703" s="1"/>
      <c r="WA703" s="1"/>
      <c r="WB703" s="1"/>
      <c r="WC703" s="1"/>
      <c r="WD703" s="1"/>
      <c r="WE703" s="1"/>
      <c r="WF703" s="1"/>
      <c r="WG703" s="1"/>
      <c r="WH703" s="1"/>
      <c r="WI703" s="1"/>
      <c r="WJ703" s="1"/>
      <c r="WK703" s="1"/>
      <c r="WL703" s="1"/>
      <c r="WM703" s="1"/>
      <c r="WN703" s="1"/>
      <c r="WO703" s="1"/>
      <c r="WP703" s="1"/>
      <c r="WQ703" s="1"/>
      <c r="WR703" s="1"/>
      <c r="WS703" s="1"/>
      <c r="WT703" s="1"/>
      <c r="WU703" s="1"/>
      <c r="WV703" s="1"/>
      <c r="WW703" s="1"/>
      <c r="WX703" s="1"/>
      <c r="WY703" s="1"/>
      <c r="WZ703" s="1"/>
      <c r="XA703" s="1"/>
      <c r="XB703" s="1"/>
      <c r="XC703" s="1"/>
      <c r="XD703" s="1"/>
      <c r="XE703" s="1"/>
      <c r="XF703" s="1"/>
      <c r="XG703" s="1"/>
      <c r="XH703" s="1"/>
      <c r="XI703" s="1"/>
      <c r="XJ703" s="1"/>
      <c r="XK703" s="1"/>
      <c r="XL703" s="1"/>
      <c r="XM703" s="1"/>
      <c r="XN703" s="1"/>
      <c r="XO703" s="1"/>
      <c r="XP703" s="1"/>
      <c r="XQ703" s="1"/>
      <c r="XR703" s="1"/>
      <c r="XS703" s="1"/>
      <c r="XT703" s="1"/>
      <c r="XU703" s="1"/>
      <c r="XV703" s="1"/>
      <c r="XW703" s="1"/>
      <c r="XX703" s="1"/>
      <c r="XY703" s="1"/>
      <c r="XZ703" s="1"/>
      <c r="YA703" s="1"/>
      <c r="YB703" s="1"/>
      <c r="YC703" s="1"/>
      <c r="YD703" s="1"/>
      <c r="YE703" s="1"/>
      <c r="YF703" s="1"/>
      <c r="YG703" s="1"/>
      <c r="YH703" s="1"/>
      <c r="YI703" s="1"/>
      <c r="YJ703" s="1"/>
      <c r="YK703" s="1"/>
      <c r="YL703" s="1"/>
      <c r="YM703" s="1"/>
      <c r="YN703" s="1"/>
      <c r="YO703" s="1"/>
      <c r="YP703" s="1"/>
      <c r="YQ703" s="1"/>
      <c r="YR703" s="1"/>
      <c r="YS703" s="1"/>
      <c r="YT703" s="1"/>
      <c r="YU703" s="1"/>
      <c r="YV703" s="1"/>
      <c r="YW703" s="1"/>
      <c r="YX703" s="1"/>
      <c r="YY703" s="1"/>
      <c r="YZ703" s="1"/>
      <c r="ZA703" s="1"/>
      <c r="ZB703" s="1"/>
      <c r="ZC703" s="1"/>
      <c r="ZD703" s="1"/>
      <c r="ZE703" s="1"/>
      <c r="ZF703" s="1"/>
      <c r="ZG703" s="1"/>
      <c r="ZH703" s="1"/>
      <c r="ZI703" s="1"/>
      <c r="ZJ703" s="1"/>
      <c r="ZK703" s="1"/>
      <c r="ZL703" s="1"/>
      <c r="ZM703" s="1"/>
      <c r="ZN703" s="1"/>
      <c r="ZO703" s="1"/>
      <c r="ZP703" s="1"/>
      <c r="ZQ703" s="1"/>
      <c r="ZR703" s="1"/>
      <c r="ZS703" s="1"/>
      <c r="ZT703" s="1"/>
      <c r="ZU703" s="1"/>
      <c r="ZV703" s="1"/>
      <c r="ZW703" s="1"/>
      <c r="ZX703" s="1"/>
      <c r="ZY703" s="1"/>
      <c r="ZZ703" s="1"/>
      <c r="AAA703" s="1"/>
      <c r="AAB703" s="1"/>
      <c r="AAC703" s="1"/>
      <c r="AAD703" s="1"/>
      <c r="AAE703" s="1"/>
      <c r="AAF703" s="1"/>
      <c r="AAG703" s="1"/>
      <c r="AAH703" s="1"/>
      <c r="AAI703" s="1"/>
      <c r="AAJ703" s="1"/>
      <c r="AAK703" s="1"/>
      <c r="AAL703" s="1"/>
      <c r="AAM703" s="1"/>
      <c r="AAN703" s="1"/>
      <c r="AAO703" s="1"/>
      <c r="AAP703" s="1"/>
      <c r="AAQ703" s="1"/>
      <c r="AAR703" s="1"/>
      <c r="AAS703" s="1"/>
      <c r="AAT703" s="1"/>
      <c r="AAU703" s="1"/>
      <c r="AAV703" s="1"/>
      <c r="AAW703" s="1"/>
      <c r="AAX703" s="1"/>
      <c r="AAY703" s="1"/>
      <c r="AAZ703" s="1"/>
      <c r="ABA703" s="1"/>
      <c r="ABB703" s="1"/>
      <c r="ABC703" s="1"/>
      <c r="ABD703" s="1"/>
      <c r="ABE703" s="1"/>
      <c r="ABF703" s="1"/>
      <c r="ABG703" s="1"/>
      <c r="ABH703" s="1"/>
      <c r="ABI703" s="1"/>
      <c r="ABJ703" s="1"/>
      <c r="ABK703" s="1"/>
      <c r="ABL703" s="1"/>
      <c r="ABM703" s="1"/>
      <c r="ABN703" s="1"/>
      <c r="ABO703" s="1"/>
      <c r="ABP703" s="1"/>
      <c r="ABQ703" s="1"/>
      <c r="ABR703" s="1"/>
      <c r="ABS703" s="1"/>
      <c r="ABT703" s="1"/>
      <c r="ABU703" s="1"/>
      <c r="ABV703" s="1"/>
      <c r="ABW703" s="1"/>
      <c r="ABX703" s="1"/>
      <c r="ABY703" s="1"/>
      <c r="ABZ703" s="1"/>
      <c r="ACA703" s="1"/>
      <c r="ACB703" s="1"/>
      <c r="ACC703" s="1"/>
      <c r="ACD703" s="1"/>
      <c r="ACE703" s="1"/>
      <c r="ACF703" s="1"/>
      <c r="ACG703" s="1"/>
      <c r="ACH703" s="1"/>
      <c r="ACI703" s="1"/>
      <c r="ACJ703" s="1"/>
      <c r="ACK703" s="1"/>
      <c r="ACL703" s="1"/>
      <c r="ACM703" s="1"/>
      <c r="ACN703" s="1"/>
      <c r="ACO703" s="1"/>
      <c r="ACP703" s="1"/>
      <c r="ACQ703" s="1"/>
      <c r="ACR703" s="1"/>
      <c r="ACS703" s="1"/>
      <c r="ACT703" s="1"/>
      <c r="ACU703" s="1"/>
      <c r="ACV703" s="1"/>
      <c r="ACW703" s="1"/>
      <c r="ACX703" s="1"/>
      <c r="ACY703" s="1"/>
      <c r="ACZ703" s="1"/>
      <c r="ADA703" s="1"/>
      <c r="ADB703" s="1"/>
      <c r="ADC703" s="1"/>
      <c r="ADD703" s="1"/>
      <c r="ADE703" s="1"/>
      <c r="ADF703" s="1"/>
      <c r="ADG703" s="1"/>
      <c r="ADH703" s="1"/>
      <c r="ADI703" s="1"/>
      <c r="ADJ703" s="1"/>
      <c r="ADK703" s="1"/>
      <c r="ADL703" s="1"/>
      <c r="ADM703" s="1"/>
      <c r="ADN703" s="1"/>
      <c r="ADO703" s="1"/>
      <c r="ADP703" s="1"/>
      <c r="ADQ703" s="1"/>
      <c r="ADR703" s="1"/>
      <c r="ADS703" s="1"/>
      <c r="ADT703" s="1"/>
      <c r="ADU703" s="1"/>
      <c r="ADV703" s="1"/>
      <c r="ADW703" s="1"/>
      <c r="ADX703" s="1"/>
      <c r="ADY703" s="1"/>
      <c r="ADZ703" s="1"/>
      <c r="AEA703" s="1"/>
      <c r="AEB703" s="1"/>
      <c r="AEC703" s="1"/>
      <c r="AED703" s="1"/>
      <c r="AEE703" s="1"/>
      <c r="AEF703" s="1"/>
      <c r="AEG703" s="1"/>
      <c r="AEH703" s="1"/>
      <c r="AEI703" s="1"/>
      <c r="AEJ703" s="1"/>
      <c r="AEK703" s="1"/>
      <c r="AEL703" s="1"/>
      <c r="AEM703" s="1"/>
      <c r="AEN703" s="1"/>
      <c r="AEO703" s="1"/>
      <c r="AEP703" s="1"/>
      <c r="AEQ703" s="1"/>
      <c r="AER703" s="1"/>
      <c r="AES703" s="1"/>
      <c r="AET703" s="1"/>
      <c r="AEU703" s="1"/>
      <c r="AEV703" s="1"/>
      <c r="AEW703" s="1"/>
      <c r="AEX703" s="1"/>
      <c r="AEY703" s="1"/>
      <c r="AEZ703" s="1"/>
      <c r="AFA703" s="1"/>
      <c r="AFB703" s="1"/>
      <c r="AFC703" s="1"/>
      <c r="AFD703" s="1"/>
      <c r="AFE703" s="1"/>
      <c r="AFF703" s="1"/>
      <c r="AFG703" s="1"/>
      <c r="AFH703" s="1"/>
      <c r="AFI703" s="1"/>
      <c r="AFJ703" s="1"/>
      <c r="AFK703" s="1"/>
      <c r="AFL703" s="1"/>
      <c r="AFM703" s="1"/>
      <c r="AFN703" s="1"/>
      <c r="AFO703" s="1"/>
      <c r="AFP703" s="1"/>
      <c r="AFQ703" s="1"/>
      <c r="AFR703" s="1"/>
      <c r="AFS703" s="1"/>
      <c r="AFT703" s="1"/>
      <c r="AFU703" s="1"/>
      <c r="AFV703" s="1"/>
      <c r="AFW703" s="1"/>
      <c r="AFX703" s="1"/>
      <c r="AFY703" s="1"/>
      <c r="AFZ703" s="1"/>
      <c r="AGA703" s="1"/>
      <c r="AGB703" s="1"/>
      <c r="AGC703" s="1"/>
      <c r="AGD703" s="1"/>
      <c r="AGE703" s="1"/>
      <c r="AGF703" s="1"/>
      <c r="AGG703" s="1"/>
      <c r="AGH703" s="1"/>
      <c r="AGI703" s="1"/>
      <c r="AGJ703" s="1"/>
      <c r="AGK703" s="1"/>
      <c r="AGL703" s="1"/>
      <c r="AGM703" s="1"/>
      <c r="AGN703" s="1"/>
      <c r="AGO703" s="1"/>
      <c r="AGP703" s="1"/>
      <c r="AGQ703" s="1"/>
      <c r="AGR703" s="1"/>
      <c r="AGS703" s="1"/>
      <c r="AGT703" s="1"/>
      <c r="AGU703" s="1"/>
      <c r="AGV703" s="1"/>
      <c r="AGW703" s="1"/>
      <c r="AGX703" s="1"/>
      <c r="AGY703" s="1"/>
      <c r="AGZ703" s="1"/>
      <c r="AHA703" s="1"/>
      <c r="AHB703" s="1"/>
      <c r="AHC703" s="1"/>
      <c r="AHD703" s="1"/>
      <c r="AHE703" s="1"/>
      <c r="AHF703" s="1"/>
      <c r="AHG703" s="1"/>
      <c r="AHH703" s="1"/>
      <c r="AHI703" s="1"/>
      <c r="AHJ703" s="1"/>
      <c r="AHK703" s="1"/>
      <c r="AHL703" s="1"/>
      <c r="AHM703" s="1"/>
      <c r="AHN703" s="1"/>
      <c r="AHO703" s="1"/>
      <c r="AHP703" s="1"/>
      <c r="AHQ703" s="1"/>
      <c r="AHR703" s="1"/>
      <c r="AHS703" s="1"/>
      <c r="AHT703" s="1"/>
      <c r="AHU703" s="1"/>
      <c r="AHV703" s="1"/>
      <c r="AHW703" s="1"/>
      <c r="AHX703" s="1"/>
      <c r="AHY703" s="1"/>
      <c r="AHZ703" s="1"/>
      <c r="AIA703" s="1"/>
      <c r="AIB703" s="1"/>
      <c r="AIC703" s="1"/>
      <c r="AID703" s="1"/>
      <c r="AIE703" s="1"/>
      <c r="AIF703" s="1"/>
      <c r="AIG703" s="1"/>
      <c r="AIH703" s="1"/>
      <c r="AII703" s="1"/>
      <c r="AIJ703" s="1"/>
      <c r="AIK703" s="1"/>
      <c r="AIL703" s="1"/>
      <c r="AIM703" s="1"/>
      <c r="AIN703" s="1"/>
      <c r="AIO703" s="1"/>
      <c r="AIP703" s="1"/>
      <c r="AIQ703" s="1"/>
      <c r="AIR703" s="1"/>
      <c r="AIS703" s="1"/>
      <c r="AIT703" s="1"/>
      <c r="AIU703" s="1"/>
      <c r="AIV703" s="1"/>
      <c r="AIW703" s="1"/>
      <c r="AIX703" s="1"/>
      <c r="AIY703" s="1"/>
      <c r="AIZ703" s="1"/>
      <c r="AJA703" s="1"/>
      <c r="AJB703" s="1"/>
      <c r="AJC703" s="1"/>
      <c r="AJD703" s="1"/>
      <c r="AJE703" s="1"/>
      <c r="AJF703" s="1"/>
      <c r="AJG703" s="1"/>
      <c r="AJH703" s="1"/>
      <c r="AJI703" s="1"/>
      <c r="AJJ703" s="1"/>
      <c r="AJK703" s="1"/>
      <c r="AJL703" s="1"/>
      <c r="AJM703" s="1"/>
      <c r="AJN703" s="1"/>
      <c r="AJO703" s="1"/>
      <c r="AJP703" s="1"/>
      <c r="AJQ703" s="1"/>
      <c r="AJR703" s="1"/>
      <c r="AJS703" s="1"/>
      <c r="AJT703" s="1"/>
      <c r="AJU703" s="1"/>
      <c r="AJV703" s="1"/>
      <c r="AJW703" s="1"/>
      <c r="AJX703" s="1"/>
      <c r="AJY703" s="1"/>
      <c r="AJZ703" s="1"/>
      <c r="AKA703" s="1"/>
      <c r="AKB703" s="1"/>
      <c r="AKC703" s="1"/>
      <c r="AKD703" s="1"/>
      <c r="AKE703" s="1"/>
      <c r="AKF703" s="1"/>
      <c r="AKG703" s="1"/>
      <c r="AKH703" s="1"/>
      <c r="AKI703" s="1"/>
      <c r="AKJ703" s="1"/>
      <c r="AKK703" s="1"/>
      <c r="AKL703" s="1"/>
      <c r="AKM703" s="1"/>
      <c r="AKN703" s="1"/>
      <c r="AKO703" s="1"/>
      <c r="AKP703" s="1"/>
      <c r="AKQ703" s="1"/>
      <c r="AKR703" s="1"/>
      <c r="AKS703" s="1"/>
      <c r="AKT703" s="1"/>
      <c r="AKU703" s="1"/>
      <c r="AKV703" s="1"/>
      <c r="AKW703" s="1"/>
      <c r="AKX703" s="1"/>
      <c r="AKY703" s="1"/>
      <c r="AKZ703" s="1"/>
      <c r="ALA703" s="1"/>
      <c r="ALB703" s="1"/>
      <c r="ALC703" s="1"/>
      <c r="ALD703" s="1"/>
      <c r="ALE703" s="1"/>
      <c r="ALF703" s="1"/>
      <c r="ALG703" s="1"/>
      <c r="ALH703" s="1"/>
      <c r="ALI703" s="1"/>
      <c r="ALJ703" s="1"/>
      <c r="ALK703" s="1"/>
      <c r="ALL703" s="1"/>
      <c r="ALM703" s="1"/>
      <c r="ALN703" s="1"/>
      <c r="ALO703" s="1"/>
      <c r="ALP703" s="1"/>
      <c r="ALQ703" s="1"/>
      <c r="ALR703" s="1"/>
      <c r="ALS703" s="1"/>
      <c r="ALT703" s="1"/>
      <c r="ALU703" s="1"/>
      <c r="ALV703" s="1"/>
      <c r="ALW703" s="1"/>
      <c r="ALX703" s="1"/>
      <c r="ALY703" s="1"/>
      <c r="ALZ703" s="1"/>
      <c r="AMA703" s="1"/>
      <c r="AMB703" s="1"/>
      <c r="AMC703" s="1"/>
      <c r="AMD703" s="1"/>
      <c r="AME703" s="1"/>
      <c r="AMF703" s="1"/>
      <c r="AMG703" s="1"/>
      <c r="AMH703" s="1"/>
      <c r="AMI703" s="1"/>
      <c r="AMJ703" s="1"/>
    </row>
    <row r="704" spans="1:1024" s="22" customFormat="1">
      <c r="A704" s="1" t="s">
        <v>9711</v>
      </c>
      <c r="B704" s="1" t="s">
        <v>9730</v>
      </c>
      <c r="C704" s="1" t="s">
        <v>1358</v>
      </c>
      <c r="D704" s="1" t="s">
        <v>13</v>
      </c>
      <c r="E704" s="1" t="s">
        <v>9863</v>
      </c>
      <c r="F704" s="1" t="s">
        <v>16</v>
      </c>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c r="KB704" s="1"/>
      <c r="KC704" s="1"/>
      <c r="KD704" s="1"/>
      <c r="KE704" s="1"/>
      <c r="KF704" s="1"/>
      <c r="KG704" s="1"/>
      <c r="KH704" s="1"/>
      <c r="KI704" s="1"/>
      <c r="KJ704" s="1"/>
      <c r="KK704" s="1"/>
      <c r="KL704" s="1"/>
      <c r="KM704" s="1"/>
      <c r="KN704" s="1"/>
      <c r="KO704" s="1"/>
      <c r="KP704" s="1"/>
      <c r="KQ704" s="1"/>
      <c r="KR704" s="1"/>
      <c r="KS704" s="1"/>
      <c r="KT704" s="1"/>
      <c r="KU704" s="1"/>
      <c r="KV704" s="1"/>
      <c r="KW704" s="1"/>
      <c r="KX704" s="1"/>
      <c r="KY704" s="1"/>
      <c r="KZ704" s="1"/>
      <c r="LA704" s="1"/>
      <c r="LB704" s="1"/>
      <c r="LC704" s="1"/>
      <c r="LD704" s="1"/>
      <c r="LE704" s="1"/>
      <c r="LF704" s="1"/>
      <c r="LG704" s="1"/>
      <c r="LH704" s="1"/>
      <c r="LI704" s="1"/>
      <c r="LJ704" s="1"/>
      <c r="LK704" s="1"/>
      <c r="LL704" s="1"/>
      <c r="LM704" s="1"/>
      <c r="LN704" s="1"/>
      <c r="LO704" s="1"/>
      <c r="LP704" s="1"/>
      <c r="LQ704" s="1"/>
      <c r="LR704" s="1"/>
      <c r="LS704" s="1"/>
      <c r="LT704" s="1"/>
      <c r="LU704" s="1"/>
      <c r="LV704" s="1"/>
      <c r="LW704" s="1"/>
      <c r="LX704" s="1"/>
      <c r="LY704" s="1"/>
      <c r="LZ704" s="1"/>
      <c r="MA704" s="1"/>
      <c r="MB704" s="1"/>
      <c r="MC704" s="1"/>
      <c r="MD704" s="1"/>
      <c r="ME704" s="1"/>
      <c r="MF704" s="1"/>
      <c r="MG704" s="1"/>
      <c r="MH704" s="1"/>
      <c r="MI704" s="1"/>
      <c r="MJ704" s="1"/>
      <c r="MK704" s="1"/>
      <c r="ML704" s="1"/>
      <c r="MM704" s="1"/>
      <c r="MN704" s="1"/>
      <c r="MO704" s="1"/>
      <c r="MP704" s="1"/>
      <c r="MQ704" s="1"/>
      <c r="MR704" s="1"/>
      <c r="MS704" s="1"/>
      <c r="MT704" s="1"/>
      <c r="MU704" s="1"/>
      <c r="MV704" s="1"/>
      <c r="MW704" s="1"/>
      <c r="MX704" s="1"/>
      <c r="MY704" s="1"/>
      <c r="MZ704" s="1"/>
      <c r="NA704" s="1"/>
      <c r="NB704" s="1"/>
      <c r="NC704" s="1"/>
      <c r="ND704" s="1"/>
      <c r="NE704" s="1"/>
      <c r="NF704" s="1"/>
      <c r="NG704" s="1"/>
      <c r="NH704" s="1"/>
      <c r="NI704" s="1"/>
      <c r="NJ704" s="1"/>
      <c r="NK704" s="1"/>
      <c r="NL704" s="1"/>
      <c r="NM704" s="1"/>
      <c r="NN704" s="1"/>
      <c r="NO704" s="1"/>
      <c r="NP704" s="1"/>
      <c r="NQ704" s="1"/>
      <c r="NR704" s="1"/>
      <c r="NS704" s="1"/>
      <c r="NT704" s="1"/>
      <c r="NU704" s="1"/>
      <c r="NV704" s="1"/>
      <c r="NW704" s="1"/>
      <c r="NX704" s="1"/>
      <c r="NY704" s="1"/>
      <c r="NZ704" s="1"/>
      <c r="OA704" s="1"/>
      <c r="OB704" s="1"/>
      <c r="OC704" s="1"/>
      <c r="OD704" s="1"/>
      <c r="OE704" s="1"/>
      <c r="OF704" s="1"/>
      <c r="OG704" s="1"/>
      <c r="OH704" s="1"/>
      <c r="OI704" s="1"/>
      <c r="OJ704" s="1"/>
      <c r="OK704" s="1"/>
      <c r="OL704" s="1"/>
      <c r="OM704" s="1"/>
      <c r="ON704" s="1"/>
      <c r="OO704" s="1"/>
      <c r="OP704" s="1"/>
      <c r="OQ704" s="1"/>
      <c r="OR704" s="1"/>
      <c r="OS704" s="1"/>
      <c r="OT704" s="1"/>
      <c r="OU704" s="1"/>
      <c r="OV704" s="1"/>
      <c r="OW704" s="1"/>
      <c r="OX704" s="1"/>
      <c r="OY704" s="1"/>
      <c r="OZ704" s="1"/>
      <c r="PA704" s="1"/>
      <c r="PB704" s="1"/>
      <c r="PC704" s="1"/>
      <c r="PD704" s="1"/>
      <c r="PE704" s="1"/>
      <c r="PF704" s="1"/>
      <c r="PG704" s="1"/>
      <c r="PH704" s="1"/>
      <c r="PI704" s="1"/>
      <c r="PJ704" s="1"/>
      <c r="PK704" s="1"/>
      <c r="PL704" s="1"/>
      <c r="PM704" s="1"/>
      <c r="PN704" s="1"/>
      <c r="PO704" s="1"/>
      <c r="PP704" s="1"/>
      <c r="PQ704" s="1"/>
      <c r="PR704" s="1"/>
      <c r="PS704" s="1"/>
      <c r="PT704" s="1"/>
      <c r="PU704" s="1"/>
      <c r="PV704" s="1"/>
      <c r="PW704" s="1"/>
      <c r="PX704" s="1"/>
      <c r="PY704" s="1"/>
      <c r="PZ704" s="1"/>
      <c r="QA704" s="1"/>
      <c r="QB704" s="1"/>
      <c r="QC704" s="1"/>
      <c r="QD704" s="1"/>
      <c r="QE704" s="1"/>
      <c r="QF704" s="1"/>
      <c r="QG704" s="1"/>
      <c r="QH704" s="1"/>
      <c r="QI704" s="1"/>
      <c r="QJ704" s="1"/>
      <c r="QK704" s="1"/>
      <c r="QL704" s="1"/>
      <c r="QM704" s="1"/>
      <c r="QN704" s="1"/>
      <c r="QO704" s="1"/>
      <c r="QP704" s="1"/>
      <c r="QQ704" s="1"/>
      <c r="QR704" s="1"/>
      <c r="QS704" s="1"/>
      <c r="QT704" s="1"/>
      <c r="QU704" s="1"/>
      <c r="QV704" s="1"/>
      <c r="QW704" s="1"/>
      <c r="QX704" s="1"/>
      <c r="QY704" s="1"/>
      <c r="QZ704" s="1"/>
      <c r="RA704" s="1"/>
      <c r="RB704" s="1"/>
      <c r="RC704" s="1"/>
      <c r="RD704" s="1"/>
      <c r="RE704" s="1"/>
      <c r="RF704" s="1"/>
      <c r="RG704" s="1"/>
      <c r="RH704" s="1"/>
      <c r="RI704" s="1"/>
      <c r="RJ704" s="1"/>
      <c r="RK704" s="1"/>
      <c r="RL704" s="1"/>
      <c r="RM704" s="1"/>
      <c r="RN704" s="1"/>
      <c r="RO704" s="1"/>
      <c r="RP704" s="1"/>
      <c r="RQ704" s="1"/>
      <c r="RR704" s="1"/>
      <c r="RS704" s="1"/>
      <c r="RT704" s="1"/>
      <c r="RU704" s="1"/>
      <c r="RV704" s="1"/>
      <c r="RW704" s="1"/>
      <c r="RX704" s="1"/>
      <c r="RY704" s="1"/>
      <c r="RZ704" s="1"/>
      <c r="SA704" s="1"/>
      <c r="SB704" s="1"/>
      <c r="SC704" s="1"/>
      <c r="SD704" s="1"/>
      <c r="SE704" s="1"/>
      <c r="SF704" s="1"/>
      <c r="SG704" s="1"/>
      <c r="SH704" s="1"/>
      <c r="SI704" s="1"/>
      <c r="SJ704" s="1"/>
      <c r="SK704" s="1"/>
      <c r="SL704" s="1"/>
      <c r="SM704" s="1"/>
      <c r="SN704" s="1"/>
      <c r="SO704" s="1"/>
      <c r="SP704" s="1"/>
      <c r="SQ704" s="1"/>
      <c r="SR704" s="1"/>
      <c r="SS704" s="1"/>
      <c r="ST704" s="1"/>
      <c r="SU704" s="1"/>
      <c r="SV704" s="1"/>
      <c r="SW704" s="1"/>
      <c r="SX704" s="1"/>
      <c r="SY704" s="1"/>
      <c r="SZ704" s="1"/>
      <c r="TA704" s="1"/>
      <c r="TB704" s="1"/>
      <c r="TC704" s="1"/>
      <c r="TD704" s="1"/>
      <c r="TE704" s="1"/>
      <c r="TF704" s="1"/>
      <c r="TG704" s="1"/>
      <c r="TH704" s="1"/>
      <c r="TI704" s="1"/>
      <c r="TJ704" s="1"/>
      <c r="TK704" s="1"/>
      <c r="TL704" s="1"/>
      <c r="TM704" s="1"/>
      <c r="TN704" s="1"/>
      <c r="TO704" s="1"/>
      <c r="TP704" s="1"/>
      <c r="TQ704" s="1"/>
      <c r="TR704" s="1"/>
      <c r="TS704" s="1"/>
      <c r="TT704" s="1"/>
      <c r="TU704" s="1"/>
      <c r="TV704" s="1"/>
      <c r="TW704" s="1"/>
      <c r="TX704" s="1"/>
      <c r="TY704" s="1"/>
      <c r="TZ704" s="1"/>
      <c r="UA704" s="1"/>
      <c r="UB704" s="1"/>
      <c r="UC704" s="1"/>
      <c r="UD704" s="1"/>
      <c r="UE704" s="1"/>
      <c r="UF704" s="1"/>
      <c r="UG704" s="1"/>
      <c r="UH704" s="1"/>
      <c r="UI704" s="1"/>
      <c r="UJ704" s="1"/>
      <c r="UK704" s="1"/>
      <c r="UL704" s="1"/>
      <c r="UM704" s="1"/>
      <c r="UN704" s="1"/>
      <c r="UO704" s="1"/>
      <c r="UP704" s="1"/>
      <c r="UQ704" s="1"/>
      <c r="UR704" s="1"/>
      <c r="US704" s="1"/>
      <c r="UT704" s="1"/>
      <c r="UU704" s="1"/>
      <c r="UV704" s="1"/>
      <c r="UW704" s="1"/>
      <c r="UX704" s="1"/>
      <c r="UY704" s="1"/>
      <c r="UZ704" s="1"/>
      <c r="VA704" s="1"/>
      <c r="VB704" s="1"/>
      <c r="VC704" s="1"/>
      <c r="VD704" s="1"/>
      <c r="VE704" s="1"/>
      <c r="VF704" s="1"/>
      <c r="VG704" s="1"/>
      <c r="VH704" s="1"/>
      <c r="VI704" s="1"/>
      <c r="VJ704" s="1"/>
      <c r="VK704" s="1"/>
      <c r="VL704" s="1"/>
      <c r="VM704" s="1"/>
      <c r="VN704" s="1"/>
      <c r="VO704" s="1"/>
      <c r="VP704" s="1"/>
      <c r="VQ704" s="1"/>
      <c r="VR704" s="1"/>
      <c r="VS704" s="1"/>
      <c r="VT704" s="1"/>
      <c r="VU704" s="1"/>
      <c r="VV704" s="1"/>
      <c r="VW704" s="1"/>
      <c r="VX704" s="1"/>
      <c r="VY704" s="1"/>
      <c r="VZ704" s="1"/>
      <c r="WA704" s="1"/>
      <c r="WB704" s="1"/>
      <c r="WC704" s="1"/>
      <c r="WD704" s="1"/>
      <c r="WE704" s="1"/>
      <c r="WF704" s="1"/>
      <c r="WG704" s="1"/>
      <c r="WH704" s="1"/>
      <c r="WI704" s="1"/>
      <c r="WJ704" s="1"/>
      <c r="WK704" s="1"/>
      <c r="WL704" s="1"/>
      <c r="WM704" s="1"/>
      <c r="WN704" s="1"/>
      <c r="WO704" s="1"/>
      <c r="WP704" s="1"/>
      <c r="WQ704" s="1"/>
      <c r="WR704" s="1"/>
      <c r="WS704" s="1"/>
      <c r="WT704" s="1"/>
      <c r="WU704" s="1"/>
      <c r="WV704" s="1"/>
      <c r="WW704" s="1"/>
      <c r="WX704" s="1"/>
      <c r="WY704" s="1"/>
      <c r="WZ704" s="1"/>
      <c r="XA704" s="1"/>
      <c r="XB704" s="1"/>
      <c r="XC704" s="1"/>
      <c r="XD704" s="1"/>
      <c r="XE704" s="1"/>
      <c r="XF704" s="1"/>
      <c r="XG704" s="1"/>
      <c r="XH704" s="1"/>
      <c r="XI704" s="1"/>
      <c r="XJ704" s="1"/>
      <c r="XK704" s="1"/>
      <c r="XL704" s="1"/>
      <c r="XM704" s="1"/>
      <c r="XN704" s="1"/>
      <c r="XO704" s="1"/>
      <c r="XP704" s="1"/>
      <c r="XQ704" s="1"/>
      <c r="XR704" s="1"/>
      <c r="XS704" s="1"/>
      <c r="XT704" s="1"/>
      <c r="XU704" s="1"/>
      <c r="XV704" s="1"/>
      <c r="XW704" s="1"/>
      <c r="XX704" s="1"/>
      <c r="XY704" s="1"/>
      <c r="XZ704" s="1"/>
      <c r="YA704" s="1"/>
      <c r="YB704" s="1"/>
      <c r="YC704" s="1"/>
      <c r="YD704" s="1"/>
      <c r="YE704" s="1"/>
      <c r="YF704" s="1"/>
      <c r="YG704" s="1"/>
      <c r="YH704" s="1"/>
      <c r="YI704" s="1"/>
      <c r="YJ704" s="1"/>
      <c r="YK704" s="1"/>
      <c r="YL704" s="1"/>
      <c r="YM704" s="1"/>
      <c r="YN704" s="1"/>
      <c r="YO704" s="1"/>
      <c r="YP704" s="1"/>
      <c r="YQ704" s="1"/>
      <c r="YR704" s="1"/>
      <c r="YS704" s="1"/>
      <c r="YT704" s="1"/>
      <c r="YU704" s="1"/>
      <c r="YV704" s="1"/>
      <c r="YW704" s="1"/>
      <c r="YX704" s="1"/>
      <c r="YY704" s="1"/>
      <c r="YZ704" s="1"/>
      <c r="ZA704" s="1"/>
      <c r="ZB704" s="1"/>
      <c r="ZC704" s="1"/>
      <c r="ZD704" s="1"/>
      <c r="ZE704" s="1"/>
      <c r="ZF704" s="1"/>
      <c r="ZG704" s="1"/>
      <c r="ZH704" s="1"/>
      <c r="ZI704" s="1"/>
      <c r="ZJ704" s="1"/>
      <c r="ZK704" s="1"/>
      <c r="ZL704" s="1"/>
      <c r="ZM704" s="1"/>
      <c r="ZN704" s="1"/>
      <c r="ZO704" s="1"/>
      <c r="ZP704" s="1"/>
      <c r="ZQ704" s="1"/>
      <c r="ZR704" s="1"/>
      <c r="ZS704" s="1"/>
      <c r="ZT704" s="1"/>
      <c r="ZU704" s="1"/>
      <c r="ZV704" s="1"/>
      <c r="ZW704" s="1"/>
      <c r="ZX704" s="1"/>
      <c r="ZY704" s="1"/>
      <c r="ZZ704" s="1"/>
      <c r="AAA704" s="1"/>
      <c r="AAB704" s="1"/>
      <c r="AAC704" s="1"/>
      <c r="AAD704" s="1"/>
      <c r="AAE704" s="1"/>
      <c r="AAF704" s="1"/>
      <c r="AAG704" s="1"/>
      <c r="AAH704" s="1"/>
      <c r="AAI704" s="1"/>
      <c r="AAJ704" s="1"/>
      <c r="AAK704" s="1"/>
      <c r="AAL704" s="1"/>
      <c r="AAM704" s="1"/>
      <c r="AAN704" s="1"/>
      <c r="AAO704" s="1"/>
      <c r="AAP704" s="1"/>
      <c r="AAQ704" s="1"/>
      <c r="AAR704" s="1"/>
      <c r="AAS704" s="1"/>
      <c r="AAT704" s="1"/>
      <c r="AAU704" s="1"/>
      <c r="AAV704" s="1"/>
      <c r="AAW704" s="1"/>
      <c r="AAX704" s="1"/>
      <c r="AAY704" s="1"/>
      <c r="AAZ704" s="1"/>
      <c r="ABA704" s="1"/>
      <c r="ABB704" s="1"/>
      <c r="ABC704" s="1"/>
      <c r="ABD704" s="1"/>
      <c r="ABE704" s="1"/>
      <c r="ABF704" s="1"/>
      <c r="ABG704" s="1"/>
      <c r="ABH704" s="1"/>
      <c r="ABI704" s="1"/>
      <c r="ABJ704" s="1"/>
      <c r="ABK704" s="1"/>
      <c r="ABL704" s="1"/>
      <c r="ABM704" s="1"/>
      <c r="ABN704" s="1"/>
      <c r="ABO704" s="1"/>
      <c r="ABP704" s="1"/>
      <c r="ABQ704" s="1"/>
      <c r="ABR704" s="1"/>
      <c r="ABS704" s="1"/>
      <c r="ABT704" s="1"/>
      <c r="ABU704" s="1"/>
      <c r="ABV704" s="1"/>
      <c r="ABW704" s="1"/>
      <c r="ABX704" s="1"/>
      <c r="ABY704" s="1"/>
      <c r="ABZ704" s="1"/>
      <c r="ACA704" s="1"/>
      <c r="ACB704" s="1"/>
      <c r="ACC704" s="1"/>
      <c r="ACD704" s="1"/>
      <c r="ACE704" s="1"/>
      <c r="ACF704" s="1"/>
      <c r="ACG704" s="1"/>
      <c r="ACH704" s="1"/>
      <c r="ACI704" s="1"/>
      <c r="ACJ704" s="1"/>
      <c r="ACK704" s="1"/>
      <c r="ACL704" s="1"/>
      <c r="ACM704" s="1"/>
      <c r="ACN704" s="1"/>
      <c r="ACO704" s="1"/>
      <c r="ACP704" s="1"/>
      <c r="ACQ704" s="1"/>
      <c r="ACR704" s="1"/>
      <c r="ACS704" s="1"/>
      <c r="ACT704" s="1"/>
      <c r="ACU704" s="1"/>
      <c r="ACV704" s="1"/>
      <c r="ACW704" s="1"/>
      <c r="ACX704" s="1"/>
      <c r="ACY704" s="1"/>
      <c r="ACZ704" s="1"/>
      <c r="ADA704" s="1"/>
      <c r="ADB704" s="1"/>
      <c r="ADC704" s="1"/>
      <c r="ADD704" s="1"/>
      <c r="ADE704" s="1"/>
      <c r="ADF704" s="1"/>
      <c r="ADG704" s="1"/>
      <c r="ADH704" s="1"/>
      <c r="ADI704" s="1"/>
      <c r="ADJ704" s="1"/>
      <c r="ADK704" s="1"/>
      <c r="ADL704" s="1"/>
      <c r="ADM704" s="1"/>
      <c r="ADN704" s="1"/>
      <c r="ADO704" s="1"/>
      <c r="ADP704" s="1"/>
      <c r="ADQ704" s="1"/>
      <c r="ADR704" s="1"/>
      <c r="ADS704" s="1"/>
      <c r="ADT704" s="1"/>
      <c r="ADU704" s="1"/>
      <c r="ADV704" s="1"/>
      <c r="ADW704" s="1"/>
      <c r="ADX704" s="1"/>
      <c r="ADY704" s="1"/>
      <c r="ADZ704" s="1"/>
      <c r="AEA704" s="1"/>
      <c r="AEB704" s="1"/>
      <c r="AEC704" s="1"/>
      <c r="AED704" s="1"/>
      <c r="AEE704" s="1"/>
      <c r="AEF704" s="1"/>
      <c r="AEG704" s="1"/>
      <c r="AEH704" s="1"/>
      <c r="AEI704" s="1"/>
      <c r="AEJ704" s="1"/>
      <c r="AEK704" s="1"/>
      <c r="AEL704" s="1"/>
      <c r="AEM704" s="1"/>
      <c r="AEN704" s="1"/>
      <c r="AEO704" s="1"/>
      <c r="AEP704" s="1"/>
      <c r="AEQ704" s="1"/>
      <c r="AER704" s="1"/>
      <c r="AES704" s="1"/>
      <c r="AET704" s="1"/>
      <c r="AEU704" s="1"/>
      <c r="AEV704" s="1"/>
      <c r="AEW704" s="1"/>
      <c r="AEX704" s="1"/>
      <c r="AEY704" s="1"/>
      <c r="AEZ704" s="1"/>
      <c r="AFA704" s="1"/>
      <c r="AFB704" s="1"/>
      <c r="AFC704" s="1"/>
      <c r="AFD704" s="1"/>
      <c r="AFE704" s="1"/>
      <c r="AFF704" s="1"/>
      <c r="AFG704" s="1"/>
      <c r="AFH704" s="1"/>
      <c r="AFI704" s="1"/>
      <c r="AFJ704" s="1"/>
      <c r="AFK704" s="1"/>
      <c r="AFL704" s="1"/>
      <c r="AFM704" s="1"/>
      <c r="AFN704" s="1"/>
      <c r="AFO704" s="1"/>
      <c r="AFP704" s="1"/>
      <c r="AFQ704" s="1"/>
      <c r="AFR704" s="1"/>
      <c r="AFS704" s="1"/>
      <c r="AFT704" s="1"/>
      <c r="AFU704" s="1"/>
      <c r="AFV704" s="1"/>
      <c r="AFW704" s="1"/>
      <c r="AFX704" s="1"/>
      <c r="AFY704" s="1"/>
      <c r="AFZ704" s="1"/>
      <c r="AGA704" s="1"/>
      <c r="AGB704" s="1"/>
      <c r="AGC704" s="1"/>
      <c r="AGD704" s="1"/>
      <c r="AGE704" s="1"/>
      <c r="AGF704" s="1"/>
      <c r="AGG704" s="1"/>
      <c r="AGH704" s="1"/>
      <c r="AGI704" s="1"/>
      <c r="AGJ704" s="1"/>
      <c r="AGK704" s="1"/>
      <c r="AGL704" s="1"/>
      <c r="AGM704" s="1"/>
      <c r="AGN704" s="1"/>
      <c r="AGO704" s="1"/>
      <c r="AGP704" s="1"/>
      <c r="AGQ704" s="1"/>
      <c r="AGR704" s="1"/>
      <c r="AGS704" s="1"/>
      <c r="AGT704" s="1"/>
      <c r="AGU704" s="1"/>
      <c r="AGV704" s="1"/>
      <c r="AGW704" s="1"/>
      <c r="AGX704" s="1"/>
      <c r="AGY704" s="1"/>
      <c r="AGZ704" s="1"/>
      <c r="AHA704" s="1"/>
      <c r="AHB704" s="1"/>
      <c r="AHC704" s="1"/>
      <c r="AHD704" s="1"/>
      <c r="AHE704" s="1"/>
      <c r="AHF704" s="1"/>
      <c r="AHG704" s="1"/>
      <c r="AHH704" s="1"/>
      <c r="AHI704" s="1"/>
      <c r="AHJ704" s="1"/>
      <c r="AHK704" s="1"/>
      <c r="AHL704" s="1"/>
      <c r="AHM704" s="1"/>
      <c r="AHN704" s="1"/>
      <c r="AHO704" s="1"/>
      <c r="AHP704" s="1"/>
      <c r="AHQ704" s="1"/>
      <c r="AHR704" s="1"/>
      <c r="AHS704" s="1"/>
      <c r="AHT704" s="1"/>
      <c r="AHU704" s="1"/>
      <c r="AHV704" s="1"/>
      <c r="AHW704" s="1"/>
      <c r="AHX704" s="1"/>
      <c r="AHY704" s="1"/>
      <c r="AHZ704" s="1"/>
      <c r="AIA704" s="1"/>
      <c r="AIB704" s="1"/>
      <c r="AIC704" s="1"/>
      <c r="AID704" s="1"/>
      <c r="AIE704" s="1"/>
      <c r="AIF704" s="1"/>
      <c r="AIG704" s="1"/>
      <c r="AIH704" s="1"/>
      <c r="AII704" s="1"/>
      <c r="AIJ704" s="1"/>
      <c r="AIK704" s="1"/>
      <c r="AIL704" s="1"/>
      <c r="AIM704" s="1"/>
      <c r="AIN704" s="1"/>
      <c r="AIO704" s="1"/>
      <c r="AIP704" s="1"/>
      <c r="AIQ704" s="1"/>
      <c r="AIR704" s="1"/>
      <c r="AIS704" s="1"/>
      <c r="AIT704" s="1"/>
      <c r="AIU704" s="1"/>
      <c r="AIV704" s="1"/>
      <c r="AIW704" s="1"/>
      <c r="AIX704" s="1"/>
      <c r="AIY704" s="1"/>
      <c r="AIZ704" s="1"/>
      <c r="AJA704" s="1"/>
      <c r="AJB704" s="1"/>
      <c r="AJC704" s="1"/>
      <c r="AJD704" s="1"/>
      <c r="AJE704" s="1"/>
      <c r="AJF704" s="1"/>
      <c r="AJG704" s="1"/>
      <c r="AJH704" s="1"/>
      <c r="AJI704" s="1"/>
      <c r="AJJ704" s="1"/>
      <c r="AJK704" s="1"/>
      <c r="AJL704" s="1"/>
      <c r="AJM704" s="1"/>
      <c r="AJN704" s="1"/>
      <c r="AJO704" s="1"/>
      <c r="AJP704" s="1"/>
      <c r="AJQ704" s="1"/>
      <c r="AJR704" s="1"/>
      <c r="AJS704" s="1"/>
      <c r="AJT704" s="1"/>
      <c r="AJU704" s="1"/>
      <c r="AJV704" s="1"/>
      <c r="AJW704" s="1"/>
      <c r="AJX704" s="1"/>
      <c r="AJY704" s="1"/>
      <c r="AJZ704" s="1"/>
      <c r="AKA704" s="1"/>
      <c r="AKB704" s="1"/>
      <c r="AKC704" s="1"/>
      <c r="AKD704" s="1"/>
      <c r="AKE704" s="1"/>
      <c r="AKF704" s="1"/>
      <c r="AKG704" s="1"/>
      <c r="AKH704" s="1"/>
      <c r="AKI704" s="1"/>
      <c r="AKJ704" s="1"/>
      <c r="AKK704" s="1"/>
      <c r="AKL704" s="1"/>
      <c r="AKM704" s="1"/>
      <c r="AKN704" s="1"/>
      <c r="AKO704" s="1"/>
      <c r="AKP704" s="1"/>
      <c r="AKQ704" s="1"/>
      <c r="AKR704" s="1"/>
      <c r="AKS704" s="1"/>
      <c r="AKT704" s="1"/>
      <c r="AKU704" s="1"/>
      <c r="AKV704" s="1"/>
      <c r="AKW704" s="1"/>
      <c r="AKX704" s="1"/>
      <c r="AKY704" s="1"/>
      <c r="AKZ704" s="1"/>
      <c r="ALA704" s="1"/>
      <c r="ALB704" s="1"/>
      <c r="ALC704" s="1"/>
      <c r="ALD704" s="1"/>
      <c r="ALE704" s="1"/>
      <c r="ALF704" s="1"/>
      <c r="ALG704" s="1"/>
      <c r="ALH704" s="1"/>
      <c r="ALI704" s="1"/>
      <c r="ALJ704" s="1"/>
      <c r="ALK704" s="1"/>
      <c r="ALL704" s="1"/>
      <c r="ALM704" s="1"/>
      <c r="ALN704" s="1"/>
      <c r="ALO704" s="1"/>
      <c r="ALP704" s="1"/>
      <c r="ALQ704" s="1"/>
      <c r="ALR704" s="1"/>
      <c r="ALS704" s="1"/>
      <c r="ALT704" s="1"/>
      <c r="ALU704" s="1"/>
      <c r="ALV704" s="1"/>
      <c r="ALW704" s="1"/>
      <c r="ALX704" s="1"/>
      <c r="ALY704" s="1"/>
      <c r="ALZ704" s="1"/>
      <c r="AMA704" s="1"/>
      <c r="AMB704" s="1"/>
      <c r="AMC704" s="1"/>
      <c r="AMD704" s="1"/>
      <c r="AME704" s="1"/>
      <c r="AMF704" s="1"/>
      <c r="AMG704" s="1"/>
      <c r="AMH704" s="1"/>
      <c r="AMI704" s="1"/>
      <c r="AMJ704" s="1"/>
    </row>
    <row r="705" spans="1:1024" s="22" customFormat="1">
      <c r="A705" s="1" t="s">
        <v>9712</v>
      </c>
      <c r="B705" s="1" t="s">
        <v>9731</v>
      </c>
      <c r="C705" s="1" t="s">
        <v>1358</v>
      </c>
      <c r="D705" s="1" t="s">
        <v>13</v>
      </c>
      <c r="E705" s="1" t="s">
        <v>9769</v>
      </c>
      <c r="F705" s="1" t="s">
        <v>16</v>
      </c>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c r="KB705" s="1"/>
      <c r="KC705" s="1"/>
      <c r="KD705" s="1"/>
      <c r="KE705" s="1"/>
      <c r="KF705" s="1"/>
      <c r="KG705" s="1"/>
      <c r="KH705" s="1"/>
      <c r="KI705" s="1"/>
      <c r="KJ705" s="1"/>
      <c r="KK705" s="1"/>
      <c r="KL705" s="1"/>
      <c r="KM705" s="1"/>
      <c r="KN705" s="1"/>
      <c r="KO705" s="1"/>
      <c r="KP705" s="1"/>
      <c r="KQ705" s="1"/>
      <c r="KR705" s="1"/>
      <c r="KS705" s="1"/>
      <c r="KT705" s="1"/>
      <c r="KU705" s="1"/>
      <c r="KV705" s="1"/>
      <c r="KW705" s="1"/>
      <c r="KX705" s="1"/>
      <c r="KY705" s="1"/>
      <c r="KZ705" s="1"/>
      <c r="LA705" s="1"/>
      <c r="LB705" s="1"/>
      <c r="LC705" s="1"/>
      <c r="LD705" s="1"/>
      <c r="LE705" s="1"/>
      <c r="LF705" s="1"/>
      <c r="LG705" s="1"/>
      <c r="LH705" s="1"/>
      <c r="LI705" s="1"/>
      <c r="LJ705" s="1"/>
      <c r="LK705" s="1"/>
      <c r="LL705" s="1"/>
      <c r="LM705" s="1"/>
      <c r="LN705" s="1"/>
      <c r="LO705" s="1"/>
      <c r="LP705" s="1"/>
      <c r="LQ705" s="1"/>
      <c r="LR705" s="1"/>
      <c r="LS705" s="1"/>
      <c r="LT705" s="1"/>
      <c r="LU705" s="1"/>
      <c r="LV705" s="1"/>
      <c r="LW705" s="1"/>
      <c r="LX705" s="1"/>
      <c r="LY705" s="1"/>
      <c r="LZ705" s="1"/>
      <c r="MA705" s="1"/>
      <c r="MB705" s="1"/>
      <c r="MC705" s="1"/>
      <c r="MD705" s="1"/>
      <c r="ME705" s="1"/>
      <c r="MF705" s="1"/>
      <c r="MG705" s="1"/>
      <c r="MH705" s="1"/>
      <c r="MI705" s="1"/>
      <c r="MJ705" s="1"/>
      <c r="MK705" s="1"/>
      <c r="ML705" s="1"/>
      <c r="MM705" s="1"/>
      <c r="MN705" s="1"/>
      <c r="MO705" s="1"/>
      <c r="MP705" s="1"/>
      <c r="MQ705" s="1"/>
      <c r="MR705" s="1"/>
      <c r="MS705" s="1"/>
      <c r="MT705" s="1"/>
      <c r="MU705" s="1"/>
      <c r="MV705" s="1"/>
      <c r="MW705" s="1"/>
      <c r="MX705" s="1"/>
      <c r="MY705" s="1"/>
      <c r="MZ705" s="1"/>
      <c r="NA705" s="1"/>
      <c r="NB705" s="1"/>
      <c r="NC705" s="1"/>
      <c r="ND705" s="1"/>
      <c r="NE705" s="1"/>
      <c r="NF705" s="1"/>
      <c r="NG705" s="1"/>
      <c r="NH705" s="1"/>
      <c r="NI705" s="1"/>
      <c r="NJ705" s="1"/>
      <c r="NK705" s="1"/>
      <c r="NL705" s="1"/>
      <c r="NM705" s="1"/>
      <c r="NN705" s="1"/>
      <c r="NO705" s="1"/>
      <c r="NP705" s="1"/>
      <c r="NQ705" s="1"/>
      <c r="NR705" s="1"/>
      <c r="NS705" s="1"/>
      <c r="NT705" s="1"/>
      <c r="NU705" s="1"/>
      <c r="NV705" s="1"/>
      <c r="NW705" s="1"/>
      <c r="NX705" s="1"/>
      <c r="NY705" s="1"/>
      <c r="NZ705" s="1"/>
      <c r="OA705" s="1"/>
      <c r="OB705" s="1"/>
      <c r="OC705" s="1"/>
      <c r="OD705" s="1"/>
      <c r="OE705" s="1"/>
      <c r="OF705" s="1"/>
      <c r="OG705" s="1"/>
      <c r="OH705" s="1"/>
      <c r="OI705" s="1"/>
      <c r="OJ705" s="1"/>
      <c r="OK705" s="1"/>
      <c r="OL705" s="1"/>
      <c r="OM705" s="1"/>
      <c r="ON705" s="1"/>
      <c r="OO705" s="1"/>
      <c r="OP705" s="1"/>
      <c r="OQ705" s="1"/>
      <c r="OR705" s="1"/>
      <c r="OS705" s="1"/>
      <c r="OT705" s="1"/>
      <c r="OU705" s="1"/>
      <c r="OV705" s="1"/>
      <c r="OW705" s="1"/>
      <c r="OX705" s="1"/>
      <c r="OY705" s="1"/>
      <c r="OZ705" s="1"/>
      <c r="PA705" s="1"/>
      <c r="PB705" s="1"/>
      <c r="PC705" s="1"/>
      <c r="PD705" s="1"/>
      <c r="PE705" s="1"/>
      <c r="PF705" s="1"/>
      <c r="PG705" s="1"/>
      <c r="PH705" s="1"/>
      <c r="PI705" s="1"/>
      <c r="PJ705" s="1"/>
      <c r="PK705" s="1"/>
      <c r="PL705" s="1"/>
      <c r="PM705" s="1"/>
      <c r="PN705" s="1"/>
      <c r="PO705" s="1"/>
      <c r="PP705" s="1"/>
      <c r="PQ705" s="1"/>
      <c r="PR705" s="1"/>
      <c r="PS705" s="1"/>
      <c r="PT705" s="1"/>
      <c r="PU705" s="1"/>
      <c r="PV705" s="1"/>
      <c r="PW705" s="1"/>
      <c r="PX705" s="1"/>
      <c r="PY705" s="1"/>
      <c r="PZ705" s="1"/>
      <c r="QA705" s="1"/>
      <c r="QB705" s="1"/>
      <c r="QC705" s="1"/>
      <c r="QD705" s="1"/>
      <c r="QE705" s="1"/>
      <c r="QF705" s="1"/>
      <c r="QG705" s="1"/>
      <c r="QH705" s="1"/>
      <c r="QI705" s="1"/>
      <c r="QJ705" s="1"/>
      <c r="QK705" s="1"/>
      <c r="QL705" s="1"/>
      <c r="QM705" s="1"/>
      <c r="QN705" s="1"/>
      <c r="QO705" s="1"/>
      <c r="QP705" s="1"/>
      <c r="QQ705" s="1"/>
      <c r="QR705" s="1"/>
      <c r="QS705" s="1"/>
      <c r="QT705" s="1"/>
      <c r="QU705" s="1"/>
      <c r="QV705" s="1"/>
      <c r="QW705" s="1"/>
      <c r="QX705" s="1"/>
      <c r="QY705" s="1"/>
      <c r="QZ705" s="1"/>
      <c r="RA705" s="1"/>
      <c r="RB705" s="1"/>
      <c r="RC705" s="1"/>
      <c r="RD705" s="1"/>
      <c r="RE705" s="1"/>
      <c r="RF705" s="1"/>
      <c r="RG705" s="1"/>
      <c r="RH705" s="1"/>
      <c r="RI705" s="1"/>
      <c r="RJ705" s="1"/>
      <c r="RK705" s="1"/>
      <c r="RL705" s="1"/>
      <c r="RM705" s="1"/>
      <c r="RN705" s="1"/>
      <c r="RO705" s="1"/>
      <c r="RP705" s="1"/>
      <c r="RQ705" s="1"/>
      <c r="RR705" s="1"/>
      <c r="RS705" s="1"/>
      <c r="RT705" s="1"/>
      <c r="RU705" s="1"/>
      <c r="RV705" s="1"/>
      <c r="RW705" s="1"/>
      <c r="RX705" s="1"/>
      <c r="RY705" s="1"/>
      <c r="RZ705" s="1"/>
      <c r="SA705" s="1"/>
      <c r="SB705" s="1"/>
      <c r="SC705" s="1"/>
      <c r="SD705" s="1"/>
      <c r="SE705" s="1"/>
      <c r="SF705" s="1"/>
      <c r="SG705" s="1"/>
      <c r="SH705" s="1"/>
      <c r="SI705" s="1"/>
      <c r="SJ705" s="1"/>
      <c r="SK705" s="1"/>
      <c r="SL705" s="1"/>
      <c r="SM705" s="1"/>
      <c r="SN705" s="1"/>
      <c r="SO705" s="1"/>
      <c r="SP705" s="1"/>
      <c r="SQ705" s="1"/>
      <c r="SR705" s="1"/>
      <c r="SS705" s="1"/>
      <c r="ST705" s="1"/>
      <c r="SU705" s="1"/>
      <c r="SV705" s="1"/>
      <c r="SW705" s="1"/>
      <c r="SX705" s="1"/>
      <c r="SY705" s="1"/>
      <c r="SZ705" s="1"/>
      <c r="TA705" s="1"/>
      <c r="TB705" s="1"/>
      <c r="TC705" s="1"/>
      <c r="TD705" s="1"/>
      <c r="TE705" s="1"/>
      <c r="TF705" s="1"/>
      <c r="TG705" s="1"/>
      <c r="TH705" s="1"/>
      <c r="TI705" s="1"/>
      <c r="TJ705" s="1"/>
      <c r="TK705" s="1"/>
      <c r="TL705" s="1"/>
      <c r="TM705" s="1"/>
      <c r="TN705" s="1"/>
      <c r="TO705" s="1"/>
      <c r="TP705" s="1"/>
      <c r="TQ705" s="1"/>
      <c r="TR705" s="1"/>
      <c r="TS705" s="1"/>
      <c r="TT705" s="1"/>
      <c r="TU705" s="1"/>
      <c r="TV705" s="1"/>
      <c r="TW705" s="1"/>
      <c r="TX705" s="1"/>
      <c r="TY705" s="1"/>
      <c r="TZ705" s="1"/>
      <c r="UA705" s="1"/>
      <c r="UB705" s="1"/>
      <c r="UC705" s="1"/>
      <c r="UD705" s="1"/>
      <c r="UE705" s="1"/>
      <c r="UF705" s="1"/>
      <c r="UG705" s="1"/>
      <c r="UH705" s="1"/>
      <c r="UI705" s="1"/>
      <c r="UJ705" s="1"/>
      <c r="UK705" s="1"/>
      <c r="UL705" s="1"/>
      <c r="UM705" s="1"/>
      <c r="UN705" s="1"/>
      <c r="UO705" s="1"/>
      <c r="UP705" s="1"/>
      <c r="UQ705" s="1"/>
      <c r="UR705" s="1"/>
      <c r="US705" s="1"/>
      <c r="UT705" s="1"/>
      <c r="UU705" s="1"/>
      <c r="UV705" s="1"/>
      <c r="UW705" s="1"/>
      <c r="UX705" s="1"/>
      <c r="UY705" s="1"/>
      <c r="UZ705" s="1"/>
      <c r="VA705" s="1"/>
      <c r="VB705" s="1"/>
      <c r="VC705" s="1"/>
      <c r="VD705" s="1"/>
      <c r="VE705" s="1"/>
      <c r="VF705" s="1"/>
      <c r="VG705" s="1"/>
      <c r="VH705" s="1"/>
      <c r="VI705" s="1"/>
      <c r="VJ705" s="1"/>
      <c r="VK705" s="1"/>
      <c r="VL705" s="1"/>
      <c r="VM705" s="1"/>
      <c r="VN705" s="1"/>
      <c r="VO705" s="1"/>
      <c r="VP705" s="1"/>
      <c r="VQ705" s="1"/>
      <c r="VR705" s="1"/>
      <c r="VS705" s="1"/>
      <c r="VT705" s="1"/>
      <c r="VU705" s="1"/>
      <c r="VV705" s="1"/>
      <c r="VW705" s="1"/>
      <c r="VX705" s="1"/>
      <c r="VY705" s="1"/>
      <c r="VZ705" s="1"/>
      <c r="WA705" s="1"/>
      <c r="WB705" s="1"/>
      <c r="WC705" s="1"/>
      <c r="WD705" s="1"/>
      <c r="WE705" s="1"/>
      <c r="WF705" s="1"/>
      <c r="WG705" s="1"/>
      <c r="WH705" s="1"/>
      <c r="WI705" s="1"/>
      <c r="WJ705" s="1"/>
      <c r="WK705" s="1"/>
      <c r="WL705" s="1"/>
      <c r="WM705" s="1"/>
      <c r="WN705" s="1"/>
      <c r="WO705" s="1"/>
      <c r="WP705" s="1"/>
      <c r="WQ705" s="1"/>
      <c r="WR705" s="1"/>
      <c r="WS705" s="1"/>
      <c r="WT705" s="1"/>
      <c r="WU705" s="1"/>
      <c r="WV705" s="1"/>
      <c r="WW705" s="1"/>
      <c r="WX705" s="1"/>
      <c r="WY705" s="1"/>
      <c r="WZ705" s="1"/>
      <c r="XA705" s="1"/>
      <c r="XB705" s="1"/>
      <c r="XC705" s="1"/>
      <c r="XD705" s="1"/>
      <c r="XE705" s="1"/>
      <c r="XF705" s="1"/>
      <c r="XG705" s="1"/>
      <c r="XH705" s="1"/>
      <c r="XI705" s="1"/>
      <c r="XJ705" s="1"/>
      <c r="XK705" s="1"/>
      <c r="XL705" s="1"/>
      <c r="XM705" s="1"/>
      <c r="XN705" s="1"/>
      <c r="XO705" s="1"/>
      <c r="XP705" s="1"/>
      <c r="XQ705" s="1"/>
      <c r="XR705" s="1"/>
      <c r="XS705" s="1"/>
      <c r="XT705" s="1"/>
      <c r="XU705" s="1"/>
      <c r="XV705" s="1"/>
      <c r="XW705" s="1"/>
      <c r="XX705" s="1"/>
      <c r="XY705" s="1"/>
      <c r="XZ705" s="1"/>
      <c r="YA705" s="1"/>
      <c r="YB705" s="1"/>
      <c r="YC705" s="1"/>
      <c r="YD705" s="1"/>
      <c r="YE705" s="1"/>
      <c r="YF705" s="1"/>
      <c r="YG705" s="1"/>
      <c r="YH705" s="1"/>
      <c r="YI705" s="1"/>
      <c r="YJ705" s="1"/>
      <c r="YK705" s="1"/>
      <c r="YL705" s="1"/>
      <c r="YM705" s="1"/>
      <c r="YN705" s="1"/>
      <c r="YO705" s="1"/>
      <c r="YP705" s="1"/>
      <c r="YQ705" s="1"/>
      <c r="YR705" s="1"/>
      <c r="YS705" s="1"/>
      <c r="YT705" s="1"/>
      <c r="YU705" s="1"/>
      <c r="YV705" s="1"/>
      <c r="YW705" s="1"/>
      <c r="YX705" s="1"/>
      <c r="YY705" s="1"/>
      <c r="YZ705" s="1"/>
      <c r="ZA705" s="1"/>
      <c r="ZB705" s="1"/>
      <c r="ZC705" s="1"/>
      <c r="ZD705" s="1"/>
      <c r="ZE705" s="1"/>
      <c r="ZF705" s="1"/>
      <c r="ZG705" s="1"/>
      <c r="ZH705" s="1"/>
      <c r="ZI705" s="1"/>
      <c r="ZJ705" s="1"/>
      <c r="ZK705" s="1"/>
      <c r="ZL705" s="1"/>
      <c r="ZM705" s="1"/>
      <c r="ZN705" s="1"/>
      <c r="ZO705" s="1"/>
      <c r="ZP705" s="1"/>
      <c r="ZQ705" s="1"/>
      <c r="ZR705" s="1"/>
      <c r="ZS705" s="1"/>
      <c r="ZT705" s="1"/>
      <c r="ZU705" s="1"/>
      <c r="ZV705" s="1"/>
      <c r="ZW705" s="1"/>
      <c r="ZX705" s="1"/>
      <c r="ZY705" s="1"/>
      <c r="ZZ705" s="1"/>
      <c r="AAA705" s="1"/>
      <c r="AAB705" s="1"/>
      <c r="AAC705" s="1"/>
      <c r="AAD705" s="1"/>
      <c r="AAE705" s="1"/>
      <c r="AAF705" s="1"/>
      <c r="AAG705" s="1"/>
      <c r="AAH705" s="1"/>
      <c r="AAI705" s="1"/>
      <c r="AAJ705" s="1"/>
      <c r="AAK705" s="1"/>
      <c r="AAL705" s="1"/>
      <c r="AAM705" s="1"/>
      <c r="AAN705" s="1"/>
      <c r="AAO705" s="1"/>
      <c r="AAP705" s="1"/>
      <c r="AAQ705" s="1"/>
      <c r="AAR705" s="1"/>
      <c r="AAS705" s="1"/>
      <c r="AAT705" s="1"/>
      <c r="AAU705" s="1"/>
      <c r="AAV705" s="1"/>
      <c r="AAW705" s="1"/>
      <c r="AAX705" s="1"/>
      <c r="AAY705" s="1"/>
      <c r="AAZ705" s="1"/>
      <c r="ABA705" s="1"/>
      <c r="ABB705" s="1"/>
      <c r="ABC705" s="1"/>
      <c r="ABD705" s="1"/>
      <c r="ABE705" s="1"/>
      <c r="ABF705" s="1"/>
      <c r="ABG705" s="1"/>
      <c r="ABH705" s="1"/>
      <c r="ABI705" s="1"/>
      <c r="ABJ705" s="1"/>
      <c r="ABK705" s="1"/>
      <c r="ABL705" s="1"/>
      <c r="ABM705" s="1"/>
      <c r="ABN705" s="1"/>
      <c r="ABO705" s="1"/>
      <c r="ABP705" s="1"/>
      <c r="ABQ705" s="1"/>
      <c r="ABR705" s="1"/>
      <c r="ABS705" s="1"/>
      <c r="ABT705" s="1"/>
      <c r="ABU705" s="1"/>
      <c r="ABV705" s="1"/>
      <c r="ABW705" s="1"/>
      <c r="ABX705" s="1"/>
      <c r="ABY705" s="1"/>
      <c r="ABZ705" s="1"/>
      <c r="ACA705" s="1"/>
      <c r="ACB705" s="1"/>
      <c r="ACC705" s="1"/>
      <c r="ACD705" s="1"/>
      <c r="ACE705" s="1"/>
      <c r="ACF705" s="1"/>
      <c r="ACG705" s="1"/>
      <c r="ACH705" s="1"/>
      <c r="ACI705" s="1"/>
      <c r="ACJ705" s="1"/>
      <c r="ACK705" s="1"/>
      <c r="ACL705" s="1"/>
      <c r="ACM705" s="1"/>
      <c r="ACN705" s="1"/>
      <c r="ACO705" s="1"/>
      <c r="ACP705" s="1"/>
      <c r="ACQ705" s="1"/>
      <c r="ACR705" s="1"/>
      <c r="ACS705" s="1"/>
      <c r="ACT705" s="1"/>
      <c r="ACU705" s="1"/>
      <c r="ACV705" s="1"/>
      <c r="ACW705" s="1"/>
      <c r="ACX705" s="1"/>
      <c r="ACY705" s="1"/>
      <c r="ACZ705" s="1"/>
      <c r="ADA705" s="1"/>
      <c r="ADB705" s="1"/>
      <c r="ADC705" s="1"/>
      <c r="ADD705" s="1"/>
      <c r="ADE705" s="1"/>
      <c r="ADF705" s="1"/>
      <c r="ADG705" s="1"/>
      <c r="ADH705" s="1"/>
      <c r="ADI705" s="1"/>
      <c r="ADJ705" s="1"/>
      <c r="ADK705" s="1"/>
      <c r="ADL705" s="1"/>
      <c r="ADM705" s="1"/>
      <c r="ADN705" s="1"/>
      <c r="ADO705" s="1"/>
      <c r="ADP705" s="1"/>
      <c r="ADQ705" s="1"/>
      <c r="ADR705" s="1"/>
      <c r="ADS705" s="1"/>
      <c r="ADT705" s="1"/>
      <c r="ADU705" s="1"/>
      <c r="ADV705" s="1"/>
      <c r="ADW705" s="1"/>
      <c r="ADX705" s="1"/>
      <c r="ADY705" s="1"/>
      <c r="ADZ705" s="1"/>
      <c r="AEA705" s="1"/>
      <c r="AEB705" s="1"/>
      <c r="AEC705" s="1"/>
      <c r="AED705" s="1"/>
      <c r="AEE705" s="1"/>
      <c r="AEF705" s="1"/>
      <c r="AEG705" s="1"/>
      <c r="AEH705" s="1"/>
      <c r="AEI705" s="1"/>
      <c r="AEJ705" s="1"/>
      <c r="AEK705" s="1"/>
      <c r="AEL705" s="1"/>
      <c r="AEM705" s="1"/>
      <c r="AEN705" s="1"/>
      <c r="AEO705" s="1"/>
      <c r="AEP705" s="1"/>
      <c r="AEQ705" s="1"/>
      <c r="AER705" s="1"/>
      <c r="AES705" s="1"/>
      <c r="AET705" s="1"/>
      <c r="AEU705" s="1"/>
      <c r="AEV705" s="1"/>
      <c r="AEW705" s="1"/>
      <c r="AEX705" s="1"/>
      <c r="AEY705" s="1"/>
      <c r="AEZ705" s="1"/>
      <c r="AFA705" s="1"/>
      <c r="AFB705" s="1"/>
      <c r="AFC705" s="1"/>
      <c r="AFD705" s="1"/>
      <c r="AFE705" s="1"/>
      <c r="AFF705" s="1"/>
      <c r="AFG705" s="1"/>
      <c r="AFH705" s="1"/>
      <c r="AFI705" s="1"/>
      <c r="AFJ705" s="1"/>
      <c r="AFK705" s="1"/>
      <c r="AFL705" s="1"/>
      <c r="AFM705" s="1"/>
      <c r="AFN705" s="1"/>
      <c r="AFO705" s="1"/>
      <c r="AFP705" s="1"/>
      <c r="AFQ705" s="1"/>
      <c r="AFR705" s="1"/>
      <c r="AFS705" s="1"/>
      <c r="AFT705" s="1"/>
      <c r="AFU705" s="1"/>
      <c r="AFV705" s="1"/>
      <c r="AFW705" s="1"/>
      <c r="AFX705" s="1"/>
      <c r="AFY705" s="1"/>
      <c r="AFZ705" s="1"/>
      <c r="AGA705" s="1"/>
      <c r="AGB705" s="1"/>
      <c r="AGC705" s="1"/>
      <c r="AGD705" s="1"/>
      <c r="AGE705" s="1"/>
      <c r="AGF705" s="1"/>
      <c r="AGG705" s="1"/>
      <c r="AGH705" s="1"/>
      <c r="AGI705" s="1"/>
      <c r="AGJ705" s="1"/>
      <c r="AGK705" s="1"/>
      <c r="AGL705" s="1"/>
      <c r="AGM705" s="1"/>
      <c r="AGN705" s="1"/>
      <c r="AGO705" s="1"/>
      <c r="AGP705" s="1"/>
      <c r="AGQ705" s="1"/>
      <c r="AGR705" s="1"/>
      <c r="AGS705" s="1"/>
      <c r="AGT705" s="1"/>
      <c r="AGU705" s="1"/>
      <c r="AGV705" s="1"/>
      <c r="AGW705" s="1"/>
      <c r="AGX705" s="1"/>
      <c r="AGY705" s="1"/>
      <c r="AGZ705" s="1"/>
      <c r="AHA705" s="1"/>
      <c r="AHB705" s="1"/>
      <c r="AHC705" s="1"/>
      <c r="AHD705" s="1"/>
      <c r="AHE705" s="1"/>
      <c r="AHF705" s="1"/>
      <c r="AHG705" s="1"/>
      <c r="AHH705" s="1"/>
      <c r="AHI705" s="1"/>
      <c r="AHJ705" s="1"/>
      <c r="AHK705" s="1"/>
      <c r="AHL705" s="1"/>
      <c r="AHM705" s="1"/>
      <c r="AHN705" s="1"/>
      <c r="AHO705" s="1"/>
      <c r="AHP705" s="1"/>
      <c r="AHQ705" s="1"/>
      <c r="AHR705" s="1"/>
      <c r="AHS705" s="1"/>
      <c r="AHT705" s="1"/>
      <c r="AHU705" s="1"/>
      <c r="AHV705" s="1"/>
      <c r="AHW705" s="1"/>
      <c r="AHX705" s="1"/>
      <c r="AHY705" s="1"/>
      <c r="AHZ705" s="1"/>
      <c r="AIA705" s="1"/>
      <c r="AIB705" s="1"/>
      <c r="AIC705" s="1"/>
      <c r="AID705" s="1"/>
      <c r="AIE705" s="1"/>
      <c r="AIF705" s="1"/>
      <c r="AIG705" s="1"/>
      <c r="AIH705" s="1"/>
      <c r="AII705" s="1"/>
      <c r="AIJ705" s="1"/>
      <c r="AIK705" s="1"/>
      <c r="AIL705" s="1"/>
      <c r="AIM705" s="1"/>
      <c r="AIN705" s="1"/>
      <c r="AIO705" s="1"/>
      <c r="AIP705" s="1"/>
      <c r="AIQ705" s="1"/>
      <c r="AIR705" s="1"/>
      <c r="AIS705" s="1"/>
      <c r="AIT705" s="1"/>
      <c r="AIU705" s="1"/>
      <c r="AIV705" s="1"/>
      <c r="AIW705" s="1"/>
      <c r="AIX705" s="1"/>
      <c r="AIY705" s="1"/>
      <c r="AIZ705" s="1"/>
      <c r="AJA705" s="1"/>
      <c r="AJB705" s="1"/>
      <c r="AJC705" s="1"/>
      <c r="AJD705" s="1"/>
      <c r="AJE705" s="1"/>
      <c r="AJF705" s="1"/>
      <c r="AJG705" s="1"/>
      <c r="AJH705" s="1"/>
      <c r="AJI705" s="1"/>
      <c r="AJJ705" s="1"/>
      <c r="AJK705" s="1"/>
      <c r="AJL705" s="1"/>
      <c r="AJM705" s="1"/>
      <c r="AJN705" s="1"/>
      <c r="AJO705" s="1"/>
      <c r="AJP705" s="1"/>
      <c r="AJQ705" s="1"/>
      <c r="AJR705" s="1"/>
      <c r="AJS705" s="1"/>
      <c r="AJT705" s="1"/>
      <c r="AJU705" s="1"/>
      <c r="AJV705" s="1"/>
      <c r="AJW705" s="1"/>
      <c r="AJX705" s="1"/>
      <c r="AJY705" s="1"/>
      <c r="AJZ705" s="1"/>
      <c r="AKA705" s="1"/>
      <c r="AKB705" s="1"/>
      <c r="AKC705" s="1"/>
      <c r="AKD705" s="1"/>
      <c r="AKE705" s="1"/>
      <c r="AKF705" s="1"/>
      <c r="AKG705" s="1"/>
      <c r="AKH705" s="1"/>
      <c r="AKI705" s="1"/>
      <c r="AKJ705" s="1"/>
      <c r="AKK705" s="1"/>
      <c r="AKL705" s="1"/>
      <c r="AKM705" s="1"/>
      <c r="AKN705" s="1"/>
      <c r="AKO705" s="1"/>
      <c r="AKP705" s="1"/>
      <c r="AKQ705" s="1"/>
      <c r="AKR705" s="1"/>
      <c r="AKS705" s="1"/>
      <c r="AKT705" s="1"/>
      <c r="AKU705" s="1"/>
      <c r="AKV705" s="1"/>
      <c r="AKW705" s="1"/>
      <c r="AKX705" s="1"/>
      <c r="AKY705" s="1"/>
      <c r="AKZ705" s="1"/>
      <c r="ALA705" s="1"/>
      <c r="ALB705" s="1"/>
      <c r="ALC705" s="1"/>
      <c r="ALD705" s="1"/>
      <c r="ALE705" s="1"/>
      <c r="ALF705" s="1"/>
      <c r="ALG705" s="1"/>
      <c r="ALH705" s="1"/>
      <c r="ALI705" s="1"/>
      <c r="ALJ705" s="1"/>
      <c r="ALK705" s="1"/>
      <c r="ALL705" s="1"/>
      <c r="ALM705" s="1"/>
      <c r="ALN705" s="1"/>
      <c r="ALO705" s="1"/>
      <c r="ALP705" s="1"/>
      <c r="ALQ705" s="1"/>
      <c r="ALR705" s="1"/>
      <c r="ALS705" s="1"/>
      <c r="ALT705" s="1"/>
      <c r="ALU705" s="1"/>
      <c r="ALV705" s="1"/>
      <c r="ALW705" s="1"/>
      <c r="ALX705" s="1"/>
      <c r="ALY705" s="1"/>
      <c r="ALZ705" s="1"/>
      <c r="AMA705" s="1"/>
      <c r="AMB705" s="1"/>
      <c r="AMC705" s="1"/>
      <c r="AMD705" s="1"/>
      <c r="AME705" s="1"/>
      <c r="AMF705" s="1"/>
      <c r="AMG705" s="1"/>
      <c r="AMH705" s="1"/>
      <c r="AMI705" s="1"/>
      <c r="AMJ705" s="1"/>
    </row>
    <row r="706" spans="1:1024" s="22" customFormat="1">
      <c r="A706" s="1" t="s">
        <v>9713</v>
      </c>
      <c r="B706" s="1" t="s">
        <v>9733</v>
      </c>
      <c r="C706" s="1" t="s">
        <v>1358</v>
      </c>
      <c r="D706" s="1" t="s">
        <v>288</v>
      </c>
      <c r="E706" s="1" t="s">
        <v>9770</v>
      </c>
      <c r="F706" s="1" t="s">
        <v>9770</v>
      </c>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c r="KB706" s="1"/>
      <c r="KC706" s="1"/>
      <c r="KD706" s="1"/>
      <c r="KE706" s="1"/>
      <c r="KF706" s="1"/>
      <c r="KG706" s="1"/>
      <c r="KH706" s="1"/>
      <c r="KI706" s="1"/>
      <c r="KJ706" s="1"/>
      <c r="KK706" s="1"/>
      <c r="KL706" s="1"/>
      <c r="KM706" s="1"/>
      <c r="KN706" s="1"/>
      <c r="KO706" s="1"/>
      <c r="KP706" s="1"/>
      <c r="KQ706" s="1"/>
      <c r="KR706" s="1"/>
      <c r="KS706" s="1"/>
      <c r="KT706" s="1"/>
      <c r="KU706" s="1"/>
      <c r="KV706" s="1"/>
      <c r="KW706" s="1"/>
      <c r="KX706" s="1"/>
      <c r="KY706" s="1"/>
      <c r="KZ706" s="1"/>
      <c r="LA706" s="1"/>
      <c r="LB706" s="1"/>
      <c r="LC706" s="1"/>
      <c r="LD706" s="1"/>
      <c r="LE706" s="1"/>
      <c r="LF706" s="1"/>
      <c r="LG706" s="1"/>
      <c r="LH706" s="1"/>
      <c r="LI706" s="1"/>
      <c r="LJ706" s="1"/>
      <c r="LK706" s="1"/>
      <c r="LL706" s="1"/>
      <c r="LM706" s="1"/>
      <c r="LN706" s="1"/>
      <c r="LO706" s="1"/>
      <c r="LP706" s="1"/>
      <c r="LQ706" s="1"/>
      <c r="LR706" s="1"/>
      <c r="LS706" s="1"/>
      <c r="LT706" s="1"/>
      <c r="LU706" s="1"/>
      <c r="LV706" s="1"/>
      <c r="LW706" s="1"/>
      <c r="LX706" s="1"/>
      <c r="LY706" s="1"/>
      <c r="LZ706" s="1"/>
      <c r="MA706" s="1"/>
      <c r="MB706" s="1"/>
      <c r="MC706" s="1"/>
      <c r="MD706" s="1"/>
      <c r="ME706" s="1"/>
      <c r="MF706" s="1"/>
      <c r="MG706" s="1"/>
      <c r="MH706" s="1"/>
      <c r="MI706" s="1"/>
      <c r="MJ706" s="1"/>
      <c r="MK706" s="1"/>
      <c r="ML706" s="1"/>
      <c r="MM706" s="1"/>
      <c r="MN706" s="1"/>
      <c r="MO706" s="1"/>
      <c r="MP706" s="1"/>
      <c r="MQ706" s="1"/>
      <c r="MR706" s="1"/>
      <c r="MS706" s="1"/>
      <c r="MT706" s="1"/>
      <c r="MU706" s="1"/>
      <c r="MV706" s="1"/>
      <c r="MW706" s="1"/>
      <c r="MX706" s="1"/>
      <c r="MY706" s="1"/>
      <c r="MZ706" s="1"/>
      <c r="NA706" s="1"/>
      <c r="NB706" s="1"/>
      <c r="NC706" s="1"/>
      <c r="ND706" s="1"/>
      <c r="NE706" s="1"/>
      <c r="NF706" s="1"/>
      <c r="NG706" s="1"/>
      <c r="NH706" s="1"/>
      <c r="NI706" s="1"/>
      <c r="NJ706" s="1"/>
      <c r="NK706" s="1"/>
      <c r="NL706" s="1"/>
      <c r="NM706" s="1"/>
      <c r="NN706" s="1"/>
      <c r="NO706" s="1"/>
      <c r="NP706" s="1"/>
      <c r="NQ706" s="1"/>
      <c r="NR706" s="1"/>
      <c r="NS706" s="1"/>
      <c r="NT706" s="1"/>
      <c r="NU706" s="1"/>
      <c r="NV706" s="1"/>
      <c r="NW706" s="1"/>
      <c r="NX706" s="1"/>
      <c r="NY706" s="1"/>
      <c r="NZ706" s="1"/>
      <c r="OA706" s="1"/>
      <c r="OB706" s="1"/>
      <c r="OC706" s="1"/>
      <c r="OD706" s="1"/>
      <c r="OE706" s="1"/>
      <c r="OF706" s="1"/>
      <c r="OG706" s="1"/>
      <c r="OH706" s="1"/>
      <c r="OI706" s="1"/>
      <c r="OJ706" s="1"/>
      <c r="OK706" s="1"/>
      <c r="OL706" s="1"/>
      <c r="OM706" s="1"/>
      <c r="ON706" s="1"/>
      <c r="OO706" s="1"/>
      <c r="OP706" s="1"/>
      <c r="OQ706" s="1"/>
      <c r="OR706" s="1"/>
      <c r="OS706" s="1"/>
      <c r="OT706" s="1"/>
      <c r="OU706" s="1"/>
      <c r="OV706" s="1"/>
      <c r="OW706" s="1"/>
      <c r="OX706" s="1"/>
      <c r="OY706" s="1"/>
      <c r="OZ706" s="1"/>
      <c r="PA706" s="1"/>
      <c r="PB706" s="1"/>
      <c r="PC706" s="1"/>
      <c r="PD706" s="1"/>
      <c r="PE706" s="1"/>
      <c r="PF706" s="1"/>
      <c r="PG706" s="1"/>
      <c r="PH706" s="1"/>
      <c r="PI706" s="1"/>
      <c r="PJ706" s="1"/>
      <c r="PK706" s="1"/>
      <c r="PL706" s="1"/>
      <c r="PM706" s="1"/>
      <c r="PN706" s="1"/>
      <c r="PO706" s="1"/>
      <c r="PP706" s="1"/>
      <c r="PQ706" s="1"/>
      <c r="PR706" s="1"/>
      <c r="PS706" s="1"/>
      <c r="PT706" s="1"/>
      <c r="PU706" s="1"/>
      <c r="PV706" s="1"/>
      <c r="PW706" s="1"/>
      <c r="PX706" s="1"/>
      <c r="PY706" s="1"/>
      <c r="PZ706" s="1"/>
      <c r="QA706" s="1"/>
      <c r="QB706" s="1"/>
      <c r="QC706" s="1"/>
      <c r="QD706" s="1"/>
      <c r="QE706" s="1"/>
      <c r="QF706" s="1"/>
      <c r="QG706" s="1"/>
      <c r="QH706" s="1"/>
      <c r="QI706" s="1"/>
      <c r="QJ706" s="1"/>
      <c r="QK706" s="1"/>
      <c r="QL706" s="1"/>
      <c r="QM706" s="1"/>
      <c r="QN706" s="1"/>
      <c r="QO706" s="1"/>
      <c r="QP706" s="1"/>
      <c r="QQ706" s="1"/>
      <c r="QR706" s="1"/>
      <c r="QS706" s="1"/>
      <c r="QT706" s="1"/>
      <c r="QU706" s="1"/>
      <c r="QV706" s="1"/>
      <c r="QW706" s="1"/>
      <c r="QX706" s="1"/>
      <c r="QY706" s="1"/>
      <c r="QZ706" s="1"/>
      <c r="RA706" s="1"/>
      <c r="RB706" s="1"/>
      <c r="RC706" s="1"/>
      <c r="RD706" s="1"/>
      <c r="RE706" s="1"/>
      <c r="RF706" s="1"/>
      <c r="RG706" s="1"/>
      <c r="RH706" s="1"/>
      <c r="RI706" s="1"/>
      <c r="RJ706" s="1"/>
      <c r="RK706" s="1"/>
      <c r="RL706" s="1"/>
      <c r="RM706" s="1"/>
      <c r="RN706" s="1"/>
      <c r="RO706" s="1"/>
      <c r="RP706" s="1"/>
      <c r="RQ706" s="1"/>
      <c r="RR706" s="1"/>
      <c r="RS706" s="1"/>
      <c r="RT706" s="1"/>
      <c r="RU706" s="1"/>
      <c r="RV706" s="1"/>
      <c r="RW706" s="1"/>
      <c r="RX706" s="1"/>
      <c r="RY706" s="1"/>
      <c r="RZ706" s="1"/>
      <c r="SA706" s="1"/>
      <c r="SB706" s="1"/>
      <c r="SC706" s="1"/>
      <c r="SD706" s="1"/>
      <c r="SE706" s="1"/>
      <c r="SF706" s="1"/>
      <c r="SG706" s="1"/>
      <c r="SH706" s="1"/>
      <c r="SI706" s="1"/>
      <c r="SJ706" s="1"/>
      <c r="SK706" s="1"/>
      <c r="SL706" s="1"/>
      <c r="SM706" s="1"/>
      <c r="SN706" s="1"/>
      <c r="SO706" s="1"/>
      <c r="SP706" s="1"/>
      <c r="SQ706" s="1"/>
      <c r="SR706" s="1"/>
      <c r="SS706" s="1"/>
      <c r="ST706" s="1"/>
      <c r="SU706" s="1"/>
      <c r="SV706" s="1"/>
      <c r="SW706" s="1"/>
      <c r="SX706" s="1"/>
      <c r="SY706" s="1"/>
      <c r="SZ706" s="1"/>
      <c r="TA706" s="1"/>
      <c r="TB706" s="1"/>
      <c r="TC706" s="1"/>
      <c r="TD706" s="1"/>
      <c r="TE706" s="1"/>
      <c r="TF706" s="1"/>
      <c r="TG706" s="1"/>
      <c r="TH706" s="1"/>
      <c r="TI706" s="1"/>
      <c r="TJ706" s="1"/>
      <c r="TK706" s="1"/>
      <c r="TL706" s="1"/>
      <c r="TM706" s="1"/>
      <c r="TN706" s="1"/>
      <c r="TO706" s="1"/>
      <c r="TP706" s="1"/>
      <c r="TQ706" s="1"/>
      <c r="TR706" s="1"/>
      <c r="TS706" s="1"/>
      <c r="TT706" s="1"/>
      <c r="TU706" s="1"/>
      <c r="TV706" s="1"/>
      <c r="TW706" s="1"/>
      <c r="TX706" s="1"/>
      <c r="TY706" s="1"/>
      <c r="TZ706" s="1"/>
      <c r="UA706" s="1"/>
      <c r="UB706" s="1"/>
      <c r="UC706" s="1"/>
      <c r="UD706" s="1"/>
      <c r="UE706" s="1"/>
      <c r="UF706" s="1"/>
      <c r="UG706" s="1"/>
      <c r="UH706" s="1"/>
      <c r="UI706" s="1"/>
      <c r="UJ706" s="1"/>
      <c r="UK706" s="1"/>
      <c r="UL706" s="1"/>
      <c r="UM706" s="1"/>
      <c r="UN706" s="1"/>
      <c r="UO706" s="1"/>
      <c r="UP706" s="1"/>
      <c r="UQ706" s="1"/>
      <c r="UR706" s="1"/>
      <c r="US706" s="1"/>
      <c r="UT706" s="1"/>
      <c r="UU706" s="1"/>
      <c r="UV706" s="1"/>
      <c r="UW706" s="1"/>
      <c r="UX706" s="1"/>
      <c r="UY706" s="1"/>
      <c r="UZ706" s="1"/>
      <c r="VA706" s="1"/>
      <c r="VB706" s="1"/>
      <c r="VC706" s="1"/>
      <c r="VD706" s="1"/>
      <c r="VE706" s="1"/>
      <c r="VF706" s="1"/>
      <c r="VG706" s="1"/>
      <c r="VH706" s="1"/>
      <c r="VI706" s="1"/>
      <c r="VJ706" s="1"/>
      <c r="VK706" s="1"/>
      <c r="VL706" s="1"/>
      <c r="VM706" s="1"/>
      <c r="VN706" s="1"/>
      <c r="VO706" s="1"/>
      <c r="VP706" s="1"/>
      <c r="VQ706" s="1"/>
      <c r="VR706" s="1"/>
      <c r="VS706" s="1"/>
      <c r="VT706" s="1"/>
      <c r="VU706" s="1"/>
      <c r="VV706" s="1"/>
      <c r="VW706" s="1"/>
      <c r="VX706" s="1"/>
      <c r="VY706" s="1"/>
      <c r="VZ706" s="1"/>
      <c r="WA706" s="1"/>
      <c r="WB706" s="1"/>
      <c r="WC706" s="1"/>
      <c r="WD706" s="1"/>
      <c r="WE706" s="1"/>
      <c r="WF706" s="1"/>
      <c r="WG706" s="1"/>
      <c r="WH706" s="1"/>
      <c r="WI706" s="1"/>
      <c r="WJ706" s="1"/>
      <c r="WK706" s="1"/>
      <c r="WL706" s="1"/>
      <c r="WM706" s="1"/>
      <c r="WN706" s="1"/>
      <c r="WO706" s="1"/>
      <c r="WP706" s="1"/>
      <c r="WQ706" s="1"/>
      <c r="WR706" s="1"/>
      <c r="WS706" s="1"/>
      <c r="WT706" s="1"/>
      <c r="WU706" s="1"/>
      <c r="WV706" s="1"/>
      <c r="WW706" s="1"/>
      <c r="WX706" s="1"/>
      <c r="WY706" s="1"/>
      <c r="WZ706" s="1"/>
      <c r="XA706" s="1"/>
      <c r="XB706" s="1"/>
      <c r="XC706" s="1"/>
      <c r="XD706" s="1"/>
      <c r="XE706" s="1"/>
      <c r="XF706" s="1"/>
      <c r="XG706" s="1"/>
      <c r="XH706" s="1"/>
      <c r="XI706" s="1"/>
      <c r="XJ706" s="1"/>
      <c r="XK706" s="1"/>
      <c r="XL706" s="1"/>
      <c r="XM706" s="1"/>
      <c r="XN706" s="1"/>
      <c r="XO706" s="1"/>
      <c r="XP706" s="1"/>
      <c r="XQ706" s="1"/>
      <c r="XR706" s="1"/>
      <c r="XS706" s="1"/>
      <c r="XT706" s="1"/>
      <c r="XU706" s="1"/>
      <c r="XV706" s="1"/>
      <c r="XW706" s="1"/>
      <c r="XX706" s="1"/>
      <c r="XY706" s="1"/>
      <c r="XZ706" s="1"/>
      <c r="YA706" s="1"/>
      <c r="YB706" s="1"/>
      <c r="YC706" s="1"/>
      <c r="YD706" s="1"/>
      <c r="YE706" s="1"/>
      <c r="YF706" s="1"/>
      <c r="YG706" s="1"/>
      <c r="YH706" s="1"/>
      <c r="YI706" s="1"/>
      <c r="YJ706" s="1"/>
      <c r="YK706" s="1"/>
      <c r="YL706" s="1"/>
      <c r="YM706" s="1"/>
      <c r="YN706" s="1"/>
      <c r="YO706" s="1"/>
      <c r="YP706" s="1"/>
      <c r="YQ706" s="1"/>
      <c r="YR706" s="1"/>
      <c r="YS706" s="1"/>
      <c r="YT706" s="1"/>
      <c r="YU706" s="1"/>
      <c r="YV706" s="1"/>
      <c r="YW706" s="1"/>
      <c r="YX706" s="1"/>
      <c r="YY706" s="1"/>
      <c r="YZ706" s="1"/>
      <c r="ZA706" s="1"/>
      <c r="ZB706" s="1"/>
      <c r="ZC706" s="1"/>
      <c r="ZD706" s="1"/>
      <c r="ZE706" s="1"/>
      <c r="ZF706" s="1"/>
      <c r="ZG706" s="1"/>
      <c r="ZH706" s="1"/>
      <c r="ZI706" s="1"/>
      <c r="ZJ706" s="1"/>
      <c r="ZK706" s="1"/>
      <c r="ZL706" s="1"/>
      <c r="ZM706" s="1"/>
      <c r="ZN706" s="1"/>
      <c r="ZO706" s="1"/>
      <c r="ZP706" s="1"/>
      <c r="ZQ706" s="1"/>
      <c r="ZR706" s="1"/>
      <c r="ZS706" s="1"/>
      <c r="ZT706" s="1"/>
      <c r="ZU706" s="1"/>
      <c r="ZV706" s="1"/>
      <c r="ZW706" s="1"/>
      <c r="ZX706" s="1"/>
      <c r="ZY706" s="1"/>
      <c r="ZZ706" s="1"/>
      <c r="AAA706" s="1"/>
      <c r="AAB706" s="1"/>
      <c r="AAC706" s="1"/>
      <c r="AAD706" s="1"/>
      <c r="AAE706" s="1"/>
      <c r="AAF706" s="1"/>
      <c r="AAG706" s="1"/>
      <c r="AAH706" s="1"/>
      <c r="AAI706" s="1"/>
      <c r="AAJ706" s="1"/>
      <c r="AAK706" s="1"/>
      <c r="AAL706" s="1"/>
      <c r="AAM706" s="1"/>
      <c r="AAN706" s="1"/>
      <c r="AAO706" s="1"/>
      <c r="AAP706" s="1"/>
      <c r="AAQ706" s="1"/>
      <c r="AAR706" s="1"/>
      <c r="AAS706" s="1"/>
      <c r="AAT706" s="1"/>
      <c r="AAU706" s="1"/>
      <c r="AAV706" s="1"/>
      <c r="AAW706" s="1"/>
      <c r="AAX706" s="1"/>
      <c r="AAY706" s="1"/>
      <c r="AAZ706" s="1"/>
      <c r="ABA706" s="1"/>
      <c r="ABB706" s="1"/>
      <c r="ABC706" s="1"/>
      <c r="ABD706" s="1"/>
      <c r="ABE706" s="1"/>
      <c r="ABF706" s="1"/>
      <c r="ABG706" s="1"/>
      <c r="ABH706" s="1"/>
      <c r="ABI706" s="1"/>
      <c r="ABJ706" s="1"/>
      <c r="ABK706" s="1"/>
      <c r="ABL706" s="1"/>
      <c r="ABM706" s="1"/>
      <c r="ABN706" s="1"/>
      <c r="ABO706" s="1"/>
      <c r="ABP706" s="1"/>
      <c r="ABQ706" s="1"/>
      <c r="ABR706" s="1"/>
      <c r="ABS706" s="1"/>
      <c r="ABT706" s="1"/>
      <c r="ABU706" s="1"/>
      <c r="ABV706" s="1"/>
      <c r="ABW706" s="1"/>
      <c r="ABX706" s="1"/>
      <c r="ABY706" s="1"/>
      <c r="ABZ706" s="1"/>
      <c r="ACA706" s="1"/>
      <c r="ACB706" s="1"/>
      <c r="ACC706" s="1"/>
      <c r="ACD706" s="1"/>
      <c r="ACE706" s="1"/>
      <c r="ACF706" s="1"/>
      <c r="ACG706" s="1"/>
      <c r="ACH706" s="1"/>
      <c r="ACI706" s="1"/>
      <c r="ACJ706" s="1"/>
      <c r="ACK706" s="1"/>
      <c r="ACL706" s="1"/>
      <c r="ACM706" s="1"/>
      <c r="ACN706" s="1"/>
      <c r="ACO706" s="1"/>
      <c r="ACP706" s="1"/>
      <c r="ACQ706" s="1"/>
      <c r="ACR706" s="1"/>
      <c r="ACS706" s="1"/>
      <c r="ACT706" s="1"/>
      <c r="ACU706" s="1"/>
      <c r="ACV706" s="1"/>
      <c r="ACW706" s="1"/>
      <c r="ACX706" s="1"/>
      <c r="ACY706" s="1"/>
      <c r="ACZ706" s="1"/>
      <c r="ADA706" s="1"/>
      <c r="ADB706" s="1"/>
      <c r="ADC706" s="1"/>
      <c r="ADD706" s="1"/>
      <c r="ADE706" s="1"/>
      <c r="ADF706" s="1"/>
      <c r="ADG706" s="1"/>
      <c r="ADH706" s="1"/>
      <c r="ADI706" s="1"/>
      <c r="ADJ706" s="1"/>
      <c r="ADK706" s="1"/>
      <c r="ADL706" s="1"/>
      <c r="ADM706" s="1"/>
      <c r="ADN706" s="1"/>
      <c r="ADO706" s="1"/>
      <c r="ADP706" s="1"/>
      <c r="ADQ706" s="1"/>
      <c r="ADR706" s="1"/>
      <c r="ADS706" s="1"/>
      <c r="ADT706" s="1"/>
      <c r="ADU706" s="1"/>
      <c r="ADV706" s="1"/>
      <c r="ADW706" s="1"/>
      <c r="ADX706" s="1"/>
      <c r="ADY706" s="1"/>
      <c r="ADZ706" s="1"/>
      <c r="AEA706" s="1"/>
      <c r="AEB706" s="1"/>
      <c r="AEC706" s="1"/>
      <c r="AED706" s="1"/>
      <c r="AEE706" s="1"/>
      <c r="AEF706" s="1"/>
      <c r="AEG706" s="1"/>
      <c r="AEH706" s="1"/>
      <c r="AEI706" s="1"/>
      <c r="AEJ706" s="1"/>
      <c r="AEK706" s="1"/>
      <c r="AEL706" s="1"/>
      <c r="AEM706" s="1"/>
      <c r="AEN706" s="1"/>
      <c r="AEO706" s="1"/>
      <c r="AEP706" s="1"/>
      <c r="AEQ706" s="1"/>
      <c r="AER706" s="1"/>
      <c r="AES706" s="1"/>
      <c r="AET706" s="1"/>
      <c r="AEU706" s="1"/>
      <c r="AEV706" s="1"/>
      <c r="AEW706" s="1"/>
      <c r="AEX706" s="1"/>
      <c r="AEY706" s="1"/>
      <c r="AEZ706" s="1"/>
      <c r="AFA706" s="1"/>
      <c r="AFB706" s="1"/>
      <c r="AFC706" s="1"/>
      <c r="AFD706" s="1"/>
      <c r="AFE706" s="1"/>
      <c r="AFF706" s="1"/>
      <c r="AFG706" s="1"/>
      <c r="AFH706" s="1"/>
      <c r="AFI706" s="1"/>
      <c r="AFJ706" s="1"/>
      <c r="AFK706" s="1"/>
      <c r="AFL706" s="1"/>
      <c r="AFM706" s="1"/>
      <c r="AFN706" s="1"/>
      <c r="AFO706" s="1"/>
      <c r="AFP706" s="1"/>
      <c r="AFQ706" s="1"/>
      <c r="AFR706" s="1"/>
      <c r="AFS706" s="1"/>
      <c r="AFT706" s="1"/>
      <c r="AFU706" s="1"/>
      <c r="AFV706" s="1"/>
      <c r="AFW706" s="1"/>
      <c r="AFX706" s="1"/>
      <c r="AFY706" s="1"/>
      <c r="AFZ706" s="1"/>
      <c r="AGA706" s="1"/>
      <c r="AGB706" s="1"/>
      <c r="AGC706" s="1"/>
      <c r="AGD706" s="1"/>
      <c r="AGE706" s="1"/>
      <c r="AGF706" s="1"/>
      <c r="AGG706" s="1"/>
      <c r="AGH706" s="1"/>
      <c r="AGI706" s="1"/>
      <c r="AGJ706" s="1"/>
      <c r="AGK706" s="1"/>
      <c r="AGL706" s="1"/>
      <c r="AGM706" s="1"/>
      <c r="AGN706" s="1"/>
      <c r="AGO706" s="1"/>
      <c r="AGP706" s="1"/>
      <c r="AGQ706" s="1"/>
      <c r="AGR706" s="1"/>
      <c r="AGS706" s="1"/>
      <c r="AGT706" s="1"/>
      <c r="AGU706" s="1"/>
      <c r="AGV706" s="1"/>
      <c r="AGW706" s="1"/>
      <c r="AGX706" s="1"/>
      <c r="AGY706" s="1"/>
      <c r="AGZ706" s="1"/>
      <c r="AHA706" s="1"/>
      <c r="AHB706" s="1"/>
      <c r="AHC706" s="1"/>
      <c r="AHD706" s="1"/>
      <c r="AHE706" s="1"/>
      <c r="AHF706" s="1"/>
      <c r="AHG706" s="1"/>
      <c r="AHH706" s="1"/>
      <c r="AHI706" s="1"/>
      <c r="AHJ706" s="1"/>
      <c r="AHK706" s="1"/>
      <c r="AHL706" s="1"/>
      <c r="AHM706" s="1"/>
      <c r="AHN706" s="1"/>
      <c r="AHO706" s="1"/>
      <c r="AHP706" s="1"/>
      <c r="AHQ706" s="1"/>
      <c r="AHR706" s="1"/>
      <c r="AHS706" s="1"/>
      <c r="AHT706" s="1"/>
      <c r="AHU706" s="1"/>
      <c r="AHV706" s="1"/>
      <c r="AHW706" s="1"/>
      <c r="AHX706" s="1"/>
      <c r="AHY706" s="1"/>
      <c r="AHZ706" s="1"/>
      <c r="AIA706" s="1"/>
      <c r="AIB706" s="1"/>
      <c r="AIC706" s="1"/>
      <c r="AID706" s="1"/>
      <c r="AIE706" s="1"/>
      <c r="AIF706" s="1"/>
      <c r="AIG706" s="1"/>
      <c r="AIH706" s="1"/>
      <c r="AII706" s="1"/>
      <c r="AIJ706" s="1"/>
      <c r="AIK706" s="1"/>
      <c r="AIL706" s="1"/>
      <c r="AIM706" s="1"/>
      <c r="AIN706" s="1"/>
      <c r="AIO706" s="1"/>
      <c r="AIP706" s="1"/>
      <c r="AIQ706" s="1"/>
      <c r="AIR706" s="1"/>
      <c r="AIS706" s="1"/>
      <c r="AIT706" s="1"/>
      <c r="AIU706" s="1"/>
      <c r="AIV706" s="1"/>
      <c r="AIW706" s="1"/>
      <c r="AIX706" s="1"/>
      <c r="AIY706" s="1"/>
      <c r="AIZ706" s="1"/>
      <c r="AJA706" s="1"/>
      <c r="AJB706" s="1"/>
      <c r="AJC706" s="1"/>
      <c r="AJD706" s="1"/>
      <c r="AJE706" s="1"/>
      <c r="AJF706" s="1"/>
      <c r="AJG706" s="1"/>
      <c r="AJH706" s="1"/>
      <c r="AJI706" s="1"/>
      <c r="AJJ706" s="1"/>
      <c r="AJK706" s="1"/>
      <c r="AJL706" s="1"/>
      <c r="AJM706" s="1"/>
      <c r="AJN706" s="1"/>
      <c r="AJO706" s="1"/>
      <c r="AJP706" s="1"/>
      <c r="AJQ706" s="1"/>
      <c r="AJR706" s="1"/>
      <c r="AJS706" s="1"/>
      <c r="AJT706" s="1"/>
      <c r="AJU706" s="1"/>
      <c r="AJV706" s="1"/>
      <c r="AJW706" s="1"/>
      <c r="AJX706" s="1"/>
      <c r="AJY706" s="1"/>
      <c r="AJZ706" s="1"/>
      <c r="AKA706" s="1"/>
      <c r="AKB706" s="1"/>
      <c r="AKC706" s="1"/>
      <c r="AKD706" s="1"/>
      <c r="AKE706" s="1"/>
      <c r="AKF706" s="1"/>
      <c r="AKG706" s="1"/>
      <c r="AKH706" s="1"/>
      <c r="AKI706" s="1"/>
      <c r="AKJ706" s="1"/>
      <c r="AKK706" s="1"/>
      <c r="AKL706" s="1"/>
      <c r="AKM706" s="1"/>
      <c r="AKN706" s="1"/>
      <c r="AKO706" s="1"/>
      <c r="AKP706" s="1"/>
      <c r="AKQ706" s="1"/>
      <c r="AKR706" s="1"/>
      <c r="AKS706" s="1"/>
      <c r="AKT706" s="1"/>
      <c r="AKU706" s="1"/>
      <c r="AKV706" s="1"/>
      <c r="AKW706" s="1"/>
      <c r="AKX706" s="1"/>
      <c r="AKY706" s="1"/>
      <c r="AKZ706" s="1"/>
      <c r="ALA706" s="1"/>
      <c r="ALB706" s="1"/>
      <c r="ALC706" s="1"/>
      <c r="ALD706" s="1"/>
      <c r="ALE706" s="1"/>
      <c r="ALF706" s="1"/>
      <c r="ALG706" s="1"/>
      <c r="ALH706" s="1"/>
      <c r="ALI706" s="1"/>
      <c r="ALJ706" s="1"/>
      <c r="ALK706" s="1"/>
      <c r="ALL706" s="1"/>
      <c r="ALM706" s="1"/>
      <c r="ALN706" s="1"/>
      <c r="ALO706" s="1"/>
      <c r="ALP706" s="1"/>
      <c r="ALQ706" s="1"/>
      <c r="ALR706" s="1"/>
      <c r="ALS706" s="1"/>
      <c r="ALT706" s="1"/>
      <c r="ALU706" s="1"/>
      <c r="ALV706" s="1"/>
      <c r="ALW706" s="1"/>
      <c r="ALX706" s="1"/>
      <c r="ALY706" s="1"/>
      <c r="ALZ706" s="1"/>
      <c r="AMA706" s="1"/>
      <c r="AMB706" s="1"/>
      <c r="AMC706" s="1"/>
      <c r="AMD706" s="1"/>
      <c r="AME706" s="1"/>
      <c r="AMF706" s="1"/>
      <c r="AMG706" s="1"/>
      <c r="AMH706" s="1"/>
      <c r="AMI706" s="1"/>
      <c r="AMJ706" s="1"/>
    </row>
    <row r="707" spans="1:1024" s="22" customFormat="1">
      <c r="A707" s="1" t="s">
        <v>9714</v>
      </c>
      <c r="B707" s="1" t="s">
        <v>9734</v>
      </c>
      <c r="C707" s="1" t="s">
        <v>1358</v>
      </c>
      <c r="D707" s="1" t="s">
        <v>13</v>
      </c>
      <c r="E707" s="1" t="s">
        <v>9771</v>
      </c>
      <c r="F707" s="1" t="s">
        <v>16</v>
      </c>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c r="KB707" s="1"/>
      <c r="KC707" s="1"/>
      <c r="KD707" s="1"/>
      <c r="KE707" s="1"/>
      <c r="KF707" s="1"/>
      <c r="KG707" s="1"/>
      <c r="KH707" s="1"/>
      <c r="KI707" s="1"/>
      <c r="KJ707" s="1"/>
      <c r="KK707" s="1"/>
      <c r="KL707" s="1"/>
      <c r="KM707" s="1"/>
      <c r="KN707" s="1"/>
      <c r="KO707" s="1"/>
      <c r="KP707" s="1"/>
      <c r="KQ707" s="1"/>
      <c r="KR707" s="1"/>
      <c r="KS707" s="1"/>
      <c r="KT707" s="1"/>
      <c r="KU707" s="1"/>
      <c r="KV707" s="1"/>
      <c r="KW707" s="1"/>
      <c r="KX707" s="1"/>
      <c r="KY707" s="1"/>
      <c r="KZ707" s="1"/>
      <c r="LA707" s="1"/>
      <c r="LB707" s="1"/>
      <c r="LC707" s="1"/>
      <c r="LD707" s="1"/>
      <c r="LE707" s="1"/>
      <c r="LF707" s="1"/>
      <c r="LG707" s="1"/>
      <c r="LH707" s="1"/>
      <c r="LI707" s="1"/>
      <c r="LJ707" s="1"/>
      <c r="LK707" s="1"/>
      <c r="LL707" s="1"/>
      <c r="LM707" s="1"/>
      <c r="LN707" s="1"/>
      <c r="LO707" s="1"/>
      <c r="LP707" s="1"/>
      <c r="LQ707" s="1"/>
      <c r="LR707" s="1"/>
      <c r="LS707" s="1"/>
      <c r="LT707" s="1"/>
      <c r="LU707" s="1"/>
      <c r="LV707" s="1"/>
      <c r="LW707" s="1"/>
      <c r="LX707" s="1"/>
      <c r="LY707" s="1"/>
      <c r="LZ707" s="1"/>
      <c r="MA707" s="1"/>
      <c r="MB707" s="1"/>
      <c r="MC707" s="1"/>
      <c r="MD707" s="1"/>
      <c r="ME707" s="1"/>
      <c r="MF707" s="1"/>
      <c r="MG707" s="1"/>
      <c r="MH707" s="1"/>
      <c r="MI707" s="1"/>
      <c r="MJ707" s="1"/>
      <c r="MK707" s="1"/>
      <c r="ML707" s="1"/>
      <c r="MM707" s="1"/>
      <c r="MN707" s="1"/>
      <c r="MO707" s="1"/>
      <c r="MP707" s="1"/>
      <c r="MQ707" s="1"/>
      <c r="MR707" s="1"/>
      <c r="MS707" s="1"/>
      <c r="MT707" s="1"/>
      <c r="MU707" s="1"/>
      <c r="MV707" s="1"/>
      <c r="MW707" s="1"/>
      <c r="MX707" s="1"/>
      <c r="MY707" s="1"/>
      <c r="MZ707" s="1"/>
      <c r="NA707" s="1"/>
      <c r="NB707" s="1"/>
      <c r="NC707" s="1"/>
      <c r="ND707" s="1"/>
      <c r="NE707" s="1"/>
      <c r="NF707" s="1"/>
      <c r="NG707" s="1"/>
      <c r="NH707" s="1"/>
      <c r="NI707" s="1"/>
      <c r="NJ707" s="1"/>
      <c r="NK707" s="1"/>
      <c r="NL707" s="1"/>
      <c r="NM707" s="1"/>
      <c r="NN707" s="1"/>
      <c r="NO707" s="1"/>
      <c r="NP707" s="1"/>
      <c r="NQ707" s="1"/>
      <c r="NR707" s="1"/>
      <c r="NS707" s="1"/>
      <c r="NT707" s="1"/>
      <c r="NU707" s="1"/>
      <c r="NV707" s="1"/>
      <c r="NW707" s="1"/>
      <c r="NX707" s="1"/>
      <c r="NY707" s="1"/>
      <c r="NZ707" s="1"/>
      <c r="OA707" s="1"/>
      <c r="OB707" s="1"/>
      <c r="OC707" s="1"/>
      <c r="OD707" s="1"/>
      <c r="OE707" s="1"/>
      <c r="OF707" s="1"/>
      <c r="OG707" s="1"/>
      <c r="OH707" s="1"/>
      <c r="OI707" s="1"/>
      <c r="OJ707" s="1"/>
      <c r="OK707" s="1"/>
      <c r="OL707" s="1"/>
      <c r="OM707" s="1"/>
      <c r="ON707" s="1"/>
      <c r="OO707" s="1"/>
      <c r="OP707" s="1"/>
      <c r="OQ707" s="1"/>
      <c r="OR707" s="1"/>
      <c r="OS707" s="1"/>
      <c r="OT707" s="1"/>
      <c r="OU707" s="1"/>
      <c r="OV707" s="1"/>
      <c r="OW707" s="1"/>
      <c r="OX707" s="1"/>
      <c r="OY707" s="1"/>
      <c r="OZ707" s="1"/>
      <c r="PA707" s="1"/>
      <c r="PB707" s="1"/>
      <c r="PC707" s="1"/>
      <c r="PD707" s="1"/>
      <c r="PE707" s="1"/>
      <c r="PF707" s="1"/>
      <c r="PG707" s="1"/>
      <c r="PH707" s="1"/>
      <c r="PI707" s="1"/>
      <c r="PJ707" s="1"/>
      <c r="PK707" s="1"/>
      <c r="PL707" s="1"/>
      <c r="PM707" s="1"/>
      <c r="PN707" s="1"/>
      <c r="PO707" s="1"/>
      <c r="PP707" s="1"/>
      <c r="PQ707" s="1"/>
      <c r="PR707" s="1"/>
      <c r="PS707" s="1"/>
      <c r="PT707" s="1"/>
      <c r="PU707" s="1"/>
      <c r="PV707" s="1"/>
      <c r="PW707" s="1"/>
      <c r="PX707" s="1"/>
      <c r="PY707" s="1"/>
      <c r="PZ707" s="1"/>
      <c r="QA707" s="1"/>
      <c r="QB707" s="1"/>
      <c r="QC707" s="1"/>
      <c r="QD707" s="1"/>
      <c r="QE707" s="1"/>
      <c r="QF707" s="1"/>
      <c r="QG707" s="1"/>
      <c r="QH707" s="1"/>
      <c r="QI707" s="1"/>
      <c r="QJ707" s="1"/>
      <c r="QK707" s="1"/>
      <c r="QL707" s="1"/>
      <c r="QM707" s="1"/>
      <c r="QN707" s="1"/>
      <c r="QO707" s="1"/>
      <c r="QP707" s="1"/>
      <c r="QQ707" s="1"/>
      <c r="QR707" s="1"/>
      <c r="QS707" s="1"/>
      <c r="QT707" s="1"/>
      <c r="QU707" s="1"/>
      <c r="QV707" s="1"/>
      <c r="QW707" s="1"/>
      <c r="QX707" s="1"/>
      <c r="QY707" s="1"/>
      <c r="QZ707" s="1"/>
      <c r="RA707" s="1"/>
      <c r="RB707" s="1"/>
      <c r="RC707" s="1"/>
      <c r="RD707" s="1"/>
      <c r="RE707" s="1"/>
      <c r="RF707" s="1"/>
      <c r="RG707" s="1"/>
      <c r="RH707" s="1"/>
      <c r="RI707" s="1"/>
      <c r="RJ707" s="1"/>
      <c r="RK707" s="1"/>
      <c r="RL707" s="1"/>
      <c r="RM707" s="1"/>
      <c r="RN707" s="1"/>
      <c r="RO707" s="1"/>
      <c r="RP707" s="1"/>
      <c r="RQ707" s="1"/>
      <c r="RR707" s="1"/>
      <c r="RS707" s="1"/>
      <c r="RT707" s="1"/>
      <c r="RU707" s="1"/>
      <c r="RV707" s="1"/>
      <c r="RW707" s="1"/>
      <c r="RX707" s="1"/>
      <c r="RY707" s="1"/>
      <c r="RZ707" s="1"/>
      <c r="SA707" s="1"/>
      <c r="SB707" s="1"/>
      <c r="SC707" s="1"/>
      <c r="SD707" s="1"/>
      <c r="SE707" s="1"/>
      <c r="SF707" s="1"/>
      <c r="SG707" s="1"/>
      <c r="SH707" s="1"/>
      <c r="SI707" s="1"/>
      <c r="SJ707" s="1"/>
      <c r="SK707" s="1"/>
      <c r="SL707" s="1"/>
      <c r="SM707" s="1"/>
      <c r="SN707" s="1"/>
      <c r="SO707" s="1"/>
      <c r="SP707" s="1"/>
      <c r="SQ707" s="1"/>
      <c r="SR707" s="1"/>
      <c r="SS707" s="1"/>
      <c r="ST707" s="1"/>
      <c r="SU707" s="1"/>
      <c r="SV707" s="1"/>
      <c r="SW707" s="1"/>
      <c r="SX707" s="1"/>
      <c r="SY707" s="1"/>
      <c r="SZ707" s="1"/>
      <c r="TA707" s="1"/>
      <c r="TB707" s="1"/>
      <c r="TC707" s="1"/>
      <c r="TD707" s="1"/>
      <c r="TE707" s="1"/>
      <c r="TF707" s="1"/>
      <c r="TG707" s="1"/>
      <c r="TH707" s="1"/>
      <c r="TI707" s="1"/>
      <c r="TJ707" s="1"/>
      <c r="TK707" s="1"/>
      <c r="TL707" s="1"/>
      <c r="TM707" s="1"/>
      <c r="TN707" s="1"/>
      <c r="TO707" s="1"/>
      <c r="TP707" s="1"/>
      <c r="TQ707" s="1"/>
      <c r="TR707" s="1"/>
      <c r="TS707" s="1"/>
      <c r="TT707" s="1"/>
      <c r="TU707" s="1"/>
      <c r="TV707" s="1"/>
      <c r="TW707" s="1"/>
      <c r="TX707" s="1"/>
      <c r="TY707" s="1"/>
      <c r="TZ707" s="1"/>
      <c r="UA707" s="1"/>
      <c r="UB707" s="1"/>
      <c r="UC707" s="1"/>
      <c r="UD707" s="1"/>
      <c r="UE707" s="1"/>
      <c r="UF707" s="1"/>
      <c r="UG707" s="1"/>
      <c r="UH707" s="1"/>
      <c r="UI707" s="1"/>
      <c r="UJ707" s="1"/>
      <c r="UK707" s="1"/>
      <c r="UL707" s="1"/>
      <c r="UM707" s="1"/>
      <c r="UN707" s="1"/>
      <c r="UO707" s="1"/>
      <c r="UP707" s="1"/>
      <c r="UQ707" s="1"/>
      <c r="UR707" s="1"/>
      <c r="US707" s="1"/>
      <c r="UT707" s="1"/>
      <c r="UU707" s="1"/>
      <c r="UV707" s="1"/>
      <c r="UW707" s="1"/>
      <c r="UX707" s="1"/>
      <c r="UY707" s="1"/>
      <c r="UZ707" s="1"/>
      <c r="VA707" s="1"/>
      <c r="VB707" s="1"/>
      <c r="VC707" s="1"/>
      <c r="VD707" s="1"/>
      <c r="VE707" s="1"/>
      <c r="VF707" s="1"/>
      <c r="VG707" s="1"/>
      <c r="VH707" s="1"/>
      <c r="VI707" s="1"/>
      <c r="VJ707" s="1"/>
      <c r="VK707" s="1"/>
      <c r="VL707" s="1"/>
      <c r="VM707" s="1"/>
      <c r="VN707" s="1"/>
      <c r="VO707" s="1"/>
      <c r="VP707" s="1"/>
      <c r="VQ707" s="1"/>
      <c r="VR707" s="1"/>
      <c r="VS707" s="1"/>
      <c r="VT707" s="1"/>
      <c r="VU707" s="1"/>
      <c r="VV707" s="1"/>
      <c r="VW707" s="1"/>
      <c r="VX707" s="1"/>
      <c r="VY707" s="1"/>
      <c r="VZ707" s="1"/>
      <c r="WA707" s="1"/>
      <c r="WB707" s="1"/>
      <c r="WC707" s="1"/>
      <c r="WD707" s="1"/>
      <c r="WE707" s="1"/>
      <c r="WF707" s="1"/>
      <c r="WG707" s="1"/>
      <c r="WH707" s="1"/>
      <c r="WI707" s="1"/>
      <c r="WJ707" s="1"/>
      <c r="WK707" s="1"/>
      <c r="WL707" s="1"/>
      <c r="WM707" s="1"/>
      <c r="WN707" s="1"/>
      <c r="WO707" s="1"/>
      <c r="WP707" s="1"/>
      <c r="WQ707" s="1"/>
      <c r="WR707" s="1"/>
      <c r="WS707" s="1"/>
      <c r="WT707" s="1"/>
      <c r="WU707" s="1"/>
      <c r="WV707" s="1"/>
      <c r="WW707" s="1"/>
      <c r="WX707" s="1"/>
      <c r="WY707" s="1"/>
      <c r="WZ707" s="1"/>
      <c r="XA707" s="1"/>
      <c r="XB707" s="1"/>
      <c r="XC707" s="1"/>
      <c r="XD707" s="1"/>
      <c r="XE707" s="1"/>
      <c r="XF707" s="1"/>
      <c r="XG707" s="1"/>
      <c r="XH707" s="1"/>
      <c r="XI707" s="1"/>
      <c r="XJ707" s="1"/>
      <c r="XK707" s="1"/>
      <c r="XL707" s="1"/>
      <c r="XM707" s="1"/>
      <c r="XN707" s="1"/>
      <c r="XO707" s="1"/>
      <c r="XP707" s="1"/>
      <c r="XQ707" s="1"/>
      <c r="XR707" s="1"/>
      <c r="XS707" s="1"/>
      <c r="XT707" s="1"/>
      <c r="XU707" s="1"/>
      <c r="XV707" s="1"/>
      <c r="XW707" s="1"/>
      <c r="XX707" s="1"/>
      <c r="XY707" s="1"/>
      <c r="XZ707" s="1"/>
      <c r="YA707" s="1"/>
      <c r="YB707" s="1"/>
      <c r="YC707" s="1"/>
      <c r="YD707" s="1"/>
      <c r="YE707" s="1"/>
      <c r="YF707" s="1"/>
      <c r="YG707" s="1"/>
      <c r="YH707" s="1"/>
      <c r="YI707" s="1"/>
      <c r="YJ707" s="1"/>
      <c r="YK707" s="1"/>
      <c r="YL707" s="1"/>
      <c r="YM707" s="1"/>
      <c r="YN707" s="1"/>
      <c r="YO707" s="1"/>
      <c r="YP707" s="1"/>
      <c r="YQ707" s="1"/>
      <c r="YR707" s="1"/>
      <c r="YS707" s="1"/>
      <c r="YT707" s="1"/>
      <c r="YU707" s="1"/>
      <c r="YV707" s="1"/>
      <c r="YW707" s="1"/>
      <c r="YX707" s="1"/>
      <c r="YY707" s="1"/>
      <c r="YZ707" s="1"/>
      <c r="ZA707" s="1"/>
      <c r="ZB707" s="1"/>
      <c r="ZC707" s="1"/>
      <c r="ZD707" s="1"/>
      <c r="ZE707" s="1"/>
      <c r="ZF707" s="1"/>
      <c r="ZG707" s="1"/>
      <c r="ZH707" s="1"/>
      <c r="ZI707" s="1"/>
      <c r="ZJ707" s="1"/>
      <c r="ZK707" s="1"/>
      <c r="ZL707" s="1"/>
      <c r="ZM707" s="1"/>
      <c r="ZN707" s="1"/>
      <c r="ZO707" s="1"/>
      <c r="ZP707" s="1"/>
      <c r="ZQ707" s="1"/>
      <c r="ZR707" s="1"/>
      <c r="ZS707" s="1"/>
      <c r="ZT707" s="1"/>
      <c r="ZU707" s="1"/>
      <c r="ZV707" s="1"/>
      <c r="ZW707" s="1"/>
      <c r="ZX707" s="1"/>
      <c r="ZY707" s="1"/>
      <c r="ZZ707" s="1"/>
      <c r="AAA707" s="1"/>
      <c r="AAB707" s="1"/>
      <c r="AAC707" s="1"/>
      <c r="AAD707" s="1"/>
      <c r="AAE707" s="1"/>
      <c r="AAF707" s="1"/>
      <c r="AAG707" s="1"/>
      <c r="AAH707" s="1"/>
      <c r="AAI707" s="1"/>
      <c r="AAJ707" s="1"/>
      <c r="AAK707" s="1"/>
      <c r="AAL707" s="1"/>
      <c r="AAM707" s="1"/>
      <c r="AAN707" s="1"/>
      <c r="AAO707" s="1"/>
      <c r="AAP707" s="1"/>
      <c r="AAQ707" s="1"/>
      <c r="AAR707" s="1"/>
      <c r="AAS707" s="1"/>
      <c r="AAT707" s="1"/>
      <c r="AAU707" s="1"/>
      <c r="AAV707" s="1"/>
      <c r="AAW707" s="1"/>
      <c r="AAX707" s="1"/>
      <c r="AAY707" s="1"/>
      <c r="AAZ707" s="1"/>
      <c r="ABA707" s="1"/>
      <c r="ABB707" s="1"/>
      <c r="ABC707" s="1"/>
      <c r="ABD707" s="1"/>
      <c r="ABE707" s="1"/>
      <c r="ABF707" s="1"/>
      <c r="ABG707" s="1"/>
      <c r="ABH707" s="1"/>
      <c r="ABI707" s="1"/>
      <c r="ABJ707" s="1"/>
      <c r="ABK707" s="1"/>
      <c r="ABL707" s="1"/>
      <c r="ABM707" s="1"/>
      <c r="ABN707" s="1"/>
      <c r="ABO707" s="1"/>
      <c r="ABP707" s="1"/>
      <c r="ABQ707" s="1"/>
      <c r="ABR707" s="1"/>
      <c r="ABS707" s="1"/>
      <c r="ABT707" s="1"/>
      <c r="ABU707" s="1"/>
      <c r="ABV707" s="1"/>
      <c r="ABW707" s="1"/>
      <c r="ABX707" s="1"/>
      <c r="ABY707" s="1"/>
      <c r="ABZ707" s="1"/>
      <c r="ACA707" s="1"/>
      <c r="ACB707" s="1"/>
      <c r="ACC707" s="1"/>
      <c r="ACD707" s="1"/>
      <c r="ACE707" s="1"/>
      <c r="ACF707" s="1"/>
      <c r="ACG707" s="1"/>
      <c r="ACH707" s="1"/>
      <c r="ACI707" s="1"/>
      <c r="ACJ707" s="1"/>
      <c r="ACK707" s="1"/>
      <c r="ACL707" s="1"/>
      <c r="ACM707" s="1"/>
      <c r="ACN707" s="1"/>
      <c r="ACO707" s="1"/>
      <c r="ACP707" s="1"/>
      <c r="ACQ707" s="1"/>
      <c r="ACR707" s="1"/>
      <c r="ACS707" s="1"/>
      <c r="ACT707" s="1"/>
      <c r="ACU707" s="1"/>
      <c r="ACV707" s="1"/>
      <c r="ACW707" s="1"/>
      <c r="ACX707" s="1"/>
      <c r="ACY707" s="1"/>
      <c r="ACZ707" s="1"/>
      <c r="ADA707" s="1"/>
      <c r="ADB707" s="1"/>
      <c r="ADC707" s="1"/>
      <c r="ADD707" s="1"/>
      <c r="ADE707" s="1"/>
      <c r="ADF707" s="1"/>
      <c r="ADG707" s="1"/>
      <c r="ADH707" s="1"/>
      <c r="ADI707" s="1"/>
      <c r="ADJ707" s="1"/>
      <c r="ADK707" s="1"/>
      <c r="ADL707" s="1"/>
      <c r="ADM707" s="1"/>
      <c r="ADN707" s="1"/>
      <c r="ADO707" s="1"/>
      <c r="ADP707" s="1"/>
      <c r="ADQ707" s="1"/>
      <c r="ADR707" s="1"/>
      <c r="ADS707" s="1"/>
      <c r="ADT707" s="1"/>
      <c r="ADU707" s="1"/>
      <c r="ADV707" s="1"/>
      <c r="ADW707" s="1"/>
      <c r="ADX707" s="1"/>
      <c r="ADY707" s="1"/>
      <c r="ADZ707" s="1"/>
      <c r="AEA707" s="1"/>
      <c r="AEB707" s="1"/>
      <c r="AEC707" s="1"/>
      <c r="AED707" s="1"/>
      <c r="AEE707" s="1"/>
      <c r="AEF707" s="1"/>
      <c r="AEG707" s="1"/>
      <c r="AEH707" s="1"/>
      <c r="AEI707" s="1"/>
      <c r="AEJ707" s="1"/>
      <c r="AEK707" s="1"/>
      <c r="AEL707" s="1"/>
      <c r="AEM707" s="1"/>
      <c r="AEN707" s="1"/>
      <c r="AEO707" s="1"/>
      <c r="AEP707" s="1"/>
      <c r="AEQ707" s="1"/>
      <c r="AER707" s="1"/>
      <c r="AES707" s="1"/>
      <c r="AET707" s="1"/>
      <c r="AEU707" s="1"/>
      <c r="AEV707" s="1"/>
      <c r="AEW707" s="1"/>
      <c r="AEX707" s="1"/>
      <c r="AEY707" s="1"/>
      <c r="AEZ707" s="1"/>
      <c r="AFA707" s="1"/>
      <c r="AFB707" s="1"/>
      <c r="AFC707" s="1"/>
      <c r="AFD707" s="1"/>
      <c r="AFE707" s="1"/>
      <c r="AFF707" s="1"/>
      <c r="AFG707" s="1"/>
      <c r="AFH707" s="1"/>
      <c r="AFI707" s="1"/>
      <c r="AFJ707" s="1"/>
      <c r="AFK707" s="1"/>
      <c r="AFL707" s="1"/>
      <c r="AFM707" s="1"/>
      <c r="AFN707" s="1"/>
      <c r="AFO707" s="1"/>
      <c r="AFP707" s="1"/>
      <c r="AFQ707" s="1"/>
      <c r="AFR707" s="1"/>
      <c r="AFS707" s="1"/>
      <c r="AFT707" s="1"/>
      <c r="AFU707" s="1"/>
      <c r="AFV707" s="1"/>
      <c r="AFW707" s="1"/>
      <c r="AFX707" s="1"/>
      <c r="AFY707" s="1"/>
      <c r="AFZ707" s="1"/>
      <c r="AGA707" s="1"/>
      <c r="AGB707" s="1"/>
      <c r="AGC707" s="1"/>
      <c r="AGD707" s="1"/>
      <c r="AGE707" s="1"/>
      <c r="AGF707" s="1"/>
      <c r="AGG707" s="1"/>
      <c r="AGH707" s="1"/>
      <c r="AGI707" s="1"/>
      <c r="AGJ707" s="1"/>
      <c r="AGK707" s="1"/>
      <c r="AGL707" s="1"/>
      <c r="AGM707" s="1"/>
      <c r="AGN707" s="1"/>
      <c r="AGO707" s="1"/>
      <c r="AGP707" s="1"/>
      <c r="AGQ707" s="1"/>
      <c r="AGR707" s="1"/>
      <c r="AGS707" s="1"/>
      <c r="AGT707" s="1"/>
      <c r="AGU707" s="1"/>
      <c r="AGV707" s="1"/>
      <c r="AGW707" s="1"/>
      <c r="AGX707" s="1"/>
      <c r="AGY707" s="1"/>
      <c r="AGZ707" s="1"/>
      <c r="AHA707" s="1"/>
      <c r="AHB707" s="1"/>
      <c r="AHC707" s="1"/>
      <c r="AHD707" s="1"/>
      <c r="AHE707" s="1"/>
      <c r="AHF707" s="1"/>
      <c r="AHG707" s="1"/>
      <c r="AHH707" s="1"/>
      <c r="AHI707" s="1"/>
      <c r="AHJ707" s="1"/>
      <c r="AHK707" s="1"/>
      <c r="AHL707" s="1"/>
      <c r="AHM707" s="1"/>
      <c r="AHN707" s="1"/>
      <c r="AHO707" s="1"/>
      <c r="AHP707" s="1"/>
      <c r="AHQ707" s="1"/>
      <c r="AHR707" s="1"/>
      <c r="AHS707" s="1"/>
      <c r="AHT707" s="1"/>
      <c r="AHU707" s="1"/>
      <c r="AHV707" s="1"/>
      <c r="AHW707" s="1"/>
      <c r="AHX707" s="1"/>
      <c r="AHY707" s="1"/>
      <c r="AHZ707" s="1"/>
      <c r="AIA707" s="1"/>
      <c r="AIB707" s="1"/>
      <c r="AIC707" s="1"/>
      <c r="AID707" s="1"/>
      <c r="AIE707" s="1"/>
      <c r="AIF707" s="1"/>
      <c r="AIG707" s="1"/>
      <c r="AIH707" s="1"/>
      <c r="AII707" s="1"/>
      <c r="AIJ707" s="1"/>
      <c r="AIK707" s="1"/>
      <c r="AIL707" s="1"/>
      <c r="AIM707" s="1"/>
      <c r="AIN707" s="1"/>
      <c r="AIO707" s="1"/>
      <c r="AIP707" s="1"/>
      <c r="AIQ707" s="1"/>
      <c r="AIR707" s="1"/>
      <c r="AIS707" s="1"/>
      <c r="AIT707" s="1"/>
      <c r="AIU707" s="1"/>
      <c r="AIV707" s="1"/>
      <c r="AIW707" s="1"/>
      <c r="AIX707" s="1"/>
      <c r="AIY707" s="1"/>
      <c r="AIZ707" s="1"/>
      <c r="AJA707" s="1"/>
      <c r="AJB707" s="1"/>
      <c r="AJC707" s="1"/>
      <c r="AJD707" s="1"/>
      <c r="AJE707" s="1"/>
      <c r="AJF707" s="1"/>
      <c r="AJG707" s="1"/>
      <c r="AJH707" s="1"/>
      <c r="AJI707" s="1"/>
      <c r="AJJ707" s="1"/>
      <c r="AJK707" s="1"/>
      <c r="AJL707" s="1"/>
      <c r="AJM707" s="1"/>
      <c r="AJN707" s="1"/>
      <c r="AJO707" s="1"/>
      <c r="AJP707" s="1"/>
      <c r="AJQ707" s="1"/>
      <c r="AJR707" s="1"/>
      <c r="AJS707" s="1"/>
      <c r="AJT707" s="1"/>
      <c r="AJU707" s="1"/>
      <c r="AJV707" s="1"/>
      <c r="AJW707" s="1"/>
      <c r="AJX707" s="1"/>
      <c r="AJY707" s="1"/>
      <c r="AJZ707" s="1"/>
      <c r="AKA707" s="1"/>
      <c r="AKB707" s="1"/>
      <c r="AKC707" s="1"/>
      <c r="AKD707" s="1"/>
      <c r="AKE707" s="1"/>
      <c r="AKF707" s="1"/>
      <c r="AKG707" s="1"/>
      <c r="AKH707" s="1"/>
      <c r="AKI707" s="1"/>
      <c r="AKJ707" s="1"/>
      <c r="AKK707" s="1"/>
      <c r="AKL707" s="1"/>
      <c r="AKM707" s="1"/>
      <c r="AKN707" s="1"/>
      <c r="AKO707" s="1"/>
      <c r="AKP707" s="1"/>
      <c r="AKQ707" s="1"/>
      <c r="AKR707" s="1"/>
      <c r="AKS707" s="1"/>
      <c r="AKT707" s="1"/>
      <c r="AKU707" s="1"/>
      <c r="AKV707" s="1"/>
      <c r="AKW707" s="1"/>
      <c r="AKX707" s="1"/>
      <c r="AKY707" s="1"/>
      <c r="AKZ707" s="1"/>
      <c r="ALA707" s="1"/>
      <c r="ALB707" s="1"/>
      <c r="ALC707" s="1"/>
      <c r="ALD707" s="1"/>
      <c r="ALE707" s="1"/>
      <c r="ALF707" s="1"/>
      <c r="ALG707" s="1"/>
      <c r="ALH707" s="1"/>
      <c r="ALI707" s="1"/>
      <c r="ALJ707" s="1"/>
      <c r="ALK707" s="1"/>
      <c r="ALL707" s="1"/>
      <c r="ALM707" s="1"/>
      <c r="ALN707" s="1"/>
      <c r="ALO707" s="1"/>
      <c r="ALP707" s="1"/>
      <c r="ALQ707" s="1"/>
      <c r="ALR707" s="1"/>
      <c r="ALS707" s="1"/>
      <c r="ALT707" s="1"/>
      <c r="ALU707" s="1"/>
      <c r="ALV707" s="1"/>
      <c r="ALW707" s="1"/>
      <c r="ALX707" s="1"/>
      <c r="ALY707" s="1"/>
      <c r="ALZ707" s="1"/>
      <c r="AMA707" s="1"/>
      <c r="AMB707" s="1"/>
      <c r="AMC707" s="1"/>
      <c r="AMD707" s="1"/>
      <c r="AME707" s="1"/>
      <c r="AMF707" s="1"/>
      <c r="AMG707" s="1"/>
      <c r="AMH707" s="1"/>
      <c r="AMI707" s="1"/>
      <c r="AMJ707" s="1"/>
    </row>
    <row r="708" spans="1:1024" s="22" customFormat="1">
      <c r="A708" s="1" t="s">
        <v>9715</v>
      </c>
      <c r="B708" s="1" t="s">
        <v>9735</v>
      </c>
      <c r="C708" s="1" t="s">
        <v>1358</v>
      </c>
      <c r="D708" s="1" t="s">
        <v>13</v>
      </c>
      <c r="E708" s="1" t="s">
        <v>9772</v>
      </c>
      <c r="F708" s="1" t="s">
        <v>16</v>
      </c>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c r="KB708" s="1"/>
      <c r="KC708" s="1"/>
      <c r="KD708" s="1"/>
      <c r="KE708" s="1"/>
      <c r="KF708" s="1"/>
      <c r="KG708" s="1"/>
      <c r="KH708" s="1"/>
      <c r="KI708" s="1"/>
      <c r="KJ708" s="1"/>
      <c r="KK708" s="1"/>
      <c r="KL708" s="1"/>
      <c r="KM708" s="1"/>
      <c r="KN708" s="1"/>
      <c r="KO708" s="1"/>
      <c r="KP708" s="1"/>
      <c r="KQ708" s="1"/>
      <c r="KR708" s="1"/>
      <c r="KS708" s="1"/>
      <c r="KT708" s="1"/>
      <c r="KU708" s="1"/>
      <c r="KV708" s="1"/>
      <c r="KW708" s="1"/>
      <c r="KX708" s="1"/>
      <c r="KY708" s="1"/>
      <c r="KZ708" s="1"/>
      <c r="LA708" s="1"/>
      <c r="LB708" s="1"/>
      <c r="LC708" s="1"/>
      <c r="LD708" s="1"/>
      <c r="LE708" s="1"/>
      <c r="LF708" s="1"/>
      <c r="LG708" s="1"/>
      <c r="LH708" s="1"/>
      <c r="LI708" s="1"/>
      <c r="LJ708" s="1"/>
      <c r="LK708" s="1"/>
      <c r="LL708" s="1"/>
      <c r="LM708" s="1"/>
      <c r="LN708" s="1"/>
      <c r="LO708" s="1"/>
      <c r="LP708" s="1"/>
      <c r="LQ708" s="1"/>
      <c r="LR708" s="1"/>
      <c r="LS708" s="1"/>
      <c r="LT708" s="1"/>
      <c r="LU708" s="1"/>
      <c r="LV708" s="1"/>
      <c r="LW708" s="1"/>
      <c r="LX708" s="1"/>
      <c r="LY708" s="1"/>
      <c r="LZ708" s="1"/>
      <c r="MA708" s="1"/>
      <c r="MB708" s="1"/>
      <c r="MC708" s="1"/>
      <c r="MD708" s="1"/>
      <c r="ME708" s="1"/>
      <c r="MF708" s="1"/>
      <c r="MG708" s="1"/>
      <c r="MH708" s="1"/>
      <c r="MI708" s="1"/>
      <c r="MJ708" s="1"/>
      <c r="MK708" s="1"/>
      <c r="ML708" s="1"/>
      <c r="MM708" s="1"/>
      <c r="MN708" s="1"/>
      <c r="MO708" s="1"/>
      <c r="MP708" s="1"/>
      <c r="MQ708" s="1"/>
      <c r="MR708" s="1"/>
      <c r="MS708" s="1"/>
      <c r="MT708" s="1"/>
      <c r="MU708" s="1"/>
      <c r="MV708" s="1"/>
      <c r="MW708" s="1"/>
      <c r="MX708" s="1"/>
      <c r="MY708" s="1"/>
      <c r="MZ708" s="1"/>
      <c r="NA708" s="1"/>
      <c r="NB708" s="1"/>
      <c r="NC708" s="1"/>
      <c r="ND708" s="1"/>
      <c r="NE708" s="1"/>
      <c r="NF708" s="1"/>
      <c r="NG708" s="1"/>
      <c r="NH708" s="1"/>
      <c r="NI708" s="1"/>
      <c r="NJ708" s="1"/>
      <c r="NK708" s="1"/>
      <c r="NL708" s="1"/>
      <c r="NM708" s="1"/>
      <c r="NN708" s="1"/>
      <c r="NO708" s="1"/>
      <c r="NP708" s="1"/>
      <c r="NQ708" s="1"/>
      <c r="NR708" s="1"/>
      <c r="NS708" s="1"/>
      <c r="NT708" s="1"/>
      <c r="NU708" s="1"/>
      <c r="NV708" s="1"/>
      <c r="NW708" s="1"/>
      <c r="NX708" s="1"/>
      <c r="NY708" s="1"/>
      <c r="NZ708" s="1"/>
      <c r="OA708" s="1"/>
      <c r="OB708" s="1"/>
      <c r="OC708" s="1"/>
      <c r="OD708" s="1"/>
      <c r="OE708" s="1"/>
      <c r="OF708" s="1"/>
      <c r="OG708" s="1"/>
      <c r="OH708" s="1"/>
      <c r="OI708" s="1"/>
      <c r="OJ708" s="1"/>
      <c r="OK708" s="1"/>
      <c r="OL708" s="1"/>
      <c r="OM708" s="1"/>
      <c r="ON708" s="1"/>
      <c r="OO708" s="1"/>
      <c r="OP708" s="1"/>
      <c r="OQ708" s="1"/>
      <c r="OR708" s="1"/>
      <c r="OS708" s="1"/>
      <c r="OT708" s="1"/>
      <c r="OU708" s="1"/>
      <c r="OV708" s="1"/>
      <c r="OW708" s="1"/>
      <c r="OX708" s="1"/>
      <c r="OY708" s="1"/>
      <c r="OZ708" s="1"/>
      <c r="PA708" s="1"/>
      <c r="PB708" s="1"/>
      <c r="PC708" s="1"/>
      <c r="PD708" s="1"/>
      <c r="PE708" s="1"/>
      <c r="PF708" s="1"/>
      <c r="PG708" s="1"/>
      <c r="PH708" s="1"/>
      <c r="PI708" s="1"/>
      <c r="PJ708" s="1"/>
      <c r="PK708" s="1"/>
      <c r="PL708" s="1"/>
      <c r="PM708" s="1"/>
      <c r="PN708" s="1"/>
      <c r="PO708" s="1"/>
      <c r="PP708" s="1"/>
      <c r="PQ708" s="1"/>
      <c r="PR708" s="1"/>
      <c r="PS708" s="1"/>
      <c r="PT708" s="1"/>
      <c r="PU708" s="1"/>
      <c r="PV708" s="1"/>
      <c r="PW708" s="1"/>
      <c r="PX708" s="1"/>
      <c r="PY708" s="1"/>
      <c r="PZ708" s="1"/>
      <c r="QA708" s="1"/>
      <c r="QB708" s="1"/>
      <c r="QC708" s="1"/>
      <c r="QD708" s="1"/>
      <c r="QE708" s="1"/>
      <c r="QF708" s="1"/>
      <c r="QG708" s="1"/>
      <c r="QH708" s="1"/>
      <c r="QI708" s="1"/>
      <c r="QJ708" s="1"/>
      <c r="QK708" s="1"/>
      <c r="QL708" s="1"/>
      <c r="QM708" s="1"/>
      <c r="QN708" s="1"/>
      <c r="QO708" s="1"/>
      <c r="QP708" s="1"/>
      <c r="QQ708" s="1"/>
      <c r="QR708" s="1"/>
      <c r="QS708" s="1"/>
      <c r="QT708" s="1"/>
      <c r="QU708" s="1"/>
      <c r="QV708" s="1"/>
      <c r="QW708" s="1"/>
      <c r="QX708" s="1"/>
      <c r="QY708" s="1"/>
      <c r="QZ708" s="1"/>
      <c r="RA708" s="1"/>
      <c r="RB708" s="1"/>
      <c r="RC708" s="1"/>
      <c r="RD708" s="1"/>
      <c r="RE708" s="1"/>
      <c r="RF708" s="1"/>
      <c r="RG708" s="1"/>
      <c r="RH708" s="1"/>
      <c r="RI708" s="1"/>
      <c r="RJ708" s="1"/>
      <c r="RK708" s="1"/>
      <c r="RL708" s="1"/>
      <c r="RM708" s="1"/>
      <c r="RN708" s="1"/>
      <c r="RO708" s="1"/>
      <c r="RP708" s="1"/>
      <c r="RQ708" s="1"/>
      <c r="RR708" s="1"/>
      <c r="RS708" s="1"/>
      <c r="RT708" s="1"/>
      <c r="RU708" s="1"/>
      <c r="RV708" s="1"/>
      <c r="RW708" s="1"/>
      <c r="RX708" s="1"/>
      <c r="RY708" s="1"/>
      <c r="RZ708" s="1"/>
      <c r="SA708" s="1"/>
      <c r="SB708" s="1"/>
      <c r="SC708" s="1"/>
      <c r="SD708" s="1"/>
      <c r="SE708" s="1"/>
      <c r="SF708" s="1"/>
      <c r="SG708" s="1"/>
      <c r="SH708" s="1"/>
      <c r="SI708" s="1"/>
      <c r="SJ708" s="1"/>
      <c r="SK708" s="1"/>
      <c r="SL708" s="1"/>
      <c r="SM708" s="1"/>
      <c r="SN708" s="1"/>
      <c r="SO708" s="1"/>
      <c r="SP708" s="1"/>
      <c r="SQ708" s="1"/>
      <c r="SR708" s="1"/>
      <c r="SS708" s="1"/>
      <c r="ST708" s="1"/>
      <c r="SU708" s="1"/>
      <c r="SV708" s="1"/>
      <c r="SW708" s="1"/>
      <c r="SX708" s="1"/>
      <c r="SY708" s="1"/>
      <c r="SZ708" s="1"/>
      <c r="TA708" s="1"/>
      <c r="TB708" s="1"/>
      <c r="TC708" s="1"/>
      <c r="TD708" s="1"/>
      <c r="TE708" s="1"/>
      <c r="TF708" s="1"/>
      <c r="TG708" s="1"/>
      <c r="TH708" s="1"/>
      <c r="TI708" s="1"/>
      <c r="TJ708" s="1"/>
      <c r="TK708" s="1"/>
      <c r="TL708" s="1"/>
      <c r="TM708" s="1"/>
      <c r="TN708" s="1"/>
      <c r="TO708" s="1"/>
      <c r="TP708" s="1"/>
      <c r="TQ708" s="1"/>
      <c r="TR708" s="1"/>
      <c r="TS708" s="1"/>
      <c r="TT708" s="1"/>
      <c r="TU708" s="1"/>
      <c r="TV708" s="1"/>
      <c r="TW708" s="1"/>
      <c r="TX708" s="1"/>
      <c r="TY708" s="1"/>
      <c r="TZ708" s="1"/>
      <c r="UA708" s="1"/>
      <c r="UB708" s="1"/>
      <c r="UC708" s="1"/>
      <c r="UD708" s="1"/>
      <c r="UE708" s="1"/>
      <c r="UF708" s="1"/>
      <c r="UG708" s="1"/>
      <c r="UH708" s="1"/>
      <c r="UI708" s="1"/>
      <c r="UJ708" s="1"/>
      <c r="UK708" s="1"/>
      <c r="UL708" s="1"/>
      <c r="UM708" s="1"/>
      <c r="UN708" s="1"/>
      <c r="UO708" s="1"/>
      <c r="UP708" s="1"/>
      <c r="UQ708" s="1"/>
      <c r="UR708" s="1"/>
      <c r="US708" s="1"/>
      <c r="UT708" s="1"/>
      <c r="UU708" s="1"/>
      <c r="UV708" s="1"/>
      <c r="UW708" s="1"/>
      <c r="UX708" s="1"/>
      <c r="UY708" s="1"/>
      <c r="UZ708" s="1"/>
      <c r="VA708" s="1"/>
      <c r="VB708" s="1"/>
      <c r="VC708" s="1"/>
      <c r="VD708" s="1"/>
      <c r="VE708" s="1"/>
      <c r="VF708" s="1"/>
      <c r="VG708" s="1"/>
      <c r="VH708" s="1"/>
      <c r="VI708" s="1"/>
      <c r="VJ708" s="1"/>
      <c r="VK708" s="1"/>
      <c r="VL708" s="1"/>
      <c r="VM708" s="1"/>
      <c r="VN708" s="1"/>
      <c r="VO708" s="1"/>
      <c r="VP708" s="1"/>
      <c r="VQ708" s="1"/>
      <c r="VR708" s="1"/>
      <c r="VS708" s="1"/>
      <c r="VT708" s="1"/>
      <c r="VU708" s="1"/>
      <c r="VV708" s="1"/>
      <c r="VW708" s="1"/>
      <c r="VX708" s="1"/>
      <c r="VY708" s="1"/>
      <c r="VZ708" s="1"/>
      <c r="WA708" s="1"/>
      <c r="WB708" s="1"/>
      <c r="WC708" s="1"/>
      <c r="WD708" s="1"/>
      <c r="WE708" s="1"/>
      <c r="WF708" s="1"/>
      <c r="WG708" s="1"/>
      <c r="WH708" s="1"/>
      <c r="WI708" s="1"/>
      <c r="WJ708" s="1"/>
      <c r="WK708" s="1"/>
      <c r="WL708" s="1"/>
      <c r="WM708" s="1"/>
      <c r="WN708" s="1"/>
      <c r="WO708" s="1"/>
      <c r="WP708" s="1"/>
      <c r="WQ708" s="1"/>
      <c r="WR708" s="1"/>
      <c r="WS708" s="1"/>
      <c r="WT708" s="1"/>
      <c r="WU708" s="1"/>
      <c r="WV708" s="1"/>
      <c r="WW708" s="1"/>
      <c r="WX708" s="1"/>
      <c r="WY708" s="1"/>
      <c r="WZ708" s="1"/>
      <c r="XA708" s="1"/>
      <c r="XB708" s="1"/>
      <c r="XC708" s="1"/>
      <c r="XD708" s="1"/>
      <c r="XE708" s="1"/>
      <c r="XF708" s="1"/>
      <c r="XG708" s="1"/>
      <c r="XH708" s="1"/>
      <c r="XI708" s="1"/>
      <c r="XJ708" s="1"/>
      <c r="XK708" s="1"/>
      <c r="XL708" s="1"/>
      <c r="XM708" s="1"/>
      <c r="XN708" s="1"/>
      <c r="XO708" s="1"/>
      <c r="XP708" s="1"/>
      <c r="XQ708" s="1"/>
      <c r="XR708" s="1"/>
      <c r="XS708" s="1"/>
      <c r="XT708" s="1"/>
      <c r="XU708" s="1"/>
      <c r="XV708" s="1"/>
      <c r="XW708" s="1"/>
      <c r="XX708" s="1"/>
      <c r="XY708" s="1"/>
      <c r="XZ708" s="1"/>
      <c r="YA708" s="1"/>
      <c r="YB708" s="1"/>
      <c r="YC708" s="1"/>
      <c r="YD708" s="1"/>
      <c r="YE708" s="1"/>
      <c r="YF708" s="1"/>
      <c r="YG708" s="1"/>
      <c r="YH708" s="1"/>
      <c r="YI708" s="1"/>
      <c r="YJ708" s="1"/>
      <c r="YK708" s="1"/>
      <c r="YL708" s="1"/>
      <c r="YM708" s="1"/>
      <c r="YN708" s="1"/>
      <c r="YO708" s="1"/>
      <c r="YP708" s="1"/>
      <c r="YQ708" s="1"/>
      <c r="YR708" s="1"/>
      <c r="YS708" s="1"/>
      <c r="YT708" s="1"/>
      <c r="YU708" s="1"/>
      <c r="YV708" s="1"/>
      <c r="YW708" s="1"/>
      <c r="YX708" s="1"/>
      <c r="YY708" s="1"/>
      <c r="YZ708" s="1"/>
      <c r="ZA708" s="1"/>
      <c r="ZB708" s="1"/>
      <c r="ZC708" s="1"/>
      <c r="ZD708" s="1"/>
      <c r="ZE708" s="1"/>
      <c r="ZF708" s="1"/>
      <c r="ZG708" s="1"/>
      <c r="ZH708" s="1"/>
      <c r="ZI708" s="1"/>
      <c r="ZJ708" s="1"/>
      <c r="ZK708" s="1"/>
      <c r="ZL708" s="1"/>
      <c r="ZM708" s="1"/>
      <c r="ZN708" s="1"/>
      <c r="ZO708" s="1"/>
      <c r="ZP708" s="1"/>
      <c r="ZQ708" s="1"/>
      <c r="ZR708" s="1"/>
      <c r="ZS708" s="1"/>
      <c r="ZT708" s="1"/>
      <c r="ZU708" s="1"/>
      <c r="ZV708" s="1"/>
      <c r="ZW708" s="1"/>
      <c r="ZX708" s="1"/>
      <c r="ZY708" s="1"/>
      <c r="ZZ708" s="1"/>
      <c r="AAA708" s="1"/>
      <c r="AAB708" s="1"/>
      <c r="AAC708" s="1"/>
      <c r="AAD708" s="1"/>
      <c r="AAE708" s="1"/>
      <c r="AAF708" s="1"/>
      <c r="AAG708" s="1"/>
      <c r="AAH708" s="1"/>
      <c r="AAI708" s="1"/>
      <c r="AAJ708" s="1"/>
      <c r="AAK708" s="1"/>
      <c r="AAL708" s="1"/>
      <c r="AAM708" s="1"/>
      <c r="AAN708" s="1"/>
      <c r="AAO708" s="1"/>
      <c r="AAP708" s="1"/>
      <c r="AAQ708" s="1"/>
      <c r="AAR708" s="1"/>
      <c r="AAS708" s="1"/>
      <c r="AAT708" s="1"/>
      <c r="AAU708" s="1"/>
      <c r="AAV708" s="1"/>
      <c r="AAW708" s="1"/>
      <c r="AAX708" s="1"/>
      <c r="AAY708" s="1"/>
      <c r="AAZ708" s="1"/>
      <c r="ABA708" s="1"/>
      <c r="ABB708" s="1"/>
      <c r="ABC708" s="1"/>
      <c r="ABD708" s="1"/>
      <c r="ABE708" s="1"/>
      <c r="ABF708" s="1"/>
      <c r="ABG708" s="1"/>
      <c r="ABH708" s="1"/>
      <c r="ABI708" s="1"/>
      <c r="ABJ708" s="1"/>
      <c r="ABK708" s="1"/>
      <c r="ABL708" s="1"/>
      <c r="ABM708" s="1"/>
      <c r="ABN708" s="1"/>
      <c r="ABO708" s="1"/>
      <c r="ABP708" s="1"/>
      <c r="ABQ708" s="1"/>
      <c r="ABR708" s="1"/>
      <c r="ABS708" s="1"/>
      <c r="ABT708" s="1"/>
      <c r="ABU708" s="1"/>
      <c r="ABV708" s="1"/>
      <c r="ABW708" s="1"/>
      <c r="ABX708" s="1"/>
      <c r="ABY708" s="1"/>
      <c r="ABZ708" s="1"/>
      <c r="ACA708" s="1"/>
      <c r="ACB708" s="1"/>
      <c r="ACC708" s="1"/>
      <c r="ACD708" s="1"/>
      <c r="ACE708" s="1"/>
      <c r="ACF708" s="1"/>
      <c r="ACG708" s="1"/>
      <c r="ACH708" s="1"/>
      <c r="ACI708" s="1"/>
      <c r="ACJ708" s="1"/>
      <c r="ACK708" s="1"/>
      <c r="ACL708" s="1"/>
      <c r="ACM708" s="1"/>
      <c r="ACN708" s="1"/>
      <c r="ACO708" s="1"/>
      <c r="ACP708" s="1"/>
      <c r="ACQ708" s="1"/>
      <c r="ACR708" s="1"/>
      <c r="ACS708" s="1"/>
      <c r="ACT708" s="1"/>
      <c r="ACU708" s="1"/>
      <c r="ACV708" s="1"/>
      <c r="ACW708" s="1"/>
      <c r="ACX708" s="1"/>
      <c r="ACY708" s="1"/>
      <c r="ACZ708" s="1"/>
      <c r="ADA708" s="1"/>
      <c r="ADB708" s="1"/>
      <c r="ADC708" s="1"/>
      <c r="ADD708" s="1"/>
      <c r="ADE708" s="1"/>
      <c r="ADF708" s="1"/>
      <c r="ADG708" s="1"/>
      <c r="ADH708" s="1"/>
      <c r="ADI708" s="1"/>
      <c r="ADJ708" s="1"/>
      <c r="ADK708" s="1"/>
      <c r="ADL708" s="1"/>
      <c r="ADM708" s="1"/>
      <c r="ADN708" s="1"/>
      <c r="ADO708" s="1"/>
      <c r="ADP708" s="1"/>
      <c r="ADQ708" s="1"/>
      <c r="ADR708" s="1"/>
      <c r="ADS708" s="1"/>
      <c r="ADT708" s="1"/>
      <c r="ADU708" s="1"/>
      <c r="ADV708" s="1"/>
      <c r="ADW708" s="1"/>
      <c r="ADX708" s="1"/>
      <c r="ADY708" s="1"/>
      <c r="ADZ708" s="1"/>
      <c r="AEA708" s="1"/>
      <c r="AEB708" s="1"/>
      <c r="AEC708" s="1"/>
      <c r="AED708" s="1"/>
      <c r="AEE708" s="1"/>
      <c r="AEF708" s="1"/>
      <c r="AEG708" s="1"/>
      <c r="AEH708" s="1"/>
      <c r="AEI708" s="1"/>
      <c r="AEJ708" s="1"/>
      <c r="AEK708" s="1"/>
      <c r="AEL708" s="1"/>
      <c r="AEM708" s="1"/>
      <c r="AEN708" s="1"/>
      <c r="AEO708" s="1"/>
      <c r="AEP708" s="1"/>
      <c r="AEQ708" s="1"/>
      <c r="AER708" s="1"/>
      <c r="AES708" s="1"/>
      <c r="AET708" s="1"/>
      <c r="AEU708" s="1"/>
      <c r="AEV708" s="1"/>
      <c r="AEW708" s="1"/>
      <c r="AEX708" s="1"/>
      <c r="AEY708" s="1"/>
      <c r="AEZ708" s="1"/>
      <c r="AFA708" s="1"/>
      <c r="AFB708" s="1"/>
      <c r="AFC708" s="1"/>
      <c r="AFD708" s="1"/>
      <c r="AFE708" s="1"/>
      <c r="AFF708" s="1"/>
      <c r="AFG708" s="1"/>
      <c r="AFH708" s="1"/>
      <c r="AFI708" s="1"/>
      <c r="AFJ708" s="1"/>
      <c r="AFK708" s="1"/>
      <c r="AFL708" s="1"/>
      <c r="AFM708" s="1"/>
      <c r="AFN708" s="1"/>
      <c r="AFO708" s="1"/>
      <c r="AFP708" s="1"/>
      <c r="AFQ708" s="1"/>
      <c r="AFR708" s="1"/>
      <c r="AFS708" s="1"/>
      <c r="AFT708" s="1"/>
      <c r="AFU708" s="1"/>
      <c r="AFV708" s="1"/>
      <c r="AFW708" s="1"/>
      <c r="AFX708" s="1"/>
      <c r="AFY708" s="1"/>
      <c r="AFZ708" s="1"/>
      <c r="AGA708" s="1"/>
      <c r="AGB708" s="1"/>
      <c r="AGC708" s="1"/>
      <c r="AGD708" s="1"/>
      <c r="AGE708" s="1"/>
      <c r="AGF708" s="1"/>
      <c r="AGG708" s="1"/>
      <c r="AGH708" s="1"/>
      <c r="AGI708" s="1"/>
      <c r="AGJ708" s="1"/>
      <c r="AGK708" s="1"/>
      <c r="AGL708" s="1"/>
      <c r="AGM708" s="1"/>
      <c r="AGN708" s="1"/>
      <c r="AGO708" s="1"/>
      <c r="AGP708" s="1"/>
      <c r="AGQ708" s="1"/>
      <c r="AGR708" s="1"/>
      <c r="AGS708" s="1"/>
      <c r="AGT708" s="1"/>
      <c r="AGU708" s="1"/>
      <c r="AGV708" s="1"/>
      <c r="AGW708" s="1"/>
      <c r="AGX708" s="1"/>
      <c r="AGY708" s="1"/>
      <c r="AGZ708" s="1"/>
      <c r="AHA708" s="1"/>
      <c r="AHB708" s="1"/>
      <c r="AHC708" s="1"/>
      <c r="AHD708" s="1"/>
      <c r="AHE708" s="1"/>
      <c r="AHF708" s="1"/>
      <c r="AHG708" s="1"/>
      <c r="AHH708" s="1"/>
      <c r="AHI708" s="1"/>
      <c r="AHJ708" s="1"/>
      <c r="AHK708" s="1"/>
      <c r="AHL708" s="1"/>
      <c r="AHM708" s="1"/>
      <c r="AHN708" s="1"/>
      <c r="AHO708" s="1"/>
      <c r="AHP708" s="1"/>
      <c r="AHQ708" s="1"/>
      <c r="AHR708" s="1"/>
      <c r="AHS708" s="1"/>
      <c r="AHT708" s="1"/>
      <c r="AHU708" s="1"/>
      <c r="AHV708" s="1"/>
      <c r="AHW708" s="1"/>
      <c r="AHX708" s="1"/>
      <c r="AHY708" s="1"/>
      <c r="AHZ708" s="1"/>
      <c r="AIA708" s="1"/>
      <c r="AIB708" s="1"/>
      <c r="AIC708" s="1"/>
      <c r="AID708" s="1"/>
      <c r="AIE708" s="1"/>
      <c r="AIF708" s="1"/>
      <c r="AIG708" s="1"/>
      <c r="AIH708" s="1"/>
      <c r="AII708" s="1"/>
      <c r="AIJ708" s="1"/>
      <c r="AIK708" s="1"/>
      <c r="AIL708" s="1"/>
      <c r="AIM708" s="1"/>
      <c r="AIN708" s="1"/>
      <c r="AIO708" s="1"/>
      <c r="AIP708" s="1"/>
      <c r="AIQ708" s="1"/>
      <c r="AIR708" s="1"/>
      <c r="AIS708" s="1"/>
      <c r="AIT708" s="1"/>
      <c r="AIU708" s="1"/>
      <c r="AIV708" s="1"/>
      <c r="AIW708" s="1"/>
      <c r="AIX708" s="1"/>
      <c r="AIY708" s="1"/>
      <c r="AIZ708" s="1"/>
      <c r="AJA708" s="1"/>
      <c r="AJB708" s="1"/>
      <c r="AJC708" s="1"/>
      <c r="AJD708" s="1"/>
      <c r="AJE708" s="1"/>
      <c r="AJF708" s="1"/>
      <c r="AJG708" s="1"/>
      <c r="AJH708" s="1"/>
      <c r="AJI708" s="1"/>
      <c r="AJJ708" s="1"/>
      <c r="AJK708" s="1"/>
      <c r="AJL708" s="1"/>
      <c r="AJM708" s="1"/>
      <c r="AJN708" s="1"/>
      <c r="AJO708" s="1"/>
      <c r="AJP708" s="1"/>
      <c r="AJQ708" s="1"/>
      <c r="AJR708" s="1"/>
      <c r="AJS708" s="1"/>
      <c r="AJT708" s="1"/>
      <c r="AJU708" s="1"/>
      <c r="AJV708" s="1"/>
      <c r="AJW708" s="1"/>
      <c r="AJX708" s="1"/>
      <c r="AJY708" s="1"/>
      <c r="AJZ708" s="1"/>
      <c r="AKA708" s="1"/>
      <c r="AKB708" s="1"/>
      <c r="AKC708" s="1"/>
      <c r="AKD708" s="1"/>
      <c r="AKE708" s="1"/>
      <c r="AKF708" s="1"/>
      <c r="AKG708" s="1"/>
      <c r="AKH708" s="1"/>
      <c r="AKI708" s="1"/>
      <c r="AKJ708" s="1"/>
      <c r="AKK708" s="1"/>
      <c r="AKL708" s="1"/>
      <c r="AKM708" s="1"/>
      <c r="AKN708" s="1"/>
      <c r="AKO708" s="1"/>
      <c r="AKP708" s="1"/>
      <c r="AKQ708" s="1"/>
      <c r="AKR708" s="1"/>
      <c r="AKS708" s="1"/>
      <c r="AKT708" s="1"/>
      <c r="AKU708" s="1"/>
      <c r="AKV708" s="1"/>
      <c r="AKW708" s="1"/>
      <c r="AKX708" s="1"/>
      <c r="AKY708" s="1"/>
      <c r="AKZ708" s="1"/>
      <c r="ALA708" s="1"/>
      <c r="ALB708" s="1"/>
      <c r="ALC708" s="1"/>
      <c r="ALD708" s="1"/>
      <c r="ALE708" s="1"/>
      <c r="ALF708" s="1"/>
      <c r="ALG708" s="1"/>
      <c r="ALH708" s="1"/>
      <c r="ALI708" s="1"/>
      <c r="ALJ708" s="1"/>
      <c r="ALK708" s="1"/>
      <c r="ALL708" s="1"/>
      <c r="ALM708" s="1"/>
      <c r="ALN708" s="1"/>
      <c r="ALO708" s="1"/>
      <c r="ALP708" s="1"/>
      <c r="ALQ708" s="1"/>
      <c r="ALR708" s="1"/>
      <c r="ALS708" s="1"/>
      <c r="ALT708" s="1"/>
      <c r="ALU708" s="1"/>
      <c r="ALV708" s="1"/>
      <c r="ALW708" s="1"/>
      <c r="ALX708" s="1"/>
      <c r="ALY708" s="1"/>
      <c r="ALZ708" s="1"/>
      <c r="AMA708" s="1"/>
      <c r="AMB708" s="1"/>
      <c r="AMC708" s="1"/>
      <c r="AMD708" s="1"/>
      <c r="AME708" s="1"/>
      <c r="AMF708" s="1"/>
      <c r="AMG708" s="1"/>
      <c r="AMH708" s="1"/>
      <c r="AMI708" s="1"/>
      <c r="AMJ708" s="1"/>
    </row>
    <row r="709" spans="1:1024" s="22" customFormat="1">
      <c r="A709" s="1" t="s">
        <v>9716</v>
      </c>
      <c r="B709" s="1" t="s">
        <v>9736</v>
      </c>
      <c r="C709" s="1" t="s">
        <v>1358</v>
      </c>
      <c r="D709" s="1" t="s">
        <v>13</v>
      </c>
      <c r="E709" s="1" t="s">
        <v>9773</v>
      </c>
      <c r="F709" s="1" t="s">
        <v>16</v>
      </c>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c r="KB709" s="1"/>
      <c r="KC709" s="1"/>
      <c r="KD709" s="1"/>
      <c r="KE709" s="1"/>
      <c r="KF709" s="1"/>
      <c r="KG709" s="1"/>
      <c r="KH709" s="1"/>
      <c r="KI709" s="1"/>
      <c r="KJ709" s="1"/>
      <c r="KK709" s="1"/>
      <c r="KL709" s="1"/>
      <c r="KM709" s="1"/>
      <c r="KN709" s="1"/>
      <c r="KO709" s="1"/>
      <c r="KP709" s="1"/>
      <c r="KQ709" s="1"/>
      <c r="KR709" s="1"/>
      <c r="KS709" s="1"/>
      <c r="KT709" s="1"/>
      <c r="KU709" s="1"/>
      <c r="KV709" s="1"/>
      <c r="KW709" s="1"/>
      <c r="KX709" s="1"/>
      <c r="KY709" s="1"/>
      <c r="KZ709" s="1"/>
      <c r="LA709" s="1"/>
      <c r="LB709" s="1"/>
      <c r="LC709" s="1"/>
      <c r="LD709" s="1"/>
      <c r="LE709" s="1"/>
      <c r="LF709" s="1"/>
      <c r="LG709" s="1"/>
      <c r="LH709" s="1"/>
      <c r="LI709" s="1"/>
      <c r="LJ709" s="1"/>
      <c r="LK709" s="1"/>
      <c r="LL709" s="1"/>
      <c r="LM709" s="1"/>
      <c r="LN709" s="1"/>
      <c r="LO709" s="1"/>
      <c r="LP709" s="1"/>
      <c r="LQ709" s="1"/>
      <c r="LR709" s="1"/>
      <c r="LS709" s="1"/>
      <c r="LT709" s="1"/>
      <c r="LU709" s="1"/>
      <c r="LV709" s="1"/>
      <c r="LW709" s="1"/>
      <c r="LX709" s="1"/>
      <c r="LY709" s="1"/>
      <c r="LZ709" s="1"/>
      <c r="MA709" s="1"/>
      <c r="MB709" s="1"/>
      <c r="MC709" s="1"/>
      <c r="MD709" s="1"/>
      <c r="ME709" s="1"/>
      <c r="MF709" s="1"/>
      <c r="MG709" s="1"/>
      <c r="MH709" s="1"/>
      <c r="MI709" s="1"/>
      <c r="MJ709" s="1"/>
      <c r="MK709" s="1"/>
      <c r="ML709" s="1"/>
      <c r="MM709" s="1"/>
      <c r="MN709" s="1"/>
      <c r="MO709" s="1"/>
      <c r="MP709" s="1"/>
      <c r="MQ709" s="1"/>
      <c r="MR709" s="1"/>
      <c r="MS709" s="1"/>
      <c r="MT709" s="1"/>
      <c r="MU709" s="1"/>
      <c r="MV709" s="1"/>
      <c r="MW709" s="1"/>
      <c r="MX709" s="1"/>
      <c r="MY709" s="1"/>
      <c r="MZ709" s="1"/>
      <c r="NA709" s="1"/>
      <c r="NB709" s="1"/>
      <c r="NC709" s="1"/>
      <c r="ND709" s="1"/>
      <c r="NE709" s="1"/>
      <c r="NF709" s="1"/>
      <c r="NG709" s="1"/>
      <c r="NH709" s="1"/>
      <c r="NI709" s="1"/>
      <c r="NJ709" s="1"/>
      <c r="NK709" s="1"/>
      <c r="NL709" s="1"/>
      <c r="NM709" s="1"/>
      <c r="NN709" s="1"/>
      <c r="NO709" s="1"/>
      <c r="NP709" s="1"/>
      <c r="NQ709" s="1"/>
      <c r="NR709" s="1"/>
      <c r="NS709" s="1"/>
      <c r="NT709" s="1"/>
      <c r="NU709" s="1"/>
      <c r="NV709" s="1"/>
      <c r="NW709" s="1"/>
      <c r="NX709" s="1"/>
      <c r="NY709" s="1"/>
      <c r="NZ709" s="1"/>
      <c r="OA709" s="1"/>
      <c r="OB709" s="1"/>
      <c r="OC709" s="1"/>
      <c r="OD709" s="1"/>
      <c r="OE709" s="1"/>
      <c r="OF709" s="1"/>
      <c r="OG709" s="1"/>
      <c r="OH709" s="1"/>
      <c r="OI709" s="1"/>
      <c r="OJ709" s="1"/>
      <c r="OK709" s="1"/>
      <c r="OL709" s="1"/>
      <c r="OM709" s="1"/>
      <c r="ON709" s="1"/>
      <c r="OO709" s="1"/>
      <c r="OP709" s="1"/>
      <c r="OQ709" s="1"/>
      <c r="OR709" s="1"/>
      <c r="OS709" s="1"/>
      <c r="OT709" s="1"/>
      <c r="OU709" s="1"/>
      <c r="OV709" s="1"/>
      <c r="OW709" s="1"/>
      <c r="OX709" s="1"/>
      <c r="OY709" s="1"/>
      <c r="OZ709" s="1"/>
      <c r="PA709" s="1"/>
      <c r="PB709" s="1"/>
      <c r="PC709" s="1"/>
      <c r="PD709" s="1"/>
      <c r="PE709" s="1"/>
      <c r="PF709" s="1"/>
      <c r="PG709" s="1"/>
      <c r="PH709" s="1"/>
      <c r="PI709" s="1"/>
      <c r="PJ709" s="1"/>
      <c r="PK709" s="1"/>
      <c r="PL709" s="1"/>
      <c r="PM709" s="1"/>
      <c r="PN709" s="1"/>
      <c r="PO709" s="1"/>
      <c r="PP709" s="1"/>
      <c r="PQ709" s="1"/>
      <c r="PR709" s="1"/>
      <c r="PS709" s="1"/>
      <c r="PT709" s="1"/>
      <c r="PU709" s="1"/>
      <c r="PV709" s="1"/>
      <c r="PW709" s="1"/>
      <c r="PX709" s="1"/>
      <c r="PY709" s="1"/>
      <c r="PZ709" s="1"/>
      <c r="QA709" s="1"/>
      <c r="QB709" s="1"/>
      <c r="QC709" s="1"/>
      <c r="QD709" s="1"/>
      <c r="QE709" s="1"/>
      <c r="QF709" s="1"/>
      <c r="QG709" s="1"/>
      <c r="QH709" s="1"/>
      <c r="QI709" s="1"/>
      <c r="QJ709" s="1"/>
      <c r="QK709" s="1"/>
      <c r="QL709" s="1"/>
      <c r="QM709" s="1"/>
      <c r="QN709" s="1"/>
      <c r="QO709" s="1"/>
      <c r="QP709" s="1"/>
      <c r="QQ709" s="1"/>
      <c r="QR709" s="1"/>
      <c r="QS709" s="1"/>
      <c r="QT709" s="1"/>
      <c r="QU709" s="1"/>
      <c r="QV709" s="1"/>
      <c r="QW709" s="1"/>
      <c r="QX709" s="1"/>
      <c r="QY709" s="1"/>
      <c r="QZ709" s="1"/>
      <c r="RA709" s="1"/>
      <c r="RB709" s="1"/>
      <c r="RC709" s="1"/>
      <c r="RD709" s="1"/>
      <c r="RE709" s="1"/>
      <c r="RF709" s="1"/>
      <c r="RG709" s="1"/>
      <c r="RH709" s="1"/>
      <c r="RI709" s="1"/>
      <c r="RJ709" s="1"/>
      <c r="RK709" s="1"/>
      <c r="RL709" s="1"/>
      <c r="RM709" s="1"/>
      <c r="RN709" s="1"/>
      <c r="RO709" s="1"/>
      <c r="RP709" s="1"/>
      <c r="RQ709" s="1"/>
      <c r="RR709" s="1"/>
      <c r="RS709" s="1"/>
      <c r="RT709" s="1"/>
      <c r="RU709" s="1"/>
      <c r="RV709" s="1"/>
      <c r="RW709" s="1"/>
      <c r="RX709" s="1"/>
      <c r="RY709" s="1"/>
      <c r="RZ709" s="1"/>
      <c r="SA709" s="1"/>
      <c r="SB709" s="1"/>
      <c r="SC709" s="1"/>
      <c r="SD709" s="1"/>
      <c r="SE709" s="1"/>
      <c r="SF709" s="1"/>
      <c r="SG709" s="1"/>
      <c r="SH709" s="1"/>
      <c r="SI709" s="1"/>
      <c r="SJ709" s="1"/>
      <c r="SK709" s="1"/>
      <c r="SL709" s="1"/>
      <c r="SM709" s="1"/>
      <c r="SN709" s="1"/>
      <c r="SO709" s="1"/>
      <c r="SP709" s="1"/>
      <c r="SQ709" s="1"/>
      <c r="SR709" s="1"/>
      <c r="SS709" s="1"/>
      <c r="ST709" s="1"/>
      <c r="SU709" s="1"/>
      <c r="SV709" s="1"/>
      <c r="SW709" s="1"/>
      <c r="SX709" s="1"/>
      <c r="SY709" s="1"/>
      <c r="SZ709" s="1"/>
      <c r="TA709" s="1"/>
      <c r="TB709" s="1"/>
      <c r="TC709" s="1"/>
      <c r="TD709" s="1"/>
      <c r="TE709" s="1"/>
      <c r="TF709" s="1"/>
      <c r="TG709" s="1"/>
      <c r="TH709" s="1"/>
      <c r="TI709" s="1"/>
      <c r="TJ709" s="1"/>
      <c r="TK709" s="1"/>
      <c r="TL709" s="1"/>
      <c r="TM709" s="1"/>
      <c r="TN709" s="1"/>
      <c r="TO709" s="1"/>
      <c r="TP709" s="1"/>
      <c r="TQ709" s="1"/>
      <c r="TR709" s="1"/>
      <c r="TS709" s="1"/>
      <c r="TT709" s="1"/>
      <c r="TU709" s="1"/>
      <c r="TV709" s="1"/>
      <c r="TW709" s="1"/>
      <c r="TX709" s="1"/>
      <c r="TY709" s="1"/>
      <c r="TZ709" s="1"/>
      <c r="UA709" s="1"/>
      <c r="UB709" s="1"/>
      <c r="UC709" s="1"/>
      <c r="UD709" s="1"/>
      <c r="UE709" s="1"/>
      <c r="UF709" s="1"/>
      <c r="UG709" s="1"/>
      <c r="UH709" s="1"/>
      <c r="UI709" s="1"/>
      <c r="UJ709" s="1"/>
      <c r="UK709" s="1"/>
      <c r="UL709" s="1"/>
      <c r="UM709" s="1"/>
      <c r="UN709" s="1"/>
      <c r="UO709" s="1"/>
      <c r="UP709" s="1"/>
      <c r="UQ709" s="1"/>
      <c r="UR709" s="1"/>
      <c r="US709" s="1"/>
      <c r="UT709" s="1"/>
      <c r="UU709" s="1"/>
      <c r="UV709" s="1"/>
      <c r="UW709" s="1"/>
      <c r="UX709" s="1"/>
      <c r="UY709" s="1"/>
      <c r="UZ709" s="1"/>
      <c r="VA709" s="1"/>
      <c r="VB709" s="1"/>
      <c r="VC709" s="1"/>
      <c r="VD709" s="1"/>
      <c r="VE709" s="1"/>
      <c r="VF709" s="1"/>
      <c r="VG709" s="1"/>
      <c r="VH709" s="1"/>
      <c r="VI709" s="1"/>
      <c r="VJ709" s="1"/>
      <c r="VK709" s="1"/>
      <c r="VL709" s="1"/>
      <c r="VM709" s="1"/>
      <c r="VN709" s="1"/>
      <c r="VO709" s="1"/>
      <c r="VP709" s="1"/>
      <c r="VQ709" s="1"/>
      <c r="VR709" s="1"/>
      <c r="VS709" s="1"/>
      <c r="VT709" s="1"/>
      <c r="VU709" s="1"/>
      <c r="VV709" s="1"/>
      <c r="VW709" s="1"/>
      <c r="VX709" s="1"/>
      <c r="VY709" s="1"/>
      <c r="VZ709" s="1"/>
      <c r="WA709" s="1"/>
      <c r="WB709" s="1"/>
      <c r="WC709" s="1"/>
      <c r="WD709" s="1"/>
      <c r="WE709" s="1"/>
      <c r="WF709" s="1"/>
      <c r="WG709" s="1"/>
      <c r="WH709" s="1"/>
      <c r="WI709" s="1"/>
      <c r="WJ709" s="1"/>
      <c r="WK709" s="1"/>
      <c r="WL709" s="1"/>
      <c r="WM709" s="1"/>
      <c r="WN709" s="1"/>
      <c r="WO709" s="1"/>
      <c r="WP709" s="1"/>
      <c r="WQ709" s="1"/>
      <c r="WR709" s="1"/>
      <c r="WS709" s="1"/>
      <c r="WT709" s="1"/>
      <c r="WU709" s="1"/>
      <c r="WV709" s="1"/>
      <c r="WW709" s="1"/>
      <c r="WX709" s="1"/>
      <c r="WY709" s="1"/>
      <c r="WZ709" s="1"/>
      <c r="XA709" s="1"/>
      <c r="XB709" s="1"/>
      <c r="XC709" s="1"/>
      <c r="XD709" s="1"/>
      <c r="XE709" s="1"/>
      <c r="XF709" s="1"/>
      <c r="XG709" s="1"/>
      <c r="XH709" s="1"/>
      <c r="XI709" s="1"/>
      <c r="XJ709" s="1"/>
      <c r="XK709" s="1"/>
      <c r="XL709" s="1"/>
      <c r="XM709" s="1"/>
      <c r="XN709" s="1"/>
      <c r="XO709" s="1"/>
      <c r="XP709" s="1"/>
      <c r="XQ709" s="1"/>
      <c r="XR709" s="1"/>
      <c r="XS709" s="1"/>
      <c r="XT709" s="1"/>
      <c r="XU709" s="1"/>
      <c r="XV709" s="1"/>
      <c r="XW709" s="1"/>
      <c r="XX709" s="1"/>
      <c r="XY709" s="1"/>
      <c r="XZ709" s="1"/>
      <c r="YA709" s="1"/>
      <c r="YB709" s="1"/>
      <c r="YC709" s="1"/>
      <c r="YD709" s="1"/>
      <c r="YE709" s="1"/>
      <c r="YF709" s="1"/>
      <c r="YG709" s="1"/>
      <c r="YH709" s="1"/>
      <c r="YI709" s="1"/>
      <c r="YJ709" s="1"/>
      <c r="YK709" s="1"/>
      <c r="YL709" s="1"/>
      <c r="YM709" s="1"/>
      <c r="YN709" s="1"/>
      <c r="YO709" s="1"/>
      <c r="YP709" s="1"/>
      <c r="YQ709" s="1"/>
      <c r="YR709" s="1"/>
      <c r="YS709" s="1"/>
      <c r="YT709" s="1"/>
      <c r="YU709" s="1"/>
      <c r="YV709" s="1"/>
      <c r="YW709" s="1"/>
      <c r="YX709" s="1"/>
      <c r="YY709" s="1"/>
      <c r="YZ709" s="1"/>
      <c r="ZA709" s="1"/>
      <c r="ZB709" s="1"/>
      <c r="ZC709" s="1"/>
      <c r="ZD709" s="1"/>
      <c r="ZE709" s="1"/>
      <c r="ZF709" s="1"/>
      <c r="ZG709" s="1"/>
      <c r="ZH709" s="1"/>
      <c r="ZI709" s="1"/>
      <c r="ZJ709" s="1"/>
      <c r="ZK709" s="1"/>
      <c r="ZL709" s="1"/>
      <c r="ZM709" s="1"/>
      <c r="ZN709" s="1"/>
      <c r="ZO709" s="1"/>
      <c r="ZP709" s="1"/>
      <c r="ZQ709" s="1"/>
      <c r="ZR709" s="1"/>
      <c r="ZS709" s="1"/>
      <c r="ZT709" s="1"/>
      <c r="ZU709" s="1"/>
      <c r="ZV709" s="1"/>
      <c r="ZW709" s="1"/>
      <c r="ZX709" s="1"/>
      <c r="ZY709" s="1"/>
      <c r="ZZ709" s="1"/>
      <c r="AAA709" s="1"/>
      <c r="AAB709" s="1"/>
      <c r="AAC709" s="1"/>
      <c r="AAD709" s="1"/>
      <c r="AAE709" s="1"/>
      <c r="AAF709" s="1"/>
      <c r="AAG709" s="1"/>
      <c r="AAH709" s="1"/>
      <c r="AAI709" s="1"/>
      <c r="AAJ709" s="1"/>
      <c r="AAK709" s="1"/>
      <c r="AAL709" s="1"/>
      <c r="AAM709" s="1"/>
      <c r="AAN709" s="1"/>
      <c r="AAO709" s="1"/>
      <c r="AAP709" s="1"/>
      <c r="AAQ709" s="1"/>
      <c r="AAR709" s="1"/>
      <c r="AAS709" s="1"/>
      <c r="AAT709" s="1"/>
      <c r="AAU709" s="1"/>
      <c r="AAV709" s="1"/>
      <c r="AAW709" s="1"/>
      <c r="AAX709" s="1"/>
      <c r="AAY709" s="1"/>
      <c r="AAZ709" s="1"/>
      <c r="ABA709" s="1"/>
      <c r="ABB709" s="1"/>
      <c r="ABC709" s="1"/>
      <c r="ABD709" s="1"/>
      <c r="ABE709" s="1"/>
      <c r="ABF709" s="1"/>
      <c r="ABG709" s="1"/>
      <c r="ABH709" s="1"/>
      <c r="ABI709" s="1"/>
      <c r="ABJ709" s="1"/>
      <c r="ABK709" s="1"/>
      <c r="ABL709" s="1"/>
      <c r="ABM709" s="1"/>
      <c r="ABN709" s="1"/>
      <c r="ABO709" s="1"/>
      <c r="ABP709" s="1"/>
      <c r="ABQ709" s="1"/>
      <c r="ABR709" s="1"/>
      <c r="ABS709" s="1"/>
      <c r="ABT709" s="1"/>
      <c r="ABU709" s="1"/>
      <c r="ABV709" s="1"/>
      <c r="ABW709" s="1"/>
      <c r="ABX709" s="1"/>
      <c r="ABY709" s="1"/>
      <c r="ABZ709" s="1"/>
      <c r="ACA709" s="1"/>
      <c r="ACB709" s="1"/>
      <c r="ACC709" s="1"/>
      <c r="ACD709" s="1"/>
      <c r="ACE709" s="1"/>
      <c r="ACF709" s="1"/>
      <c r="ACG709" s="1"/>
      <c r="ACH709" s="1"/>
      <c r="ACI709" s="1"/>
      <c r="ACJ709" s="1"/>
      <c r="ACK709" s="1"/>
      <c r="ACL709" s="1"/>
      <c r="ACM709" s="1"/>
      <c r="ACN709" s="1"/>
      <c r="ACO709" s="1"/>
      <c r="ACP709" s="1"/>
      <c r="ACQ709" s="1"/>
      <c r="ACR709" s="1"/>
      <c r="ACS709" s="1"/>
      <c r="ACT709" s="1"/>
      <c r="ACU709" s="1"/>
      <c r="ACV709" s="1"/>
      <c r="ACW709" s="1"/>
      <c r="ACX709" s="1"/>
      <c r="ACY709" s="1"/>
      <c r="ACZ709" s="1"/>
      <c r="ADA709" s="1"/>
      <c r="ADB709" s="1"/>
      <c r="ADC709" s="1"/>
      <c r="ADD709" s="1"/>
      <c r="ADE709" s="1"/>
      <c r="ADF709" s="1"/>
      <c r="ADG709" s="1"/>
      <c r="ADH709" s="1"/>
      <c r="ADI709" s="1"/>
      <c r="ADJ709" s="1"/>
      <c r="ADK709" s="1"/>
      <c r="ADL709" s="1"/>
      <c r="ADM709" s="1"/>
      <c r="ADN709" s="1"/>
      <c r="ADO709" s="1"/>
      <c r="ADP709" s="1"/>
      <c r="ADQ709" s="1"/>
      <c r="ADR709" s="1"/>
      <c r="ADS709" s="1"/>
      <c r="ADT709" s="1"/>
      <c r="ADU709" s="1"/>
      <c r="ADV709" s="1"/>
      <c r="ADW709" s="1"/>
      <c r="ADX709" s="1"/>
      <c r="ADY709" s="1"/>
      <c r="ADZ709" s="1"/>
      <c r="AEA709" s="1"/>
      <c r="AEB709" s="1"/>
      <c r="AEC709" s="1"/>
      <c r="AED709" s="1"/>
      <c r="AEE709" s="1"/>
      <c r="AEF709" s="1"/>
      <c r="AEG709" s="1"/>
      <c r="AEH709" s="1"/>
      <c r="AEI709" s="1"/>
      <c r="AEJ709" s="1"/>
      <c r="AEK709" s="1"/>
      <c r="AEL709" s="1"/>
      <c r="AEM709" s="1"/>
      <c r="AEN709" s="1"/>
      <c r="AEO709" s="1"/>
      <c r="AEP709" s="1"/>
      <c r="AEQ709" s="1"/>
      <c r="AER709" s="1"/>
      <c r="AES709" s="1"/>
      <c r="AET709" s="1"/>
      <c r="AEU709" s="1"/>
      <c r="AEV709" s="1"/>
      <c r="AEW709" s="1"/>
      <c r="AEX709" s="1"/>
      <c r="AEY709" s="1"/>
      <c r="AEZ709" s="1"/>
      <c r="AFA709" s="1"/>
      <c r="AFB709" s="1"/>
      <c r="AFC709" s="1"/>
      <c r="AFD709" s="1"/>
      <c r="AFE709" s="1"/>
      <c r="AFF709" s="1"/>
      <c r="AFG709" s="1"/>
      <c r="AFH709" s="1"/>
      <c r="AFI709" s="1"/>
      <c r="AFJ709" s="1"/>
      <c r="AFK709" s="1"/>
      <c r="AFL709" s="1"/>
      <c r="AFM709" s="1"/>
      <c r="AFN709" s="1"/>
      <c r="AFO709" s="1"/>
      <c r="AFP709" s="1"/>
      <c r="AFQ709" s="1"/>
      <c r="AFR709" s="1"/>
      <c r="AFS709" s="1"/>
      <c r="AFT709" s="1"/>
      <c r="AFU709" s="1"/>
      <c r="AFV709" s="1"/>
      <c r="AFW709" s="1"/>
      <c r="AFX709" s="1"/>
      <c r="AFY709" s="1"/>
      <c r="AFZ709" s="1"/>
      <c r="AGA709" s="1"/>
      <c r="AGB709" s="1"/>
      <c r="AGC709" s="1"/>
      <c r="AGD709" s="1"/>
      <c r="AGE709" s="1"/>
      <c r="AGF709" s="1"/>
      <c r="AGG709" s="1"/>
      <c r="AGH709" s="1"/>
      <c r="AGI709" s="1"/>
      <c r="AGJ709" s="1"/>
      <c r="AGK709" s="1"/>
      <c r="AGL709" s="1"/>
      <c r="AGM709" s="1"/>
      <c r="AGN709" s="1"/>
      <c r="AGO709" s="1"/>
      <c r="AGP709" s="1"/>
      <c r="AGQ709" s="1"/>
      <c r="AGR709" s="1"/>
      <c r="AGS709" s="1"/>
      <c r="AGT709" s="1"/>
      <c r="AGU709" s="1"/>
      <c r="AGV709" s="1"/>
      <c r="AGW709" s="1"/>
      <c r="AGX709" s="1"/>
      <c r="AGY709" s="1"/>
      <c r="AGZ709" s="1"/>
      <c r="AHA709" s="1"/>
      <c r="AHB709" s="1"/>
      <c r="AHC709" s="1"/>
      <c r="AHD709" s="1"/>
      <c r="AHE709" s="1"/>
      <c r="AHF709" s="1"/>
      <c r="AHG709" s="1"/>
      <c r="AHH709" s="1"/>
      <c r="AHI709" s="1"/>
      <c r="AHJ709" s="1"/>
      <c r="AHK709" s="1"/>
      <c r="AHL709" s="1"/>
      <c r="AHM709" s="1"/>
      <c r="AHN709" s="1"/>
      <c r="AHO709" s="1"/>
      <c r="AHP709" s="1"/>
      <c r="AHQ709" s="1"/>
      <c r="AHR709" s="1"/>
      <c r="AHS709" s="1"/>
      <c r="AHT709" s="1"/>
      <c r="AHU709" s="1"/>
      <c r="AHV709" s="1"/>
      <c r="AHW709" s="1"/>
      <c r="AHX709" s="1"/>
      <c r="AHY709" s="1"/>
      <c r="AHZ709" s="1"/>
      <c r="AIA709" s="1"/>
      <c r="AIB709" s="1"/>
      <c r="AIC709" s="1"/>
      <c r="AID709" s="1"/>
      <c r="AIE709" s="1"/>
      <c r="AIF709" s="1"/>
      <c r="AIG709" s="1"/>
      <c r="AIH709" s="1"/>
      <c r="AII709" s="1"/>
      <c r="AIJ709" s="1"/>
      <c r="AIK709" s="1"/>
      <c r="AIL709" s="1"/>
      <c r="AIM709" s="1"/>
      <c r="AIN709" s="1"/>
      <c r="AIO709" s="1"/>
      <c r="AIP709" s="1"/>
      <c r="AIQ709" s="1"/>
      <c r="AIR709" s="1"/>
      <c r="AIS709" s="1"/>
      <c r="AIT709" s="1"/>
      <c r="AIU709" s="1"/>
      <c r="AIV709" s="1"/>
      <c r="AIW709" s="1"/>
      <c r="AIX709" s="1"/>
      <c r="AIY709" s="1"/>
      <c r="AIZ709" s="1"/>
      <c r="AJA709" s="1"/>
      <c r="AJB709" s="1"/>
      <c r="AJC709" s="1"/>
      <c r="AJD709" s="1"/>
      <c r="AJE709" s="1"/>
      <c r="AJF709" s="1"/>
      <c r="AJG709" s="1"/>
      <c r="AJH709" s="1"/>
      <c r="AJI709" s="1"/>
      <c r="AJJ709" s="1"/>
      <c r="AJK709" s="1"/>
      <c r="AJL709" s="1"/>
      <c r="AJM709" s="1"/>
      <c r="AJN709" s="1"/>
      <c r="AJO709" s="1"/>
      <c r="AJP709" s="1"/>
      <c r="AJQ709" s="1"/>
      <c r="AJR709" s="1"/>
      <c r="AJS709" s="1"/>
      <c r="AJT709" s="1"/>
      <c r="AJU709" s="1"/>
      <c r="AJV709" s="1"/>
      <c r="AJW709" s="1"/>
      <c r="AJX709" s="1"/>
      <c r="AJY709" s="1"/>
      <c r="AJZ709" s="1"/>
      <c r="AKA709" s="1"/>
      <c r="AKB709" s="1"/>
      <c r="AKC709" s="1"/>
      <c r="AKD709" s="1"/>
      <c r="AKE709" s="1"/>
      <c r="AKF709" s="1"/>
      <c r="AKG709" s="1"/>
      <c r="AKH709" s="1"/>
      <c r="AKI709" s="1"/>
      <c r="AKJ709" s="1"/>
      <c r="AKK709" s="1"/>
      <c r="AKL709" s="1"/>
      <c r="AKM709" s="1"/>
      <c r="AKN709" s="1"/>
      <c r="AKO709" s="1"/>
      <c r="AKP709" s="1"/>
      <c r="AKQ709" s="1"/>
      <c r="AKR709" s="1"/>
      <c r="AKS709" s="1"/>
      <c r="AKT709" s="1"/>
      <c r="AKU709" s="1"/>
      <c r="AKV709" s="1"/>
      <c r="AKW709" s="1"/>
      <c r="AKX709" s="1"/>
      <c r="AKY709" s="1"/>
      <c r="AKZ709" s="1"/>
      <c r="ALA709" s="1"/>
      <c r="ALB709" s="1"/>
      <c r="ALC709" s="1"/>
      <c r="ALD709" s="1"/>
      <c r="ALE709" s="1"/>
      <c r="ALF709" s="1"/>
      <c r="ALG709" s="1"/>
      <c r="ALH709" s="1"/>
      <c r="ALI709" s="1"/>
      <c r="ALJ709" s="1"/>
      <c r="ALK709" s="1"/>
      <c r="ALL709" s="1"/>
      <c r="ALM709" s="1"/>
      <c r="ALN709" s="1"/>
      <c r="ALO709" s="1"/>
      <c r="ALP709" s="1"/>
      <c r="ALQ709" s="1"/>
      <c r="ALR709" s="1"/>
      <c r="ALS709" s="1"/>
      <c r="ALT709" s="1"/>
      <c r="ALU709" s="1"/>
      <c r="ALV709" s="1"/>
      <c r="ALW709" s="1"/>
      <c r="ALX709" s="1"/>
      <c r="ALY709" s="1"/>
      <c r="ALZ709" s="1"/>
      <c r="AMA709" s="1"/>
      <c r="AMB709" s="1"/>
      <c r="AMC709" s="1"/>
      <c r="AMD709" s="1"/>
      <c r="AME709" s="1"/>
      <c r="AMF709" s="1"/>
      <c r="AMG709" s="1"/>
      <c r="AMH709" s="1"/>
      <c r="AMI709" s="1"/>
      <c r="AMJ709" s="1"/>
    </row>
    <row r="710" spans="1:1024" s="22" customFormat="1">
      <c r="A710" s="1" t="s">
        <v>9717</v>
      </c>
      <c r="B710" s="1" t="s">
        <v>9737</v>
      </c>
      <c r="C710" s="1" t="s">
        <v>1358</v>
      </c>
      <c r="D710" s="1" t="s">
        <v>13</v>
      </c>
      <c r="E710" s="1" t="s">
        <v>9774</v>
      </c>
      <c r="F710" s="1" t="s">
        <v>16</v>
      </c>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c r="KB710" s="1"/>
      <c r="KC710" s="1"/>
      <c r="KD710" s="1"/>
      <c r="KE710" s="1"/>
      <c r="KF710" s="1"/>
      <c r="KG710" s="1"/>
      <c r="KH710" s="1"/>
      <c r="KI710" s="1"/>
      <c r="KJ710" s="1"/>
      <c r="KK710" s="1"/>
      <c r="KL710" s="1"/>
      <c r="KM710" s="1"/>
      <c r="KN710" s="1"/>
      <c r="KO710" s="1"/>
      <c r="KP710" s="1"/>
      <c r="KQ710" s="1"/>
      <c r="KR710" s="1"/>
      <c r="KS710" s="1"/>
      <c r="KT710" s="1"/>
      <c r="KU710" s="1"/>
      <c r="KV710" s="1"/>
      <c r="KW710" s="1"/>
      <c r="KX710" s="1"/>
      <c r="KY710" s="1"/>
      <c r="KZ710" s="1"/>
      <c r="LA710" s="1"/>
      <c r="LB710" s="1"/>
      <c r="LC710" s="1"/>
      <c r="LD710" s="1"/>
      <c r="LE710" s="1"/>
      <c r="LF710" s="1"/>
      <c r="LG710" s="1"/>
      <c r="LH710" s="1"/>
      <c r="LI710" s="1"/>
      <c r="LJ710" s="1"/>
      <c r="LK710" s="1"/>
      <c r="LL710" s="1"/>
      <c r="LM710" s="1"/>
      <c r="LN710" s="1"/>
      <c r="LO710" s="1"/>
      <c r="LP710" s="1"/>
      <c r="LQ710" s="1"/>
      <c r="LR710" s="1"/>
      <c r="LS710" s="1"/>
      <c r="LT710" s="1"/>
      <c r="LU710" s="1"/>
      <c r="LV710" s="1"/>
      <c r="LW710" s="1"/>
      <c r="LX710" s="1"/>
      <c r="LY710" s="1"/>
      <c r="LZ710" s="1"/>
      <c r="MA710" s="1"/>
      <c r="MB710" s="1"/>
      <c r="MC710" s="1"/>
      <c r="MD710" s="1"/>
      <c r="ME710" s="1"/>
      <c r="MF710" s="1"/>
      <c r="MG710" s="1"/>
      <c r="MH710" s="1"/>
      <c r="MI710" s="1"/>
      <c r="MJ710" s="1"/>
      <c r="MK710" s="1"/>
      <c r="ML710" s="1"/>
      <c r="MM710" s="1"/>
      <c r="MN710" s="1"/>
      <c r="MO710" s="1"/>
      <c r="MP710" s="1"/>
      <c r="MQ710" s="1"/>
      <c r="MR710" s="1"/>
      <c r="MS710" s="1"/>
      <c r="MT710" s="1"/>
      <c r="MU710" s="1"/>
      <c r="MV710" s="1"/>
      <c r="MW710" s="1"/>
      <c r="MX710" s="1"/>
      <c r="MY710" s="1"/>
      <c r="MZ710" s="1"/>
      <c r="NA710" s="1"/>
      <c r="NB710" s="1"/>
      <c r="NC710" s="1"/>
      <c r="ND710" s="1"/>
      <c r="NE710" s="1"/>
      <c r="NF710" s="1"/>
      <c r="NG710" s="1"/>
      <c r="NH710" s="1"/>
      <c r="NI710" s="1"/>
      <c r="NJ710" s="1"/>
      <c r="NK710" s="1"/>
      <c r="NL710" s="1"/>
      <c r="NM710" s="1"/>
      <c r="NN710" s="1"/>
      <c r="NO710" s="1"/>
      <c r="NP710" s="1"/>
      <c r="NQ710" s="1"/>
      <c r="NR710" s="1"/>
      <c r="NS710" s="1"/>
      <c r="NT710" s="1"/>
      <c r="NU710" s="1"/>
      <c r="NV710" s="1"/>
      <c r="NW710" s="1"/>
      <c r="NX710" s="1"/>
      <c r="NY710" s="1"/>
      <c r="NZ710" s="1"/>
      <c r="OA710" s="1"/>
      <c r="OB710" s="1"/>
      <c r="OC710" s="1"/>
      <c r="OD710" s="1"/>
      <c r="OE710" s="1"/>
      <c r="OF710" s="1"/>
      <c r="OG710" s="1"/>
      <c r="OH710" s="1"/>
      <c r="OI710" s="1"/>
      <c r="OJ710" s="1"/>
      <c r="OK710" s="1"/>
      <c r="OL710" s="1"/>
      <c r="OM710" s="1"/>
      <c r="ON710" s="1"/>
      <c r="OO710" s="1"/>
      <c r="OP710" s="1"/>
      <c r="OQ710" s="1"/>
      <c r="OR710" s="1"/>
      <c r="OS710" s="1"/>
      <c r="OT710" s="1"/>
      <c r="OU710" s="1"/>
      <c r="OV710" s="1"/>
      <c r="OW710" s="1"/>
      <c r="OX710" s="1"/>
      <c r="OY710" s="1"/>
      <c r="OZ710" s="1"/>
      <c r="PA710" s="1"/>
      <c r="PB710" s="1"/>
      <c r="PC710" s="1"/>
      <c r="PD710" s="1"/>
      <c r="PE710" s="1"/>
      <c r="PF710" s="1"/>
      <c r="PG710" s="1"/>
      <c r="PH710" s="1"/>
      <c r="PI710" s="1"/>
      <c r="PJ710" s="1"/>
      <c r="PK710" s="1"/>
      <c r="PL710" s="1"/>
      <c r="PM710" s="1"/>
      <c r="PN710" s="1"/>
      <c r="PO710" s="1"/>
      <c r="PP710" s="1"/>
      <c r="PQ710" s="1"/>
      <c r="PR710" s="1"/>
      <c r="PS710" s="1"/>
      <c r="PT710" s="1"/>
      <c r="PU710" s="1"/>
      <c r="PV710" s="1"/>
      <c r="PW710" s="1"/>
      <c r="PX710" s="1"/>
      <c r="PY710" s="1"/>
      <c r="PZ710" s="1"/>
      <c r="QA710" s="1"/>
      <c r="QB710" s="1"/>
      <c r="QC710" s="1"/>
      <c r="QD710" s="1"/>
      <c r="QE710" s="1"/>
      <c r="QF710" s="1"/>
      <c r="QG710" s="1"/>
      <c r="QH710" s="1"/>
      <c r="QI710" s="1"/>
      <c r="QJ710" s="1"/>
      <c r="QK710" s="1"/>
      <c r="QL710" s="1"/>
      <c r="QM710" s="1"/>
      <c r="QN710" s="1"/>
      <c r="QO710" s="1"/>
      <c r="QP710" s="1"/>
      <c r="QQ710" s="1"/>
      <c r="QR710" s="1"/>
      <c r="QS710" s="1"/>
      <c r="QT710" s="1"/>
      <c r="QU710" s="1"/>
      <c r="QV710" s="1"/>
      <c r="QW710" s="1"/>
      <c r="QX710" s="1"/>
      <c r="QY710" s="1"/>
      <c r="QZ710" s="1"/>
      <c r="RA710" s="1"/>
      <c r="RB710" s="1"/>
      <c r="RC710" s="1"/>
      <c r="RD710" s="1"/>
      <c r="RE710" s="1"/>
      <c r="RF710" s="1"/>
      <c r="RG710" s="1"/>
      <c r="RH710" s="1"/>
      <c r="RI710" s="1"/>
      <c r="RJ710" s="1"/>
      <c r="RK710" s="1"/>
      <c r="RL710" s="1"/>
      <c r="RM710" s="1"/>
      <c r="RN710" s="1"/>
      <c r="RO710" s="1"/>
      <c r="RP710" s="1"/>
      <c r="RQ710" s="1"/>
      <c r="RR710" s="1"/>
      <c r="RS710" s="1"/>
      <c r="RT710" s="1"/>
      <c r="RU710" s="1"/>
      <c r="RV710" s="1"/>
      <c r="RW710" s="1"/>
      <c r="RX710" s="1"/>
      <c r="RY710" s="1"/>
      <c r="RZ710" s="1"/>
      <c r="SA710" s="1"/>
      <c r="SB710" s="1"/>
      <c r="SC710" s="1"/>
      <c r="SD710" s="1"/>
      <c r="SE710" s="1"/>
      <c r="SF710" s="1"/>
      <c r="SG710" s="1"/>
      <c r="SH710" s="1"/>
      <c r="SI710" s="1"/>
      <c r="SJ710" s="1"/>
      <c r="SK710" s="1"/>
      <c r="SL710" s="1"/>
      <c r="SM710" s="1"/>
      <c r="SN710" s="1"/>
      <c r="SO710" s="1"/>
      <c r="SP710" s="1"/>
      <c r="SQ710" s="1"/>
      <c r="SR710" s="1"/>
      <c r="SS710" s="1"/>
      <c r="ST710" s="1"/>
      <c r="SU710" s="1"/>
      <c r="SV710" s="1"/>
      <c r="SW710" s="1"/>
      <c r="SX710" s="1"/>
      <c r="SY710" s="1"/>
      <c r="SZ710" s="1"/>
      <c r="TA710" s="1"/>
      <c r="TB710" s="1"/>
      <c r="TC710" s="1"/>
      <c r="TD710" s="1"/>
      <c r="TE710" s="1"/>
      <c r="TF710" s="1"/>
      <c r="TG710" s="1"/>
      <c r="TH710" s="1"/>
      <c r="TI710" s="1"/>
      <c r="TJ710" s="1"/>
      <c r="TK710" s="1"/>
      <c r="TL710" s="1"/>
      <c r="TM710" s="1"/>
      <c r="TN710" s="1"/>
      <c r="TO710" s="1"/>
      <c r="TP710" s="1"/>
      <c r="TQ710" s="1"/>
      <c r="TR710" s="1"/>
      <c r="TS710" s="1"/>
      <c r="TT710" s="1"/>
      <c r="TU710" s="1"/>
      <c r="TV710" s="1"/>
      <c r="TW710" s="1"/>
      <c r="TX710" s="1"/>
      <c r="TY710" s="1"/>
      <c r="TZ710" s="1"/>
      <c r="UA710" s="1"/>
      <c r="UB710" s="1"/>
      <c r="UC710" s="1"/>
      <c r="UD710" s="1"/>
      <c r="UE710" s="1"/>
      <c r="UF710" s="1"/>
      <c r="UG710" s="1"/>
      <c r="UH710" s="1"/>
      <c r="UI710" s="1"/>
      <c r="UJ710" s="1"/>
      <c r="UK710" s="1"/>
      <c r="UL710" s="1"/>
      <c r="UM710" s="1"/>
      <c r="UN710" s="1"/>
      <c r="UO710" s="1"/>
      <c r="UP710" s="1"/>
      <c r="UQ710" s="1"/>
      <c r="UR710" s="1"/>
      <c r="US710" s="1"/>
      <c r="UT710" s="1"/>
      <c r="UU710" s="1"/>
      <c r="UV710" s="1"/>
      <c r="UW710" s="1"/>
      <c r="UX710" s="1"/>
      <c r="UY710" s="1"/>
      <c r="UZ710" s="1"/>
      <c r="VA710" s="1"/>
      <c r="VB710" s="1"/>
      <c r="VC710" s="1"/>
      <c r="VD710" s="1"/>
      <c r="VE710" s="1"/>
      <c r="VF710" s="1"/>
      <c r="VG710" s="1"/>
      <c r="VH710" s="1"/>
      <c r="VI710" s="1"/>
      <c r="VJ710" s="1"/>
      <c r="VK710" s="1"/>
      <c r="VL710" s="1"/>
      <c r="VM710" s="1"/>
      <c r="VN710" s="1"/>
      <c r="VO710" s="1"/>
      <c r="VP710" s="1"/>
      <c r="VQ710" s="1"/>
      <c r="VR710" s="1"/>
      <c r="VS710" s="1"/>
      <c r="VT710" s="1"/>
      <c r="VU710" s="1"/>
      <c r="VV710" s="1"/>
      <c r="VW710" s="1"/>
      <c r="VX710" s="1"/>
      <c r="VY710" s="1"/>
      <c r="VZ710" s="1"/>
      <c r="WA710" s="1"/>
      <c r="WB710" s="1"/>
      <c r="WC710" s="1"/>
      <c r="WD710" s="1"/>
      <c r="WE710" s="1"/>
      <c r="WF710" s="1"/>
      <c r="WG710" s="1"/>
      <c r="WH710" s="1"/>
      <c r="WI710" s="1"/>
      <c r="WJ710" s="1"/>
      <c r="WK710" s="1"/>
      <c r="WL710" s="1"/>
      <c r="WM710" s="1"/>
      <c r="WN710" s="1"/>
      <c r="WO710" s="1"/>
      <c r="WP710" s="1"/>
      <c r="WQ710" s="1"/>
      <c r="WR710" s="1"/>
      <c r="WS710" s="1"/>
      <c r="WT710" s="1"/>
      <c r="WU710" s="1"/>
      <c r="WV710" s="1"/>
      <c r="WW710" s="1"/>
      <c r="WX710" s="1"/>
      <c r="WY710" s="1"/>
      <c r="WZ710" s="1"/>
      <c r="XA710" s="1"/>
      <c r="XB710" s="1"/>
      <c r="XC710" s="1"/>
      <c r="XD710" s="1"/>
      <c r="XE710" s="1"/>
      <c r="XF710" s="1"/>
      <c r="XG710" s="1"/>
      <c r="XH710" s="1"/>
      <c r="XI710" s="1"/>
      <c r="XJ710" s="1"/>
      <c r="XK710" s="1"/>
      <c r="XL710" s="1"/>
      <c r="XM710" s="1"/>
      <c r="XN710" s="1"/>
      <c r="XO710" s="1"/>
      <c r="XP710" s="1"/>
      <c r="XQ710" s="1"/>
      <c r="XR710" s="1"/>
      <c r="XS710" s="1"/>
      <c r="XT710" s="1"/>
      <c r="XU710" s="1"/>
      <c r="XV710" s="1"/>
      <c r="XW710" s="1"/>
      <c r="XX710" s="1"/>
      <c r="XY710" s="1"/>
      <c r="XZ710" s="1"/>
      <c r="YA710" s="1"/>
      <c r="YB710" s="1"/>
      <c r="YC710" s="1"/>
      <c r="YD710" s="1"/>
      <c r="YE710" s="1"/>
      <c r="YF710" s="1"/>
      <c r="YG710" s="1"/>
      <c r="YH710" s="1"/>
      <c r="YI710" s="1"/>
      <c r="YJ710" s="1"/>
      <c r="YK710" s="1"/>
      <c r="YL710" s="1"/>
      <c r="YM710" s="1"/>
      <c r="YN710" s="1"/>
      <c r="YO710" s="1"/>
      <c r="YP710" s="1"/>
      <c r="YQ710" s="1"/>
      <c r="YR710" s="1"/>
      <c r="YS710" s="1"/>
      <c r="YT710" s="1"/>
      <c r="YU710" s="1"/>
      <c r="YV710" s="1"/>
      <c r="YW710" s="1"/>
      <c r="YX710" s="1"/>
      <c r="YY710" s="1"/>
      <c r="YZ710" s="1"/>
      <c r="ZA710" s="1"/>
      <c r="ZB710" s="1"/>
      <c r="ZC710" s="1"/>
      <c r="ZD710" s="1"/>
      <c r="ZE710" s="1"/>
      <c r="ZF710" s="1"/>
      <c r="ZG710" s="1"/>
      <c r="ZH710" s="1"/>
      <c r="ZI710" s="1"/>
      <c r="ZJ710" s="1"/>
      <c r="ZK710" s="1"/>
      <c r="ZL710" s="1"/>
      <c r="ZM710" s="1"/>
      <c r="ZN710" s="1"/>
      <c r="ZO710" s="1"/>
      <c r="ZP710" s="1"/>
      <c r="ZQ710" s="1"/>
      <c r="ZR710" s="1"/>
      <c r="ZS710" s="1"/>
      <c r="ZT710" s="1"/>
      <c r="ZU710" s="1"/>
      <c r="ZV710" s="1"/>
      <c r="ZW710" s="1"/>
      <c r="ZX710" s="1"/>
      <c r="ZY710" s="1"/>
      <c r="ZZ710" s="1"/>
      <c r="AAA710" s="1"/>
      <c r="AAB710" s="1"/>
      <c r="AAC710" s="1"/>
      <c r="AAD710" s="1"/>
      <c r="AAE710" s="1"/>
      <c r="AAF710" s="1"/>
      <c r="AAG710" s="1"/>
      <c r="AAH710" s="1"/>
      <c r="AAI710" s="1"/>
      <c r="AAJ710" s="1"/>
      <c r="AAK710" s="1"/>
      <c r="AAL710" s="1"/>
      <c r="AAM710" s="1"/>
      <c r="AAN710" s="1"/>
      <c r="AAO710" s="1"/>
      <c r="AAP710" s="1"/>
      <c r="AAQ710" s="1"/>
      <c r="AAR710" s="1"/>
      <c r="AAS710" s="1"/>
      <c r="AAT710" s="1"/>
      <c r="AAU710" s="1"/>
      <c r="AAV710" s="1"/>
      <c r="AAW710" s="1"/>
      <c r="AAX710" s="1"/>
      <c r="AAY710" s="1"/>
      <c r="AAZ710" s="1"/>
      <c r="ABA710" s="1"/>
      <c r="ABB710" s="1"/>
      <c r="ABC710" s="1"/>
      <c r="ABD710" s="1"/>
      <c r="ABE710" s="1"/>
      <c r="ABF710" s="1"/>
      <c r="ABG710" s="1"/>
      <c r="ABH710" s="1"/>
      <c r="ABI710" s="1"/>
      <c r="ABJ710" s="1"/>
      <c r="ABK710" s="1"/>
      <c r="ABL710" s="1"/>
      <c r="ABM710" s="1"/>
      <c r="ABN710" s="1"/>
      <c r="ABO710" s="1"/>
      <c r="ABP710" s="1"/>
      <c r="ABQ710" s="1"/>
      <c r="ABR710" s="1"/>
      <c r="ABS710" s="1"/>
      <c r="ABT710" s="1"/>
      <c r="ABU710" s="1"/>
      <c r="ABV710" s="1"/>
      <c r="ABW710" s="1"/>
      <c r="ABX710" s="1"/>
      <c r="ABY710" s="1"/>
      <c r="ABZ710" s="1"/>
      <c r="ACA710" s="1"/>
      <c r="ACB710" s="1"/>
      <c r="ACC710" s="1"/>
      <c r="ACD710" s="1"/>
      <c r="ACE710" s="1"/>
      <c r="ACF710" s="1"/>
      <c r="ACG710" s="1"/>
      <c r="ACH710" s="1"/>
      <c r="ACI710" s="1"/>
      <c r="ACJ710" s="1"/>
      <c r="ACK710" s="1"/>
      <c r="ACL710" s="1"/>
      <c r="ACM710" s="1"/>
      <c r="ACN710" s="1"/>
      <c r="ACO710" s="1"/>
      <c r="ACP710" s="1"/>
      <c r="ACQ710" s="1"/>
      <c r="ACR710" s="1"/>
      <c r="ACS710" s="1"/>
      <c r="ACT710" s="1"/>
      <c r="ACU710" s="1"/>
      <c r="ACV710" s="1"/>
      <c r="ACW710" s="1"/>
      <c r="ACX710" s="1"/>
      <c r="ACY710" s="1"/>
      <c r="ACZ710" s="1"/>
      <c r="ADA710" s="1"/>
      <c r="ADB710" s="1"/>
      <c r="ADC710" s="1"/>
      <c r="ADD710" s="1"/>
      <c r="ADE710" s="1"/>
      <c r="ADF710" s="1"/>
      <c r="ADG710" s="1"/>
      <c r="ADH710" s="1"/>
      <c r="ADI710" s="1"/>
      <c r="ADJ710" s="1"/>
      <c r="ADK710" s="1"/>
      <c r="ADL710" s="1"/>
      <c r="ADM710" s="1"/>
      <c r="ADN710" s="1"/>
      <c r="ADO710" s="1"/>
      <c r="ADP710" s="1"/>
      <c r="ADQ710" s="1"/>
      <c r="ADR710" s="1"/>
      <c r="ADS710" s="1"/>
      <c r="ADT710" s="1"/>
      <c r="ADU710" s="1"/>
      <c r="ADV710" s="1"/>
      <c r="ADW710" s="1"/>
      <c r="ADX710" s="1"/>
      <c r="ADY710" s="1"/>
      <c r="ADZ710" s="1"/>
      <c r="AEA710" s="1"/>
      <c r="AEB710" s="1"/>
      <c r="AEC710" s="1"/>
      <c r="AED710" s="1"/>
      <c r="AEE710" s="1"/>
      <c r="AEF710" s="1"/>
      <c r="AEG710" s="1"/>
      <c r="AEH710" s="1"/>
      <c r="AEI710" s="1"/>
      <c r="AEJ710" s="1"/>
      <c r="AEK710" s="1"/>
      <c r="AEL710" s="1"/>
      <c r="AEM710" s="1"/>
      <c r="AEN710" s="1"/>
      <c r="AEO710" s="1"/>
      <c r="AEP710" s="1"/>
      <c r="AEQ710" s="1"/>
      <c r="AER710" s="1"/>
      <c r="AES710" s="1"/>
      <c r="AET710" s="1"/>
      <c r="AEU710" s="1"/>
      <c r="AEV710" s="1"/>
      <c r="AEW710" s="1"/>
      <c r="AEX710" s="1"/>
      <c r="AEY710" s="1"/>
      <c r="AEZ710" s="1"/>
      <c r="AFA710" s="1"/>
      <c r="AFB710" s="1"/>
      <c r="AFC710" s="1"/>
      <c r="AFD710" s="1"/>
      <c r="AFE710" s="1"/>
      <c r="AFF710" s="1"/>
      <c r="AFG710" s="1"/>
      <c r="AFH710" s="1"/>
      <c r="AFI710" s="1"/>
      <c r="AFJ710" s="1"/>
      <c r="AFK710" s="1"/>
      <c r="AFL710" s="1"/>
      <c r="AFM710" s="1"/>
      <c r="AFN710" s="1"/>
      <c r="AFO710" s="1"/>
      <c r="AFP710" s="1"/>
      <c r="AFQ710" s="1"/>
      <c r="AFR710" s="1"/>
      <c r="AFS710" s="1"/>
      <c r="AFT710" s="1"/>
      <c r="AFU710" s="1"/>
      <c r="AFV710" s="1"/>
      <c r="AFW710" s="1"/>
      <c r="AFX710" s="1"/>
      <c r="AFY710" s="1"/>
      <c r="AFZ710" s="1"/>
      <c r="AGA710" s="1"/>
      <c r="AGB710" s="1"/>
      <c r="AGC710" s="1"/>
      <c r="AGD710" s="1"/>
      <c r="AGE710" s="1"/>
      <c r="AGF710" s="1"/>
      <c r="AGG710" s="1"/>
      <c r="AGH710" s="1"/>
      <c r="AGI710" s="1"/>
      <c r="AGJ710" s="1"/>
      <c r="AGK710" s="1"/>
      <c r="AGL710" s="1"/>
      <c r="AGM710" s="1"/>
      <c r="AGN710" s="1"/>
      <c r="AGO710" s="1"/>
      <c r="AGP710" s="1"/>
      <c r="AGQ710" s="1"/>
      <c r="AGR710" s="1"/>
      <c r="AGS710" s="1"/>
      <c r="AGT710" s="1"/>
      <c r="AGU710" s="1"/>
      <c r="AGV710" s="1"/>
      <c r="AGW710" s="1"/>
      <c r="AGX710" s="1"/>
      <c r="AGY710" s="1"/>
      <c r="AGZ710" s="1"/>
      <c r="AHA710" s="1"/>
      <c r="AHB710" s="1"/>
      <c r="AHC710" s="1"/>
      <c r="AHD710" s="1"/>
      <c r="AHE710" s="1"/>
      <c r="AHF710" s="1"/>
      <c r="AHG710" s="1"/>
      <c r="AHH710" s="1"/>
      <c r="AHI710" s="1"/>
      <c r="AHJ710" s="1"/>
      <c r="AHK710" s="1"/>
      <c r="AHL710" s="1"/>
      <c r="AHM710" s="1"/>
      <c r="AHN710" s="1"/>
      <c r="AHO710" s="1"/>
      <c r="AHP710" s="1"/>
      <c r="AHQ710" s="1"/>
      <c r="AHR710" s="1"/>
      <c r="AHS710" s="1"/>
      <c r="AHT710" s="1"/>
      <c r="AHU710" s="1"/>
      <c r="AHV710" s="1"/>
      <c r="AHW710" s="1"/>
      <c r="AHX710" s="1"/>
      <c r="AHY710" s="1"/>
      <c r="AHZ710" s="1"/>
      <c r="AIA710" s="1"/>
      <c r="AIB710" s="1"/>
      <c r="AIC710" s="1"/>
      <c r="AID710" s="1"/>
      <c r="AIE710" s="1"/>
      <c r="AIF710" s="1"/>
      <c r="AIG710" s="1"/>
      <c r="AIH710" s="1"/>
      <c r="AII710" s="1"/>
      <c r="AIJ710" s="1"/>
      <c r="AIK710" s="1"/>
      <c r="AIL710" s="1"/>
      <c r="AIM710" s="1"/>
      <c r="AIN710" s="1"/>
      <c r="AIO710" s="1"/>
      <c r="AIP710" s="1"/>
      <c r="AIQ710" s="1"/>
      <c r="AIR710" s="1"/>
      <c r="AIS710" s="1"/>
      <c r="AIT710" s="1"/>
      <c r="AIU710" s="1"/>
      <c r="AIV710" s="1"/>
      <c r="AIW710" s="1"/>
      <c r="AIX710" s="1"/>
      <c r="AIY710" s="1"/>
      <c r="AIZ710" s="1"/>
      <c r="AJA710" s="1"/>
      <c r="AJB710" s="1"/>
      <c r="AJC710" s="1"/>
      <c r="AJD710" s="1"/>
      <c r="AJE710" s="1"/>
      <c r="AJF710" s="1"/>
      <c r="AJG710" s="1"/>
      <c r="AJH710" s="1"/>
      <c r="AJI710" s="1"/>
      <c r="AJJ710" s="1"/>
      <c r="AJK710" s="1"/>
      <c r="AJL710" s="1"/>
      <c r="AJM710" s="1"/>
      <c r="AJN710" s="1"/>
      <c r="AJO710" s="1"/>
      <c r="AJP710" s="1"/>
      <c r="AJQ710" s="1"/>
      <c r="AJR710" s="1"/>
      <c r="AJS710" s="1"/>
      <c r="AJT710" s="1"/>
      <c r="AJU710" s="1"/>
      <c r="AJV710" s="1"/>
      <c r="AJW710" s="1"/>
      <c r="AJX710" s="1"/>
      <c r="AJY710" s="1"/>
      <c r="AJZ710" s="1"/>
      <c r="AKA710" s="1"/>
      <c r="AKB710" s="1"/>
      <c r="AKC710" s="1"/>
      <c r="AKD710" s="1"/>
      <c r="AKE710" s="1"/>
      <c r="AKF710" s="1"/>
      <c r="AKG710" s="1"/>
      <c r="AKH710" s="1"/>
      <c r="AKI710" s="1"/>
      <c r="AKJ710" s="1"/>
      <c r="AKK710" s="1"/>
      <c r="AKL710" s="1"/>
      <c r="AKM710" s="1"/>
      <c r="AKN710" s="1"/>
      <c r="AKO710" s="1"/>
      <c r="AKP710" s="1"/>
      <c r="AKQ710" s="1"/>
      <c r="AKR710" s="1"/>
      <c r="AKS710" s="1"/>
      <c r="AKT710" s="1"/>
      <c r="AKU710" s="1"/>
      <c r="AKV710" s="1"/>
      <c r="AKW710" s="1"/>
      <c r="AKX710" s="1"/>
      <c r="AKY710" s="1"/>
      <c r="AKZ710" s="1"/>
      <c r="ALA710" s="1"/>
      <c r="ALB710" s="1"/>
      <c r="ALC710" s="1"/>
      <c r="ALD710" s="1"/>
      <c r="ALE710" s="1"/>
      <c r="ALF710" s="1"/>
      <c r="ALG710" s="1"/>
      <c r="ALH710" s="1"/>
      <c r="ALI710" s="1"/>
      <c r="ALJ710" s="1"/>
      <c r="ALK710" s="1"/>
      <c r="ALL710" s="1"/>
      <c r="ALM710" s="1"/>
      <c r="ALN710" s="1"/>
      <c r="ALO710" s="1"/>
      <c r="ALP710" s="1"/>
      <c r="ALQ710" s="1"/>
      <c r="ALR710" s="1"/>
      <c r="ALS710" s="1"/>
      <c r="ALT710" s="1"/>
      <c r="ALU710" s="1"/>
      <c r="ALV710" s="1"/>
      <c r="ALW710" s="1"/>
      <c r="ALX710" s="1"/>
      <c r="ALY710" s="1"/>
      <c r="ALZ710" s="1"/>
      <c r="AMA710" s="1"/>
      <c r="AMB710" s="1"/>
      <c r="AMC710" s="1"/>
      <c r="AMD710" s="1"/>
      <c r="AME710" s="1"/>
      <c r="AMF710" s="1"/>
      <c r="AMG710" s="1"/>
      <c r="AMH710" s="1"/>
      <c r="AMI710" s="1"/>
      <c r="AMJ710" s="1"/>
    </row>
    <row r="711" spans="1:1024" s="22" customFormat="1">
      <c r="A711" s="1" t="s">
        <v>9718</v>
      </c>
      <c r="B711" s="1" t="s">
        <v>9738</v>
      </c>
      <c r="C711" s="1" t="s">
        <v>1358</v>
      </c>
      <c r="D711" s="1" t="s">
        <v>13</v>
      </c>
      <c r="E711" s="1" t="s">
        <v>9775</v>
      </c>
      <c r="F711" s="1" t="s">
        <v>16</v>
      </c>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c r="KB711" s="1"/>
      <c r="KC711" s="1"/>
      <c r="KD711" s="1"/>
      <c r="KE711" s="1"/>
      <c r="KF711" s="1"/>
      <c r="KG711" s="1"/>
      <c r="KH711" s="1"/>
      <c r="KI711" s="1"/>
      <c r="KJ711" s="1"/>
      <c r="KK711" s="1"/>
      <c r="KL711" s="1"/>
      <c r="KM711" s="1"/>
      <c r="KN711" s="1"/>
      <c r="KO711" s="1"/>
      <c r="KP711" s="1"/>
      <c r="KQ711" s="1"/>
      <c r="KR711" s="1"/>
      <c r="KS711" s="1"/>
      <c r="KT711" s="1"/>
      <c r="KU711" s="1"/>
      <c r="KV711" s="1"/>
      <c r="KW711" s="1"/>
      <c r="KX711" s="1"/>
      <c r="KY711" s="1"/>
      <c r="KZ711" s="1"/>
      <c r="LA711" s="1"/>
      <c r="LB711" s="1"/>
      <c r="LC711" s="1"/>
      <c r="LD711" s="1"/>
      <c r="LE711" s="1"/>
      <c r="LF711" s="1"/>
      <c r="LG711" s="1"/>
      <c r="LH711" s="1"/>
      <c r="LI711" s="1"/>
      <c r="LJ711" s="1"/>
      <c r="LK711" s="1"/>
      <c r="LL711" s="1"/>
      <c r="LM711" s="1"/>
      <c r="LN711" s="1"/>
      <c r="LO711" s="1"/>
      <c r="LP711" s="1"/>
      <c r="LQ711" s="1"/>
      <c r="LR711" s="1"/>
      <c r="LS711" s="1"/>
      <c r="LT711" s="1"/>
      <c r="LU711" s="1"/>
      <c r="LV711" s="1"/>
      <c r="LW711" s="1"/>
      <c r="LX711" s="1"/>
      <c r="LY711" s="1"/>
      <c r="LZ711" s="1"/>
      <c r="MA711" s="1"/>
      <c r="MB711" s="1"/>
      <c r="MC711" s="1"/>
      <c r="MD711" s="1"/>
      <c r="ME711" s="1"/>
      <c r="MF711" s="1"/>
      <c r="MG711" s="1"/>
      <c r="MH711" s="1"/>
      <c r="MI711" s="1"/>
      <c r="MJ711" s="1"/>
      <c r="MK711" s="1"/>
      <c r="ML711" s="1"/>
      <c r="MM711" s="1"/>
      <c r="MN711" s="1"/>
      <c r="MO711" s="1"/>
      <c r="MP711" s="1"/>
      <c r="MQ711" s="1"/>
      <c r="MR711" s="1"/>
      <c r="MS711" s="1"/>
      <c r="MT711" s="1"/>
      <c r="MU711" s="1"/>
      <c r="MV711" s="1"/>
      <c r="MW711" s="1"/>
      <c r="MX711" s="1"/>
      <c r="MY711" s="1"/>
      <c r="MZ711" s="1"/>
      <c r="NA711" s="1"/>
      <c r="NB711" s="1"/>
      <c r="NC711" s="1"/>
      <c r="ND711" s="1"/>
      <c r="NE711" s="1"/>
      <c r="NF711" s="1"/>
      <c r="NG711" s="1"/>
      <c r="NH711" s="1"/>
      <c r="NI711" s="1"/>
      <c r="NJ711" s="1"/>
      <c r="NK711" s="1"/>
      <c r="NL711" s="1"/>
      <c r="NM711" s="1"/>
      <c r="NN711" s="1"/>
      <c r="NO711" s="1"/>
      <c r="NP711" s="1"/>
      <c r="NQ711" s="1"/>
      <c r="NR711" s="1"/>
      <c r="NS711" s="1"/>
      <c r="NT711" s="1"/>
      <c r="NU711" s="1"/>
      <c r="NV711" s="1"/>
      <c r="NW711" s="1"/>
      <c r="NX711" s="1"/>
      <c r="NY711" s="1"/>
      <c r="NZ711" s="1"/>
      <c r="OA711" s="1"/>
      <c r="OB711" s="1"/>
      <c r="OC711" s="1"/>
      <c r="OD711" s="1"/>
      <c r="OE711" s="1"/>
      <c r="OF711" s="1"/>
      <c r="OG711" s="1"/>
      <c r="OH711" s="1"/>
      <c r="OI711" s="1"/>
      <c r="OJ711" s="1"/>
      <c r="OK711" s="1"/>
      <c r="OL711" s="1"/>
      <c r="OM711" s="1"/>
      <c r="ON711" s="1"/>
      <c r="OO711" s="1"/>
      <c r="OP711" s="1"/>
      <c r="OQ711" s="1"/>
      <c r="OR711" s="1"/>
      <c r="OS711" s="1"/>
      <c r="OT711" s="1"/>
      <c r="OU711" s="1"/>
      <c r="OV711" s="1"/>
      <c r="OW711" s="1"/>
      <c r="OX711" s="1"/>
      <c r="OY711" s="1"/>
      <c r="OZ711" s="1"/>
      <c r="PA711" s="1"/>
      <c r="PB711" s="1"/>
      <c r="PC711" s="1"/>
      <c r="PD711" s="1"/>
      <c r="PE711" s="1"/>
      <c r="PF711" s="1"/>
      <c r="PG711" s="1"/>
      <c r="PH711" s="1"/>
      <c r="PI711" s="1"/>
      <c r="PJ711" s="1"/>
      <c r="PK711" s="1"/>
      <c r="PL711" s="1"/>
      <c r="PM711" s="1"/>
      <c r="PN711" s="1"/>
      <c r="PO711" s="1"/>
      <c r="PP711" s="1"/>
      <c r="PQ711" s="1"/>
      <c r="PR711" s="1"/>
      <c r="PS711" s="1"/>
      <c r="PT711" s="1"/>
      <c r="PU711" s="1"/>
      <c r="PV711" s="1"/>
      <c r="PW711" s="1"/>
      <c r="PX711" s="1"/>
      <c r="PY711" s="1"/>
      <c r="PZ711" s="1"/>
      <c r="QA711" s="1"/>
      <c r="QB711" s="1"/>
      <c r="QC711" s="1"/>
      <c r="QD711" s="1"/>
      <c r="QE711" s="1"/>
      <c r="QF711" s="1"/>
      <c r="QG711" s="1"/>
      <c r="QH711" s="1"/>
      <c r="QI711" s="1"/>
      <c r="QJ711" s="1"/>
      <c r="QK711" s="1"/>
      <c r="QL711" s="1"/>
      <c r="QM711" s="1"/>
      <c r="QN711" s="1"/>
      <c r="QO711" s="1"/>
      <c r="QP711" s="1"/>
      <c r="QQ711" s="1"/>
      <c r="QR711" s="1"/>
      <c r="QS711" s="1"/>
      <c r="QT711" s="1"/>
      <c r="QU711" s="1"/>
      <c r="QV711" s="1"/>
      <c r="QW711" s="1"/>
      <c r="QX711" s="1"/>
      <c r="QY711" s="1"/>
      <c r="QZ711" s="1"/>
      <c r="RA711" s="1"/>
      <c r="RB711" s="1"/>
      <c r="RC711" s="1"/>
      <c r="RD711" s="1"/>
      <c r="RE711" s="1"/>
      <c r="RF711" s="1"/>
      <c r="RG711" s="1"/>
      <c r="RH711" s="1"/>
      <c r="RI711" s="1"/>
      <c r="RJ711" s="1"/>
      <c r="RK711" s="1"/>
      <c r="RL711" s="1"/>
      <c r="RM711" s="1"/>
      <c r="RN711" s="1"/>
      <c r="RO711" s="1"/>
      <c r="RP711" s="1"/>
      <c r="RQ711" s="1"/>
      <c r="RR711" s="1"/>
      <c r="RS711" s="1"/>
      <c r="RT711" s="1"/>
      <c r="RU711" s="1"/>
      <c r="RV711" s="1"/>
      <c r="RW711" s="1"/>
      <c r="RX711" s="1"/>
      <c r="RY711" s="1"/>
      <c r="RZ711" s="1"/>
      <c r="SA711" s="1"/>
      <c r="SB711" s="1"/>
      <c r="SC711" s="1"/>
      <c r="SD711" s="1"/>
      <c r="SE711" s="1"/>
      <c r="SF711" s="1"/>
      <c r="SG711" s="1"/>
      <c r="SH711" s="1"/>
      <c r="SI711" s="1"/>
      <c r="SJ711" s="1"/>
      <c r="SK711" s="1"/>
      <c r="SL711" s="1"/>
      <c r="SM711" s="1"/>
      <c r="SN711" s="1"/>
      <c r="SO711" s="1"/>
      <c r="SP711" s="1"/>
      <c r="SQ711" s="1"/>
      <c r="SR711" s="1"/>
      <c r="SS711" s="1"/>
      <c r="ST711" s="1"/>
      <c r="SU711" s="1"/>
      <c r="SV711" s="1"/>
      <c r="SW711" s="1"/>
      <c r="SX711" s="1"/>
      <c r="SY711" s="1"/>
      <c r="SZ711" s="1"/>
      <c r="TA711" s="1"/>
      <c r="TB711" s="1"/>
      <c r="TC711" s="1"/>
      <c r="TD711" s="1"/>
      <c r="TE711" s="1"/>
      <c r="TF711" s="1"/>
      <c r="TG711" s="1"/>
      <c r="TH711" s="1"/>
      <c r="TI711" s="1"/>
      <c r="TJ711" s="1"/>
      <c r="TK711" s="1"/>
      <c r="TL711" s="1"/>
      <c r="TM711" s="1"/>
      <c r="TN711" s="1"/>
      <c r="TO711" s="1"/>
      <c r="TP711" s="1"/>
      <c r="TQ711" s="1"/>
      <c r="TR711" s="1"/>
      <c r="TS711" s="1"/>
      <c r="TT711" s="1"/>
      <c r="TU711" s="1"/>
      <c r="TV711" s="1"/>
      <c r="TW711" s="1"/>
      <c r="TX711" s="1"/>
      <c r="TY711" s="1"/>
      <c r="TZ711" s="1"/>
      <c r="UA711" s="1"/>
      <c r="UB711" s="1"/>
      <c r="UC711" s="1"/>
      <c r="UD711" s="1"/>
      <c r="UE711" s="1"/>
      <c r="UF711" s="1"/>
      <c r="UG711" s="1"/>
      <c r="UH711" s="1"/>
      <c r="UI711" s="1"/>
      <c r="UJ711" s="1"/>
      <c r="UK711" s="1"/>
      <c r="UL711" s="1"/>
      <c r="UM711" s="1"/>
      <c r="UN711" s="1"/>
      <c r="UO711" s="1"/>
      <c r="UP711" s="1"/>
      <c r="UQ711" s="1"/>
      <c r="UR711" s="1"/>
      <c r="US711" s="1"/>
      <c r="UT711" s="1"/>
      <c r="UU711" s="1"/>
      <c r="UV711" s="1"/>
      <c r="UW711" s="1"/>
      <c r="UX711" s="1"/>
      <c r="UY711" s="1"/>
      <c r="UZ711" s="1"/>
      <c r="VA711" s="1"/>
      <c r="VB711" s="1"/>
      <c r="VC711" s="1"/>
      <c r="VD711" s="1"/>
      <c r="VE711" s="1"/>
      <c r="VF711" s="1"/>
      <c r="VG711" s="1"/>
      <c r="VH711" s="1"/>
      <c r="VI711" s="1"/>
      <c r="VJ711" s="1"/>
      <c r="VK711" s="1"/>
      <c r="VL711" s="1"/>
      <c r="VM711" s="1"/>
      <c r="VN711" s="1"/>
      <c r="VO711" s="1"/>
      <c r="VP711" s="1"/>
      <c r="VQ711" s="1"/>
      <c r="VR711" s="1"/>
      <c r="VS711" s="1"/>
      <c r="VT711" s="1"/>
      <c r="VU711" s="1"/>
      <c r="VV711" s="1"/>
      <c r="VW711" s="1"/>
      <c r="VX711" s="1"/>
      <c r="VY711" s="1"/>
      <c r="VZ711" s="1"/>
      <c r="WA711" s="1"/>
      <c r="WB711" s="1"/>
      <c r="WC711" s="1"/>
      <c r="WD711" s="1"/>
      <c r="WE711" s="1"/>
      <c r="WF711" s="1"/>
      <c r="WG711" s="1"/>
      <c r="WH711" s="1"/>
      <c r="WI711" s="1"/>
      <c r="WJ711" s="1"/>
      <c r="WK711" s="1"/>
      <c r="WL711" s="1"/>
      <c r="WM711" s="1"/>
      <c r="WN711" s="1"/>
      <c r="WO711" s="1"/>
      <c r="WP711" s="1"/>
      <c r="WQ711" s="1"/>
      <c r="WR711" s="1"/>
      <c r="WS711" s="1"/>
      <c r="WT711" s="1"/>
      <c r="WU711" s="1"/>
      <c r="WV711" s="1"/>
      <c r="WW711" s="1"/>
      <c r="WX711" s="1"/>
      <c r="WY711" s="1"/>
      <c r="WZ711" s="1"/>
      <c r="XA711" s="1"/>
      <c r="XB711" s="1"/>
      <c r="XC711" s="1"/>
      <c r="XD711" s="1"/>
      <c r="XE711" s="1"/>
      <c r="XF711" s="1"/>
      <c r="XG711" s="1"/>
      <c r="XH711" s="1"/>
      <c r="XI711" s="1"/>
      <c r="XJ711" s="1"/>
      <c r="XK711" s="1"/>
      <c r="XL711" s="1"/>
      <c r="XM711" s="1"/>
      <c r="XN711" s="1"/>
      <c r="XO711" s="1"/>
      <c r="XP711" s="1"/>
      <c r="XQ711" s="1"/>
      <c r="XR711" s="1"/>
      <c r="XS711" s="1"/>
      <c r="XT711" s="1"/>
      <c r="XU711" s="1"/>
      <c r="XV711" s="1"/>
      <c r="XW711" s="1"/>
      <c r="XX711" s="1"/>
      <c r="XY711" s="1"/>
      <c r="XZ711" s="1"/>
      <c r="YA711" s="1"/>
      <c r="YB711" s="1"/>
      <c r="YC711" s="1"/>
      <c r="YD711" s="1"/>
      <c r="YE711" s="1"/>
      <c r="YF711" s="1"/>
      <c r="YG711" s="1"/>
      <c r="YH711" s="1"/>
      <c r="YI711" s="1"/>
      <c r="YJ711" s="1"/>
      <c r="YK711" s="1"/>
      <c r="YL711" s="1"/>
      <c r="YM711" s="1"/>
      <c r="YN711" s="1"/>
      <c r="YO711" s="1"/>
      <c r="YP711" s="1"/>
      <c r="YQ711" s="1"/>
      <c r="YR711" s="1"/>
      <c r="YS711" s="1"/>
      <c r="YT711" s="1"/>
      <c r="YU711" s="1"/>
      <c r="YV711" s="1"/>
      <c r="YW711" s="1"/>
      <c r="YX711" s="1"/>
      <c r="YY711" s="1"/>
      <c r="YZ711" s="1"/>
      <c r="ZA711" s="1"/>
      <c r="ZB711" s="1"/>
      <c r="ZC711" s="1"/>
      <c r="ZD711" s="1"/>
      <c r="ZE711" s="1"/>
      <c r="ZF711" s="1"/>
      <c r="ZG711" s="1"/>
      <c r="ZH711" s="1"/>
      <c r="ZI711" s="1"/>
      <c r="ZJ711" s="1"/>
      <c r="ZK711" s="1"/>
      <c r="ZL711" s="1"/>
      <c r="ZM711" s="1"/>
      <c r="ZN711" s="1"/>
      <c r="ZO711" s="1"/>
      <c r="ZP711" s="1"/>
      <c r="ZQ711" s="1"/>
      <c r="ZR711" s="1"/>
      <c r="ZS711" s="1"/>
      <c r="ZT711" s="1"/>
      <c r="ZU711" s="1"/>
      <c r="ZV711" s="1"/>
      <c r="ZW711" s="1"/>
      <c r="ZX711" s="1"/>
      <c r="ZY711" s="1"/>
      <c r="ZZ711" s="1"/>
      <c r="AAA711" s="1"/>
      <c r="AAB711" s="1"/>
      <c r="AAC711" s="1"/>
      <c r="AAD711" s="1"/>
      <c r="AAE711" s="1"/>
      <c r="AAF711" s="1"/>
      <c r="AAG711" s="1"/>
      <c r="AAH711" s="1"/>
      <c r="AAI711" s="1"/>
      <c r="AAJ711" s="1"/>
      <c r="AAK711" s="1"/>
      <c r="AAL711" s="1"/>
      <c r="AAM711" s="1"/>
      <c r="AAN711" s="1"/>
      <c r="AAO711" s="1"/>
      <c r="AAP711" s="1"/>
      <c r="AAQ711" s="1"/>
      <c r="AAR711" s="1"/>
      <c r="AAS711" s="1"/>
      <c r="AAT711" s="1"/>
      <c r="AAU711" s="1"/>
      <c r="AAV711" s="1"/>
      <c r="AAW711" s="1"/>
      <c r="AAX711" s="1"/>
      <c r="AAY711" s="1"/>
      <c r="AAZ711" s="1"/>
      <c r="ABA711" s="1"/>
      <c r="ABB711" s="1"/>
      <c r="ABC711" s="1"/>
      <c r="ABD711" s="1"/>
      <c r="ABE711" s="1"/>
      <c r="ABF711" s="1"/>
      <c r="ABG711" s="1"/>
      <c r="ABH711" s="1"/>
      <c r="ABI711" s="1"/>
      <c r="ABJ711" s="1"/>
      <c r="ABK711" s="1"/>
      <c r="ABL711" s="1"/>
      <c r="ABM711" s="1"/>
      <c r="ABN711" s="1"/>
      <c r="ABO711" s="1"/>
      <c r="ABP711" s="1"/>
      <c r="ABQ711" s="1"/>
      <c r="ABR711" s="1"/>
      <c r="ABS711" s="1"/>
      <c r="ABT711" s="1"/>
      <c r="ABU711" s="1"/>
      <c r="ABV711" s="1"/>
      <c r="ABW711" s="1"/>
      <c r="ABX711" s="1"/>
      <c r="ABY711" s="1"/>
      <c r="ABZ711" s="1"/>
      <c r="ACA711" s="1"/>
      <c r="ACB711" s="1"/>
      <c r="ACC711" s="1"/>
      <c r="ACD711" s="1"/>
      <c r="ACE711" s="1"/>
      <c r="ACF711" s="1"/>
      <c r="ACG711" s="1"/>
      <c r="ACH711" s="1"/>
      <c r="ACI711" s="1"/>
      <c r="ACJ711" s="1"/>
      <c r="ACK711" s="1"/>
      <c r="ACL711" s="1"/>
      <c r="ACM711" s="1"/>
      <c r="ACN711" s="1"/>
      <c r="ACO711" s="1"/>
      <c r="ACP711" s="1"/>
      <c r="ACQ711" s="1"/>
      <c r="ACR711" s="1"/>
      <c r="ACS711" s="1"/>
      <c r="ACT711" s="1"/>
      <c r="ACU711" s="1"/>
      <c r="ACV711" s="1"/>
      <c r="ACW711" s="1"/>
      <c r="ACX711" s="1"/>
      <c r="ACY711" s="1"/>
      <c r="ACZ711" s="1"/>
      <c r="ADA711" s="1"/>
      <c r="ADB711" s="1"/>
      <c r="ADC711" s="1"/>
      <c r="ADD711" s="1"/>
      <c r="ADE711" s="1"/>
      <c r="ADF711" s="1"/>
      <c r="ADG711" s="1"/>
      <c r="ADH711" s="1"/>
      <c r="ADI711" s="1"/>
      <c r="ADJ711" s="1"/>
      <c r="ADK711" s="1"/>
      <c r="ADL711" s="1"/>
      <c r="ADM711" s="1"/>
      <c r="ADN711" s="1"/>
      <c r="ADO711" s="1"/>
      <c r="ADP711" s="1"/>
      <c r="ADQ711" s="1"/>
      <c r="ADR711" s="1"/>
      <c r="ADS711" s="1"/>
      <c r="ADT711" s="1"/>
      <c r="ADU711" s="1"/>
      <c r="ADV711" s="1"/>
      <c r="ADW711" s="1"/>
      <c r="ADX711" s="1"/>
      <c r="ADY711" s="1"/>
      <c r="ADZ711" s="1"/>
      <c r="AEA711" s="1"/>
      <c r="AEB711" s="1"/>
      <c r="AEC711" s="1"/>
      <c r="AED711" s="1"/>
      <c r="AEE711" s="1"/>
      <c r="AEF711" s="1"/>
      <c r="AEG711" s="1"/>
      <c r="AEH711" s="1"/>
      <c r="AEI711" s="1"/>
      <c r="AEJ711" s="1"/>
      <c r="AEK711" s="1"/>
      <c r="AEL711" s="1"/>
      <c r="AEM711" s="1"/>
      <c r="AEN711" s="1"/>
      <c r="AEO711" s="1"/>
      <c r="AEP711" s="1"/>
      <c r="AEQ711" s="1"/>
      <c r="AER711" s="1"/>
      <c r="AES711" s="1"/>
      <c r="AET711" s="1"/>
      <c r="AEU711" s="1"/>
      <c r="AEV711" s="1"/>
      <c r="AEW711" s="1"/>
      <c r="AEX711" s="1"/>
      <c r="AEY711" s="1"/>
      <c r="AEZ711" s="1"/>
      <c r="AFA711" s="1"/>
      <c r="AFB711" s="1"/>
      <c r="AFC711" s="1"/>
      <c r="AFD711" s="1"/>
      <c r="AFE711" s="1"/>
      <c r="AFF711" s="1"/>
      <c r="AFG711" s="1"/>
      <c r="AFH711" s="1"/>
      <c r="AFI711" s="1"/>
      <c r="AFJ711" s="1"/>
      <c r="AFK711" s="1"/>
      <c r="AFL711" s="1"/>
      <c r="AFM711" s="1"/>
      <c r="AFN711" s="1"/>
      <c r="AFO711" s="1"/>
      <c r="AFP711" s="1"/>
      <c r="AFQ711" s="1"/>
      <c r="AFR711" s="1"/>
      <c r="AFS711" s="1"/>
      <c r="AFT711" s="1"/>
      <c r="AFU711" s="1"/>
      <c r="AFV711" s="1"/>
      <c r="AFW711" s="1"/>
      <c r="AFX711" s="1"/>
      <c r="AFY711" s="1"/>
      <c r="AFZ711" s="1"/>
      <c r="AGA711" s="1"/>
      <c r="AGB711" s="1"/>
      <c r="AGC711" s="1"/>
      <c r="AGD711" s="1"/>
      <c r="AGE711" s="1"/>
      <c r="AGF711" s="1"/>
      <c r="AGG711" s="1"/>
      <c r="AGH711" s="1"/>
      <c r="AGI711" s="1"/>
      <c r="AGJ711" s="1"/>
      <c r="AGK711" s="1"/>
      <c r="AGL711" s="1"/>
      <c r="AGM711" s="1"/>
      <c r="AGN711" s="1"/>
      <c r="AGO711" s="1"/>
      <c r="AGP711" s="1"/>
      <c r="AGQ711" s="1"/>
      <c r="AGR711" s="1"/>
      <c r="AGS711" s="1"/>
      <c r="AGT711" s="1"/>
      <c r="AGU711" s="1"/>
      <c r="AGV711" s="1"/>
      <c r="AGW711" s="1"/>
      <c r="AGX711" s="1"/>
      <c r="AGY711" s="1"/>
      <c r="AGZ711" s="1"/>
      <c r="AHA711" s="1"/>
      <c r="AHB711" s="1"/>
      <c r="AHC711" s="1"/>
      <c r="AHD711" s="1"/>
      <c r="AHE711" s="1"/>
      <c r="AHF711" s="1"/>
      <c r="AHG711" s="1"/>
      <c r="AHH711" s="1"/>
      <c r="AHI711" s="1"/>
      <c r="AHJ711" s="1"/>
      <c r="AHK711" s="1"/>
      <c r="AHL711" s="1"/>
      <c r="AHM711" s="1"/>
      <c r="AHN711" s="1"/>
      <c r="AHO711" s="1"/>
      <c r="AHP711" s="1"/>
      <c r="AHQ711" s="1"/>
      <c r="AHR711" s="1"/>
      <c r="AHS711" s="1"/>
      <c r="AHT711" s="1"/>
      <c r="AHU711" s="1"/>
      <c r="AHV711" s="1"/>
      <c r="AHW711" s="1"/>
      <c r="AHX711" s="1"/>
      <c r="AHY711" s="1"/>
      <c r="AHZ711" s="1"/>
      <c r="AIA711" s="1"/>
      <c r="AIB711" s="1"/>
      <c r="AIC711" s="1"/>
      <c r="AID711" s="1"/>
      <c r="AIE711" s="1"/>
      <c r="AIF711" s="1"/>
      <c r="AIG711" s="1"/>
      <c r="AIH711" s="1"/>
      <c r="AII711" s="1"/>
      <c r="AIJ711" s="1"/>
      <c r="AIK711" s="1"/>
      <c r="AIL711" s="1"/>
      <c r="AIM711" s="1"/>
      <c r="AIN711" s="1"/>
      <c r="AIO711" s="1"/>
      <c r="AIP711" s="1"/>
      <c r="AIQ711" s="1"/>
      <c r="AIR711" s="1"/>
      <c r="AIS711" s="1"/>
      <c r="AIT711" s="1"/>
      <c r="AIU711" s="1"/>
      <c r="AIV711" s="1"/>
      <c r="AIW711" s="1"/>
      <c r="AIX711" s="1"/>
      <c r="AIY711" s="1"/>
      <c r="AIZ711" s="1"/>
      <c r="AJA711" s="1"/>
      <c r="AJB711" s="1"/>
      <c r="AJC711" s="1"/>
      <c r="AJD711" s="1"/>
      <c r="AJE711" s="1"/>
      <c r="AJF711" s="1"/>
      <c r="AJG711" s="1"/>
      <c r="AJH711" s="1"/>
      <c r="AJI711" s="1"/>
      <c r="AJJ711" s="1"/>
      <c r="AJK711" s="1"/>
      <c r="AJL711" s="1"/>
      <c r="AJM711" s="1"/>
      <c r="AJN711" s="1"/>
      <c r="AJO711" s="1"/>
      <c r="AJP711" s="1"/>
      <c r="AJQ711" s="1"/>
      <c r="AJR711" s="1"/>
      <c r="AJS711" s="1"/>
      <c r="AJT711" s="1"/>
      <c r="AJU711" s="1"/>
      <c r="AJV711" s="1"/>
      <c r="AJW711" s="1"/>
      <c r="AJX711" s="1"/>
      <c r="AJY711" s="1"/>
      <c r="AJZ711" s="1"/>
      <c r="AKA711" s="1"/>
      <c r="AKB711" s="1"/>
      <c r="AKC711" s="1"/>
      <c r="AKD711" s="1"/>
      <c r="AKE711" s="1"/>
      <c r="AKF711" s="1"/>
      <c r="AKG711" s="1"/>
      <c r="AKH711" s="1"/>
      <c r="AKI711" s="1"/>
      <c r="AKJ711" s="1"/>
      <c r="AKK711" s="1"/>
      <c r="AKL711" s="1"/>
      <c r="AKM711" s="1"/>
      <c r="AKN711" s="1"/>
      <c r="AKO711" s="1"/>
      <c r="AKP711" s="1"/>
      <c r="AKQ711" s="1"/>
      <c r="AKR711" s="1"/>
      <c r="AKS711" s="1"/>
      <c r="AKT711" s="1"/>
      <c r="AKU711" s="1"/>
      <c r="AKV711" s="1"/>
      <c r="AKW711" s="1"/>
      <c r="AKX711" s="1"/>
      <c r="AKY711" s="1"/>
      <c r="AKZ711" s="1"/>
      <c r="ALA711" s="1"/>
      <c r="ALB711" s="1"/>
      <c r="ALC711" s="1"/>
      <c r="ALD711" s="1"/>
      <c r="ALE711" s="1"/>
      <c r="ALF711" s="1"/>
      <c r="ALG711" s="1"/>
      <c r="ALH711" s="1"/>
      <c r="ALI711" s="1"/>
      <c r="ALJ711" s="1"/>
      <c r="ALK711" s="1"/>
      <c r="ALL711" s="1"/>
      <c r="ALM711" s="1"/>
      <c r="ALN711" s="1"/>
      <c r="ALO711" s="1"/>
      <c r="ALP711" s="1"/>
      <c r="ALQ711" s="1"/>
      <c r="ALR711" s="1"/>
      <c r="ALS711" s="1"/>
      <c r="ALT711" s="1"/>
      <c r="ALU711" s="1"/>
      <c r="ALV711" s="1"/>
      <c r="ALW711" s="1"/>
      <c r="ALX711" s="1"/>
      <c r="ALY711" s="1"/>
      <c r="ALZ711" s="1"/>
      <c r="AMA711" s="1"/>
      <c r="AMB711" s="1"/>
      <c r="AMC711" s="1"/>
      <c r="AMD711" s="1"/>
      <c r="AME711" s="1"/>
      <c r="AMF711" s="1"/>
      <c r="AMG711" s="1"/>
      <c r="AMH711" s="1"/>
      <c r="AMI711" s="1"/>
      <c r="AMJ711" s="1"/>
    </row>
    <row r="712" spans="1:1024" s="22" customFormat="1">
      <c r="A712" s="1" t="s">
        <v>9719</v>
      </c>
      <c r="B712" s="1" t="s">
        <v>9739</v>
      </c>
      <c r="C712" s="1" t="s">
        <v>1358</v>
      </c>
      <c r="D712" s="1" t="s">
        <v>10</v>
      </c>
      <c r="E712" s="1" t="s">
        <v>9776</v>
      </c>
      <c r="F712" s="1" t="s">
        <v>63</v>
      </c>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c r="KB712" s="1"/>
      <c r="KC712" s="1"/>
      <c r="KD712" s="1"/>
      <c r="KE712" s="1"/>
      <c r="KF712" s="1"/>
      <c r="KG712" s="1"/>
      <c r="KH712" s="1"/>
      <c r="KI712" s="1"/>
      <c r="KJ712" s="1"/>
      <c r="KK712" s="1"/>
      <c r="KL712" s="1"/>
      <c r="KM712" s="1"/>
      <c r="KN712" s="1"/>
      <c r="KO712" s="1"/>
      <c r="KP712" s="1"/>
      <c r="KQ712" s="1"/>
      <c r="KR712" s="1"/>
      <c r="KS712" s="1"/>
      <c r="KT712" s="1"/>
      <c r="KU712" s="1"/>
      <c r="KV712" s="1"/>
      <c r="KW712" s="1"/>
      <c r="KX712" s="1"/>
      <c r="KY712" s="1"/>
      <c r="KZ712" s="1"/>
      <c r="LA712" s="1"/>
      <c r="LB712" s="1"/>
      <c r="LC712" s="1"/>
      <c r="LD712" s="1"/>
      <c r="LE712" s="1"/>
      <c r="LF712" s="1"/>
      <c r="LG712" s="1"/>
      <c r="LH712" s="1"/>
      <c r="LI712" s="1"/>
      <c r="LJ712" s="1"/>
      <c r="LK712" s="1"/>
      <c r="LL712" s="1"/>
      <c r="LM712" s="1"/>
      <c r="LN712" s="1"/>
      <c r="LO712" s="1"/>
      <c r="LP712" s="1"/>
      <c r="LQ712" s="1"/>
      <c r="LR712" s="1"/>
      <c r="LS712" s="1"/>
      <c r="LT712" s="1"/>
      <c r="LU712" s="1"/>
      <c r="LV712" s="1"/>
      <c r="LW712" s="1"/>
      <c r="LX712" s="1"/>
      <c r="LY712" s="1"/>
      <c r="LZ712" s="1"/>
      <c r="MA712" s="1"/>
      <c r="MB712" s="1"/>
      <c r="MC712" s="1"/>
      <c r="MD712" s="1"/>
      <c r="ME712" s="1"/>
      <c r="MF712" s="1"/>
      <c r="MG712" s="1"/>
      <c r="MH712" s="1"/>
      <c r="MI712" s="1"/>
      <c r="MJ712" s="1"/>
      <c r="MK712" s="1"/>
      <c r="ML712" s="1"/>
      <c r="MM712" s="1"/>
      <c r="MN712" s="1"/>
      <c r="MO712" s="1"/>
      <c r="MP712" s="1"/>
      <c r="MQ712" s="1"/>
      <c r="MR712" s="1"/>
      <c r="MS712" s="1"/>
      <c r="MT712" s="1"/>
      <c r="MU712" s="1"/>
      <c r="MV712" s="1"/>
      <c r="MW712" s="1"/>
      <c r="MX712" s="1"/>
      <c r="MY712" s="1"/>
      <c r="MZ712" s="1"/>
      <c r="NA712" s="1"/>
      <c r="NB712" s="1"/>
      <c r="NC712" s="1"/>
      <c r="ND712" s="1"/>
      <c r="NE712" s="1"/>
      <c r="NF712" s="1"/>
      <c r="NG712" s="1"/>
      <c r="NH712" s="1"/>
      <c r="NI712" s="1"/>
      <c r="NJ712" s="1"/>
      <c r="NK712" s="1"/>
      <c r="NL712" s="1"/>
      <c r="NM712" s="1"/>
      <c r="NN712" s="1"/>
      <c r="NO712" s="1"/>
      <c r="NP712" s="1"/>
      <c r="NQ712" s="1"/>
      <c r="NR712" s="1"/>
      <c r="NS712" s="1"/>
      <c r="NT712" s="1"/>
      <c r="NU712" s="1"/>
      <c r="NV712" s="1"/>
      <c r="NW712" s="1"/>
      <c r="NX712" s="1"/>
      <c r="NY712" s="1"/>
      <c r="NZ712" s="1"/>
      <c r="OA712" s="1"/>
      <c r="OB712" s="1"/>
      <c r="OC712" s="1"/>
      <c r="OD712" s="1"/>
      <c r="OE712" s="1"/>
      <c r="OF712" s="1"/>
      <c r="OG712" s="1"/>
      <c r="OH712" s="1"/>
      <c r="OI712" s="1"/>
      <c r="OJ712" s="1"/>
      <c r="OK712" s="1"/>
      <c r="OL712" s="1"/>
      <c r="OM712" s="1"/>
      <c r="ON712" s="1"/>
      <c r="OO712" s="1"/>
      <c r="OP712" s="1"/>
      <c r="OQ712" s="1"/>
      <c r="OR712" s="1"/>
      <c r="OS712" s="1"/>
      <c r="OT712" s="1"/>
      <c r="OU712" s="1"/>
      <c r="OV712" s="1"/>
      <c r="OW712" s="1"/>
      <c r="OX712" s="1"/>
      <c r="OY712" s="1"/>
      <c r="OZ712" s="1"/>
      <c r="PA712" s="1"/>
      <c r="PB712" s="1"/>
      <c r="PC712" s="1"/>
      <c r="PD712" s="1"/>
      <c r="PE712" s="1"/>
      <c r="PF712" s="1"/>
      <c r="PG712" s="1"/>
      <c r="PH712" s="1"/>
      <c r="PI712" s="1"/>
      <c r="PJ712" s="1"/>
      <c r="PK712" s="1"/>
      <c r="PL712" s="1"/>
      <c r="PM712" s="1"/>
      <c r="PN712" s="1"/>
      <c r="PO712" s="1"/>
      <c r="PP712" s="1"/>
      <c r="PQ712" s="1"/>
      <c r="PR712" s="1"/>
      <c r="PS712" s="1"/>
      <c r="PT712" s="1"/>
      <c r="PU712" s="1"/>
      <c r="PV712" s="1"/>
      <c r="PW712" s="1"/>
      <c r="PX712" s="1"/>
      <c r="PY712" s="1"/>
      <c r="PZ712" s="1"/>
      <c r="QA712" s="1"/>
      <c r="QB712" s="1"/>
      <c r="QC712" s="1"/>
      <c r="QD712" s="1"/>
      <c r="QE712" s="1"/>
      <c r="QF712" s="1"/>
      <c r="QG712" s="1"/>
      <c r="QH712" s="1"/>
      <c r="QI712" s="1"/>
      <c r="QJ712" s="1"/>
      <c r="QK712" s="1"/>
      <c r="QL712" s="1"/>
      <c r="QM712" s="1"/>
      <c r="QN712" s="1"/>
      <c r="QO712" s="1"/>
      <c r="QP712" s="1"/>
      <c r="QQ712" s="1"/>
      <c r="QR712" s="1"/>
      <c r="QS712" s="1"/>
      <c r="QT712" s="1"/>
      <c r="QU712" s="1"/>
      <c r="QV712" s="1"/>
      <c r="QW712" s="1"/>
      <c r="QX712" s="1"/>
      <c r="QY712" s="1"/>
      <c r="QZ712" s="1"/>
      <c r="RA712" s="1"/>
      <c r="RB712" s="1"/>
      <c r="RC712" s="1"/>
      <c r="RD712" s="1"/>
      <c r="RE712" s="1"/>
      <c r="RF712" s="1"/>
      <c r="RG712" s="1"/>
      <c r="RH712" s="1"/>
      <c r="RI712" s="1"/>
      <c r="RJ712" s="1"/>
      <c r="RK712" s="1"/>
      <c r="RL712" s="1"/>
      <c r="RM712" s="1"/>
      <c r="RN712" s="1"/>
      <c r="RO712" s="1"/>
      <c r="RP712" s="1"/>
      <c r="RQ712" s="1"/>
      <c r="RR712" s="1"/>
      <c r="RS712" s="1"/>
      <c r="RT712" s="1"/>
      <c r="RU712" s="1"/>
      <c r="RV712" s="1"/>
      <c r="RW712" s="1"/>
      <c r="RX712" s="1"/>
      <c r="RY712" s="1"/>
      <c r="RZ712" s="1"/>
      <c r="SA712" s="1"/>
      <c r="SB712" s="1"/>
      <c r="SC712" s="1"/>
      <c r="SD712" s="1"/>
      <c r="SE712" s="1"/>
      <c r="SF712" s="1"/>
      <c r="SG712" s="1"/>
      <c r="SH712" s="1"/>
      <c r="SI712" s="1"/>
      <c r="SJ712" s="1"/>
      <c r="SK712" s="1"/>
      <c r="SL712" s="1"/>
      <c r="SM712" s="1"/>
      <c r="SN712" s="1"/>
      <c r="SO712" s="1"/>
      <c r="SP712" s="1"/>
      <c r="SQ712" s="1"/>
      <c r="SR712" s="1"/>
      <c r="SS712" s="1"/>
      <c r="ST712" s="1"/>
      <c r="SU712" s="1"/>
      <c r="SV712" s="1"/>
      <c r="SW712" s="1"/>
      <c r="SX712" s="1"/>
      <c r="SY712" s="1"/>
      <c r="SZ712" s="1"/>
      <c r="TA712" s="1"/>
      <c r="TB712" s="1"/>
      <c r="TC712" s="1"/>
      <c r="TD712" s="1"/>
      <c r="TE712" s="1"/>
      <c r="TF712" s="1"/>
      <c r="TG712" s="1"/>
      <c r="TH712" s="1"/>
      <c r="TI712" s="1"/>
      <c r="TJ712" s="1"/>
      <c r="TK712" s="1"/>
      <c r="TL712" s="1"/>
      <c r="TM712" s="1"/>
      <c r="TN712" s="1"/>
      <c r="TO712" s="1"/>
      <c r="TP712" s="1"/>
      <c r="TQ712" s="1"/>
      <c r="TR712" s="1"/>
      <c r="TS712" s="1"/>
      <c r="TT712" s="1"/>
      <c r="TU712" s="1"/>
      <c r="TV712" s="1"/>
      <c r="TW712" s="1"/>
      <c r="TX712" s="1"/>
      <c r="TY712" s="1"/>
      <c r="TZ712" s="1"/>
      <c r="UA712" s="1"/>
      <c r="UB712" s="1"/>
      <c r="UC712" s="1"/>
      <c r="UD712" s="1"/>
      <c r="UE712" s="1"/>
      <c r="UF712" s="1"/>
      <c r="UG712" s="1"/>
      <c r="UH712" s="1"/>
      <c r="UI712" s="1"/>
      <c r="UJ712" s="1"/>
      <c r="UK712" s="1"/>
      <c r="UL712" s="1"/>
      <c r="UM712" s="1"/>
      <c r="UN712" s="1"/>
      <c r="UO712" s="1"/>
      <c r="UP712" s="1"/>
      <c r="UQ712" s="1"/>
      <c r="UR712" s="1"/>
      <c r="US712" s="1"/>
      <c r="UT712" s="1"/>
      <c r="UU712" s="1"/>
      <c r="UV712" s="1"/>
      <c r="UW712" s="1"/>
      <c r="UX712" s="1"/>
      <c r="UY712" s="1"/>
      <c r="UZ712" s="1"/>
      <c r="VA712" s="1"/>
      <c r="VB712" s="1"/>
      <c r="VC712" s="1"/>
      <c r="VD712" s="1"/>
      <c r="VE712" s="1"/>
      <c r="VF712" s="1"/>
      <c r="VG712" s="1"/>
      <c r="VH712" s="1"/>
      <c r="VI712" s="1"/>
      <c r="VJ712" s="1"/>
      <c r="VK712" s="1"/>
      <c r="VL712" s="1"/>
      <c r="VM712" s="1"/>
      <c r="VN712" s="1"/>
      <c r="VO712" s="1"/>
      <c r="VP712" s="1"/>
      <c r="VQ712" s="1"/>
      <c r="VR712" s="1"/>
      <c r="VS712" s="1"/>
      <c r="VT712" s="1"/>
      <c r="VU712" s="1"/>
      <c r="VV712" s="1"/>
      <c r="VW712" s="1"/>
      <c r="VX712" s="1"/>
      <c r="VY712" s="1"/>
      <c r="VZ712" s="1"/>
      <c r="WA712" s="1"/>
      <c r="WB712" s="1"/>
      <c r="WC712" s="1"/>
      <c r="WD712" s="1"/>
      <c r="WE712" s="1"/>
      <c r="WF712" s="1"/>
      <c r="WG712" s="1"/>
      <c r="WH712" s="1"/>
      <c r="WI712" s="1"/>
      <c r="WJ712" s="1"/>
      <c r="WK712" s="1"/>
      <c r="WL712" s="1"/>
      <c r="WM712" s="1"/>
      <c r="WN712" s="1"/>
      <c r="WO712" s="1"/>
      <c r="WP712" s="1"/>
      <c r="WQ712" s="1"/>
      <c r="WR712" s="1"/>
      <c r="WS712" s="1"/>
      <c r="WT712" s="1"/>
      <c r="WU712" s="1"/>
      <c r="WV712" s="1"/>
      <c r="WW712" s="1"/>
      <c r="WX712" s="1"/>
      <c r="WY712" s="1"/>
      <c r="WZ712" s="1"/>
      <c r="XA712" s="1"/>
      <c r="XB712" s="1"/>
      <c r="XC712" s="1"/>
      <c r="XD712" s="1"/>
      <c r="XE712" s="1"/>
      <c r="XF712" s="1"/>
      <c r="XG712" s="1"/>
      <c r="XH712" s="1"/>
      <c r="XI712" s="1"/>
      <c r="XJ712" s="1"/>
      <c r="XK712" s="1"/>
      <c r="XL712" s="1"/>
      <c r="XM712" s="1"/>
      <c r="XN712" s="1"/>
      <c r="XO712" s="1"/>
      <c r="XP712" s="1"/>
      <c r="XQ712" s="1"/>
      <c r="XR712" s="1"/>
      <c r="XS712" s="1"/>
      <c r="XT712" s="1"/>
      <c r="XU712" s="1"/>
      <c r="XV712" s="1"/>
      <c r="XW712" s="1"/>
      <c r="XX712" s="1"/>
      <c r="XY712" s="1"/>
      <c r="XZ712" s="1"/>
      <c r="YA712" s="1"/>
      <c r="YB712" s="1"/>
      <c r="YC712" s="1"/>
      <c r="YD712" s="1"/>
      <c r="YE712" s="1"/>
      <c r="YF712" s="1"/>
      <c r="YG712" s="1"/>
      <c r="YH712" s="1"/>
      <c r="YI712" s="1"/>
      <c r="YJ712" s="1"/>
      <c r="YK712" s="1"/>
      <c r="YL712" s="1"/>
      <c r="YM712" s="1"/>
      <c r="YN712" s="1"/>
      <c r="YO712" s="1"/>
      <c r="YP712" s="1"/>
      <c r="YQ712" s="1"/>
      <c r="YR712" s="1"/>
      <c r="YS712" s="1"/>
      <c r="YT712" s="1"/>
      <c r="YU712" s="1"/>
      <c r="YV712" s="1"/>
      <c r="YW712" s="1"/>
      <c r="YX712" s="1"/>
      <c r="YY712" s="1"/>
      <c r="YZ712" s="1"/>
      <c r="ZA712" s="1"/>
      <c r="ZB712" s="1"/>
      <c r="ZC712" s="1"/>
      <c r="ZD712" s="1"/>
      <c r="ZE712" s="1"/>
      <c r="ZF712" s="1"/>
      <c r="ZG712" s="1"/>
      <c r="ZH712" s="1"/>
      <c r="ZI712" s="1"/>
      <c r="ZJ712" s="1"/>
      <c r="ZK712" s="1"/>
      <c r="ZL712" s="1"/>
      <c r="ZM712" s="1"/>
      <c r="ZN712" s="1"/>
      <c r="ZO712" s="1"/>
      <c r="ZP712" s="1"/>
      <c r="ZQ712" s="1"/>
      <c r="ZR712" s="1"/>
      <c r="ZS712" s="1"/>
      <c r="ZT712" s="1"/>
      <c r="ZU712" s="1"/>
      <c r="ZV712" s="1"/>
      <c r="ZW712" s="1"/>
      <c r="ZX712" s="1"/>
      <c r="ZY712" s="1"/>
      <c r="ZZ712" s="1"/>
      <c r="AAA712" s="1"/>
      <c r="AAB712" s="1"/>
      <c r="AAC712" s="1"/>
      <c r="AAD712" s="1"/>
      <c r="AAE712" s="1"/>
      <c r="AAF712" s="1"/>
      <c r="AAG712" s="1"/>
      <c r="AAH712" s="1"/>
      <c r="AAI712" s="1"/>
      <c r="AAJ712" s="1"/>
      <c r="AAK712" s="1"/>
      <c r="AAL712" s="1"/>
      <c r="AAM712" s="1"/>
      <c r="AAN712" s="1"/>
      <c r="AAO712" s="1"/>
      <c r="AAP712" s="1"/>
      <c r="AAQ712" s="1"/>
      <c r="AAR712" s="1"/>
      <c r="AAS712" s="1"/>
      <c r="AAT712" s="1"/>
      <c r="AAU712" s="1"/>
      <c r="AAV712" s="1"/>
      <c r="AAW712" s="1"/>
      <c r="AAX712" s="1"/>
      <c r="AAY712" s="1"/>
      <c r="AAZ712" s="1"/>
      <c r="ABA712" s="1"/>
      <c r="ABB712" s="1"/>
      <c r="ABC712" s="1"/>
      <c r="ABD712" s="1"/>
      <c r="ABE712" s="1"/>
      <c r="ABF712" s="1"/>
      <c r="ABG712" s="1"/>
      <c r="ABH712" s="1"/>
      <c r="ABI712" s="1"/>
      <c r="ABJ712" s="1"/>
      <c r="ABK712" s="1"/>
      <c r="ABL712" s="1"/>
      <c r="ABM712" s="1"/>
      <c r="ABN712" s="1"/>
      <c r="ABO712" s="1"/>
      <c r="ABP712" s="1"/>
      <c r="ABQ712" s="1"/>
      <c r="ABR712" s="1"/>
      <c r="ABS712" s="1"/>
      <c r="ABT712" s="1"/>
      <c r="ABU712" s="1"/>
      <c r="ABV712" s="1"/>
      <c r="ABW712" s="1"/>
      <c r="ABX712" s="1"/>
      <c r="ABY712" s="1"/>
      <c r="ABZ712" s="1"/>
      <c r="ACA712" s="1"/>
      <c r="ACB712" s="1"/>
      <c r="ACC712" s="1"/>
      <c r="ACD712" s="1"/>
      <c r="ACE712" s="1"/>
      <c r="ACF712" s="1"/>
      <c r="ACG712" s="1"/>
      <c r="ACH712" s="1"/>
      <c r="ACI712" s="1"/>
      <c r="ACJ712" s="1"/>
      <c r="ACK712" s="1"/>
      <c r="ACL712" s="1"/>
      <c r="ACM712" s="1"/>
      <c r="ACN712" s="1"/>
      <c r="ACO712" s="1"/>
      <c r="ACP712" s="1"/>
      <c r="ACQ712" s="1"/>
      <c r="ACR712" s="1"/>
      <c r="ACS712" s="1"/>
      <c r="ACT712" s="1"/>
      <c r="ACU712" s="1"/>
      <c r="ACV712" s="1"/>
      <c r="ACW712" s="1"/>
      <c r="ACX712" s="1"/>
      <c r="ACY712" s="1"/>
      <c r="ACZ712" s="1"/>
      <c r="ADA712" s="1"/>
      <c r="ADB712" s="1"/>
      <c r="ADC712" s="1"/>
      <c r="ADD712" s="1"/>
      <c r="ADE712" s="1"/>
      <c r="ADF712" s="1"/>
      <c r="ADG712" s="1"/>
      <c r="ADH712" s="1"/>
      <c r="ADI712" s="1"/>
      <c r="ADJ712" s="1"/>
      <c r="ADK712" s="1"/>
      <c r="ADL712" s="1"/>
      <c r="ADM712" s="1"/>
      <c r="ADN712" s="1"/>
      <c r="ADO712" s="1"/>
      <c r="ADP712" s="1"/>
      <c r="ADQ712" s="1"/>
      <c r="ADR712" s="1"/>
      <c r="ADS712" s="1"/>
      <c r="ADT712" s="1"/>
      <c r="ADU712" s="1"/>
      <c r="ADV712" s="1"/>
      <c r="ADW712" s="1"/>
      <c r="ADX712" s="1"/>
      <c r="ADY712" s="1"/>
      <c r="ADZ712" s="1"/>
      <c r="AEA712" s="1"/>
      <c r="AEB712" s="1"/>
      <c r="AEC712" s="1"/>
      <c r="AED712" s="1"/>
      <c r="AEE712" s="1"/>
      <c r="AEF712" s="1"/>
      <c r="AEG712" s="1"/>
      <c r="AEH712" s="1"/>
      <c r="AEI712" s="1"/>
      <c r="AEJ712" s="1"/>
      <c r="AEK712" s="1"/>
      <c r="AEL712" s="1"/>
      <c r="AEM712" s="1"/>
      <c r="AEN712" s="1"/>
      <c r="AEO712" s="1"/>
      <c r="AEP712" s="1"/>
      <c r="AEQ712" s="1"/>
      <c r="AER712" s="1"/>
      <c r="AES712" s="1"/>
      <c r="AET712" s="1"/>
      <c r="AEU712" s="1"/>
      <c r="AEV712" s="1"/>
      <c r="AEW712" s="1"/>
      <c r="AEX712" s="1"/>
      <c r="AEY712" s="1"/>
      <c r="AEZ712" s="1"/>
      <c r="AFA712" s="1"/>
      <c r="AFB712" s="1"/>
      <c r="AFC712" s="1"/>
      <c r="AFD712" s="1"/>
      <c r="AFE712" s="1"/>
      <c r="AFF712" s="1"/>
      <c r="AFG712" s="1"/>
      <c r="AFH712" s="1"/>
      <c r="AFI712" s="1"/>
      <c r="AFJ712" s="1"/>
      <c r="AFK712" s="1"/>
      <c r="AFL712" s="1"/>
      <c r="AFM712" s="1"/>
      <c r="AFN712" s="1"/>
      <c r="AFO712" s="1"/>
      <c r="AFP712" s="1"/>
      <c r="AFQ712" s="1"/>
      <c r="AFR712" s="1"/>
      <c r="AFS712" s="1"/>
      <c r="AFT712" s="1"/>
      <c r="AFU712" s="1"/>
      <c r="AFV712" s="1"/>
      <c r="AFW712" s="1"/>
      <c r="AFX712" s="1"/>
      <c r="AFY712" s="1"/>
      <c r="AFZ712" s="1"/>
      <c r="AGA712" s="1"/>
      <c r="AGB712" s="1"/>
      <c r="AGC712" s="1"/>
      <c r="AGD712" s="1"/>
      <c r="AGE712" s="1"/>
      <c r="AGF712" s="1"/>
      <c r="AGG712" s="1"/>
      <c r="AGH712" s="1"/>
      <c r="AGI712" s="1"/>
      <c r="AGJ712" s="1"/>
      <c r="AGK712" s="1"/>
      <c r="AGL712" s="1"/>
      <c r="AGM712" s="1"/>
      <c r="AGN712" s="1"/>
      <c r="AGO712" s="1"/>
      <c r="AGP712" s="1"/>
      <c r="AGQ712" s="1"/>
      <c r="AGR712" s="1"/>
      <c r="AGS712" s="1"/>
      <c r="AGT712" s="1"/>
      <c r="AGU712" s="1"/>
      <c r="AGV712" s="1"/>
      <c r="AGW712" s="1"/>
      <c r="AGX712" s="1"/>
      <c r="AGY712" s="1"/>
      <c r="AGZ712" s="1"/>
      <c r="AHA712" s="1"/>
      <c r="AHB712" s="1"/>
      <c r="AHC712" s="1"/>
      <c r="AHD712" s="1"/>
      <c r="AHE712" s="1"/>
      <c r="AHF712" s="1"/>
      <c r="AHG712" s="1"/>
      <c r="AHH712" s="1"/>
      <c r="AHI712" s="1"/>
      <c r="AHJ712" s="1"/>
      <c r="AHK712" s="1"/>
      <c r="AHL712" s="1"/>
      <c r="AHM712" s="1"/>
      <c r="AHN712" s="1"/>
      <c r="AHO712" s="1"/>
      <c r="AHP712" s="1"/>
      <c r="AHQ712" s="1"/>
      <c r="AHR712" s="1"/>
      <c r="AHS712" s="1"/>
      <c r="AHT712" s="1"/>
      <c r="AHU712" s="1"/>
      <c r="AHV712" s="1"/>
      <c r="AHW712" s="1"/>
      <c r="AHX712" s="1"/>
      <c r="AHY712" s="1"/>
      <c r="AHZ712" s="1"/>
      <c r="AIA712" s="1"/>
      <c r="AIB712" s="1"/>
      <c r="AIC712" s="1"/>
      <c r="AID712" s="1"/>
      <c r="AIE712" s="1"/>
      <c r="AIF712" s="1"/>
      <c r="AIG712" s="1"/>
      <c r="AIH712" s="1"/>
      <c r="AII712" s="1"/>
      <c r="AIJ712" s="1"/>
      <c r="AIK712" s="1"/>
      <c r="AIL712" s="1"/>
      <c r="AIM712" s="1"/>
      <c r="AIN712" s="1"/>
      <c r="AIO712" s="1"/>
      <c r="AIP712" s="1"/>
      <c r="AIQ712" s="1"/>
      <c r="AIR712" s="1"/>
      <c r="AIS712" s="1"/>
      <c r="AIT712" s="1"/>
      <c r="AIU712" s="1"/>
      <c r="AIV712" s="1"/>
      <c r="AIW712" s="1"/>
      <c r="AIX712" s="1"/>
      <c r="AIY712" s="1"/>
      <c r="AIZ712" s="1"/>
      <c r="AJA712" s="1"/>
      <c r="AJB712" s="1"/>
      <c r="AJC712" s="1"/>
      <c r="AJD712" s="1"/>
      <c r="AJE712" s="1"/>
      <c r="AJF712" s="1"/>
      <c r="AJG712" s="1"/>
      <c r="AJH712" s="1"/>
      <c r="AJI712" s="1"/>
      <c r="AJJ712" s="1"/>
      <c r="AJK712" s="1"/>
      <c r="AJL712" s="1"/>
      <c r="AJM712" s="1"/>
      <c r="AJN712" s="1"/>
      <c r="AJO712" s="1"/>
      <c r="AJP712" s="1"/>
      <c r="AJQ712" s="1"/>
      <c r="AJR712" s="1"/>
      <c r="AJS712" s="1"/>
      <c r="AJT712" s="1"/>
      <c r="AJU712" s="1"/>
      <c r="AJV712" s="1"/>
      <c r="AJW712" s="1"/>
      <c r="AJX712" s="1"/>
      <c r="AJY712" s="1"/>
      <c r="AJZ712" s="1"/>
      <c r="AKA712" s="1"/>
      <c r="AKB712" s="1"/>
      <c r="AKC712" s="1"/>
      <c r="AKD712" s="1"/>
      <c r="AKE712" s="1"/>
      <c r="AKF712" s="1"/>
      <c r="AKG712" s="1"/>
      <c r="AKH712" s="1"/>
      <c r="AKI712" s="1"/>
      <c r="AKJ712" s="1"/>
      <c r="AKK712" s="1"/>
      <c r="AKL712" s="1"/>
      <c r="AKM712" s="1"/>
      <c r="AKN712" s="1"/>
      <c r="AKO712" s="1"/>
      <c r="AKP712" s="1"/>
      <c r="AKQ712" s="1"/>
      <c r="AKR712" s="1"/>
      <c r="AKS712" s="1"/>
      <c r="AKT712" s="1"/>
      <c r="AKU712" s="1"/>
      <c r="AKV712" s="1"/>
      <c r="AKW712" s="1"/>
      <c r="AKX712" s="1"/>
      <c r="AKY712" s="1"/>
      <c r="AKZ712" s="1"/>
      <c r="ALA712" s="1"/>
      <c r="ALB712" s="1"/>
      <c r="ALC712" s="1"/>
      <c r="ALD712" s="1"/>
      <c r="ALE712" s="1"/>
      <c r="ALF712" s="1"/>
      <c r="ALG712" s="1"/>
      <c r="ALH712" s="1"/>
      <c r="ALI712" s="1"/>
      <c r="ALJ712" s="1"/>
      <c r="ALK712" s="1"/>
      <c r="ALL712" s="1"/>
      <c r="ALM712" s="1"/>
      <c r="ALN712" s="1"/>
      <c r="ALO712" s="1"/>
      <c r="ALP712" s="1"/>
      <c r="ALQ712" s="1"/>
      <c r="ALR712" s="1"/>
      <c r="ALS712" s="1"/>
      <c r="ALT712" s="1"/>
      <c r="ALU712" s="1"/>
      <c r="ALV712" s="1"/>
      <c r="ALW712" s="1"/>
      <c r="ALX712" s="1"/>
      <c r="ALY712" s="1"/>
      <c r="ALZ712" s="1"/>
      <c r="AMA712" s="1"/>
      <c r="AMB712" s="1"/>
      <c r="AMC712" s="1"/>
      <c r="AMD712" s="1"/>
      <c r="AME712" s="1"/>
      <c r="AMF712" s="1"/>
      <c r="AMG712" s="1"/>
      <c r="AMH712" s="1"/>
      <c r="AMI712" s="1"/>
      <c r="AMJ712" s="1"/>
    </row>
    <row r="713" spans="1:1024" s="22" customFormat="1">
      <c r="A713" s="1" t="s">
        <v>9720</v>
      </c>
      <c r="B713" s="1" t="s">
        <v>9740</v>
      </c>
      <c r="C713" s="1" t="s">
        <v>1358</v>
      </c>
      <c r="D713" s="1" t="s">
        <v>238</v>
      </c>
      <c r="E713" s="1" t="s">
        <v>9777</v>
      </c>
      <c r="F713" s="1" t="s">
        <v>9777</v>
      </c>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c r="KB713" s="1"/>
      <c r="KC713" s="1"/>
      <c r="KD713" s="1"/>
      <c r="KE713" s="1"/>
      <c r="KF713" s="1"/>
      <c r="KG713" s="1"/>
      <c r="KH713" s="1"/>
      <c r="KI713" s="1"/>
      <c r="KJ713" s="1"/>
      <c r="KK713" s="1"/>
      <c r="KL713" s="1"/>
      <c r="KM713" s="1"/>
      <c r="KN713" s="1"/>
      <c r="KO713" s="1"/>
      <c r="KP713" s="1"/>
      <c r="KQ713" s="1"/>
      <c r="KR713" s="1"/>
      <c r="KS713" s="1"/>
      <c r="KT713" s="1"/>
      <c r="KU713" s="1"/>
      <c r="KV713" s="1"/>
      <c r="KW713" s="1"/>
      <c r="KX713" s="1"/>
      <c r="KY713" s="1"/>
      <c r="KZ713" s="1"/>
      <c r="LA713" s="1"/>
      <c r="LB713" s="1"/>
      <c r="LC713" s="1"/>
      <c r="LD713" s="1"/>
      <c r="LE713" s="1"/>
      <c r="LF713" s="1"/>
      <c r="LG713" s="1"/>
      <c r="LH713" s="1"/>
      <c r="LI713" s="1"/>
      <c r="LJ713" s="1"/>
      <c r="LK713" s="1"/>
      <c r="LL713" s="1"/>
      <c r="LM713" s="1"/>
      <c r="LN713" s="1"/>
      <c r="LO713" s="1"/>
      <c r="LP713" s="1"/>
      <c r="LQ713" s="1"/>
      <c r="LR713" s="1"/>
      <c r="LS713" s="1"/>
      <c r="LT713" s="1"/>
      <c r="LU713" s="1"/>
      <c r="LV713" s="1"/>
      <c r="LW713" s="1"/>
      <c r="LX713" s="1"/>
      <c r="LY713" s="1"/>
      <c r="LZ713" s="1"/>
      <c r="MA713" s="1"/>
      <c r="MB713" s="1"/>
      <c r="MC713" s="1"/>
      <c r="MD713" s="1"/>
      <c r="ME713" s="1"/>
      <c r="MF713" s="1"/>
      <c r="MG713" s="1"/>
      <c r="MH713" s="1"/>
      <c r="MI713" s="1"/>
      <c r="MJ713" s="1"/>
      <c r="MK713" s="1"/>
      <c r="ML713" s="1"/>
      <c r="MM713" s="1"/>
      <c r="MN713" s="1"/>
      <c r="MO713" s="1"/>
      <c r="MP713" s="1"/>
      <c r="MQ713" s="1"/>
      <c r="MR713" s="1"/>
      <c r="MS713" s="1"/>
      <c r="MT713" s="1"/>
      <c r="MU713" s="1"/>
      <c r="MV713" s="1"/>
      <c r="MW713" s="1"/>
      <c r="MX713" s="1"/>
      <c r="MY713" s="1"/>
      <c r="MZ713" s="1"/>
      <c r="NA713" s="1"/>
      <c r="NB713" s="1"/>
      <c r="NC713" s="1"/>
      <c r="ND713" s="1"/>
      <c r="NE713" s="1"/>
      <c r="NF713" s="1"/>
      <c r="NG713" s="1"/>
      <c r="NH713" s="1"/>
      <c r="NI713" s="1"/>
      <c r="NJ713" s="1"/>
      <c r="NK713" s="1"/>
      <c r="NL713" s="1"/>
      <c r="NM713" s="1"/>
      <c r="NN713" s="1"/>
      <c r="NO713" s="1"/>
      <c r="NP713" s="1"/>
      <c r="NQ713" s="1"/>
      <c r="NR713" s="1"/>
      <c r="NS713" s="1"/>
      <c r="NT713" s="1"/>
      <c r="NU713" s="1"/>
      <c r="NV713" s="1"/>
      <c r="NW713" s="1"/>
      <c r="NX713" s="1"/>
      <c r="NY713" s="1"/>
      <c r="NZ713" s="1"/>
      <c r="OA713" s="1"/>
      <c r="OB713" s="1"/>
      <c r="OC713" s="1"/>
      <c r="OD713" s="1"/>
      <c r="OE713" s="1"/>
      <c r="OF713" s="1"/>
      <c r="OG713" s="1"/>
      <c r="OH713" s="1"/>
      <c r="OI713" s="1"/>
      <c r="OJ713" s="1"/>
      <c r="OK713" s="1"/>
      <c r="OL713" s="1"/>
      <c r="OM713" s="1"/>
      <c r="ON713" s="1"/>
      <c r="OO713" s="1"/>
      <c r="OP713" s="1"/>
      <c r="OQ713" s="1"/>
      <c r="OR713" s="1"/>
      <c r="OS713" s="1"/>
      <c r="OT713" s="1"/>
      <c r="OU713" s="1"/>
      <c r="OV713" s="1"/>
      <c r="OW713" s="1"/>
      <c r="OX713" s="1"/>
      <c r="OY713" s="1"/>
      <c r="OZ713" s="1"/>
      <c r="PA713" s="1"/>
      <c r="PB713" s="1"/>
      <c r="PC713" s="1"/>
      <c r="PD713" s="1"/>
      <c r="PE713" s="1"/>
      <c r="PF713" s="1"/>
      <c r="PG713" s="1"/>
      <c r="PH713" s="1"/>
      <c r="PI713" s="1"/>
      <c r="PJ713" s="1"/>
      <c r="PK713" s="1"/>
      <c r="PL713" s="1"/>
      <c r="PM713" s="1"/>
      <c r="PN713" s="1"/>
      <c r="PO713" s="1"/>
      <c r="PP713" s="1"/>
      <c r="PQ713" s="1"/>
      <c r="PR713" s="1"/>
      <c r="PS713" s="1"/>
      <c r="PT713" s="1"/>
      <c r="PU713" s="1"/>
      <c r="PV713" s="1"/>
      <c r="PW713" s="1"/>
      <c r="PX713" s="1"/>
      <c r="PY713" s="1"/>
      <c r="PZ713" s="1"/>
      <c r="QA713" s="1"/>
      <c r="QB713" s="1"/>
      <c r="QC713" s="1"/>
      <c r="QD713" s="1"/>
      <c r="QE713" s="1"/>
      <c r="QF713" s="1"/>
      <c r="QG713" s="1"/>
      <c r="QH713" s="1"/>
      <c r="QI713" s="1"/>
      <c r="QJ713" s="1"/>
      <c r="QK713" s="1"/>
      <c r="QL713" s="1"/>
      <c r="QM713" s="1"/>
      <c r="QN713" s="1"/>
      <c r="QO713" s="1"/>
      <c r="QP713" s="1"/>
      <c r="QQ713" s="1"/>
      <c r="QR713" s="1"/>
      <c r="QS713" s="1"/>
      <c r="QT713" s="1"/>
      <c r="QU713" s="1"/>
      <c r="QV713" s="1"/>
      <c r="QW713" s="1"/>
      <c r="QX713" s="1"/>
      <c r="QY713" s="1"/>
      <c r="QZ713" s="1"/>
      <c r="RA713" s="1"/>
      <c r="RB713" s="1"/>
      <c r="RC713" s="1"/>
      <c r="RD713" s="1"/>
      <c r="RE713" s="1"/>
      <c r="RF713" s="1"/>
      <c r="RG713" s="1"/>
      <c r="RH713" s="1"/>
      <c r="RI713" s="1"/>
      <c r="RJ713" s="1"/>
      <c r="RK713" s="1"/>
      <c r="RL713" s="1"/>
      <c r="RM713" s="1"/>
      <c r="RN713" s="1"/>
      <c r="RO713" s="1"/>
      <c r="RP713" s="1"/>
      <c r="RQ713" s="1"/>
      <c r="RR713" s="1"/>
      <c r="RS713" s="1"/>
      <c r="RT713" s="1"/>
      <c r="RU713" s="1"/>
      <c r="RV713" s="1"/>
      <c r="RW713" s="1"/>
      <c r="RX713" s="1"/>
      <c r="RY713" s="1"/>
      <c r="RZ713" s="1"/>
      <c r="SA713" s="1"/>
      <c r="SB713" s="1"/>
      <c r="SC713" s="1"/>
      <c r="SD713" s="1"/>
      <c r="SE713" s="1"/>
      <c r="SF713" s="1"/>
      <c r="SG713" s="1"/>
      <c r="SH713" s="1"/>
      <c r="SI713" s="1"/>
      <c r="SJ713" s="1"/>
      <c r="SK713" s="1"/>
      <c r="SL713" s="1"/>
      <c r="SM713" s="1"/>
      <c r="SN713" s="1"/>
      <c r="SO713" s="1"/>
      <c r="SP713" s="1"/>
      <c r="SQ713" s="1"/>
      <c r="SR713" s="1"/>
      <c r="SS713" s="1"/>
      <c r="ST713" s="1"/>
      <c r="SU713" s="1"/>
      <c r="SV713" s="1"/>
      <c r="SW713" s="1"/>
      <c r="SX713" s="1"/>
      <c r="SY713" s="1"/>
      <c r="SZ713" s="1"/>
      <c r="TA713" s="1"/>
      <c r="TB713" s="1"/>
      <c r="TC713" s="1"/>
      <c r="TD713" s="1"/>
      <c r="TE713" s="1"/>
      <c r="TF713" s="1"/>
      <c r="TG713" s="1"/>
      <c r="TH713" s="1"/>
      <c r="TI713" s="1"/>
      <c r="TJ713" s="1"/>
      <c r="TK713" s="1"/>
      <c r="TL713" s="1"/>
      <c r="TM713" s="1"/>
      <c r="TN713" s="1"/>
      <c r="TO713" s="1"/>
      <c r="TP713" s="1"/>
      <c r="TQ713" s="1"/>
      <c r="TR713" s="1"/>
      <c r="TS713" s="1"/>
      <c r="TT713" s="1"/>
      <c r="TU713" s="1"/>
      <c r="TV713" s="1"/>
      <c r="TW713" s="1"/>
      <c r="TX713" s="1"/>
      <c r="TY713" s="1"/>
      <c r="TZ713" s="1"/>
      <c r="UA713" s="1"/>
      <c r="UB713" s="1"/>
      <c r="UC713" s="1"/>
      <c r="UD713" s="1"/>
      <c r="UE713" s="1"/>
      <c r="UF713" s="1"/>
      <c r="UG713" s="1"/>
      <c r="UH713" s="1"/>
      <c r="UI713" s="1"/>
      <c r="UJ713" s="1"/>
      <c r="UK713" s="1"/>
      <c r="UL713" s="1"/>
      <c r="UM713" s="1"/>
      <c r="UN713" s="1"/>
      <c r="UO713" s="1"/>
      <c r="UP713" s="1"/>
      <c r="UQ713" s="1"/>
      <c r="UR713" s="1"/>
      <c r="US713" s="1"/>
      <c r="UT713" s="1"/>
      <c r="UU713" s="1"/>
      <c r="UV713" s="1"/>
      <c r="UW713" s="1"/>
      <c r="UX713" s="1"/>
      <c r="UY713" s="1"/>
      <c r="UZ713" s="1"/>
      <c r="VA713" s="1"/>
      <c r="VB713" s="1"/>
      <c r="VC713" s="1"/>
      <c r="VD713" s="1"/>
      <c r="VE713" s="1"/>
      <c r="VF713" s="1"/>
      <c r="VG713" s="1"/>
      <c r="VH713" s="1"/>
      <c r="VI713" s="1"/>
      <c r="VJ713" s="1"/>
      <c r="VK713" s="1"/>
      <c r="VL713" s="1"/>
      <c r="VM713" s="1"/>
      <c r="VN713" s="1"/>
      <c r="VO713" s="1"/>
      <c r="VP713" s="1"/>
      <c r="VQ713" s="1"/>
      <c r="VR713" s="1"/>
      <c r="VS713" s="1"/>
      <c r="VT713" s="1"/>
      <c r="VU713" s="1"/>
      <c r="VV713" s="1"/>
      <c r="VW713" s="1"/>
      <c r="VX713" s="1"/>
      <c r="VY713" s="1"/>
      <c r="VZ713" s="1"/>
      <c r="WA713" s="1"/>
      <c r="WB713" s="1"/>
      <c r="WC713" s="1"/>
      <c r="WD713" s="1"/>
      <c r="WE713" s="1"/>
      <c r="WF713" s="1"/>
      <c r="WG713" s="1"/>
      <c r="WH713" s="1"/>
      <c r="WI713" s="1"/>
      <c r="WJ713" s="1"/>
      <c r="WK713" s="1"/>
      <c r="WL713" s="1"/>
      <c r="WM713" s="1"/>
      <c r="WN713" s="1"/>
      <c r="WO713" s="1"/>
      <c r="WP713" s="1"/>
      <c r="WQ713" s="1"/>
      <c r="WR713" s="1"/>
      <c r="WS713" s="1"/>
      <c r="WT713" s="1"/>
      <c r="WU713" s="1"/>
      <c r="WV713" s="1"/>
      <c r="WW713" s="1"/>
      <c r="WX713" s="1"/>
      <c r="WY713" s="1"/>
      <c r="WZ713" s="1"/>
      <c r="XA713" s="1"/>
      <c r="XB713" s="1"/>
      <c r="XC713" s="1"/>
      <c r="XD713" s="1"/>
      <c r="XE713" s="1"/>
      <c r="XF713" s="1"/>
      <c r="XG713" s="1"/>
      <c r="XH713" s="1"/>
      <c r="XI713" s="1"/>
      <c r="XJ713" s="1"/>
      <c r="XK713" s="1"/>
      <c r="XL713" s="1"/>
      <c r="XM713" s="1"/>
      <c r="XN713" s="1"/>
      <c r="XO713" s="1"/>
      <c r="XP713" s="1"/>
      <c r="XQ713" s="1"/>
      <c r="XR713" s="1"/>
      <c r="XS713" s="1"/>
      <c r="XT713" s="1"/>
      <c r="XU713" s="1"/>
      <c r="XV713" s="1"/>
      <c r="XW713" s="1"/>
      <c r="XX713" s="1"/>
      <c r="XY713" s="1"/>
      <c r="XZ713" s="1"/>
      <c r="YA713" s="1"/>
      <c r="YB713" s="1"/>
      <c r="YC713" s="1"/>
      <c r="YD713" s="1"/>
      <c r="YE713" s="1"/>
      <c r="YF713" s="1"/>
      <c r="YG713" s="1"/>
      <c r="YH713" s="1"/>
      <c r="YI713" s="1"/>
      <c r="YJ713" s="1"/>
      <c r="YK713" s="1"/>
      <c r="YL713" s="1"/>
      <c r="YM713" s="1"/>
      <c r="YN713" s="1"/>
      <c r="YO713" s="1"/>
      <c r="YP713" s="1"/>
      <c r="YQ713" s="1"/>
      <c r="YR713" s="1"/>
      <c r="YS713" s="1"/>
      <c r="YT713" s="1"/>
      <c r="YU713" s="1"/>
      <c r="YV713" s="1"/>
      <c r="YW713" s="1"/>
      <c r="YX713" s="1"/>
      <c r="YY713" s="1"/>
      <c r="YZ713" s="1"/>
      <c r="ZA713" s="1"/>
      <c r="ZB713" s="1"/>
      <c r="ZC713" s="1"/>
      <c r="ZD713" s="1"/>
      <c r="ZE713" s="1"/>
      <c r="ZF713" s="1"/>
      <c r="ZG713" s="1"/>
      <c r="ZH713" s="1"/>
      <c r="ZI713" s="1"/>
      <c r="ZJ713" s="1"/>
      <c r="ZK713" s="1"/>
      <c r="ZL713" s="1"/>
      <c r="ZM713" s="1"/>
      <c r="ZN713" s="1"/>
      <c r="ZO713" s="1"/>
      <c r="ZP713" s="1"/>
      <c r="ZQ713" s="1"/>
      <c r="ZR713" s="1"/>
      <c r="ZS713" s="1"/>
      <c r="ZT713" s="1"/>
      <c r="ZU713" s="1"/>
      <c r="ZV713" s="1"/>
      <c r="ZW713" s="1"/>
      <c r="ZX713" s="1"/>
      <c r="ZY713" s="1"/>
      <c r="ZZ713" s="1"/>
      <c r="AAA713" s="1"/>
      <c r="AAB713" s="1"/>
      <c r="AAC713" s="1"/>
      <c r="AAD713" s="1"/>
      <c r="AAE713" s="1"/>
      <c r="AAF713" s="1"/>
      <c r="AAG713" s="1"/>
      <c r="AAH713" s="1"/>
      <c r="AAI713" s="1"/>
      <c r="AAJ713" s="1"/>
      <c r="AAK713" s="1"/>
      <c r="AAL713" s="1"/>
      <c r="AAM713" s="1"/>
      <c r="AAN713" s="1"/>
      <c r="AAO713" s="1"/>
      <c r="AAP713" s="1"/>
      <c r="AAQ713" s="1"/>
      <c r="AAR713" s="1"/>
      <c r="AAS713" s="1"/>
      <c r="AAT713" s="1"/>
      <c r="AAU713" s="1"/>
      <c r="AAV713" s="1"/>
      <c r="AAW713" s="1"/>
      <c r="AAX713" s="1"/>
      <c r="AAY713" s="1"/>
      <c r="AAZ713" s="1"/>
      <c r="ABA713" s="1"/>
      <c r="ABB713" s="1"/>
      <c r="ABC713" s="1"/>
      <c r="ABD713" s="1"/>
      <c r="ABE713" s="1"/>
      <c r="ABF713" s="1"/>
      <c r="ABG713" s="1"/>
      <c r="ABH713" s="1"/>
      <c r="ABI713" s="1"/>
      <c r="ABJ713" s="1"/>
      <c r="ABK713" s="1"/>
      <c r="ABL713" s="1"/>
      <c r="ABM713" s="1"/>
      <c r="ABN713" s="1"/>
      <c r="ABO713" s="1"/>
      <c r="ABP713" s="1"/>
      <c r="ABQ713" s="1"/>
      <c r="ABR713" s="1"/>
      <c r="ABS713" s="1"/>
      <c r="ABT713" s="1"/>
      <c r="ABU713" s="1"/>
      <c r="ABV713" s="1"/>
      <c r="ABW713" s="1"/>
      <c r="ABX713" s="1"/>
      <c r="ABY713" s="1"/>
      <c r="ABZ713" s="1"/>
      <c r="ACA713" s="1"/>
      <c r="ACB713" s="1"/>
      <c r="ACC713" s="1"/>
      <c r="ACD713" s="1"/>
      <c r="ACE713" s="1"/>
      <c r="ACF713" s="1"/>
      <c r="ACG713" s="1"/>
      <c r="ACH713" s="1"/>
      <c r="ACI713" s="1"/>
      <c r="ACJ713" s="1"/>
      <c r="ACK713" s="1"/>
      <c r="ACL713" s="1"/>
      <c r="ACM713" s="1"/>
      <c r="ACN713" s="1"/>
      <c r="ACO713" s="1"/>
      <c r="ACP713" s="1"/>
      <c r="ACQ713" s="1"/>
      <c r="ACR713" s="1"/>
      <c r="ACS713" s="1"/>
      <c r="ACT713" s="1"/>
      <c r="ACU713" s="1"/>
      <c r="ACV713" s="1"/>
      <c r="ACW713" s="1"/>
      <c r="ACX713" s="1"/>
      <c r="ACY713" s="1"/>
      <c r="ACZ713" s="1"/>
      <c r="ADA713" s="1"/>
      <c r="ADB713" s="1"/>
      <c r="ADC713" s="1"/>
      <c r="ADD713" s="1"/>
      <c r="ADE713" s="1"/>
      <c r="ADF713" s="1"/>
      <c r="ADG713" s="1"/>
      <c r="ADH713" s="1"/>
      <c r="ADI713" s="1"/>
      <c r="ADJ713" s="1"/>
      <c r="ADK713" s="1"/>
      <c r="ADL713" s="1"/>
      <c r="ADM713" s="1"/>
      <c r="ADN713" s="1"/>
      <c r="ADO713" s="1"/>
      <c r="ADP713" s="1"/>
      <c r="ADQ713" s="1"/>
      <c r="ADR713" s="1"/>
      <c r="ADS713" s="1"/>
      <c r="ADT713" s="1"/>
      <c r="ADU713" s="1"/>
      <c r="ADV713" s="1"/>
      <c r="ADW713" s="1"/>
      <c r="ADX713" s="1"/>
      <c r="ADY713" s="1"/>
      <c r="ADZ713" s="1"/>
      <c r="AEA713" s="1"/>
      <c r="AEB713" s="1"/>
      <c r="AEC713" s="1"/>
      <c r="AED713" s="1"/>
      <c r="AEE713" s="1"/>
      <c r="AEF713" s="1"/>
      <c r="AEG713" s="1"/>
      <c r="AEH713" s="1"/>
      <c r="AEI713" s="1"/>
      <c r="AEJ713" s="1"/>
      <c r="AEK713" s="1"/>
      <c r="AEL713" s="1"/>
      <c r="AEM713" s="1"/>
      <c r="AEN713" s="1"/>
      <c r="AEO713" s="1"/>
      <c r="AEP713" s="1"/>
      <c r="AEQ713" s="1"/>
      <c r="AER713" s="1"/>
      <c r="AES713" s="1"/>
      <c r="AET713" s="1"/>
      <c r="AEU713" s="1"/>
      <c r="AEV713" s="1"/>
      <c r="AEW713" s="1"/>
      <c r="AEX713" s="1"/>
      <c r="AEY713" s="1"/>
      <c r="AEZ713" s="1"/>
      <c r="AFA713" s="1"/>
      <c r="AFB713" s="1"/>
      <c r="AFC713" s="1"/>
      <c r="AFD713" s="1"/>
      <c r="AFE713" s="1"/>
      <c r="AFF713" s="1"/>
      <c r="AFG713" s="1"/>
      <c r="AFH713" s="1"/>
      <c r="AFI713" s="1"/>
      <c r="AFJ713" s="1"/>
      <c r="AFK713" s="1"/>
      <c r="AFL713" s="1"/>
      <c r="AFM713" s="1"/>
      <c r="AFN713" s="1"/>
      <c r="AFO713" s="1"/>
      <c r="AFP713" s="1"/>
      <c r="AFQ713" s="1"/>
      <c r="AFR713" s="1"/>
      <c r="AFS713" s="1"/>
      <c r="AFT713" s="1"/>
      <c r="AFU713" s="1"/>
      <c r="AFV713" s="1"/>
      <c r="AFW713" s="1"/>
      <c r="AFX713" s="1"/>
      <c r="AFY713" s="1"/>
      <c r="AFZ713" s="1"/>
      <c r="AGA713" s="1"/>
      <c r="AGB713" s="1"/>
      <c r="AGC713" s="1"/>
      <c r="AGD713" s="1"/>
      <c r="AGE713" s="1"/>
      <c r="AGF713" s="1"/>
      <c r="AGG713" s="1"/>
      <c r="AGH713" s="1"/>
      <c r="AGI713" s="1"/>
      <c r="AGJ713" s="1"/>
      <c r="AGK713" s="1"/>
      <c r="AGL713" s="1"/>
      <c r="AGM713" s="1"/>
      <c r="AGN713" s="1"/>
      <c r="AGO713" s="1"/>
      <c r="AGP713" s="1"/>
      <c r="AGQ713" s="1"/>
      <c r="AGR713" s="1"/>
      <c r="AGS713" s="1"/>
      <c r="AGT713" s="1"/>
      <c r="AGU713" s="1"/>
      <c r="AGV713" s="1"/>
      <c r="AGW713" s="1"/>
      <c r="AGX713" s="1"/>
      <c r="AGY713" s="1"/>
      <c r="AGZ713" s="1"/>
      <c r="AHA713" s="1"/>
      <c r="AHB713" s="1"/>
      <c r="AHC713" s="1"/>
      <c r="AHD713" s="1"/>
      <c r="AHE713" s="1"/>
      <c r="AHF713" s="1"/>
      <c r="AHG713" s="1"/>
      <c r="AHH713" s="1"/>
      <c r="AHI713" s="1"/>
      <c r="AHJ713" s="1"/>
      <c r="AHK713" s="1"/>
      <c r="AHL713" s="1"/>
      <c r="AHM713" s="1"/>
      <c r="AHN713" s="1"/>
      <c r="AHO713" s="1"/>
      <c r="AHP713" s="1"/>
      <c r="AHQ713" s="1"/>
      <c r="AHR713" s="1"/>
      <c r="AHS713" s="1"/>
      <c r="AHT713" s="1"/>
      <c r="AHU713" s="1"/>
      <c r="AHV713" s="1"/>
      <c r="AHW713" s="1"/>
      <c r="AHX713" s="1"/>
      <c r="AHY713" s="1"/>
      <c r="AHZ713" s="1"/>
      <c r="AIA713" s="1"/>
      <c r="AIB713" s="1"/>
      <c r="AIC713" s="1"/>
      <c r="AID713" s="1"/>
      <c r="AIE713" s="1"/>
      <c r="AIF713" s="1"/>
      <c r="AIG713" s="1"/>
      <c r="AIH713" s="1"/>
      <c r="AII713" s="1"/>
      <c r="AIJ713" s="1"/>
      <c r="AIK713" s="1"/>
      <c r="AIL713" s="1"/>
      <c r="AIM713" s="1"/>
      <c r="AIN713" s="1"/>
      <c r="AIO713" s="1"/>
      <c r="AIP713" s="1"/>
      <c r="AIQ713" s="1"/>
      <c r="AIR713" s="1"/>
      <c r="AIS713" s="1"/>
      <c r="AIT713" s="1"/>
      <c r="AIU713" s="1"/>
      <c r="AIV713" s="1"/>
      <c r="AIW713" s="1"/>
      <c r="AIX713" s="1"/>
      <c r="AIY713" s="1"/>
      <c r="AIZ713" s="1"/>
      <c r="AJA713" s="1"/>
      <c r="AJB713" s="1"/>
      <c r="AJC713" s="1"/>
      <c r="AJD713" s="1"/>
      <c r="AJE713" s="1"/>
      <c r="AJF713" s="1"/>
      <c r="AJG713" s="1"/>
      <c r="AJH713" s="1"/>
      <c r="AJI713" s="1"/>
      <c r="AJJ713" s="1"/>
      <c r="AJK713" s="1"/>
      <c r="AJL713" s="1"/>
      <c r="AJM713" s="1"/>
      <c r="AJN713" s="1"/>
      <c r="AJO713" s="1"/>
      <c r="AJP713" s="1"/>
      <c r="AJQ713" s="1"/>
      <c r="AJR713" s="1"/>
      <c r="AJS713" s="1"/>
      <c r="AJT713" s="1"/>
      <c r="AJU713" s="1"/>
      <c r="AJV713" s="1"/>
      <c r="AJW713" s="1"/>
      <c r="AJX713" s="1"/>
      <c r="AJY713" s="1"/>
      <c r="AJZ713" s="1"/>
      <c r="AKA713" s="1"/>
      <c r="AKB713" s="1"/>
      <c r="AKC713" s="1"/>
      <c r="AKD713" s="1"/>
      <c r="AKE713" s="1"/>
      <c r="AKF713" s="1"/>
      <c r="AKG713" s="1"/>
      <c r="AKH713" s="1"/>
      <c r="AKI713" s="1"/>
      <c r="AKJ713" s="1"/>
      <c r="AKK713" s="1"/>
      <c r="AKL713" s="1"/>
      <c r="AKM713" s="1"/>
      <c r="AKN713" s="1"/>
      <c r="AKO713" s="1"/>
      <c r="AKP713" s="1"/>
      <c r="AKQ713" s="1"/>
      <c r="AKR713" s="1"/>
      <c r="AKS713" s="1"/>
      <c r="AKT713" s="1"/>
      <c r="AKU713" s="1"/>
      <c r="AKV713" s="1"/>
      <c r="AKW713" s="1"/>
      <c r="AKX713" s="1"/>
      <c r="AKY713" s="1"/>
      <c r="AKZ713" s="1"/>
      <c r="ALA713" s="1"/>
      <c r="ALB713" s="1"/>
      <c r="ALC713" s="1"/>
      <c r="ALD713" s="1"/>
      <c r="ALE713" s="1"/>
      <c r="ALF713" s="1"/>
      <c r="ALG713" s="1"/>
      <c r="ALH713" s="1"/>
      <c r="ALI713" s="1"/>
      <c r="ALJ713" s="1"/>
      <c r="ALK713" s="1"/>
      <c r="ALL713" s="1"/>
      <c r="ALM713" s="1"/>
      <c r="ALN713" s="1"/>
      <c r="ALO713" s="1"/>
      <c r="ALP713" s="1"/>
      <c r="ALQ713" s="1"/>
      <c r="ALR713" s="1"/>
      <c r="ALS713" s="1"/>
      <c r="ALT713" s="1"/>
      <c r="ALU713" s="1"/>
      <c r="ALV713" s="1"/>
      <c r="ALW713" s="1"/>
      <c r="ALX713" s="1"/>
      <c r="ALY713" s="1"/>
      <c r="ALZ713" s="1"/>
      <c r="AMA713" s="1"/>
      <c r="AMB713" s="1"/>
      <c r="AMC713" s="1"/>
      <c r="AMD713" s="1"/>
      <c r="AME713" s="1"/>
      <c r="AMF713" s="1"/>
      <c r="AMG713" s="1"/>
      <c r="AMH713" s="1"/>
      <c r="AMI713" s="1"/>
      <c r="AMJ713" s="1"/>
    </row>
    <row r="714" spans="1:1024" s="22" customFormat="1">
      <c r="A714" s="1" t="s">
        <v>9721</v>
      </c>
      <c r="B714" s="1" t="s">
        <v>9741</v>
      </c>
      <c r="C714" s="1" t="s">
        <v>1358</v>
      </c>
      <c r="D714" s="1" t="s">
        <v>238</v>
      </c>
      <c r="E714" s="1" t="s">
        <v>9778</v>
      </c>
      <c r="F714" s="1" t="s">
        <v>9778</v>
      </c>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c r="KB714" s="1"/>
      <c r="KC714" s="1"/>
      <c r="KD714" s="1"/>
      <c r="KE714" s="1"/>
      <c r="KF714" s="1"/>
      <c r="KG714" s="1"/>
      <c r="KH714" s="1"/>
      <c r="KI714" s="1"/>
      <c r="KJ714" s="1"/>
      <c r="KK714" s="1"/>
      <c r="KL714" s="1"/>
      <c r="KM714" s="1"/>
      <c r="KN714" s="1"/>
      <c r="KO714" s="1"/>
      <c r="KP714" s="1"/>
      <c r="KQ714" s="1"/>
      <c r="KR714" s="1"/>
      <c r="KS714" s="1"/>
      <c r="KT714" s="1"/>
      <c r="KU714" s="1"/>
      <c r="KV714" s="1"/>
      <c r="KW714" s="1"/>
      <c r="KX714" s="1"/>
      <c r="KY714" s="1"/>
      <c r="KZ714" s="1"/>
      <c r="LA714" s="1"/>
      <c r="LB714" s="1"/>
      <c r="LC714" s="1"/>
      <c r="LD714" s="1"/>
      <c r="LE714" s="1"/>
      <c r="LF714" s="1"/>
      <c r="LG714" s="1"/>
      <c r="LH714" s="1"/>
      <c r="LI714" s="1"/>
      <c r="LJ714" s="1"/>
      <c r="LK714" s="1"/>
      <c r="LL714" s="1"/>
      <c r="LM714" s="1"/>
      <c r="LN714" s="1"/>
      <c r="LO714" s="1"/>
      <c r="LP714" s="1"/>
      <c r="LQ714" s="1"/>
      <c r="LR714" s="1"/>
      <c r="LS714" s="1"/>
      <c r="LT714" s="1"/>
      <c r="LU714" s="1"/>
      <c r="LV714" s="1"/>
      <c r="LW714" s="1"/>
      <c r="LX714" s="1"/>
      <c r="LY714" s="1"/>
      <c r="LZ714" s="1"/>
      <c r="MA714" s="1"/>
      <c r="MB714" s="1"/>
      <c r="MC714" s="1"/>
      <c r="MD714" s="1"/>
      <c r="ME714" s="1"/>
      <c r="MF714" s="1"/>
      <c r="MG714" s="1"/>
      <c r="MH714" s="1"/>
      <c r="MI714" s="1"/>
      <c r="MJ714" s="1"/>
      <c r="MK714" s="1"/>
      <c r="ML714" s="1"/>
      <c r="MM714" s="1"/>
      <c r="MN714" s="1"/>
      <c r="MO714" s="1"/>
      <c r="MP714" s="1"/>
      <c r="MQ714" s="1"/>
      <c r="MR714" s="1"/>
      <c r="MS714" s="1"/>
      <c r="MT714" s="1"/>
      <c r="MU714" s="1"/>
      <c r="MV714" s="1"/>
      <c r="MW714" s="1"/>
      <c r="MX714" s="1"/>
      <c r="MY714" s="1"/>
      <c r="MZ714" s="1"/>
      <c r="NA714" s="1"/>
      <c r="NB714" s="1"/>
      <c r="NC714" s="1"/>
      <c r="ND714" s="1"/>
      <c r="NE714" s="1"/>
      <c r="NF714" s="1"/>
      <c r="NG714" s="1"/>
      <c r="NH714" s="1"/>
      <c r="NI714" s="1"/>
      <c r="NJ714" s="1"/>
      <c r="NK714" s="1"/>
      <c r="NL714" s="1"/>
      <c r="NM714" s="1"/>
      <c r="NN714" s="1"/>
      <c r="NO714" s="1"/>
      <c r="NP714" s="1"/>
      <c r="NQ714" s="1"/>
      <c r="NR714" s="1"/>
      <c r="NS714" s="1"/>
      <c r="NT714" s="1"/>
      <c r="NU714" s="1"/>
      <c r="NV714" s="1"/>
      <c r="NW714" s="1"/>
      <c r="NX714" s="1"/>
      <c r="NY714" s="1"/>
      <c r="NZ714" s="1"/>
      <c r="OA714" s="1"/>
      <c r="OB714" s="1"/>
      <c r="OC714" s="1"/>
      <c r="OD714" s="1"/>
      <c r="OE714" s="1"/>
      <c r="OF714" s="1"/>
      <c r="OG714" s="1"/>
      <c r="OH714" s="1"/>
      <c r="OI714" s="1"/>
      <c r="OJ714" s="1"/>
      <c r="OK714" s="1"/>
      <c r="OL714" s="1"/>
      <c r="OM714" s="1"/>
      <c r="ON714" s="1"/>
      <c r="OO714" s="1"/>
      <c r="OP714" s="1"/>
      <c r="OQ714" s="1"/>
      <c r="OR714" s="1"/>
      <c r="OS714" s="1"/>
      <c r="OT714" s="1"/>
      <c r="OU714" s="1"/>
      <c r="OV714" s="1"/>
      <c r="OW714" s="1"/>
      <c r="OX714" s="1"/>
      <c r="OY714" s="1"/>
      <c r="OZ714" s="1"/>
      <c r="PA714" s="1"/>
      <c r="PB714" s="1"/>
      <c r="PC714" s="1"/>
      <c r="PD714" s="1"/>
      <c r="PE714" s="1"/>
      <c r="PF714" s="1"/>
      <c r="PG714" s="1"/>
      <c r="PH714" s="1"/>
      <c r="PI714" s="1"/>
      <c r="PJ714" s="1"/>
      <c r="PK714" s="1"/>
      <c r="PL714" s="1"/>
      <c r="PM714" s="1"/>
      <c r="PN714" s="1"/>
      <c r="PO714" s="1"/>
      <c r="PP714" s="1"/>
      <c r="PQ714" s="1"/>
      <c r="PR714" s="1"/>
      <c r="PS714" s="1"/>
      <c r="PT714" s="1"/>
      <c r="PU714" s="1"/>
      <c r="PV714" s="1"/>
      <c r="PW714" s="1"/>
      <c r="PX714" s="1"/>
      <c r="PY714" s="1"/>
      <c r="PZ714" s="1"/>
      <c r="QA714" s="1"/>
      <c r="QB714" s="1"/>
      <c r="QC714" s="1"/>
      <c r="QD714" s="1"/>
      <c r="QE714" s="1"/>
      <c r="QF714" s="1"/>
      <c r="QG714" s="1"/>
      <c r="QH714" s="1"/>
      <c r="QI714" s="1"/>
      <c r="QJ714" s="1"/>
      <c r="QK714" s="1"/>
      <c r="QL714" s="1"/>
      <c r="QM714" s="1"/>
      <c r="QN714" s="1"/>
      <c r="QO714" s="1"/>
      <c r="QP714" s="1"/>
      <c r="QQ714" s="1"/>
      <c r="QR714" s="1"/>
      <c r="QS714" s="1"/>
      <c r="QT714" s="1"/>
      <c r="QU714" s="1"/>
      <c r="QV714" s="1"/>
      <c r="QW714" s="1"/>
      <c r="QX714" s="1"/>
      <c r="QY714" s="1"/>
      <c r="QZ714" s="1"/>
      <c r="RA714" s="1"/>
      <c r="RB714" s="1"/>
      <c r="RC714" s="1"/>
      <c r="RD714" s="1"/>
      <c r="RE714" s="1"/>
      <c r="RF714" s="1"/>
      <c r="RG714" s="1"/>
      <c r="RH714" s="1"/>
      <c r="RI714" s="1"/>
      <c r="RJ714" s="1"/>
      <c r="RK714" s="1"/>
      <c r="RL714" s="1"/>
      <c r="RM714" s="1"/>
      <c r="RN714" s="1"/>
      <c r="RO714" s="1"/>
      <c r="RP714" s="1"/>
      <c r="RQ714" s="1"/>
      <c r="RR714" s="1"/>
      <c r="RS714" s="1"/>
      <c r="RT714" s="1"/>
      <c r="RU714" s="1"/>
      <c r="RV714" s="1"/>
      <c r="RW714" s="1"/>
      <c r="RX714" s="1"/>
      <c r="RY714" s="1"/>
      <c r="RZ714" s="1"/>
      <c r="SA714" s="1"/>
      <c r="SB714" s="1"/>
      <c r="SC714" s="1"/>
      <c r="SD714" s="1"/>
      <c r="SE714" s="1"/>
      <c r="SF714" s="1"/>
      <c r="SG714" s="1"/>
      <c r="SH714" s="1"/>
      <c r="SI714" s="1"/>
      <c r="SJ714" s="1"/>
      <c r="SK714" s="1"/>
      <c r="SL714" s="1"/>
      <c r="SM714" s="1"/>
      <c r="SN714" s="1"/>
      <c r="SO714" s="1"/>
      <c r="SP714" s="1"/>
      <c r="SQ714" s="1"/>
      <c r="SR714" s="1"/>
      <c r="SS714" s="1"/>
      <c r="ST714" s="1"/>
      <c r="SU714" s="1"/>
      <c r="SV714" s="1"/>
      <c r="SW714" s="1"/>
      <c r="SX714" s="1"/>
      <c r="SY714" s="1"/>
      <c r="SZ714" s="1"/>
      <c r="TA714" s="1"/>
      <c r="TB714" s="1"/>
      <c r="TC714" s="1"/>
      <c r="TD714" s="1"/>
      <c r="TE714" s="1"/>
      <c r="TF714" s="1"/>
      <c r="TG714" s="1"/>
      <c r="TH714" s="1"/>
      <c r="TI714" s="1"/>
      <c r="TJ714" s="1"/>
      <c r="TK714" s="1"/>
      <c r="TL714" s="1"/>
      <c r="TM714" s="1"/>
      <c r="TN714" s="1"/>
      <c r="TO714" s="1"/>
      <c r="TP714" s="1"/>
      <c r="TQ714" s="1"/>
      <c r="TR714" s="1"/>
      <c r="TS714" s="1"/>
      <c r="TT714" s="1"/>
      <c r="TU714" s="1"/>
      <c r="TV714" s="1"/>
      <c r="TW714" s="1"/>
      <c r="TX714" s="1"/>
      <c r="TY714" s="1"/>
      <c r="TZ714" s="1"/>
      <c r="UA714" s="1"/>
      <c r="UB714" s="1"/>
      <c r="UC714" s="1"/>
      <c r="UD714" s="1"/>
      <c r="UE714" s="1"/>
      <c r="UF714" s="1"/>
      <c r="UG714" s="1"/>
      <c r="UH714" s="1"/>
      <c r="UI714" s="1"/>
      <c r="UJ714" s="1"/>
      <c r="UK714" s="1"/>
      <c r="UL714" s="1"/>
      <c r="UM714" s="1"/>
      <c r="UN714" s="1"/>
      <c r="UO714" s="1"/>
      <c r="UP714" s="1"/>
      <c r="UQ714" s="1"/>
      <c r="UR714" s="1"/>
      <c r="US714" s="1"/>
      <c r="UT714" s="1"/>
      <c r="UU714" s="1"/>
      <c r="UV714" s="1"/>
      <c r="UW714" s="1"/>
      <c r="UX714" s="1"/>
      <c r="UY714" s="1"/>
      <c r="UZ714" s="1"/>
      <c r="VA714" s="1"/>
      <c r="VB714" s="1"/>
      <c r="VC714" s="1"/>
      <c r="VD714" s="1"/>
      <c r="VE714" s="1"/>
      <c r="VF714" s="1"/>
      <c r="VG714" s="1"/>
      <c r="VH714" s="1"/>
      <c r="VI714" s="1"/>
      <c r="VJ714" s="1"/>
      <c r="VK714" s="1"/>
      <c r="VL714" s="1"/>
      <c r="VM714" s="1"/>
      <c r="VN714" s="1"/>
      <c r="VO714" s="1"/>
      <c r="VP714" s="1"/>
      <c r="VQ714" s="1"/>
      <c r="VR714" s="1"/>
      <c r="VS714" s="1"/>
      <c r="VT714" s="1"/>
      <c r="VU714" s="1"/>
      <c r="VV714" s="1"/>
      <c r="VW714" s="1"/>
      <c r="VX714" s="1"/>
      <c r="VY714" s="1"/>
      <c r="VZ714" s="1"/>
      <c r="WA714" s="1"/>
      <c r="WB714" s="1"/>
      <c r="WC714" s="1"/>
      <c r="WD714" s="1"/>
      <c r="WE714" s="1"/>
      <c r="WF714" s="1"/>
      <c r="WG714" s="1"/>
      <c r="WH714" s="1"/>
      <c r="WI714" s="1"/>
      <c r="WJ714" s="1"/>
      <c r="WK714" s="1"/>
      <c r="WL714" s="1"/>
      <c r="WM714" s="1"/>
      <c r="WN714" s="1"/>
      <c r="WO714" s="1"/>
      <c r="WP714" s="1"/>
      <c r="WQ714" s="1"/>
      <c r="WR714" s="1"/>
      <c r="WS714" s="1"/>
      <c r="WT714" s="1"/>
      <c r="WU714" s="1"/>
      <c r="WV714" s="1"/>
      <c r="WW714" s="1"/>
      <c r="WX714" s="1"/>
      <c r="WY714" s="1"/>
      <c r="WZ714" s="1"/>
      <c r="XA714" s="1"/>
      <c r="XB714" s="1"/>
      <c r="XC714" s="1"/>
      <c r="XD714" s="1"/>
      <c r="XE714" s="1"/>
      <c r="XF714" s="1"/>
      <c r="XG714" s="1"/>
      <c r="XH714" s="1"/>
      <c r="XI714" s="1"/>
      <c r="XJ714" s="1"/>
      <c r="XK714" s="1"/>
      <c r="XL714" s="1"/>
      <c r="XM714" s="1"/>
      <c r="XN714" s="1"/>
      <c r="XO714" s="1"/>
      <c r="XP714" s="1"/>
      <c r="XQ714" s="1"/>
      <c r="XR714" s="1"/>
      <c r="XS714" s="1"/>
      <c r="XT714" s="1"/>
      <c r="XU714" s="1"/>
      <c r="XV714" s="1"/>
      <c r="XW714" s="1"/>
      <c r="XX714" s="1"/>
      <c r="XY714" s="1"/>
      <c r="XZ714" s="1"/>
      <c r="YA714" s="1"/>
      <c r="YB714" s="1"/>
      <c r="YC714" s="1"/>
      <c r="YD714" s="1"/>
      <c r="YE714" s="1"/>
      <c r="YF714" s="1"/>
      <c r="YG714" s="1"/>
      <c r="YH714" s="1"/>
      <c r="YI714" s="1"/>
      <c r="YJ714" s="1"/>
      <c r="YK714" s="1"/>
      <c r="YL714" s="1"/>
      <c r="YM714" s="1"/>
      <c r="YN714" s="1"/>
      <c r="YO714" s="1"/>
      <c r="YP714" s="1"/>
      <c r="YQ714" s="1"/>
      <c r="YR714" s="1"/>
      <c r="YS714" s="1"/>
      <c r="YT714" s="1"/>
      <c r="YU714" s="1"/>
      <c r="YV714" s="1"/>
      <c r="YW714" s="1"/>
      <c r="YX714" s="1"/>
      <c r="YY714" s="1"/>
      <c r="YZ714" s="1"/>
      <c r="ZA714" s="1"/>
      <c r="ZB714" s="1"/>
      <c r="ZC714" s="1"/>
      <c r="ZD714" s="1"/>
      <c r="ZE714" s="1"/>
      <c r="ZF714" s="1"/>
      <c r="ZG714" s="1"/>
      <c r="ZH714" s="1"/>
      <c r="ZI714" s="1"/>
      <c r="ZJ714" s="1"/>
      <c r="ZK714" s="1"/>
      <c r="ZL714" s="1"/>
      <c r="ZM714" s="1"/>
      <c r="ZN714" s="1"/>
      <c r="ZO714" s="1"/>
      <c r="ZP714" s="1"/>
      <c r="ZQ714" s="1"/>
      <c r="ZR714" s="1"/>
      <c r="ZS714" s="1"/>
      <c r="ZT714" s="1"/>
      <c r="ZU714" s="1"/>
      <c r="ZV714" s="1"/>
      <c r="ZW714" s="1"/>
      <c r="ZX714" s="1"/>
      <c r="ZY714" s="1"/>
      <c r="ZZ714" s="1"/>
      <c r="AAA714" s="1"/>
      <c r="AAB714" s="1"/>
      <c r="AAC714" s="1"/>
      <c r="AAD714" s="1"/>
      <c r="AAE714" s="1"/>
      <c r="AAF714" s="1"/>
      <c r="AAG714" s="1"/>
      <c r="AAH714" s="1"/>
      <c r="AAI714" s="1"/>
      <c r="AAJ714" s="1"/>
      <c r="AAK714" s="1"/>
      <c r="AAL714" s="1"/>
      <c r="AAM714" s="1"/>
      <c r="AAN714" s="1"/>
      <c r="AAO714" s="1"/>
      <c r="AAP714" s="1"/>
      <c r="AAQ714" s="1"/>
      <c r="AAR714" s="1"/>
      <c r="AAS714" s="1"/>
      <c r="AAT714" s="1"/>
      <c r="AAU714" s="1"/>
      <c r="AAV714" s="1"/>
      <c r="AAW714" s="1"/>
      <c r="AAX714" s="1"/>
      <c r="AAY714" s="1"/>
      <c r="AAZ714" s="1"/>
      <c r="ABA714" s="1"/>
      <c r="ABB714" s="1"/>
      <c r="ABC714" s="1"/>
      <c r="ABD714" s="1"/>
      <c r="ABE714" s="1"/>
      <c r="ABF714" s="1"/>
      <c r="ABG714" s="1"/>
      <c r="ABH714" s="1"/>
      <c r="ABI714" s="1"/>
      <c r="ABJ714" s="1"/>
      <c r="ABK714" s="1"/>
      <c r="ABL714" s="1"/>
      <c r="ABM714" s="1"/>
      <c r="ABN714" s="1"/>
      <c r="ABO714" s="1"/>
      <c r="ABP714" s="1"/>
      <c r="ABQ714" s="1"/>
      <c r="ABR714" s="1"/>
      <c r="ABS714" s="1"/>
      <c r="ABT714" s="1"/>
      <c r="ABU714" s="1"/>
      <c r="ABV714" s="1"/>
      <c r="ABW714" s="1"/>
      <c r="ABX714" s="1"/>
      <c r="ABY714" s="1"/>
      <c r="ABZ714" s="1"/>
      <c r="ACA714" s="1"/>
      <c r="ACB714" s="1"/>
      <c r="ACC714" s="1"/>
      <c r="ACD714" s="1"/>
      <c r="ACE714" s="1"/>
      <c r="ACF714" s="1"/>
      <c r="ACG714" s="1"/>
      <c r="ACH714" s="1"/>
      <c r="ACI714" s="1"/>
      <c r="ACJ714" s="1"/>
      <c r="ACK714" s="1"/>
      <c r="ACL714" s="1"/>
      <c r="ACM714" s="1"/>
      <c r="ACN714" s="1"/>
      <c r="ACO714" s="1"/>
      <c r="ACP714" s="1"/>
      <c r="ACQ714" s="1"/>
      <c r="ACR714" s="1"/>
      <c r="ACS714" s="1"/>
      <c r="ACT714" s="1"/>
      <c r="ACU714" s="1"/>
      <c r="ACV714" s="1"/>
      <c r="ACW714" s="1"/>
      <c r="ACX714" s="1"/>
      <c r="ACY714" s="1"/>
      <c r="ACZ714" s="1"/>
      <c r="ADA714" s="1"/>
      <c r="ADB714" s="1"/>
      <c r="ADC714" s="1"/>
      <c r="ADD714" s="1"/>
      <c r="ADE714" s="1"/>
      <c r="ADF714" s="1"/>
      <c r="ADG714" s="1"/>
      <c r="ADH714" s="1"/>
      <c r="ADI714" s="1"/>
      <c r="ADJ714" s="1"/>
      <c r="ADK714" s="1"/>
      <c r="ADL714" s="1"/>
      <c r="ADM714" s="1"/>
      <c r="ADN714" s="1"/>
      <c r="ADO714" s="1"/>
      <c r="ADP714" s="1"/>
      <c r="ADQ714" s="1"/>
      <c r="ADR714" s="1"/>
      <c r="ADS714" s="1"/>
      <c r="ADT714" s="1"/>
      <c r="ADU714" s="1"/>
      <c r="ADV714" s="1"/>
      <c r="ADW714" s="1"/>
      <c r="ADX714" s="1"/>
      <c r="ADY714" s="1"/>
      <c r="ADZ714" s="1"/>
      <c r="AEA714" s="1"/>
      <c r="AEB714" s="1"/>
      <c r="AEC714" s="1"/>
      <c r="AED714" s="1"/>
      <c r="AEE714" s="1"/>
      <c r="AEF714" s="1"/>
      <c r="AEG714" s="1"/>
      <c r="AEH714" s="1"/>
      <c r="AEI714" s="1"/>
      <c r="AEJ714" s="1"/>
      <c r="AEK714" s="1"/>
      <c r="AEL714" s="1"/>
      <c r="AEM714" s="1"/>
      <c r="AEN714" s="1"/>
      <c r="AEO714" s="1"/>
      <c r="AEP714" s="1"/>
      <c r="AEQ714" s="1"/>
      <c r="AER714" s="1"/>
      <c r="AES714" s="1"/>
      <c r="AET714" s="1"/>
      <c r="AEU714" s="1"/>
      <c r="AEV714" s="1"/>
      <c r="AEW714" s="1"/>
      <c r="AEX714" s="1"/>
      <c r="AEY714" s="1"/>
      <c r="AEZ714" s="1"/>
      <c r="AFA714" s="1"/>
      <c r="AFB714" s="1"/>
      <c r="AFC714" s="1"/>
      <c r="AFD714" s="1"/>
      <c r="AFE714" s="1"/>
      <c r="AFF714" s="1"/>
      <c r="AFG714" s="1"/>
      <c r="AFH714" s="1"/>
      <c r="AFI714" s="1"/>
      <c r="AFJ714" s="1"/>
      <c r="AFK714" s="1"/>
      <c r="AFL714" s="1"/>
      <c r="AFM714" s="1"/>
      <c r="AFN714" s="1"/>
      <c r="AFO714" s="1"/>
      <c r="AFP714" s="1"/>
      <c r="AFQ714" s="1"/>
      <c r="AFR714" s="1"/>
      <c r="AFS714" s="1"/>
      <c r="AFT714" s="1"/>
      <c r="AFU714" s="1"/>
      <c r="AFV714" s="1"/>
      <c r="AFW714" s="1"/>
      <c r="AFX714" s="1"/>
      <c r="AFY714" s="1"/>
      <c r="AFZ714" s="1"/>
      <c r="AGA714" s="1"/>
      <c r="AGB714" s="1"/>
      <c r="AGC714" s="1"/>
      <c r="AGD714" s="1"/>
      <c r="AGE714" s="1"/>
      <c r="AGF714" s="1"/>
      <c r="AGG714" s="1"/>
      <c r="AGH714" s="1"/>
      <c r="AGI714" s="1"/>
      <c r="AGJ714" s="1"/>
      <c r="AGK714" s="1"/>
      <c r="AGL714" s="1"/>
      <c r="AGM714" s="1"/>
      <c r="AGN714" s="1"/>
      <c r="AGO714" s="1"/>
      <c r="AGP714" s="1"/>
      <c r="AGQ714" s="1"/>
      <c r="AGR714" s="1"/>
      <c r="AGS714" s="1"/>
      <c r="AGT714" s="1"/>
      <c r="AGU714" s="1"/>
      <c r="AGV714" s="1"/>
      <c r="AGW714" s="1"/>
      <c r="AGX714" s="1"/>
      <c r="AGY714" s="1"/>
      <c r="AGZ714" s="1"/>
      <c r="AHA714" s="1"/>
      <c r="AHB714" s="1"/>
      <c r="AHC714" s="1"/>
      <c r="AHD714" s="1"/>
      <c r="AHE714" s="1"/>
      <c r="AHF714" s="1"/>
      <c r="AHG714" s="1"/>
      <c r="AHH714" s="1"/>
      <c r="AHI714" s="1"/>
      <c r="AHJ714" s="1"/>
      <c r="AHK714" s="1"/>
      <c r="AHL714" s="1"/>
      <c r="AHM714" s="1"/>
      <c r="AHN714" s="1"/>
      <c r="AHO714" s="1"/>
      <c r="AHP714" s="1"/>
      <c r="AHQ714" s="1"/>
      <c r="AHR714" s="1"/>
      <c r="AHS714" s="1"/>
      <c r="AHT714" s="1"/>
      <c r="AHU714" s="1"/>
      <c r="AHV714" s="1"/>
      <c r="AHW714" s="1"/>
      <c r="AHX714" s="1"/>
      <c r="AHY714" s="1"/>
      <c r="AHZ714" s="1"/>
      <c r="AIA714" s="1"/>
      <c r="AIB714" s="1"/>
      <c r="AIC714" s="1"/>
      <c r="AID714" s="1"/>
      <c r="AIE714" s="1"/>
      <c r="AIF714" s="1"/>
      <c r="AIG714" s="1"/>
      <c r="AIH714" s="1"/>
      <c r="AII714" s="1"/>
      <c r="AIJ714" s="1"/>
      <c r="AIK714" s="1"/>
      <c r="AIL714" s="1"/>
      <c r="AIM714" s="1"/>
      <c r="AIN714" s="1"/>
      <c r="AIO714" s="1"/>
      <c r="AIP714" s="1"/>
      <c r="AIQ714" s="1"/>
      <c r="AIR714" s="1"/>
      <c r="AIS714" s="1"/>
      <c r="AIT714" s="1"/>
      <c r="AIU714" s="1"/>
      <c r="AIV714" s="1"/>
      <c r="AIW714" s="1"/>
      <c r="AIX714" s="1"/>
      <c r="AIY714" s="1"/>
      <c r="AIZ714" s="1"/>
      <c r="AJA714" s="1"/>
      <c r="AJB714" s="1"/>
      <c r="AJC714" s="1"/>
      <c r="AJD714" s="1"/>
      <c r="AJE714" s="1"/>
      <c r="AJF714" s="1"/>
      <c r="AJG714" s="1"/>
      <c r="AJH714" s="1"/>
      <c r="AJI714" s="1"/>
      <c r="AJJ714" s="1"/>
      <c r="AJK714" s="1"/>
      <c r="AJL714" s="1"/>
      <c r="AJM714" s="1"/>
      <c r="AJN714" s="1"/>
      <c r="AJO714" s="1"/>
      <c r="AJP714" s="1"/>
      <c r="AJQ714" s="1"/>
      <c r="AJR714" s="1"/>
      <c r="AJS714" s="1"/>
      <c r="AJT714" s="1"/>
      <c r="AJU714" s="1"/>
      <c r="AJV714" s="1"/>
      <c r="AJW714" s="1"/>
      <c r="AJX714" s="1"/>
      <c r="AJY714" s="1"/>
      <c r="AJZ714" s="1"/>
      <c r="AKA714" s="1"/>
      <c r="AKB714" s="1"/>
      <c r="AKC714" s="1"/>
      <c r="AKD714" s="1"/>
      <c r="AKE714" s="1"/>
      <c r="AKF714" s="1"/>
      <c r="AKG714" s="1"/>
      <c r="AKH714" s="1"/>
      <c r="AKI714" s="1"/>
      <c r="AKJ714" s="1"/>
      <c r="AKK714" s="1"/>
      <c r="AKL714" s="1"/>
      <c r="AKM714" s="1"/>
      <c r="AKN714" s="1"/>
      <c r="AKO714" s="1"/>
      <c r="AKP714" s="1"/>
      <c r="AKQ714" s="1"/>
      <c r="AKR714" s="1"/>
      <c r="AKS714" s="1"/>
      <c r="AKT714" s="1"/>
      <c r="AKU714" s="1"/>
      <c r="AKV714" s="1"/>
      <c r="AKW714" s="1"/>
      <c r="AKX714" s="1"/>
      <c r="AKY714" s="1"/>
      <c r="AKZ714" s="1"/>
      <c r="ALA714" s="1"/>
      <c r="ALB714" s="1"/>
      <c r="ALC714" s="1"/>
      <c r="ALD714" s="1"/>
      <c r="ALE714" s="1"/>
      <c r="ALF714" s="1"/>
      <c r="ALG714" s="1"/>
      <c r="ALH714" s="1"/>
      <c r="ALI714" s="1"/>
      <c r="ALJ714" s="1"/>
      <c r="ALK714" s="1"/>
      <c r="ALL714" s="1"/>
      <c r="ALM714" s="1"/>
      <c r="ALN714" s="1"/>
      <c r="ALO714" s="1"/>
      <c r="ALP714" s="1"/>
      <c r="ALQ714" s="1"/>
      <c r="ALR714" s="1"/>
      <c r="ALS714" s="1"/>
      <c r="ALT714" s="1"/>
      <c r="ALU714" s="1"/>
      <c r="ALV714" s="1"/>
      <c r="ALW714" s="1"/>
      <c r="ALX714" s="1"/>
      <c r="ALY714" s="1"/>
      <c r="ALZ714" s="1"/>
      <c r="AMA714" s="1"/>
      <c r="AMB714" s="1"/>
      <c r="AMC714" s="1"/>
      <c r="AMD714" s="1"/>
      <c r="AME714" s="1"/>
      <c r="AMF714" s="1"/>
      <c r="AMG714" s="1"/>
      <c r="AMH714" s="1"/>
      <c r="AMI714" s="1"/>
      <c r="AMJ714" s="1"/>
    </row>
    <row r="715" spans="1:1024" s="22" customFormat="1">
      <c r="A715" s="1" t="s">
        <v>9722</v>
      </c>
      <c r="B715" s="1" t="s">
        <v>9742</v>
      </c>
      <c r="C715" s="1" t="s">
        <v>1358</v>
      </c>
      <c r="D715" s="1" t="s">
        <v>13</v>
      </c>
      <c r="E715" s="1" t="s">
        <v>9779</v>
      </c>
      <c r="F715" s="1" t="s">
        <v>1313</v>
      </c>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c r="KB715" s="1"/>
      <c r="KC715" s="1"/>
      <c r="KD715" s="1"/>
      <c r="KE715" s="1"/>
      <c r="KF715" s="1"/>
      <c r="KG715" s="1"/>
      <c r="KH715" s="1"/>
      <c r="KI715" s="1"/>
      <c r="KJ715" s="1"/>
      <c r="KK715" s="1"/>
      <c r="KL715" s="1"/>
      <c r="KM715" s="1"/>
      <c r="KN715" s="1"/>
      <c r="KO715" s="1"/>
      <c r="KP715" s="1"/>
      <c r="KQ715" s="1"/>
      <c r="KR715" s="1"/>
      <c r="KS715" s="1"/>
      <c r="KT715" s="1"/>
      <c r="KU715" s="1"/>
      <c r="KV715" s="1"/>
      <c r="KW715" s="1"/>
      <c r="KX715" s="1"/>
      <c r="KY715" s="1"/>
      <c r="KZ715" s="1"/>
      <c r="LA715" s="1"/>
      <c r="LB715" s="1"/>
      <c r="LC715" s="1"/>
      <c r="LD715" s="1"/>
      <c r="LE715" s="1"/>
      <c r="LF715" s="1"/>
      <c r="LG715" s="1"/>
      <c r="LH715" s="1"/>
      <c r="LI715" s="1"/>
      <c r="LJ715" s="1"/>
      <c r="LK715" s="1"/>
      <c r="LL715" s="1"/>
      <c r="LM715" s="1"/>
      <c r="LN715" s="1"/>
      <c r="LO715" s="1"/>
      <c r="LP715" s="1"/>
      <c r="LQ715" s="1"/>
      <c r="LR715" s="1"/>
      <c r="LS715" s="1"/>
      <c r="LT715" s="1"/>
      <c r="LU715" s="1"/>
      <c r="LV715" s="1"/>
      <c r="LW715" s="1"/>
      <c r="LX715" s="1"/>
      <c r="LY715" s="1"/>
      <c r="LZ715" s="1"/>
      <c r="MA715" s="1"/>
      <c r="MB715" s="1"/>
      <c r="MC715" s="1"/>
      <c r="MD715" s="1"/>
      <c r="ME715" s="1"/>
      <c r="MF715" s="1"/>
      <c r="MG715" s="1"/>
      <c r="MH715" s="1"/>
      <c r="MI715" s="1"/>
      <c r="MJ715" s="1"/>
      <c r="MK715" s="1"/>
      <c r="ML715" s="1"/>
      <c r="MM715" s="1"/>
      <c r="MN715" s="1"/>
      <c r="MO715" s="1"/>
      <c r="MP715" s="1"/>
      <c r="MQ715" s="1"/>
      <c r="MR715" s="1"/>
      <c r="MS715" s="1"/>
      <c r="MT715" s="1"/>
      <c r="MU715" s="1"/>
      <c r="MV715" s="1"/>
      <c r="MW715" s="1"/>
      <c r="MX715" s="1"/>
      <c r="MY715" s="1"/>
      <c r="MZ715" s="1"/>
      <c r="NA715" s="1"/>
      <c r="NB715" s="1"/>
      <c r="NC715" s="1"/>
      <c r="ND715" s="1"/>
      <c r="NE715" s="1"/>
      <c r="NF715" s="1"/>
      <c r="NG715" s="1"/>
      <c r="NH715" s="1"/>
      <c r="NI715" s="1"/>
      <c r="NJ715" s="1"/>
      <c r="NK715" s="1"/>
      <c r="NL715" s="1"/>
      <c r="NM715" s="1"/>
      <c r="NN715" s="1"/>
      <c r="NO715" s="1"/>
      <c r="NP715" s="1"/>
      <c r="NQ715" s="1"/>
      <c r="NR715" s="1"/>
      <c r="NS715" s="1"/>
      <c r="NT715" s="1"/>
      <c r="NU715" s="1"/>
      <c r="NV715" s="1"/>
      <c r="NW715" s="1"/>
      <c r="NX715" s="1"/>
      <c r="NY715" s="1"/>
      <c r="NZ715" s="1"/>
      <c r="OA715" s="1"/>
      <c r="OB715" s="1"/>
      <c r="OC715" s="1"/>
      <c r="OD715" s="1"/>
      <c r="OE715" s="1"/>
      <c r="OF715" s="1"/>
      <c r="OG715" s="1"/>
      <c r="OH715" s="1"/>
      <c r="OI715" s="1"/>
      <c r="OJ715" s="1"/>
      <c r="OK715" s="1"/>
      <c r="OL715" s="1"/>
      <c r="OM715" s="1"/>
      <c r="ON715" s="1"/>
      <c r="OO715" s="1"/>
      <c r="OP715" s="1"/>
      <c r="OQ715" s="1"/>
      <c r="OR715" s="1"/>
      <c r="OS715" s="1"/>
      <c r="OT715" s="1"/>
      <c r="OU715" s="1"/>
      <c r="OV715" s="1"/>
      <c r="OW715" s="1"/>
      <c r="OX715" s="1"/>
      <c r="OY715" s="1"/>
      <c r="OZ715" s="1"/>
      <c r="PA715" s="1"/>
      <c r="PB715" s="1"/>
      <c r="PC715" s="1"/>
      <c r="PD715" s="1"/>
      <c r="PE715" s="1"/>
      <c r="PF715" s="1"/>
      <c r="PG715" s="1"/>
      <c r="PH715" s="1"/>
      <c r="PI715" s="1"/>
      <c r="PJ715" s="1"/>
      <c r="PK715" s="1"/>
      <c r="PL715" s="1"/>
      <c r="PM715" s="1"/>
      <c r="PN715" s="1"/>
      <c r="PO715" s="1"/>
      <c r="PP715" s="1"/>
      <c r="PQ715" s="1"/>
      <c r="PR715" s="1"/>
      <c r="PS715" s="1"/>
      <c r="PT715" s="1"/>
      <c r="PU715" s="1"/>
      <c r="PV715" s="1"/>
      <c r="PW715" s="1"/>
      <c r="PX715" s="1"/>
      <c r="PY715" s="1"/>
      <c r="PZ715" s="1"/>
      <c r="QA715" s="1"/>
      <c r="QB715" s="1"/>
      <c r="QC715" s="1"/>
      <c r="QD715" s="1"/>
      <c r="QE715" s="1"/>
      <c r="QF715" s="1"/>
      <c r="QG715" s="1"/>
      <c r="QH715" s="1"/>
      <c r="QI715" s="1"/>
      <c r="QJ715" s="1"/>
      <c r="QK715" s="1"/>
      <c r="QL715" s="1"/>
      <c r="QM715" s="1"/>
      <c r="QN715" s="1"/>
      <c r="QO715" s="1"/>
      <c r="QP715" s="1"/>
      <c r="QQ715" s="1"/>
      <c r="QR715" s="1"/>
      <c r="QS715" s="1"/>
      <c r="QT715" s="1"/>
      <c r="QU715" s="1"/>
      <c r="QV715" s="1"/>
      <c r="QW715" s="1"/>
      <c r="QX715" s="1"/>
      <c r="QY715" s="1"/>
      <c r="QZ715" s="1"/>
      <c r="RA715" s="1"/>
      <c r="RB715" s="1"/>
      <c r="RC715" s="1"/>
      <c r="RD715" s="1"/>
      <c r="RE715" s="1"/>
      <c r="RF715" s="1"/>
      <c r="RG715" s="1"/>
      <c r="RH715" s="1"/>
      <c r="RI715" s="1"/>
      <c r="RJ715" s="1"/>
      <c r="RK715" s="1"/>
      <c r="RL715" s="1"/>
      <c r="RM715" s="1"/>
      <c r="RN715" s="1"/>
      <c r="RO715" s="1"/>
      <c r="RP715" s="1"/>
      <c r="RQ715" s="1"/>
      <c r="RR715" s="1"/>
      <c r="RS715" s="1"/>
      <c r="RT715" s="1"/>
      <c r="RU715" s="1"/>
      <c r="RV715" s="1"/>
      <c r="RW715" s="1"/>
      <c r="RX715" s="1"/>
      <c r="RY715" s="1"/>
      <c r="RZ715" s="1"/>
      <c r="SA715" s="1"/>
      <c r="SB715" s="1"/>
      <c r="SC715" s="1"/>
      <c r="SD715" s="1"/>
      <c r="SE715" s="1"/>
      <c r="SF715" s="1"/>
      <c r="SG715" s="1"/>
      <c r="SH715" s="1"/>
      <c r="SI715" s="1"/>
      <c r="SJ715" s="1"/>
      <c r="SK715" s="1"/>
      <c r="SL715" s="1"/>
      <c r="SM715" s="1"/>
      <c r="SN715" s="1"/>
      <c r="SO715" s="1"/>
      <c r="SP715" s="1"/>
      <c r="SQ715" s="1"/>
      <c r="SR715" s="1"/>
      <c r="SS715" s="1"/>
      <c r="ST715" s="1"/>
      <c r="SU715" s="1"/>
      <c r="SV715" s="1"/>
      <c r="SW715" s="1"/>
      <c r="SX715" s="1"/>
      <c r="SY715" s="1"/>
      <c r="SZ715" s="1"/>
      <c r="TA715" s="1"/>
      <c r="TB715" s="1"/>
      <c r="TC715" s="1"/>
      <c r="TD715" s="1"/>
      <c r="TE715" s="1"/>
      <c r="TF715" s="1"/>
      <c r="TG715" s="1"/>
      <c r="TH715" s="1"/>
      <c r="TI715" s="1"/>
      <c r="TJ715" s="1"/>
      <c r="TK715" s="1"/>
      <c r="TL715" s="1"/>
      <c r="TM715" s="1"/>
      <c r="TN715" s="1"/>
      <c r="TO715" s="1"/>
      <c r="TP715" s="1"/>
      <c r="TQ715" s="1"/>
      <c r="TR715" s="1"/>
      <c r="TS715" s="1"/>
      <c r="TT715" s="1"/>
      <c r="TU715" s="1"/>
      <c r="TV715" s="1"/>
      <c r="TW715" s="1"/>
      <c r="TX715" s="1"/>
      <c r="TY715" s="1"/>
      <c r="TZ715" s="1"/>
      <c r="UA715" s="1"/>
      <c r="UB715" s="1"/>
      <c r="UC715" s="1"/>
      <c r="UD715" s="1"/>
      <c r="UE715" s="1"/>
      <c r="UF715" s="1"/>
      <c r="UG715" s="1"/>
      <c r="UH715" s="1"/>
      <c r="UI715" s="1"/>
      <c r="UJ715" s="1"/>
      <c r="UK715" s="1"/>
      <c r="UL715" s="1"/>
      <c r="UM715" s="1"/>
      <c r="UN715" s="1"/>
      <c r="UO715" s="1"/>
      <c r="UP715" s="1"/>
      <c r="UQ715" s="1"/>
      <c r="UR715" s="1"/>
      <c r="US715" s="1"/>
      <c r="UT715" s="1"/>
      <c r="UU715" s="1"/>
      <c r="UV715" s="1"/>
      <c r="UW715" s="1"/>
      <c r="UX715" s="1"/>
      <c r="UY715" s="1"/>
      <c r="UZ715" s="1"/>
      <c r="VA715" s="1"/>
      <c r="VB715" s="1"/>
      <c r="VC715" s="1"/>
      <c r="VD715" s="1"/>
      <c r="VE715" s="1"/>
      <c r="VF715" s="1"/>
      <c r="VG715" s="1"/>
      <c r="VH715" s="1"/>
      <c r="VI715" s="1"/>
      <c r="VJ715" s="1"/>
      <c r="VK715" s="1"/>
      <c r="VL715" s="1"/>
      <c r="VM715" s="1"/>
      <c r="VN715" s="1"/>
      <c r="VO715" s="1"/>
      <c r="VP715" s="1"/>
      <c r="VQ715" s="1"/>
      <c r="VR715" s="1"/>
      <c r="VS715" s="1"/>
      <c r="VT715" s="1"/>
      <c r="VU715" s="1"/>
      <c r="VV715" s="1"/>
      <c r="VW715" s="1"/>
      <c r="VX715" s="1"/>
      <c r="VY715" s="1"/>
      <c r="VZ715" s="1"/>
      <c r="WA715" s="1"/>
      <c r="WB715" s="1"/>
      <c r="WC715" s="1"/>
      <c r="WD715" s="1"/>
      <c r="WE715" s="1"/>
      <c r="WF715" s="1"/>
      <c r="WG715" s="1"/>
      <c r="WH715" s="1"/>
      <c r="WI715" s="1"/>
      <c r="WJ715" s="1"/>
      <c r="WK715" s="1"/>
      <c r="WL715" s="1"/>
      <c r="WM715" s="1"/>
      <c r="WN715" s="1"/>
      <c r="WO715" s="1"/>
      <c r="WP715" s="1"/>
      <c r="WQ715" s="1"/>
      <c r="WR715" s="1"/>
      <c r="WS715" s="1"/>
      <c r="WT715" s="1"/>
      <c r="WU715" s="1"/>
      <c r="WV715" s="1"/>
      <c r="WW715" s="1"/>
      <c r="WX715" s="1"/>
      <c r="WY715" s="1"/>
      <c r="WZ715" s="1"/>
      <c r="XA715" s="1"/>
      <c r="XB715" s="1"/>
      <c r="XC715" s="1"/>
      <c r="XD715" s="1"/>
      <c r="XE715" s="1"/>
      <c r="XF715" s="1"/>
      <c r="XG715" s="1"/>
      <c r="XH715" s="1"/>
      <c r="XI715" s="1"/>
      <c r="XJ715" s="1"/>
      <c r="XK715" s="1"/>
      <c r="XL715" s="1"/>
      <c r="XM715" s="1"/>
      <c r="XN715" s="1"/>
      <c r="XO715" s="1"/>
      <c r="XP715" s="1"/>
      <c r="XQ715" s="1"/>
      <c r="XR715" s="1"/>
      <c r="XS715" s="1"/>
      <c r="XT715" s="1"/>
      <c r="XU715" s="1"/>
      <c r="XV715" s="1"/>
      <c r="XW715" s="1"/>
      <c r="XX715" s="1"/>
      <c r="XY715" s="1"/>
      <c r="XZ715" s="1"/>
      <c r="YA715" s="1"/>
      <c r="YB715" s="1"/>
      <c r="YC715" s="1"/>
      <c r="YD715" s="1"/>
      <c r="YE715" s="1"/>
      <c r="YF715" s="1"/>
      <c r="YG715" s="1"/>
      <c r="YH715" s="1"/>
      <c r="YI715" s="1"/>
      <c r="YJ715" s="1"/>
      <c r="YK715" s="1"/>
      <c r="YL715" s="1"/>
      <c r="YM715" s="1"/>
      <c r="YN715" s="1"/>
      <c r="YO715" s="1"/>
      <c r="YP715" s="1"/>
      <c r="YQ715" s="1"/>
      <c r="YR715" s="1"/>
      <c r="YS715" s="1"/>
      <c r="YT715" s="1"/>
      <c r="YU715" s="1"/>
      <c r="YV715" s="1"/>
      <c r="YW715" s="1"/>
      <c r="YX715" s="1"/>
      <c r="YY715" s="1"/>
      <c r="YZ715" s="1"/>
      <c r="ZA715" s="1"/>
      <c r="ZB715" s="1"/>
      <c r="ZC715" s="1"/>
      <c r="ZD715" s="1"/>
      <c r="ZE715" s="1"/>
      <c r="ZF715" s="1"/>
      <c r="ZG715" s="1"/>
      <c r="ZH715" s="1"/>
      <c r="ZI715" s="1"/>
      <c r="ZJ715" s="1"/>
      <c r="ZK715" s="1"/>
      <c r="ZL715" s="1"/>
      <c r="ZM715" s="1"/>
      <c r="ZN715" s="1"/>
      <c r="ZO715" s="1"/>
      <c r="ZP715" s="1"/>
      <c r="ZQ715" s="1"/>
      <c r="ZR715" s="1"/>
      <c r="ZS715" s="1"/>
      <c r="ZT715" s="1"/>
      <c r="ZU715" s="1"/>
      <c r="ZV715" s="1"/>
      <c r="ZW715" s="1"/>
      <c r="ZX715" s="1"/>
      <c r="ZY715" s="1"/>
      <c r="ZZ715" s="1"/>
      <c r="AAA715" s="1"/>
      <c r="AAB715" s="1"/>
      <c r="AAC715" s="1"/>
      <c r="AAD715" s="1"/>
      <c r="AAE715" s="1"/>
      <c r="AAF715" s="1"/>
      <c r="AAG715" s="1"/>
      <c r="AAH715" s="1"/>
      <c r="AAI715" s="1"/>
      <c r="AAJ715" s="1"/>
      <c r="AAK715" s="1"/>
      <c r="AAL715" s="1"/>
      <c r="AAM715" s="1"/>
      <c r="AAN715" s="1"/>
      <c r="AAO715" s="1"/>
      <c r="AAP715" s="1"/>
      <c r="AAQ715" s="1"/>
      <c r="AAR715" s="1"/>
      <c r="AAS715" s="1"/>
      <c r="AAT715" s="1"/>
      <c r="AAU715" s="1"/>
      <c r="AAV715" s="1"/>
      <c r="AAW715" s="1"/>
      <c r="AAX715" s="1"/>
      <c r="AAY715" s="1"/>
      <c r="AAZ715" s="1"/>
      <c r="ABA715" s="1"/>
      <c r="ABB715" s="1"/>
      <c r="ABC715" s="1"/>
      <c r="ABD715" s="1"/>
      <c r="ABE715" s="1"/>
      <c r="ABF715" s="1"/>
      <c r="ABG715" s="1"/>
      <c r="ABH715" s="1"/>
      <c r="ABI715" s="1"/>
      <c r="ABJ715" s="1"/>
      <c r="ABK715" s="1"/>
      <c r="ABL715" s="1"/>
      <c r="ABM715" s="1"/>
      <c r="ABN715" s="1"/>
      <c r="ABO715" s="1"/>
      <c r="ABP715" s="1"/>
      <c r="ABQ715" s="1"/>
      <c r="ABR715" s="1"/>
      <c r="ABS715" s="1"/>
      <c r="ABT715" s="1"/>
      <c r="ABU715" s="1"/>
      <c r="ABV715" s="1"/>
      <c r="ABW715" s="1"/>
      <c r="ABX715" s="1"/>
      <c r="ABY715" s="1"/>
      <c r="ABZ715" s="1"/>
      <c r="ACA715" s="1"/>
      <c r="ACB715" s="1"/>
      <c r="ACC715" s="1"/>
      <c r="ACD715" s="1"/>
      <c r="ACE715" s="1"/>
      <c r="ACF715" s="1"/>
      <c r="ACG715" s="1"/>
      <c r="ACH715" s="1"/>
      <c r="ACI715" s="1"/>
      <c r="ACJ715" s="1"/>
      <c r="ACK715" s="1"/>
      <c r="ACL715" s="1"/>
      <c r="ACM715" s="1"/>
      <c r="ACN715" s="1"/>
      <c r="ACO715" s="1"/>
      <c r="ACP715" s="1"/>
      <c r="ACQ715" s="1"/>
      <c r="ACR715" s="1"/>
      <c r="ACS715" s="1"/>
      <c r="ACT715" s="1"/>
      <c r="ACU715" s="1"/>
      <c r="ACV715" s="1"/>
      <c r="ACW715" s="1"/>
      <c r="ACX715" s="1"/>
      <c r="ACY715" s="1"/>
      <c r="ACZ715" s="1"/>
      <c r="ADA715" s="1"/>
      <c r="ADB715" s="1"/>
      <c r="ADC715" s="1"/>
      <c r="ADD715" s="1"/>
      <c r="ADE715" s="1"/>
      <c r="ADF715" s="1"/>
      <c r="ADG715" s="1"/>
      <c r="ADH715" s="1"/>
      <c r="ADI715" s="1"/>
      <c r="ADJ715" s="1"/>
      <c r="ADK715" s="1"/>
      <c r="ADL715" s="1"/>
      <c r="ADM715" s="1"/>
      <c r="ADN715" s="1"/>
      <c r="ADO715" s="1"/>
      <c r="ADP715" s="1"/>
      <c r="ADQ715" s="1"/>
      <c r="ADR715" s="1"/>
      <c r="ADS715" s="1"/>
      <c r="ADT715" s="1"/>
      <c r="ADU715" s="1"/>
      <c r="ADV715" s="1"/>
      <c r="ADW715" s="1"/>
      <c r="ADX715" s="1"/>
      <c r="ADY715" s="1"/>
      <c r="ADZ715" s="1"/>
      <c r="AEA715" s="1"/>
      <c r="AEB715" s="1"/>
      <c r="AEC715" s="1"/>
      <c r="AED715" s="1"/>
      <c r="AEE715" s="1"/>
      <c r="AEF715" s="1"/>
      <c r="AEG715" s="1"/>
      <c r="AEH715" s="1"/>
      <c r="AEI715" s="1"/>
      <c r="AEJ715" s="1"/>
      <c r="AEK715" s="1"/>
      <c r="AEL715" s="1"/>
      <c r="AEM715" s="1"/>
      <c r="AEN715" s="1"/>
      <c r="AEO715" s="1"/>
      <c r="AEP715" s="1"/>
      <c r="AEQ715" s="1"/>
      <c r="AER715" s="1"/>
      <c r="AES715" s="1"/>
      <c r="AET715" s="1"/>
      <c r="AEU715" s="1"/>
      <c r="AEV715" s="1"/>
      <c r="AEW715" s="1"/>
      <c r="AEX715" s="1"/>
      <c r="AEY715" s="1"/>
      <c r="AEZ715" s="1"/>
      <c r="AFA715" s="1"/>
      <c r="AFB715" s="1"/>
      <c r="AFC715" s="1"/>
      <c r="AFD715" s="1"/>
      <c r="AFE715" s="1"/>
      <c r="AFF715" s="1"/>
      <c r="AFG715" s="1"/>
      <c r="AFH715" s="1"/>
      <c r="AFI715" s="1"/>
      <c r="AFJ715" s="1"/>
      <c r="AFK715" s="1"/>
      <c r="AFL715" s="1"/>
      <c r="AFM715" s="1"/>
      <c r="AFN715" s="1"/>
      <c r="AFO715" s="1"/>
      <c r="AFP715" s="1"/>
      <c r="AFQ715" s="1"/>
      <c r="AFR715" s="1"/>
      <c r="AFS715" s="1"/>
      <c r="AFT715" s="1"/>
      <c r="AFU715" s="1"/>
      <c r="AFV715" s="1"/>
      <c r="AFW715" s="1"/>
      <c r="AFX715" s="1"/>
      <c r="AFY715" s="1"/>
      <c r="AFZ715" s="1"/>
      <c r="AGA715" s="1"/>
      <c r="AGB715" s="1"/>
      <c r="AGC715" s="1"/>
      <c r="AGD715" s="1"/>
      <c r="AGE715" s="1"/>
      <c r="AGF715" s="1"/>
      <c r="AGG715" s="1"/>
      <c r="AGH715" s="1"/>
      <c r="AGI715" s="1"/>
      <c r="AGJ715" s="1"/>
      <c r="AGK715" s="1"/>
      <c r="AGL715" s="1"/>
      <c r="AGM715" s="1"/>
      <c r="AGN715" s="1"/>
      <c r="AGO715" s="1"/>
      <c r="AGP715" s="1"/>
      <c r="AGQ715" s="1"/>
      <c r="AGR715" s="1"/>
      <c r="AGS715" s="1"/>
      <c r="AGT715" s="1"/>
      <c r="AGU715" s="1"/>
      <c r="AGV715" s="1"/>
      <c r="AGW715" s="1"/>
      <c r="AGX715" s="1"/>
      <c r="AGY715" s="1"/>
      <c r="AGZ715" s="1"/>
      <c r="AHA715" s="1"/>
      <c r="AHB715" s="1"/>
      <c r="AHC715" s="1"/>
      <c r="AHD715" s="1"/>
      <c r="AHE715" s="1"/>
      <c r="AHF715" s="1"/>
      <c r="AHG715" s="1"/>
      <c r="AHH715" s="1"/>
      <c r="AHI715" s="1"/>
      <c r="AHJ715" s="1"/>
      <c r="AHK715" s="1"/>
      <c r="AHL715" s="1"/>
      <c r="AHM715" s="1"/>
      <c r="AHN715" s="1"/>
      <c r="AHO715" s="1"/>
      <c r="AHP715" s="1"/>
      <c r="AHQ715" s="1"/>
      <c r="AHR715" s="1"/>
      <c r="AHS715" s="1"/>
      <c r="AHT715" s="1"/>
      <c r="AHU715" s="1"/>
      <c r="AHV715" s="1"/>
      <c r="AHW715" s="1"/>
      <c r="AHX715" s="1"/>
      <c r="AHY715" s="1"/>
      <c r="AHZ715" s="1"/>
      <c r="AIA715" s="1"/>
      <c r="AIB715" s="1"/>
      <c r="AIC715" s="1"/>
      <c r="AID715" s="1"/>
      <c r="AIE715" s="1"/>
      <c r="AIF715" s="1"/>
      <c r="AIG715" s="1"/>
      <c r="AIH715" s="1"/>
      <c r="AII715" s="1"/>
      <c r="AIJ715" s="1"/>
      <c r="AIK715" s="1"/>
      <c r="AIL715" s="1"/>
      <c r="AIM715" s="1"/>
      <c r="AIN715" s="1"/>
      <c r="AIO715" s="1"/>
      <c r="AIP715" s="1"/>
      <c r="AIQ715" s="1"/>
      <c r="AIR715" s="1"/>
      <c r="AIS715" s="1"/>
      <c r="AIT715" s="1"/>
      <c r="AIU715" s="1"/>
      <c r="AIV715" s="1"/>
      <c r="AIW715" s="1"/>
      <c r="AIX715" s="1"/>
      <c r="AIY715" s="1"/>
      <c r="AIZ715" s="1"/>
      <c r="AJA715" s="1"/>
      <c r="AJB715" s="1"/>
      <c r="AJC715" s="1"/>
      <c r="AJD715" s="1"/>
      <c r="AJE715" s="1"/>
      <c r="AJF715" s="1"/>
      <c r="AJG715" s="1"/>
      <c r="AJH715" s="1"/>
      <c r="AJI715" s="1"/>
      <c r="AJJ715" s="1"/>
      <c r="AJK715" s="1"/>
      <c r="AJL715" s="1"/>
      <c r="AJM715" s="1"/>
      <c r="AJN715" s="1"/>
      <c r="AJO715" s="1"/>
      <c r="AJP715" s="1"/>
      <c r="AJQ715" s="1"/>
      <c r="AJR715" s="1"/>
      <c r="AJS715" s="1"/>
      <c r="AJT715" s="1"/>
      <c r="AJU715" s="1"/>
      <c r="AJV715" s="1"/>
      <c r="AJW715" s="1"/>
      <c r="AJX715" s="1"/>
      <c r="AJY715" s="1"/>
      <c r="AJZ715" s="1"/>
      <c r="AKA715" s="1"/>
      <c r="AKB715" s="1"/>
      <c r="AKC715" s="1"/>
      <c r="AKD715" s="1"/>
      <c r="AKE715" s="1"/>
      <c r="AKF715" s="1"/>
      <c r="AKG715" s="1"/>
      <c r="AKH715" s="1"/>
      <c r="AKI715" s="1"/>
      <c r="AKJ715" s="1"/>
      <c r="AKK715" s="1"/>
      <c r="AKL715" s="1"/>
      <c r="AKM715" s="1"/>
      <c r="AKN715" s="1"/>
      <c r="AKO715" s="1"/>
      <c r="AKP715" s="1"/>
      <c r="AKQ715" s="1"/>
      <c r="AKR715" s="1"/>
      <c r="AKS715" s="1"/>
      <c r="AKT715" s="1"/>
      <c r="AKU715" s="1"/>
      <c r="AKV715" s="1"/>
      <c r="AKW715" s="1"/>
      <c r="AKX715" s="1"/>
      <c r="AKY715" s="1"/>
      <c r="AKZ715" s="1"/>
      <c r="ALA715" s="1"/>
      <c r="ALB715" s="1"/>
      <c r="ALC715" s="1"/>
      <c r="ALD715" s="1"/>
      <c r="ALE715" s="1"/>
      <c r="ALF715" s="1"/>
      <c r="ALG715" s="1"/>
      <c r="ALH715" s="1"/>
      <c r="ALI715" s="1"/>
      <c r="ALJ715" s="1"/>
      <c r="ALK715" s="1"/>
      <c r="ALL715" s="1"/>
      <c r="ALM715" s="1"/>
      <c r="ALN715" s="1"/>
      <c r="ALO715" s="1"/>
      <c r="ALP715" s="1"/>
      <c r="ALQ715" s="1"/>
      <c r="ALR715" s="1"/>
      <c r="ALS715" s="1"/>
      <c r="ALT715" s="1"/>
      <c r="ALU715" s="1"/>
      <c r="ALV715" s="1"/>
      <c r="ALW715" s="1"/>
      <c r="ALX715" s="1"/>
      <c r="ALY715" s="1"/>
      <c r="ALZ715" s="1"/>
      <c r="AMA715" s="1"/>
      <c r="AMB715" s="1"/>
      <c r="AMC715" s="1"/>
      <c r="AMD715" s="1"/>
      <c r="AME715" s="1"/>
      <c r="AMF715" s="1"/>
      <c r="AMG715" s="1"/>
      <c r="AMH715" s="1"/>
      <c r="AMI715" s="1"/>
      <c r="AMJ715" s="1"/>
    </row>
    <row r="716" spans="1:1024" s="22" customFormat="1">
      <c r="A716" s="1" t="s">
        <v>9723</v>
      </c>
      <c r="B716" s="1" t="s">
        <v>9743</v>
      </c>
      <c r="C716" s="1" t="s">
        <v>1358</v>
      </c>
      <c r="D716" s="1" t="s">
        <v>13</v>
      </c>
      <c r="E716" s="1" t="s">
        <v>9780</v>
      </c>
      <c r="F716" s="1" t="s">
        <v>1313</v>
      </c>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c r="KB716" s="1"/>
      <c r="KC716" s="1"/>
      <c r="KD716" s="1"/>
      <c r="KE716" s="1"/>
      <c r="KF716" s="1"/>
      <c r="KG716" s="1"/>
      <c r="KH716" s="1"/>
      <c r="KI716" s="1"/>
      <c r="KJ716" s="1"/>
      <c r="KK716" s="1"/>
      <c r="KL716" s="1"/>
      <c r="KM716" s="1"/>
      <c r="KN716" s="1"/>
      <c r="KO716" s="1"/>
      <c r="KP716" s="1"/>
      <c r="KQ716" s="1"/>
      <c r="KR716" s="1"/>
      <c r="KS716" s="1"/>
      <c r="KT716" s="1"/>
      <c r="KU716" s="1"/>
      <c r="KV716" s="1"/>
      <c r="KW716" s="1"/>
      <c r="KX716" s="1"/>
      <c r="KY716" s="1"/>
      <c r="KZ716" s="1"/>
      <c r="LA716" s="1"/>
      <c r="LB716" s="1"/>
      <c r="LC716" s="1"/>
      <c r="LD716" s="1"/>
      <c r="LE716" s="1"/>
      <c r="LF716" s="1"/>
      <c r="LG716" s="1"/>
      <c r="LH716" s="1"/>
      <c r="LI716" s="1"/>
      <c r="LJ716" s="1"/>
      <c r="LK716" s="1"/>
      <c r="LL716" s="1"/>
      <c r="LM716" s="1"/>
      <c r="LN716" s="1"/>
      <c r="LO716" s="1"/>
      <c r="LP716" s="1"/>
      <c r="LQ716" s="1"/>
      <c r="LR716" s="1"/>
      <c r="LS716" s="1"/>
      <c r="LT716" s="1"/>
      <c r="LU716" s="1"/>
      <c r="LV716" s="1"/>
      <c r="LW716" s="1"/>
      <c r="LX716" s="1"/>
      <c r="LY716" s="1"/>
      <c r="LZ716" s="1"/>
      <c r="MA716" s="1"/>
      <c r="MB716" s="1"/>
      <c r="MC716" s="1"/>
      <c r="MD716" s="1"/>
      <c r="ME716" s="1"/>
      <c r="MF716" s="1"/>
      <c r="MG716" s="1"/>
      <c r="MH716" s="1"/>
      <c r="MI716" s="1"/>
      <c r="MJ716" s="1"/>
      <c r="MK716" s="1"/>
      <c r="ML716" s="1"/>
      <c r="MM716" s="1"/>
      <c r="MN716" s="1"/>
      <c r="MO716" s="1"/>
      <c r="MP716" s="1"/>
      <c r="MQ716" s="1"/>
      <c r="MR716" s="1"/>
      <c r="MS716" s="1"/>
      <c r="MT716" s="1"/>
      <c r="MU716" s="1"/>
      <c r="MV716" s="1"/>
      <c r="MW716" s="1"/>
      <c r="MX716" s="1"/>
      <c r="MY716" s="1"/>
      <c r="MZ716" s="1"/>
      <c r="NA716" s="1"/>
      <c r="NB716" s="1"/>
      <c r="NC716" s="1"/>
      <c r="ND716" s="1"/>
      <c r="NE716" s="1"/>
      <c r="NF716" s="1"/>
      <c r="NG716" s="1"/>
      <c r="NH716" s="1"/>
      <c r="NI716" s="1"/>
      <c r="NJ716" s="1"/>
      <c r="NK716" s="1"/>
      <c r="NL716" s="1"/>
      <c r="NM716" s="1"/>
      <c r="NN716" s="1"/>
      <c r="NO716" s="1"/>
      <c r="NP716" s="1"/>
      <c r="NQ716" s="1"/>
      <c r="NR716" s="1"/>
      <c r="NS716" s="1"/>
      <c r="NT716" s="1"/>
      <c r="NU716" s="1"/>
      <c r="NV716" s="1"/>
      <c r="NW716" s="1"/>
      <c r="NX716" s="1"/>
      <c r="NY716" s="1"/>
      <c r="NZ716" s="1"/>
      <c r="OA716" s="1"/>
      <c r="OB716" s="1"/>
      <c r="OC716" s="1"/>
      <c r="OD716" s="1"/>
      <c r="OE716" s="1"/>
      <c r="OF716" s="1"/>
      <c r="OG716" s="1"/>
      <c r="OH716" s="1"/>
      <c r="OI716" s="1"/>
      <c r="OJ716" s="1"/>
      <c r="OK716" s="1"/>
      <c r="OL716" s="1"/>
      <c r="OM716" s="1"/>
      <c r="ON716" s="1"/>
      <c r="OO716" s="1"/>
      <c r="OP716" s="1"/>
      <c r="OQ716" s="1"/>
      <c r="OR716" s="1"/>
      <c r="OS716" s="1"/>
      <c r="OT716" s="1"/>
      <c r="OU716" s="1"/>
      <c r="OV716" s="1"/>
      <c r="OW716" s="1"/>
      <c r="OX716" s="1"/>
      <c r="OY716" s="1"/>
      <c r="OZ716" s="1"/>
      <c r="PA716" s="1"/>
      <c r="PB716" s="1"/>
      <c r="PC716" s="1"/>
      <c r="PD716" s="1"/>
      <c r="PE716" s="1"/>
      <c r="PF716" s="1"/>
      <c r="PG716" s="1"/>
      <c r="PH716" s="1"/>
      <c r="PI716" s="1"/>
      <c r="PJ716" s="1"/>
      <c r="PK716" s="1"/>
      <c r="PL716" s="1"/>
      <c r="PM716" s="1"/>
      <c r="PN716" s="1"/>
      <c r="PO716" s="1"/>
      <c r="PP716" s="1"/>
      <c r="PQ716" s="1"/>
      <c r="PR716" s="1"/>
      <c r="PS716" s="1"/>
      <c r="PT716" s="1"/>
      <c r="PU716" s="1"/>
      <c r="PV716" s="1"/>
      <c r="PW716" s="1"/>
      <c r="PX716" s="1"/>
      <c r="PY716" s="1"/>
      <c r="PZ716" s="1"/>
      <c r="QA716" s="1"/>
      <c r="QB716" s="1"/>
      <c r="QC716" s="1"/>
      <c r="QD716" s="1"/>
      <c r="QE716" s="1"/>
      <c r="QF716" s="1"/>
      <c r="QG716" s="1"/>
      <c r="QH716" s="1"/>
      <c r="QI716" s="1"/>
      <c r="QJ716" s="1"/>
      <c r="QK716" s="1"/>
      <c r="QL716" s="1"/>
      <c r="QM716" s="1"/>
      <c r="QN716" s="1"/>
      <c r="QO716" s="1"/>
      <c r="QP716" s="1"/>
      <c r="QQ716" s="1"/>
      <c r="QR716" s="1"/>
      <c r="QS716" s="1"/>
      <c r="QT716" s="1"/>
      <c r="QU716" s="1"/>
      <c r="QV716" s="1"/>
      <c r="QW716" s="1"/>
      <c r="QX716" s="1"/>
      <c r="QY716" s="1"/>
      <c r="QZ716" s="1"/>
      <c r="RA716" s="1"/>
      <c r="RB716" s="1"/>
      <c r="RC716" s="1"/>
      <c r="RD716" s="1"/>
      <c r="RE716" s="1"/>
      <c r="RF716" s="1"/>
      <c r="RG716" s="1"/>
      <c r="RH716" s="1"/>
      <c r="RI716" s="1"/>
      <c r="RJ716" s="1"/>
      <c r="RK716" s="1"/>
      <c r="RL716" s="1"/>
      <c r="RM716" s="1"/>
      <c r="RN716" s="1"/>
      <c r="RO716" s="1"/>
      <c r="RP716" s="1"/>
      <c r="RQ716" s="1"/>
      <c r="RR716" s="1"/>
      <c r="RS716" s="1"/>
      <c r="RT716" s="1"/>
      <c r="RU716" s="1"/>
      <c r="RV716" s="1"/>
      <c r="RW716" s="1"/>
      <c r="RX716" s="1"/>
      <c r="RY716" s="1"/>
      <c r="RZ716" s="1"/>
      <c r="SA716" s="1"/>
      <c r="SB716" s="1"/>
      <c r="SC716" s="1"/>
      <c r="SD716" s="1"/>
      <c r="SE716" s="1"/>
      <c r="SF716" s="1"/>
      <c r="SG716" s="1"/>
      <c r="SH716" s="1"/>
      <c r="SI716" s="1"/>
      <c r="SJ716" s="1"/>
      <c r="SK716" s="1"/>
      <c r="SL716" s="1"/>
      <c r="SM716" s="1"/>
      <c r="SN716" s="1"/>
      <c r="SO716" s="1"/>
      <c r="SP716" s="1"/>
      <c r="SQ716" s="1"/>
      <c r="SR716" s="1"/>
      <c r="SS716" s="1"/>
      <c r="ST716" s="1"/>
      <c r="SU716" s="1"/>
      <c r="SV716" s="1"/>
      <c r="SW716" s="1"/>
      <c r="SX716" s="1"/>
      <c r="SY716" s="1"/>
      <c r="SZ716" s="1"/>
      <c r="TA716" s="1"/>
      <c r="TB716" s="1"/>
      <c r="TC716" s="1"/>
      <c r="TD716" s="1"/>
      <c r="TE716" s="1"/>
      <c r="TF716" s="1"/>
      <c r="TG716" s="1"/>
      <c r="TH716" s="1"/>
      <c r="TI716" s="1"/>
      <c r="TJ716" s="1"/>
      <c r="TK716" s="1"/>
      <c r="TL716" s="1"/>
      <c r="TM716" s="1"/>
      <c r="TN716" s="1"/>
      <c r="TO716" s="1"/>
      <c r="TP716" s="1"/>
      <c r="TQ716" s="1"/>
      <c r="TR716" s="1"/>
      <c r="TS716" s="1"/>
      <c r="TT716" s="1"/>
      <c r="TU716" s="1"/>
      <c r="TV716" s="1"/>
      <c r="TW716" s="1"/>
      <c r="TX716" s="1"/>
      <c r="TY716" s="1"/>
      <c r="TZ716" s="1"/>
      <c r="UA716" s="1"/>
      <c r="UB716" s="1"/>
      <c r="UC716" s="1"/>
      <c r="UD716" s="1"/>
      <c r="UE716" s="1"/>
      <c r="UF716" s="1"/>
      <c r="UG716" s="1"/>
      <c r="UH716" s="1"/>
      <c r="UI716" s="1"/>
      <c r="UJ716" s="1"/>
      <c r="UK716" s="1"/>
      <c r="UL716" s="1"/>
      <c r="UM716" s="1"/>
      <c r="UN716" s="1"/>
      <c r="UO716" s="1"/>
      <c r="UP716" s="1"/>
      <c r="UQ716" s="1"/>
      <c r="UR716" s="1"/>
      <c r="US716" s="1"/>
      <c r="UT716" s="1"/>
      <c r="UU716" s="1"/>
      <c r="UV716" s="1"/>
      <c r="UW716" s="1"/>
      <c r="UX716" s="1"/>
      <c r="UY716" s="1"/>
      <c r="UZ716" s="1"/>
      <c r="VA716" s="1"/>
      <c r="VB716" s="1"/>
      <c r="VC716" s="1"/>
      <c r="VD716" s="1"/>
      <c r="VE716" s="1"/>
      <c r="VF716" s="1"/>
      <c r="VG716" s="1"/>
      <c r="VH716" s="1"/>
      <c r="VI716" s="1"/>
      <c r="VJ716" s="1"/>
      <c r="VK716" s="1"/>
      <c r="VL716" s="1"/>
      <c r="VM716" s="1"/>
      <c r="VN716" s="1"/>
      <c r="VO716" s="1"/>
      <c r="VP716" s="1"/>
      <c r="VQ716" s="1"/>
      <c r="VR716" s="1"/>
      <c r="VS716" s="1"/>
      <c r="VT716" s="1"/>
      <c r="VU716" s="1"/>
      <c r="VV716" s="1"/>
      <c r="VW716" s="1"/>
      <c r="VX716" s="1"/>
      <c r="VY716" s="1"/>
      <c r="VZ716" s="1"/>
      <c r="WA716" s="1"/>
      <c r="WB716" s="1"/>
      <c r="WC716" s="1"/>
      <c r="WD716" s="1"/>
      <c r="WE716" s="1"/>
      <c r="WF716" s="1"/>
      <c r="WG716" s="1"/>
      <c r="WH716" s="1"/>
      <c r="WI716" s="1"/>
      <c r="WJ716" s="1"/>
      <c r="WK716" s="1"/>
      <c r="WL716" s="1"/>
      <c r="WM716" s="1"/>
      <c r="WN716" s="1"/>
      <c r="WO716" s="1"/>
      <c r="WP716" s="1"/>
      <c r="WQ716" s="1"/>
      <c r="WR716" s="1"/>
      <c r="WS716" s="1"/>
      <c r="WT716" s="1"/>
      <c r="WU716" s="1"/>
      <c r="WV716" s="1"/>
      <c r="WW716" s="1"/>
      <c r="WX716" s="1"/>
      <c r="WY716" s="1"/>
      <c r="WZ716" s="1"/>
      <c r="XA716" s="1"/>
      <c r="XB716" s="1"/>
      <c r="XC716" s="1"/>
      <c r="XD716" s="1"/>
      <c r="XE716" s="1"/>
      <c r="XF716" s="1"/>
      <c r="XG716" s="1"/>
      <c r="XH716" s="1"/>
      <c r="XI716" s="1"/>
      <c r="XJ716" s="1"/>
      <c r="XK716" s="1"/>
      <c r="XL716" s="1"/>
      <c r="XM716" s="1"/>
      <c r="XN716" s="1"/>
      <c r="XO716" s="1"/>
      <c r="XP716" s="1"/>
      <c r="XQ716" s="1"/>
      <c r="XR716" s="1"/>
      <c r="XS716" s="1"/>
      <c r="XT716" s="1"/>
      <c r="XU716" s="1"/>
      <c r="XV716" s="1"/>
      <c r="XW716" s="1"/>
      <c r="XX716" s="1"/>
      <c r="XY716" s="1"/>
      <c r="XZ716" s="1"/>
      <c r="YA716" s="1"/>
      <c r="YB716" s="1"/>
      <c r="YC716" s="1"/>
      <c r="YD716" s="1"/>
      <c r="YE716" s="1"/>
      <c r="YF716" s="1"/>
      <c r="YG716" s="1"/>
      <c r="YH716" s="1"/>
      <c r="YI716" s="1"/>
      <c r="YJ716" s="1"/>
      <c r="YK716" s="1"/>
      <c r="YL716" s="1"/>
      <c r="YM716" s="1"/>
      <c r="YN716" s="1"/>
      <c r="YO716" s="1"/>
      <c r="YP716" s="1"/>
      <c r="YQ716" s="1"/>
      <c r="YR716" s="1"/>
      <c r="YS716" s="1"/>
      <c r="YT716" s="1"/>
      <c r="YU716" s="1"/>
      <c r="YV716" s="1"/>
      <c r="YW716" s="1"/>
      <c r="YX716" s="1"/>
      <c r="YY716" s="1"/>
      <c r="YZ716" s="1"/>
      <c r="ZA716" s="1"/>
      <c r="ZB716" s="1"/>
      <c r="ZC716" s="1"/>
      <c r="ZD716" s="1"/>
      <c r="ZE716" s="1"/>
      <c r="ZF716" s="1"/>
      <c r="ZG716" s="1"/>
      <c r="ZH716" s="1"/>
      <c r="ZI716" s="1"/>
      <c r="ZJ716" s="1"/>
      <c r="ZK716" s="1"/>
      <c r="ZL716" s="1"/>
      <c r="ZM716" s="1"/>
      <c r="ZN716" s="1"/>
      <c r="ZO716" s="1"/>
      <c r="ZP716" s="1"/>
      <c r="ZQ716" s="1"/>
      <c r="ZR716" s="1"/>
      <c r="ZS716" s="1"/>
      <c r="ZT716" s="1"/>
      <c r="ZU716" s="1"/>
      <c r="ZV716" s="1"/>
      <c r="ZW716" s="1"/>
      <c r="ZX716" s="1"/>
      <c r="ZY716" s="1"/>
      <c r="ZZ716" s="1"/>
      <c r="AAA716" s="1"/>
      <c r="AAB716" s="1"/>
      <c r="AAC716" s="1"/>
      <c r="AAD716" s="1"/>
      <c r="AAE716" s="1"/>
      <c r="AAF716" s="1"/>
      <c r="AAG716" s="1"/>
      <c r="AAH716" s="1"/>
      <c r="AAI716" s="1"/>
      <c r="AAJ716" s="1"/>
      <c r="AAK716" s="1"/>
      <c r="AAL716" s="1"/>
      <c r="AAM716" s="1"/>
      <c r="AAN716" s="1"/>
      <c r="AAO716" s="1"/>
      <c r="AAP716" s="1"/>
      <c r="AAQ716" s="1"/>
      <c r="AAR716" s="1"/>
      <c r="AAS716" s="1"/>
      <c r="AAT716" s="1"/>
      <c r="AAU716" s="1"/>
      <c r="AAV716" s="1"/>
      <c r="AAW716" s="1"/>
      <c r="AAX716" s="1"/>
      <c r="AAY716" s="1"/>
      <c r="AAZ716" s="1"/>
      <c r="ABA716" s="1"/>
      <c r="ABB716" s="1"/>
      <c r="ABC716" s="1"/>
      <c r="ABD716" s="1"/>
      <c r="ABE716" s="1"/>
      <c r="ABF716" s="1"/>
      <c r="ABG716" s="1"/>
      <c r="ABH716" s="1"/>
      <c r="ABI716" s="1"/>
      <c r="ABJ716" s="1"/>
      <c r="ABK716" s="1"/>
      <c r="ABL716" s="1"/>
      <c r="ABM716" s="1"/>
      <c r="ABN716" s="1"/>
      <c r="ABO716" s="1"/>
      <c r="ABP716" s="1"/>
      <c r="ABQ716" s="1"/>
      <c r="ABR716" s="1"/>
      <c r="ABS716" s="1"/>
      <c r="ABT716" s="1"/>
      <c r="ABU716" s="1"/>
      <c r="ABV716" s="1"/>
      <c r="ABW716" s="1"/>
      <c r="ABX716" s="1"/>
      <c r="ABY716" s="1"/>
      <c r="ABZ716" s="1"/>
      <c r="ACA716" s="1"/>
      <c r="ACB716" s="1"/>
      <c r="ACC716" s="1"/>
      <c r="ACD716" s="1"/>
      <c r="ACE716" s="1"/>
      <c r="ACF716" s="1"/>
      <c r="ACG716" s="1"/>
      <c r="ACH716" s="1"/>
      <c r="ACI716" s="1"/>
      <c r="ACJ716" s="1"/>
      <c r="ACK716" s="1"/>
      <c r="ACL716" s="1"/>
      <c r="ACM716" s="1"/>
      <c r="ACN716" s="1"/>
      <c r="ACO716" s="1"/>
      <c r="ACP716" s="1"/>
      <c r="ACQ716" s="1"/>
      <c r="ACR716" s="1"/>
      <c r="ACS716" s="1"/>
      <c r="ACT716" s="1"/>
      <c r="ACU716" s="1"/>
      <c r="ACV716" s="1"/>
      <c r="ACW716" s="1"/>
      <c r="ACX716" s="1"/>
      <c r="ACY716" s="1"/>
      <c r="ACZ716" s="1"/>
      <c r="ADA716" s="1"/>
      <c r="ADB716" s="1"/>
      <c r="ADC716" s="1"/>
      <c r="ADD716" s="1"/>
      <c r="ADE716" s="1"/>
      <c r="ADF716" s="1"/>
      <c r="ADG716" s="1"/>
      <c r="ADH716" s="1"/>
      <c r="ADI716" s="1"/>
      <c r="ADJ716" s="1"/>
      <c r="ADK716" s="1"/>
      <c r="ADL716" s="1"/>
      <c r="ADM716" s="1"/>
      <c r="ADN716" s="1"/>
      <c r="ADO716" s="1"/>
      <c r="ADP716" s="1"/>
      <c r="ADQ716" s="1"/>
      <c r="ADR716" s="1"/>
      <c r="ADS716" s="1"/>
      <c r="ADT716" s="1"/>
      <c r="ADU716" s="1"/>
      <c r="ADV716" s="1"/>
      <c r="ADW716" s="1"/>
      <c r="ADX716" s="1"/>
      <c r="ADY716" s="1"/>
      <c r="ADZ716" s="1"/>
      <c r="AEA716" s="1"/>
      <c r="AEB716" s="1"/>
      <c r="AEC716" s="1"/>
      <c r="AED716" s="1"/>
      <c r="AEE716" s="1"/>
      <c r="AEF716" s="1"/>
      <c r="AEG716" s="1"/>
      <c r="AEH716" s="1"/>
      <c r="AEI716" s="1"/>
      <c r="AEJ716" s="1"/>
      <c r="AEK716" s="1"/>
      <c r="AEL716" s="1"/>
      <c r="AEM716" s="1"/>
      <c r="AEN716" s="1"/>
      <c r="AEO716" s="1"/>
      <c r="AEP716" s="1"/>
      <c r="AEQ716" s="1"/>
      <c r="AER716" s="1"/>
      <c r="AES716" s="1"/>
      <c r="AET716" s="1"/>
      <c r="AEU716" s="1"/>
      <c r="AEV716" s="1"/>
      <c r="AEW716" s="1"/>
      <c r="AEX716" s="1"/>
      <c r="AEY716" s="1"/>
      <c r="AEZ716" s="1"/>
      <c r="AFA716" s="1"/>
      <c r="AFB716" s="1"/>
      <c r="AFC716" s="1"/>
      <c r="AFD716" s="1"/>
      <c r="AFE716" s="1"/>
      <c r="AFF716" s="1"/>
      <c r="AFG716" s="1"/>
      <c r="AFH716" s="1"/>
      <c r="AFI716" s="1"/>
      <c r="AFJ716" s="1"/>
      <c r="AFK716" s="1"/>
      <c r="AFL716" s="1"/>
      <c r="AFM716" s="1"/>
      <c r="AFN716" s="1"/>
      <c r="AFO716" s="1"/>
      <c r="AFP716" s="1"/>
      <c r="AFQ716" s="1"/>
      <c r="AFR716" s="1"/>
      <c r="AFS716" s="1"/>
      <c r="AFT716" s="1"/>
      <c r="AFU716" s="1"/>
      <c r="AFV716" s="1"/>
      <c r="AFW716" s="1"/>
      <c r="AFX716" s="1"/>
      <c r="AFY716" s="1"/>
      <c r="AFZ716" s="1"/>
      <c r="AGA716" s="1"/>
      <c r="AGB716" s="1"/>
      <c r="AGC716" s="1"/>
      <c r="AGD716" s="1"/>
      <c r="AGE716" s="1"/>
      <c r="AGF716" s="1"/>
      <c r="AGG716" s="1"/>
      <c r="AGH716" s="1"/>
      <c r="AGI716" s="1"/>
      <c r="AGJ716" s="1"/>
      <c r="AGK716" s="1"/>
      <c r="AGL716" s="1"/>
      <c r="AGM716" s="1"/>
      <c r="AGN716" s="1"/>
      <c r="AGO716" s="1"/>
      <c r="AGP716" s="1"/>
      <c r="AGQ716" s="1"/>
      <c r="AGR716" s="1"/>
      <c r="AGS716" s="1"/>
      <c r="AGT716" s="1"/>
      <c r="AGU716" s="1"/>
      <c r="AGV716" s="1"/>
      <c r="AGW716" s="1"/>
      <c r="AGX716" s="1"/>
      <c r="AGY716" s="1"/>
      <c r="AGZ716" s="1"/>
      <c r="AHA716" s="1"/>
      <c r="AHB716" s="1"/>
      <c r="AHC716" s="1"/>
      <c r="AHD716" s="1"/>
      <c r="AHE716" s="1"/>
      <c r="AHF716" s="1"/>
      <c r="AHG716" s="1"/>
      <c r="AHH716" s="1"/>
      <c r="AHI716" s="1"/>
      <c r="AHJ716" s="1"/>
      <c r="AHK716" s="1"/>
      <c r="AHL716" s="1"/>
      <c r="AHM716" s="1"/>
      <c r="AHN716" s="1"/>
      <c r="AHO716" s="1"/>
      <c r="AHP716" s="1"/>
      <c r="AHQ716" s="1"/>
      <c r="AHR716" s="1"/>
      <c r="AHS716" s="1"/>
      <c r="AHT716" s="1"/>
      <c r="AHU716" s="1"/>
      <c r="AHV716" s="1"/>
      <c r="AHW716" s="1"/>
      <c r="AHX716" s="1"/>
      <c r="AHY716" s="1"/>
      <c r="AHZ716" s="1"/>
      <c r="AIA716" s="1"/>
      <c r="AIB716" s="1"/>
      <c r="AIC716" s="1"/>
      <c r="AID716" s="1"/>
      <c r="AIE716" s="1"/>
      <c r="AIF716" s="1"/>
      <c r="AIG716" s="1"/>
      <c r="AIH716" s="1"/>
      <c r="AII716" s="1"/>
      <c r="AIJ716" s="1"/>
      <c r="AIK716" s="1"/>
      <c r="AIL716" s="1"/>
      <c r="AIM716" s="1"/>
      <c r="AIN716" s="1"/>
      <c r="AIO716" s="1"/>
      <c r="AIP716" s="1"/>
      <c r="AIQ716" s="1"/>
      <c r="AIR716" s="1"/>
      <c r="AIS716" s="1"/>
      <c r="AIT716" s="1"/>
      <c r="AIU716" s="1"/>
      <c r="AIV716" s="1"/>
      <c r="AIW716" s="1"/>
      <c r="AIX716" s="1"/>
      <c r="AIY716" s="1"/>
      <c r="AIZ716" s="1"/>
      <c r="AJA716" s="1"/>
      <c r="AJB716" s="1"/>
      <c r="AJC716" s="1"/>
      <c r="AJD716" s="1"/>
      <c r="AJE716" s="1"/>
      <c r="AJF716" s="1"/>
      <c r="AJG716" s="1"/>
      <c r="AJH716" s="1"/>
      <c r="AJI716" s="1"/>
      <c r="AJJ716" s="1"/>
      <c r="AJK716" s="1"/>
      <c r="AJL716" s="1"/>
      <c r="AJM716" s="1"/>
      <c r="AJN716" s="1"/>
      <c r="AJO716" s="1"/>
      <c r="AJP716" s="1"/>
      <c r="AJQ716" s="1"/>
      <c r="AJR716" s="1"/>
      <c r="AJS716" s="1"/>
      <c r="AJT716" s="1"/>
      <c r="AJU716" s="1"/>
      <c r="AJV716" s="1"/>
      <c r="AJW716" s="1"/>
      <c r="AJX716" s="1"/>
      <c r="AJY716" s="1"/>
      <c r="AJZ716" s="1"/>
      <c r="AKA716" s="1"/>
      <c r="AKB716" s="1"/>
      <c r="AKC716" s="1"/>
      <c r="AKD716" s="1"/>
      <c r="AKE716" s="1"/>
      <c r="AKF716" s="1"/>
      <c r="AKG716" s="1"/>
      <c r="AKH716" s="1"/>
      <c r="AKI716" s="1"/>
      <c r="AKJ716" s="1"/>
      <c r="AKK716" s="1"/>
      <c r="AKL716" s="1"/>
      <c r="AKM716" s="1"/>
      <c r="AKN716" s="1"/>
      <c r="AKO716" s="1"/>
      <c r="AKP716" s="1"/>
      <c r="AKQ716" s="1"/>
      <c r="AKR716" s="1"/>
      <c r="AKS716" s="1"/>
      <c r="AKT716" s="1"/>
      <c r="AKU716" s="1"/>
      <c r="AKV716" s="1"/>
      <c r="AKW716" s="1"/>
      <c r="AKX716" s="1"/>
      <c r="AKY716" s="1"/>
      <c r="AKZ716" s="1"/>
      <c r="ALA716" s="1"/>
      <c r="ALB716" s="1"/>
      <c r="ALC716" s="1"/>
      <c r="ALD716" s="1"/>
      <c r="ALE716" s="1"/>
      <c r="ALF716" s="1"/>
      <c r="ALG716" s="1"/>
      <c r="ALH716" s="1"/>
      <c r="ALI716" s="1"/>
      <c r="ALJ716" s="1"/>
      <c r="ALK716" s="1"/>
      <c r="ALL716" s="1"/>
      <c r="ALM716" s="1"/>
      <c r="ALN716" s="1"/>
      <c r="ALO716" s="1"/>
      <c r="ALP716" s="1"/>
      <c r="ALQ716" s="1"/>
      <c r="ALR716" s="1"/>
      <c r="ALS716" s="1"/>
      <c r="ALT716" s="1"/>
      <c r="ALU716" s="1"/>
      <c r="ALV716" s="1"/>
      <c r="ALW716" s="1"/>
      <c r="ALX716" s="1"/>
      <c r="ALY716" s="1"/>
      <c r="ALZ716" s="1"/>
      <c r="AMA716" s="1"/>
      <c r="AMB716" s="1"/>
      <c r="AMC716" s="1"/>
      <c r="AMD716" s="1"/>
      <c r="AME716" s="1"/>
      <c r="AMF716" s="1"/>
      <c r="AMG716" s="1"/>
      <c r="AMH716" s="1"/>
      <c r="AMI716" s="1"/>
      <c r="AMJ716" s="1"/>
    </row>
    <row r="717" spans="1:1024" s="22" customFormat="1">
      <c r="A717" s="1" t="s">
        <v>9724</v>
      </c>
      <c r="B717" s="1" t="s">
        <v>9744</v>
      </c>
      <c r="C717" s="1" t="s">
        <v>1358</v>
      </c>
      <c r="D717" s="1" t="s">
        <v>288</v>
      </c>
      <c r="E717" s="1" t="s">
        <v>9781</v>
      </c>
      <c r="F717" s="1" t="s">
        <v>12</v>
      </c>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c r="KB717" s="1"/>
      <c r="KC717" s="1"/>
      <c r="KD717" s="1"/>
      <c r="KE717" s="1"/>
      <c r="KF717" s="1"/>
      <c r="KG717" s="1"/>
      <c r="KH717" s="1"/>
      <c r="KI717" s="1"/>
      <c r="KJ717" s="1"/>
      <c r="KK717" s="1"/>
      <c r="KL717" s="1"/>
      <c r="KM717" s="1"/>
      <c r="KN717" s="1"/>
      <c r="KO717" s="1"/>
      <c r="KP717" s="1"/>
      <c r="KQ717" s="1"/>
      <c r="KR717" s="1"/>
      <c r="KS717" s="1"/>
      <c r="KT717" s="1"/>
      <c r="KU717" s="1"/>
      <c r="KV717" s="1"/>
      <c r="KW717" s="1"/>
      <c r="KX717" s="1"/>
      <c r="KY717" s="1"/>
      <c r="KZ717" s="1"/>
      <c r="LA717" s="1"/>
      <c r="LB717" s="1"/>
      <c r="LC717" s="1"/>
      <c r="LD717" s="1"/>
      <c r="LE717" s="1"/>
      <c r="LF717" s="1"/>
      <c r="LG717" s="1"/>
      <c r="LH717" s="1"/>
      <c r="LI717" s="1"/>
      <c r="LJ717" s="1"/>
      <c r="LK717" s="1"/>
      <c r="LL717" s="1"/>
      <c r="LM717" s="1"/>
      <c r="LN717" s="1"/>
      <c r="LO717" s="1"/>
      <c r="LP717" s="1"/>
      <c r="LQ717" s="1"/>
      <c r="LR717" s="1"/>
      <c r="LS717" s="1"/>
      <c r="LT717" s="1"/>
      <c r="LU717" s="1"/>
      <c r="LV717" s="1"/>
      <c r="LW717" s="1"/>
      <c r="LX717" s="1"/>
      <c r="LY717" s="1"/>
      <c r="LZ717" s="1"/>
      <c r="MA717" s="1"/>
      <c r="MB717" s="1"/>
      <c r="MC717" s="1"/>
      <c r="MD717" s="1"/>
      <c r="ME717" s="1"/>
      <c r="MF717" s="1"/>
      <c r="MG717" s="1"/>
      <c r="MH717" s="1"/>
      <c r="MI717" s="1"/>
      <c r="MJ717" s="1"/>
      <c r="MK717" s="1"/>
      <c r="ML717" s="1"/>
      <c r="MM717" s="1"/>
      <c r="MN717" s="1"/>
      <c r="MO717" s="1"/>
      <c r="MP717" s="1"/>
      <c r="MQ717" s="1"/>
      <c r="MR717" s="1"/>
      <c r="MS717" s="1"/>
      <c r="MT717" s="1"/>
      <c r="MU717" s="1"/>
      <c r="MV717" s="1"/>
      <c r="MW717" s="1"/>
      <c r="MX717" s="1"/>
      <c r="MY717" s="1"/>
      <c r="MZ717" s="1"/>
      <c r="NA717" s="1"/>
      <c r="NB717" s="1"/>
      <c r="NC717" s="1"/>
      <c r="ND717" s="1"/>
      <c r="NE717" s="1"/>
      <c r="NF717" s="1"/>
      <c r="NG717" s="1"/>
      <c r="NH717" s="1"/>
      <c r="NI717" s="1"/>
      <c r="NJ717" s="1"/>
      <c r="NK717" s="1"/>
      <c r="NL717" s="1"/>
      <c r="NM717" s="1"/>
      <c r="NN717" s="1"/>
      <c r="NO717" s="1"/>
      <c r="NP717" s="1"/>
      <c r="NQ717" s="1"/>
      <c r="NR717" s="1"/>
      <c r="NS717" s="1"/>
      <c r="NT717" s="1"/>
      <c r="NU717" s="1"/>
      <c r="NV717" s="1"/>
      <c r="NW717" s="1"/>
      <c r="NX717" s="1"/>
      <c r="NY717" s="1"/>
      <c r="NZ717" s="1"/>
      <c r="OA717" s="1"/>
      <c r="OB717" s="1"/>
      <c r="OC717" s="1"/>
      <c r="OD717" s="1"/>
      <c r="OE717" s="1"/>
      <c r="OF717" s="1"/>
      <c r="OG717" s="1"/>
      <c r="OH717" s="1"/>
      <c r="OI717" s="1"/>
      <c r="OJ717" s="1"/>
      <c r="OK717" s="1"/>
      <c r="OL717" s="1"/>
      <c r="OM717" s="1"/>
      <c r="ON717" s="1"/>
      <c r="OO717" s="1"/>
      <c r="OP717" s="1"/>
      <c r="OQ717" s="1"/>
      <c r="OR717" s="1"/>
      <c r="OS717" s="1"/>
      <c r="OT717" s="1"/>
      <c r="OU717" s="1"/>
      <c r="OV717" s="1"/>
      <c r="OW717" s="1"/>
      <c r="OX717" s="1"/>
      <c r="OY717" s="1"/>
      <c r="OZ717" s="1"/>
      <c r="PA717" s="1"/>
      <c r="PB717" s="1"/>
      <c r="PC717" s="1"/>
      <c r="PD717" s="1"/>
      <c r="PE717" s="1"/>
      <c r="PF717" s="1"/>
      <c r="PG717" s="1"/>
      <c r="PH717" s="1"/>
      <c r="PI717" s="1"/>
      <c r="PJ717" s="1"/>
      <c r="PK717" s="1"/>
      <c r="PL717" s="1"/>
      <c r="PM717" s="1"/>
      <c r="PN717" s="1"/>
      <c r="PO717" s="1"/>
      <c r="PP717" s="1"/>
      <c r="PQ717" s="1"/>
      <c r="PR717" s="1"/>
      <c r="PS717" s="1"/>
      <c r="PT717" s="1"/>
      <c r="PU717" s="1"/>
      <c r="PV717" s="1"/>
      <c r="PW717" s="1"/>
      <c r="PX717" s="1"/>
      <c r="PY717" s="1"/>
      <c r="PZ717" s="1"/>
      <c r="QA717" s="1"/>
      <c r="QB717" s="1"/>
      <c r="QC717" s="1"/>
      <c r="QD717" s="1"/>
      <c r="QE717" s="1"/>
      <c r="QF717" s="1"/>
      <c r="QG717" s="1"/>
      <c r="QH717" s="1"/>
      <c r="QI717" s="1"/>
      <c r="QJ717" s="1"/>
      <c r="QK717" s="1"/>
      <c r="QL717" s="1"/>
      <c r="QM717" s="1"/>
      <c r="QN717" s="1"/>
      <c r="QO717" s="1"/>
      <c r="QP717" s="1"/>
      <c r="QQ717" s="1"/>
      <c r="QR717" s="1"/>
      <c r="QS717" s="1"/>
      <c r="QT717" s="1"/>
      <c r="QU717" s="1"/>
      <c r="QV717" s="1"/>
      <c r="QW717" s="1"/>
      <c r="QX717" s="1"/>
      <c r="QY717" s="1"/>
      <c r="QZ717" s="1"/>
      <c r="RA717" s="1"/>
      <c r="RB717" s="1"/>
      <c r="RC717" s="1"/>
      <c r="RD717" s="1"/>
      <c r="RE717" s="1"/>
      <c r="RF717" s="1"/>
      <c r="RG717" s="1"/>
      <c r="RH717" s="1"/>
      <c r="RI717" s="1"/>
      <c r="RJ717" s="1"/>
      <c r="RK717" s="1"/>
      <c r="RL717" s="1"/>
      <c r="RM717" s="1"/>
      <c r="RN717" s="1"/>
      <c r="RO717" s="1"/>
      <c r="RP717" s="1"/>
      <c r="RQ717" s="1"/>
      <c r="RR717" s="1"/>
      <c r="RS717" s="1"/>
      <c r="RT717" s="1"/>
      <c r="RU717" s="1"/>
      <c r="RV717" s="1"/>
      <c r="RW717" s="1"/>
      <c r="RX717" s="1"/>
      <c r="RY717" s="1"/>
      <c r="RZ717" s="1"/>
      <c r="SA717" s="1"/>
      <c r="SB717" s="1"/>
      <c r="SC717" s="1"/>
      <c r="SD717" s="1"/>
      <c r="SE717" s="1"/>
      <c r="SF717" s="1"/>
      <c r="SG717" s="1"/>
      <c r="SH717" s="1"/>
      <c r="SI717" s="1"/>
      <c r="SJ717" s="1"/>
      <c r="SK717" s="1"/>
      <c r="SL717" s="1"/>
      <c r="SM717" s="1"/>
      <c r="SN717" s="1"/>
      <c r="SO717" s="1"/>
      <c r="SP717" s="1"/>
      <c r="SQ717" s="1"/>
      <c r="SR717" s="1"/>
      <c r="SS717" s="1"/>
      <c r="ST717" s="1"/>
      <c r="SU717" s="1"/>
      <c r="SV717" s="1"/>
      <c r="SW717" s="1"/>
      <c r="SX717" s="1"/>
      <c r="SY717" s="1"/>
      <c r="SZ717" s="1"/>
      <c r="TA717" s="1"/>
      <c r="TB717" s="1"/>
      <c r="TC717" s="1"/>
      <c r="TD717" s="1"/>
      <c r="TE717" s="1"/>
      <c r="TF717" s="1"/>
      <c r="TG717" s="1"/>
      <c r="TH717" s="1"/>
      <c r="TI717" s="1"/>
      <c r="TJ717" s="1"/>
      <c r="TK717" s="1"/>
      <c r="TL717" s="1"/>
      <c r="TM717" s="1"/>
      <c r="TN717" s="1"/>
      <c r="TO717" s="1"/>
      <c r="TP717" s="1"/>
      <c r="TQ717" s="1"/>
      <c r="TR717" s="1"/>
      <c r="TS717" s="1"/>
      <c r="TT717" s="1"/>
      <c r="TU717" s="1"/>
      <c r="TV717" s="1"/>
      <c r="TW717" s="1"/>
      <c r="TX717" s="1"/>
      <c r="TY717" s="1"/>
      <c r="TZ717" s="1"/>
      <c r="UA717" s="1"/>
      <c r="UB717" s="1"/>
      <c r="UC717" s="1"/>
      <c r="UD717" s="1"/>
      <c r="UE717" s="1"/>
      <c r="UF717" s="1"/>
      <c r="UG717" s="1"/>
      <c r="UH717" s="1"/>
      <c r="UI717" s="1"/>
      <c r="UJ717" s="1"/>
      <c r="UK717" s="1"/>
      <c r="UL717" s="1"/>
      <c r="UM717" s="1"/>
      <c r="UN717" s="1"/>
      <c r="UO717" s="1"/>
      <c r="UP717" s="1"/>
      <c r="UQ717" s="1"/>
      <c r="UR717" s="1"/>
      <c r="US717" s="1"/>
      <c r="UT717" s="1"/>
      <c r="UU717" s="1"/>
      <c r="UV717" s="1"/>
      <c r="UW717" s="1"/>
      <c r="UX717" s="1"/>
      <c r="UY717" s="1"/>
      <c r="UZ717" s="1"/>
      <c r="VA717" s="1"/>
      <c r="VB717" s="1"/>
      <c r="VC717" s="1"/>
      <c r="VD717" s="1"/>
      <c r="VE717" s="1"/>
      <c r="VF717" s="1"/>
      <c r="VG717" s="1"/>
      <c r="VH717" s="1"/>
      <c r="VI717" s="1"/>
      <c r="VJ717" s="1"/>
      <c r="VK717" s="1"/>
      <c r="VL717" s="1"/>
      <c r="VM717" s="1"/>
      <c r="VN717" s="1"/>
      <c r="VO717" s="1"/>
      <c r="VP717" s="1"/>
      <c r="VQ717" s="1"/>
      <c r="VR717" s="1"/>
      <c r="VS717" s="1"/>
      <c r="VT717" s="1"/>
      <c r="VU717" s="1"/>
      <c r="VV717" s="1"/>
      <c r="VW717" s="1"/>
      <c r="VX717" s="1"/>
      <c r="VY717" s="1"/>
      <c r="VZ717" s="1"/>
      <c r="WA717" s="1"/>
      <c r="WB717" s="1"/>
      <c r="WC717" s="1"/>
      <c r="WD717" s="1"/>
      <c r="WE717" s="1"/>
      <c r="WF717" s="1"/>
      <c r="WG717" s="1"/>
      <c r="WH717" s="1"/>
      <c r="WI717" s="1"/>
      <c r="WJ717" s="1"/>
      <c r="WK717" s="1"/>
      <c r="WL717" s="1"/>
      <c r="WM717" s="1"/>
      <c r="WN717" s="1"/>
      <c r="WO717" s="1"/>
      <c r="WP717" s="1"/>
      <c r="WQ717" s="1"/>
      <c r="WR717" s="1"/>
      <c r="WS717" s="1"/>
      <c r="WT717" s="1"/>
      <c r="WU717" s="1"/>
      <c r="WV717" s="1"/>
      <c r="WW717" s="1"/>
      <c r="WX717" s="1"/>
      <c r="WY717" s="1"/>
      <c r="WZ717" s="1"/>
      <c r="XA717" s="1"/>
      <c r="XB717" s="1"/>
      <c r="XC717" s="1"/>
      <c r="XD717" s="1"/>
      <c r="XE717" s="1"/>
      <c r="XF717" s="1"/>
      <c r="XG717" s="1"/>
      <c r="XH717" s="1"/>
      <c r="XI717" s="1"/>
      <c r="XJ717" s="1"/>
      <c r="XK717" s="1"/>
      <c r="XL717" s="1"/>
      <c r="XM717" s="1"/>
      <c r="XN717" s="1"/>
      <c r="XO717" s="1"/>
      <c r="XP717" s="1"/>
      <c r="XQ717" s="1"/>
      <c r="XR717" s="1"/>
      <c r="XS717" s="1"/>
      <c r="XT717" s="1"/>
      <c r="XU717" s="1"/>
      <c r="XV717" s="1"/>
      <c r="XW717" s="1"/>
      <c r="XX717" s="1"/>
      <c r="XY717" s="1"/>
      <c r="XZ717" s="1"/>
      <c r="YA717" s="1"/>
      <c r="YB717" s="1"/>
      <c r="YC717" s="1"/>
      <c r="YD717" s="1"/>
      <c r="YE717" s="1"/>
      <c r="YF717" s="1"/>
      <c r="YG717" s="1"/>
      <c r="YH717" s="1"/>
      <c r="YI717" s="1"/>
      <c r="YJ717" s="1"/>
      <c r="YK717" s="1"/>
      <c r="YL717" s="1"/>
      <c r="YM717" s="1"/>
      <c r="YN717" s="1"/>
      <c r="YO717" s="1"/>
      <c r="YP717" s="1"/>
      <c r="YQ717" s="1"/>
      <c r="YR717" s="1"/>
      <c r="YS717" s="1"/>
      <c r="YT717" s="1"/>
      <c r="YU717" s="1"/>
      <c r="YV717" s="1"/>
      <c r="YW717" s="1"/>
      <c r="YX717" s="1"/>
      <c r="YY717" s="1"/>
      <c r="YZ717" s="1"/>
      <c r="ZA717" s="1"/>
      <c r="ZB717" s="1"/>
      <c r="ZC717" s="1"/>
      <c r="ZD717" s="1"/>
      <c r="ZE717" s="1"/>
      <c r="ZF717" s="1"/>
      <c r="ZG717" s="1"/>
      <c r="ZH717" s="1"/>
      <c r="ZI717" s="1"/>
      <c r="ZJ717" s="1"/>
      <c r="ZK717" s="1"/>
      <c r="ZL717" s="1"/>
      <c r="ZM717" s="1"/>
      <c r="ZN717" s="1"/>
      <c r="ZO717" s="1"/>
      <c r="ZP717" s="1"/>
      <c r="ZQ717" s="1"/>
      <c r="ZR717" s="1"/>
      <c r="ZS717" s="1"/>
      <c r="ZT717" s="1"/>
      <c r="ZU717" s="1"/>
      <c r="ZV717" s="1"/>
      <c r="ZW717" s="1"/>
      <c r="ZX717" s="1"/>
      <c r="ZY717" s="1"/>
      <c r="ZZ717" s="1"/>
      <c r="AAA717" s="1"/>
      <c r="AAB717" s="1"/>
      <c r="AAC717" s="1"/>
      <c r="AAD717" s="1"/>
      <c r="AAE717" s="1"/>
      <c r="AAF717" s="1"/>
      <c r="AAG717" s="1"/>
      <c r="AAH717" s="1"/>
      <c r="AAI717" s="1"/>
      <c r="AAJ717" s="1"/>
      <c r="AAK717" s="1"/>
      <c r="AAL717" s="1"/>
      <c r="AAM717" s="1"/>
      <c r="AAN717" s="1"/>
      <c r="AAO717" s="1"/>
      <c r="AAP717" s="1"/>
      <c r="AAQ717" s="1"/>
      <c r="AAR717" s="1"/>
      <c r="AAS717" s="1"/>
      <c r="AAT717" s="1"/>
      <c r="AAU717" s="1"/>
      <c r="AAV717" s="1"/>
      <c r="AAW717" s="1"/>
      <c r="AAX717" s="1"/>
      <c r="AAY717" s="1"/>
      <c r="AAZ717" s="1"/>
      <c r="ABA717" s="1"/>
      <c r="ABB717" s="1"/>
      <c r="ABC717" s="1"/>
      <c r="ABD717" s="1"/>
      <c r="ABE717" s="1"/>
      <c r="ABF717" s="1"/>
      <c r="ABG717" s="1"/>
      <c r="ABH717" s="1"/>
      <c r="ABI717" s="1"/>
      <c r="ABJ717" s="1"/>
      <c r="ABK717" s="1"/>
      <c r="ABL717" s="1"/>
      <c r="ABM717" s="1"/>
      <c r="ABN717" s="1"/>
      <c r="ABO717" s="1"/>
      <c r="ABP717" s="1"/>
      <c r="ABQ717" s="1"/>
      <c r="ABR717" s="1"/>
      <c r="ABS717" s="1"/>
      <c r="ABT717" s="1"/>
      <c r="ABU717" s="1"/>
      <c r="ABV717" s="1"/>
      <c r="ABW717" s="1"/>
      <c r="ABX717" s="1"/>
      <c r="ABY717" s="1"/>
      <c r="ABZ717" s="1"/>
      <c r="ACA717" s="1"/>
      <c r="ACB717" s="1"/>
      <c r="ACC717" s="1"/>
      <c r="ACD717" s="1"/>
      <c r="ACE717" s="1"/>
      <c r="ACF717" s="1"/>
      <c r="ACG717" s="1"/>
      <c r="ACH717" s="1"/>
      <c r="ACI717" s="1"/>
      <c r="ACJ717" s="1"/>
      <c r="ACK717" s="1"/>
      <c r="ACL717" s="1"/>
      <c r="ACM717" s="1"/>
      <c r="ACN717" s="1"/>
      <c r="ACO717" s="1"/>
      <c r="ACP717" s="1"/>
      <c r="ACQ717" s="1"/>
      <c r="ACR717" s="1"/>
      <c r="ACS717" s="1"/>
      <c r="ACT717" s="1"/>
      <c r="ACU717" s="1"/>
      <c r="ACV717" s="1"/>
      <c r="ACW717" s="1"/>
      <c r="ACX717" s="1"/>
      <c r="ACY717" s="1"/>
      <c r="ACZ717" s="1"/>
      <c r="ADA717" s="1"/>
      <c r="ADB717" s="1"/>
      <c r="ADC717" s="1"/>
      <c r="ADD717" s="1"/>
      <c r="ADE717" s="1"/>
      <c r="ADF717" s="1"/>
      <c r="ADG717" s="1"/>
      <c r="ADH717" s="1"/>
      <c r="ADI717" s="1"/>
      <c r="ADJ717" s="1"/>
      <c r="ADK717" s="1"/>
      <c r="ADL717" s="1"/>
      <c r="ADM717" s="1"/>
      <c r="ADN717" s="1"/>
      <c r="ADO717" s="1"/>
      <c r="ADP717" s="1"/>
      <c r="ADQ717" s="1"/>
      <c r="ADR717" s="1"/>
      <c r="ADS717" s="1"/>
      <c r="ADT717" s="1"/>
      <c r="ADU717" s="1"/>
      <c r="ADV717" s="1"/>
      <c r="ADW717" s="1"/>
      <c r="ADX717" s="1"/>
      <c r="ADY717" s="1"/>
      <c r="ADZ717" s="1"/>
      <c r="AEA717" s="1"/>
      <c r="AEB717" s="1"/>
      <c r="AEC717" s="1"/>
      <c r="AED717" s="1"/>
      <c r="AEE717" s="1"/>
      <c r="AEF717" s="1"/>
      <c r="AEG717" s="1"/>
      <c r="AEH717" s="1"/>
      <c r="AEI717" s="1"/>
      <c r="AEJ717" s="1"/>
      <c r="AEK717" s="1"/>
      <c r="AEL717" s="1"/>
      <c r="AEM717" s="1"/>
      <c r="AEN717" s="1"/>
      <c r="AEO717" s="1"/>
      <c r="AEP717" s="1"/>
      <c r="AEQ717" s="1"/>
      <c r="AER717" s="1"/>
      <c r="AES717" s="1"/>
      <c r="AET717" s="1"/>
      <c r="AEU717" s="1"/>
      <c r="AEV717" s="1"/>
      <c r="AEW717" s="1"/>
      <c r="AEX717" s="1"/>
      <c r="AEY717" s="1"/>
      <c r="AEZ717" s="1"/>
      <c r="AFA717" s="1"/>
      <c r="AFB717" s="1"/>
      <c r="AFC717" s="1"/>
      <c r="AFD717" s="1"/>
      <c r="AFE717" s="1"/>
      <c r="AFF717" s="1"/>
      <c r="AFG717" s="1"/>
      <c r="AFH717" s="1"/>
      <c r="AFI717" s="1"/>
      <c r="AFJ717" s="1"/>
      <c r="AFK717" s="1"/>
      <c r="AFL717" s="1"/>
      <c r="AFM717" s="1"/>
      <c r="AFN717" s="1"/>
      <c r="AFO717" s="1"/>
      <c r="AFP717" s="1"/>
      <c r="AFQ717" s="1"/>
      <c r="AFR717" s="1"/>
      <c r="AFS717" s="1"/>
      <c r="AFT717" s="1"/>
      <c r="AFU717" s="1"/>
      <c r="AFV717" s="1"/>
      <c r="AFW717" s="1"/>
      <c r="AFX717" s="1"/>
      <c r="AFY717" s="1"/>
      <c r="AFZ717" s="1"/>
      <c r="AGA717" s="1"/>
      <c r="AGB717" s="1"/>
      <c r="AGC717" s="1"/>
      <c r="AGD717" s="1"/>
      <c r="AGE717" s="1"/>
      <c r="AGF717" s="1"/>
      <c r="AGG717" s="1"/>
      <c r="AGH717" s="1"/>
      <c r="AGI717" s="1"/>
      <c r="AGJ717" s="1"/>
      <c r="AGK717" s="1"/>
      <c r="AGL717" s="1"/>
      <c r="AGM717" s="1"/>
      <c r="AGN717" s="1"/>
      <c r="AGO717" s="1"/>
      <c r="AGP717" s="1"/>
      <c r="AGQ717" s="1"/>
      <c r="AGR717" s="1"/>
      <c r="AGS717" s="1"/>
      <c r="AGT717" s="1"/>
      <c r="AGU717" s="1"/>
      <c r="AGV717" s="1"/>
      <c r="AGW717" s="1"/>
      <c r="AGX717" s="1"/>
      <c r="AGY717" s="1"/>
      <c r="AGZ717" s="1"/>
      <c r="AHA717" s="1"/>
      <c r="AHB717" s="1"/>
      <c r="AHC717" s="1"/>
      <c r="AHD717" s="1"/>
      <c r="AHE717" s="1"/>
      <c r="AHF717" s="1"/>
      <c r="AHG717" s="1"/>
      <c r="AHH717" s="1"/>
      <c r="AHI717" s="1"/>
      <c r="AHJ717" s="1"/>
      <c r="AHK717" s="1"/>
      <c r="AHL717" s="1"/>
      <c r="AHM717" s="1"/>
      <c r="AHN717" s="1"/>
      <c r="AHO717" s="1"/>
      <c r="AHP717" s="1"/>
      <c r="AHQ717" s="1"/>
      <c r="AHR717" s="1"/>
      <c r="AHS717" s="1"/>
      <c r="AHT717" s="1"/>
      <c r="AHU717" s="1"/>
      <c r="AHV717" s="1"/>
      <c r="AHW717" s="1"/>
      <c r="AHX717" s="1"/>
      <c r="AHY717" s="1"/>
      <c r="AHZ717" s="1"/>
      <c r="AIA717" s="1"/>
      <c r="AIB717" s="1"/>
      <c r="AIC717" s="1"/>
      <c r="AID717" s="1"/>
      <c r="AIE717" s="1"/>
      <c r="AIF717" s="1"/>
      <c r="AIG717" s="1"/>
      <c r="AIH717" s="1"/>
      <c r="AII717" s="1"/>
      <c r="AIJ717" s="1"/>
      <c r="AIK717" s="1"/>
      <c r="AIL717" s="1"/>
      <c r="AIM717" s="1"/>
      <c r="AIN717" s="1"/>
      <c r="AIO717" s="1"/>
      <c r="AIP717" s="1"/>
      <c r="AIQ717" s="1"/>
      <c r="AIR717" s="1"/>
      <c r="AIS717" s="1"/>
      <c r="AIT717" s="1"/>
      <c r="AIU717" s="1"/>
      <c r="AIV717" s="1"/>
      <c r="AIW717" s="1"/>
      <c r="AIX717" s="1"/>
      <c r="AIY717" s="1"/>
      <c r="AIZ717" s="1"/>
      <c r="AJA717" s="1"/>
      <c r="AJB717" s="1"/>
      <c r="AJC717" s="1"/>
      <c r="AJD717" s="1"/>
      <c r="AJE717" s="1"/>
      <c r="AJF717" s="1"/>
      <c r="AJG717" s="1"/>
      <c r="AJH717" s="1"/>
      <c r="AJI717" s="1"/>
      <c r="AJJ717" s="1"/>
      <c r="AJK717" s="1"/>
      <c r="AJL717" s="1"/>
      <c r="AJM717" s="1"/>
      <c r="AJN717" s="1"/>
      <c r="AJO717" s="1"/>
      <c r="AJP717" s="1"/>
      <c r="AJQ717" s="1"/>
      <c r="AJR717" s="1"/>
      <c r="AJS717" s="1"/>
      <c r="AJT717" s="1"/>
      <c r="AJU717" s="1"/>
      <c r="AJV717" s="1"/>
      <c r="AJW717" s="1"/>
      <c r="AJX717" s="1"/>
      <c r="AJY717" s="1"/>
      <c r="AJZ717" s="1"/>
      <c r="AKA717" s="1"/>
      <c r="AKB717" s="1"/>
      <c r="AKC717" s="1"/>
      <c r="AKD717" s="1"/>
      <c r="AKE717" s="1"/>
      <c r="AKF717" s="1"/>
      <c r="AKG717" s="1"/>
      <c r="AKH717" s="1"/>
      <c r="AKI717" s="1"/>
      <c r="AKJ717" s="1"/>
      <c r="AKK717" s="1"/>
      <c r="AKL717" s="1"/>
      <c r="AKM717" s="1"/>
      <c r="AKN717" s="1"/>
      <c r="AKO717" s="1"/>
      <c r="AKP717" s="1"/>
      <c r="AKQ717" s="1"/>
      <c r="AKR717" s="1"/>
      <c r="AKS717" s="1"/>
      <c r="AKT717" s="1"/>
      <c r="AKU717" s="1"/>
      <c r="AKV717" s="1"/>
      <c r="AKW717" s="1"/>
      <c r="AKX717" s="1"/>
      <c r="AKY717" s="1"/>
      <c r="AKZ717" s="1"/>
      <c r="ALA717" s="1"/>
      <c r="ALB717" s="1"/>
      <c r="ALC717" s="1"/>
      <c r="ALD717" s="1"/>
      <c r="ALE717" s="1"/>
      <c r="ALF717" s="1"/>
      <c r="ALG717" s="1"/>
      <c r="ALH717" s="1"/>
      <c r="ALI717" s="1"/>
      <c r="ALJ717" s="1"/>
      <c r="ALK717" s="1"/>
      <c r="ALL717" s="1"/>
      <c r="ALM717" s="1"/>
      <c r="ALN717" s="1"/>
      <c r="ALO717" s="1"/>
      <c r="ALP717" s="1"/>
      <c r="ALQ717" s="1"/>
      <c r="ALR717" s="1"/>
      <c r="ALS717" s="1"/>
      <c r="ALT717" s="1"/>
      <c r="ALU717" s="1"/>
      <c r="ALV717" s="1"/>
      <c r="ALW717" s="1"/>
      <c r="ALX717" s="1"/>
      <c r="ALY717" s="1"/>
      <c r="ALZ717" s="1"/>
      <c r="AMA717" s="1"/>
      <c r="AMB717" s="1"/>
      <c r="AMC717" s="1"/>
      <c r="AMD717" s="1"/>
      <c r="AME717" s="1"/>
      <c r="AMF717" s="1"/>
      <c r="AMG717" s="1"/>
      <c r="AMH717" s="1"/>
      <c r="AMI717" s="1"/>
      <c r="AMJ717" s="1"/>
    </row>
    <row r="718" spans="1:1024" s="22" customFormat="1">
      <c r="A718" s="1" t="s">
        <v>9725</v>
      </c>
      <c r="B718" s="1" t="s">
        <v>9745</v>
      </c>
      <c r="C718" s="1" t="s">
        <v>1358</v>
      </c>
      <c r="D718" s="1" t="s">
        <v>247</v>
      </c>
      <c r="E718" s="1" t="s">
        <v>9782</v>
      </c>
      <c r="F718" s="1" t="s">
        <v>9782</v>
      </c>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c r="KB718" s="1"/>
      <c r="KC718" s="1"/>
      <c r="KD718" s="1"/>
      <c r="KE718" s="1"/>
      <c r="KF718" s="1"/>
      <c r="KG718" s="1"/>
      <c r="KH718" s="1"/>
      <c r="KI718" s="1"/>
      <c r="KJ718" s="1"/>
      <c r="KK718" s="1"/>
      <c r="KL718" s="1"/>
      <c r="KM718" s="1"/>
      <c r="KN718" s="1"/>
      <c r="KO718" s="1"/>
      <c r="KP718" s="1"/>
      <c r="KQ718" s="1"/>
      <c r="KR718" s="1"/>
      <c r="KS718" s="1"/>
      <c r="KT718" s="1"/>
      <c r="KU718" s="1"/>
      <c r="KV718" s="1"/>
      <c r="KW718" s="1"/>
      <c r="KX718" s="1"/>
      <c r="KY718" s="1"/>
      <c r="KZ718" s="1"/>
      <c r="LA718" s="1"/>
      <c r="LB718" s="1"/>
      <c r="LC718" s="1"/>
      <c r="LD718" s="1"/>
      <c r="LE718" s="1"/>
      <c r="LF718" s="1"/>
      <c r="LG718" s="1"/>
      <c r="LH718" s="1"/>
      <c r="LI718" s="1"/>
      <c r="LJ718" s="1"/>
      <c r="LK718" s="1"/>
      <c r="LL718" s="1"/>
      <c r="LM718" s="1"/>
      <c r="LN718" s="1"/>
      <c r="LO718" s="1"/>
      <c r="LP718" s="1"/>
      <c r="LQ718" s="1"/>
      <c r="LR718" s="1"/>
      <c r="LS718" s="1"/>
      <c r="LT718" s="1"/>
      <c r="LU718" s="1"/>
      <c r="LV718" s="1"/>
      <c r="LW718" s="1"/>
      <c r="LX718" s="1"/>
      <c r="LY718" s="1"/>
      <c r="LZ718" s="1"/>
      <c r="MA718" s="1"/>
      <c r="MB718" s="1"/>
      <c r="MC718" s="1"/>
      <c r="MD718" s="1"/>
      <c r="ME718" s="1"/>
      <c r="MF718" s="1"/>
      <c r="MG718" s="1"/>
      <c r="MH718" s="1"/>
      <c r="MI718" s="1"/>
      <c r="MJ718" s="1"/>
      <c r="MK718" s="1"/>
      <c r="ML718" s="1"/>
      <c r="MM718" s="1"/>
      <c r="MN718" s="1"/>
      <c r="MO718" s="1"/>
      <c r="MP718" s="1"/>
      <c r="MQ718" s="1"/>
      <c r="MR718" s="1"/>
      <c r="MS718" s="1"/>
      <c r="MT718" s="1"/>
      <c r="MU718" s="1"/>
      <c r="MV718" s="1"/>
      <c r="MW718" s="1"/>
      <c r="MX718" s="1"/>
      <c r="MY718" s="1"/>
      <c r="MZ718" s="1"/>
      <c r="NA718" s="1"/>
      <c r="NB718" s="1"/>
      <c r="NC718" s="1"/>
      <c r="ND718" s="1"/>
      <c r="NE718" s="1"/>
      <c r="NF718" s="1"/>
      <c r="NG718" s="1"/>
      <c r="NH718" s="1"/>
      <c r="NI718" s="1"/>
      <c r="NJ718" s="1"/>
      <c r="NK718" s="1"/>
      <c r="NL718" s="1"/>
      <c r="NM718" s="1"/>
      <c r="NN718" s="1"/>
      <c r="NO718" s="1"/>
      <c r="NP718" s="1"/>
      <c r="NQ718" s="1"/>
      <c r="NR718" s="1"/>
      <c r="NS718" s="1"/>
      <c r="NT718" s="1"/>
      <c r="NU718" s="1"/>
      <c r="NV718" s="1"/>
      <c r="NW718" s="1"/>
      <c r="NX718" s="1"/>
      <c r="NY718" s="1"/>
      <c r="NZ718" s="1"/>
      <c r="OA718" s="1"/>
      <c r="OB718" s="1"/>
      <c r="OC718" s="1"/>
      <c r="OD718" s="1"/>
      <c r="OE718" s="1"/>
      <c r="OF718" s="1"/>
      <c r="OG718" s="1"/>
      <c r="OH718" s="1"/>
      <c r="OI718" s="1"/>
      <c r="OJ718" s="1"/>
      <c r="OK718" s="1"/>
      <c r="OL718" s="1"/>
      <c r="OM718" s="1"/>
      <c r="ON718" s="1"/>
      <c r="OO718" s="1"/>
      <c r="OP718" s="1"/>
      <c r="OQ718" s="1"/>
      <c r="OR718" s="1"/>
      <c r="OS718" s="1"/>
      <c r="OT718" s="1"/>
      <c r="OU718" s="1"/>
      <c r="OV718" s="1"/>
      <c r="OW718" s="1"/>
      <c r="OX718" s="1"/>
      <c r="OY718" s="1"/>
      <c r="OZ718" s="1"/>
      <c r="PA718" s="1"/>
      <c r="PB718" s="1"/>
      <c r="PC718" s="1"/>
      <c r="PD718" s="1"/>
      <c r="PE718" s="1"/>
      <c r="PF718" s="1"/>
      <c r="PG718" s="1"/>
      <c r="PH718" s="1"/>
      <c r="PI718" s="1"/>
      <c r="PJ718" s="1"/>
      <c r="PK718" s="1"/>
      <c r="PL718" s="1"/>
      <c r="PM718" s="1"/>
      <c r="PN718" s="1"/>
      <c r="PO718" s="1"/>
      <c r="PP718" s="1"/>
      <c r="PQ718" s="1"/>
      <c r="PR718" s="1"/>
      <c r="PS718" s="1"/>
      <c r="PT718" s="1"/>
      <c r="PU718" s="1"/>
      <c r="PV718" s="1"/>
      <c r="PW718" s="1"/>
      <c r="PX718" s="1"/>
      <c r="PY718" s="1"/>
      <c r="PZ718" s="1"/>
      <c r="QA718" s="1"/>
      <c r="QB718" s="1"/>
      <c r="QC718" s="1"/>
      <c r="QD718" s="1"/>
      <c r="QE718" s="1"/>
      <c r="QF718" s="1"/>
      <c r="QG718" s="1"/>
      <c r="QH718" s="1"/>
      <c r="QI718" s="1"/>
      <c r="QJ718" s="1"/>
      <c r="QK718" s="1"/>
      <c r="QL718" s="1"/>
      <c r="QM718" s="1"/>
      <c r="QN718" s="1"/>
      <c r="QO718" s="1"/>
      <c r="QP718" s="1"/>
      <c r="QQ718" s="1"/>
      <c r="QR718" s="1"/>
      <c r="QS718" s="1"/>
      <c r="QT718" s="1"/>
      <c r="QU718" s="1"/>
      <c r="QV718" s="1"/>
      <c r="QW718" s="1"/>
      <c r="QX718" s="1"/>
      <c r="QY718" s="1"/>
      <c r="QZ718" s="1"/>
      <c r="RA718" s="1"/>
      <c r="RB718" s="1"/>
      <c r="RC718" s="1"/>
      <c r="RD718" s="1"/>
      <c r="RE718" s="1"/>
      <c r="RF718" s="1"/>
      <c r="RG718" s="1"/>
      <c r="RH718" s="1"/>
      <c r="RI718" s="1"/>
      <c r="RJ718" s="1"/>
      <c r="RK718" s="1"/>
      <c r="RL718" s="1"/>
      <c r="RM718" s="1"/>
      <c r="RN718" s="1"/>
      <c r="RO718" s="1"/>
      <c r="RP718" s="1"/>
      <c r="RQ718" s="1"/>
      <c r="RR718" s="1"/>
      <c r="RS718" s="1"/>
      <c r="RT718" s="1"/>
      <c r="RU718" s="1"/>
      <c r="RV718" s="1"/>
      <c r="RW718" s="1"/>
      <c r="RX718" s="1"/>
      <c r="RY718" s="1"/>
      <c r="RZ718" s="1"/>
      <c r="SA718" s="1"/>
      <c r="SB718" s="1"/>
      <c r="SC718" s="1"/>
      <c r="SD718" s="1"/>
      <c r="SE718" s="1"/>
      <c r="SF718" s="1"/>
      <c r="SG718" s="1"/>
      <c r="SH718" s="1"/>
      <c r="SI718" s="1"/>
      <c r="SJ718" s="1"/>
      <c r="SK718" s="1"/>
      <c r="SL718" s="1"/>
      <c r="SM718" s="1"/>
      <c r="SN718" s="1"/>
      <c r="SO718" s="1"/>
      <c r="SP718" s="1"/>
      <c r="SQ718" s="1"/>
      <c r="SR718" s="1"/>
      <c r="SS718" s="1"/>
      <c r="ST718" s="1"/>
      <c r="SU718" s="1"/>
      <c r="SV718" s="1"/>
      <c r="SW718" s="1"/>
      <c r="SX718" s="1"/>
      <c r="SY718" s="1"/>
      <c r="SZ718" s="1"/>
      <c r="TA718" s="1"/>
      <c r="TB718" s="1"/>
      <c r="TC718" s="1"/>
      <c r="TD718" s="1"/>
      <c r="TE718" s="1"/>
      <c r="TF718" s="1"/>
      <c r="TG718" s="1"/>
      <c r="TH718" s="1"/>
      <c r="TI718" s="1"/>
      <c r="TJ718" s="1"/>
      <c r="TK718" s="1"/>
      <c r="TL718" s="1"/>
      <c r="TM718" s="1"/>
      <c r="TN718" s="1"/>
      <c r="TO718" s="1"/>
      <c r="TP718" s="1"/>
      <c r="TQ718" s="1"/>
      <c r="TR718" s="1"/>
      <c r="TS718" s="1"/>
      <c r="TT718" s="1"/>
      <c r="TU718" s="1"/>
      <c r="TV718" s="1"/>
      <c r="TW718" s="1"/>
      <c r="TX718" s="1"/>
      <c r="TY718" s="1"/>
      <c r="TZ718" s="1"/>
      <c r="UA718" s="1"/>
      <c r="UB718" s="1"/>
      <c r="UC718" s="1"/>
      <c r="UD718" s="1"/>
      <c r="UE718" s="1"/>
      <c r="UF718" s="1"/>
      <c r="UG718" s="1"/>
      <c r="UH718" s="1"/>
      <c r="UI718" s="1"/>
      <c r="UJ718" s="1"/>
      <c r="UK718" s="1"/>
      <c r="UL718" s="1"/>
      <c r="UM718" s="1"/>
      <c r="UN718" s="1"/>
      <c r="UO718" s="1"/>
      <c r="UP718" s="1"/>
      <c r="UQ718" s="1"/>
      <c r="UR718" s="1"/>
      <c r="US718" s="1"/>
      <c r="UT718" s="1"/>
      <c r="UU718" s="1"/>
      <c r="UV718" s="1"/>
      <c r="UW718" s="1"/>
      <c r="UX718" s="1"/>
      <c r="UY718" s="1"/>
      <c r="UZ718" s="1"/>
      <c r="VA718" s="1"/>
      <c r="VB718" s="1"/>
      <c r="VC718" s="1"/>
      <c r="VD718" s="1"/>
      <c r="VE718" s="1"/>
      <c r="VF718" s="1"/>
      <c r="VG718" s="1"/>
      <c r="VH718" s="1"/>
      <c r="VI718" s="1"/>
      <c r="VJ718" s="1"/>
      <c r="VK718" s="1"/>
      <c r="VL718" s="1"/>
      <c r="VM718" s="1"/>
      <c r="VN718" s="1"/>
      <c r="VO718" s="1"/>
      <c r="VP718" s="1"/>
      <c r="VQ718" s="1"/>
      <c r="VR718" s="1"/>
      <c r="VS718" s="1"/>
      <c r="VT718" s="1"/>
      <c r="VU718" s="1"/>
      <c r="VV718" s="1"/>
      <c r="VW718" s="1"/>
      <c r="VX718" s="1"/>
      <c r="VY718" s="1"/>
      <c r="VZ718" s="1"/>
      <c r="WA718" s="1"/>
      <c r="WB718" s="1"/>
      <c r="WC718" s="1"/>
      <c r="WD718" s="1"/>
      <c r="WE718" s="1"/>
      <c r="WF718" s="1"/>
      <c r="WG718" s="1"/>
      <c r="WH718" s="1"/>
      <c r="WI718" s="1"/>
      <c r="WJ718" s="1"/>
      <c r="WK718" s="1"/>
      <c r="WL718" s="1"/>
      <c r="WM718" s="1"/>
      <c r="WN718" s="1"/>
      <c r="WO718" s="1"/>
      <c r="WP718" s="1"/>
      <c r="WQ718" s="1"/>
      <c r="WR718" s="1"/>
      <c r="WS718" s="1"/>
      <c r="WT718" s="1"/>
      <c r="WU718" s="1"/>
      <c r="WV718" s="1"/>
      <c r="WW718" s="1"/>
      <c r="WX718" s="1"/>
      <c r="WY718" s="1"/>
      <c r="WZ718" s="1"/>
      <c r="XA718" s="1"/>
      <c r="XB718" s="1"/>
      <c r="XC718" s="1"/>
      <c r="XD718" s="1"/>
      <c r="XE718" s="1"/>
      <c r="XF718" s="1"/>
      <c r="XG718" s="1"/>
      <c r="XH718" s="1"/>
      <c r="XI718" s="1"/>
      <c r="XJ718" s="1"/>
      <c r="XK718" s="1"/>
      <c r="XL718" s="1"/>
      <c r="XM718" s="1"/>
      <c r="XN718" s="1"/>
      <c r="XO718" s="1"/>
      <c r="XP718" s="1"/>
      <c r="XQ718" s="1"/>
      <c r="XR718" s="1"/>
      <c r="XS718" s="1"/>
      <c r="XT718" s="1"/>
      <c r="XU718" s="1"/>
      <c r="XV718" s="1"/>
      <c r="XW718" s="1"/>
      <c r="XX718" s="1"/>
      <c r="XY718" s="1"/>
      <c r="XZ718" s="1"/>
      <c r="YA718" s="1"/>
      <c r="YB718" s="1"/>
      <c r="YC718" s="1"/>
      <c r="YD718" s="1"/>
      <c r="YE718" s="1"/>
      <c r="YF718" s="1"/>
      <c r="YG718" s="1"/>
      <c r="YH718" s="1"/>
      <c r="YI718" s="1"/>
      <c r="YJ718" s="1"/>
      <c r="YK718" s="1"/>
      <c r="YL718" s="1"/>
      <c r="YM718" s="1"/>
      <c r="YN718" s="1"/>
      <c r="YO718" s="1"/>
      <c r="YP718" s="1"/>
      <c r="YQ718" s="1"/>
      <c r="YR718" s="1"/>
      <c r="YS718" s="1"/>
      <c r="YT718" s="1"/>
      <c r="YU718" s="1"/>
      <c r="YV718" s="1"/>
      <c r="YW718" s="1"/>
      <c r="YX718" s="1"/>
      <c r="YY718" s="1"/>
      <c r="YZ718" s="1"/>
      <c r="ZA718" s="1"/>
      <c r="ZB718" s="1"/>
      <c r="ZC718" s="1"/>
      <c r="ZD718" s="1"/>
      <c r="ZE718" s="1"/>
      <c r="ZF718" s="1"/>
      <c r="ZG718" s="1"/>
      <c r="ZH718" s="1"/>
      <c r="ZI718" s="1"/>
      <c r="ZJ718" s="1"/>
      <c r="ZK718" s="1"/>
      <c r="ZL718" s="1"/>
      <c r="ZM718" s="1"/>
      <c r="ZN718" s="1"/>
      <c r="ZO718" s="1"/>
      <c r="ZP718" s="1"/>
      <c r="ZQ718" s="1"/>
      <c r="ZR718" s="1"/>
      <c r="ZS718" s="1"/>
      <c r="ZT718" s="1"/>
      <c r="ZU718" s="1"/>
      <c r="ZV718" s="1"/>
      <c r="ZW718" s="1"/>
      <c r="ZX718" s="1"/>
      <c r="ZY718" s="1"/>
      <c r="ZZ718" s="1"/>
      <c r="AAA718" s="1"/>
      <c r="AAB718" s="1"/>
      <c r="AAC718" s="1"/>
      <c r="AAD718" s="1"/>
      <c r="AAE718" s="1"/>
      <c r="AAF718" s="1"/>
      <c r="AAG718" s="1"/>
      <c r="AAH718" s="1"/>
      <c r="AAI718" s="1"/>
      <c r="AAJ718" s="1"/>
      <c r="AAK718" s="1"/>
      <c r="AAL718" s="1"/>
      <c r="AAM718" s="1"/>
      <c r="AAN718" s="1"/>
      <c r="AAO718" s="1"/>
      <c r="AAP718" s="1"/>
      <c r="AAQ718" s="1"/>
      <c r="AAR718" s="1"/>
      <c r="AAS718" s="1"/>
      <c r="AAT718" s="1"/>
      <c r="AAU718" s="1"/>
      <c r="AAV718" s="1"/>
      <c r="AAW718" s="1"/>
      <c r="AAX718" s="1"/>
      <c r="AAY718" s="1"/>
      <c r="AAZ718" s="1"/>
      <c r="ABA718" s="1"/>
      <c r="ABB718" s="1"/>
      <c r="ABC718" s="1"/>
      <c r="ABD718" s="1"/>
      <c r="ABE718" s="1"/>
      <c r="ABF718" s="1"/>
      <c r="ABG718" s="1"/>
      <c r="ABH718" s="1"/>
      <c r="ABI718" s="1"/>
      <c r="ABJ718" s="1"/>
      <c r="ABK718" s="1"/>
      <c r="ABL718" s="1"/>
      <c r="ABM718" s="1"/>
      <c r="ABN718" s="1"/>
      <c r="ABO718" s="1"/>
      <c r="ABP718" s="1"/>
      <c r="ABQ718" s="1"/>
      <c r="ABR718" s="1"/>
      <c r="ABS718" s="1"/>
      <c r="ABT718" s="1"/>
      <c r="ABU718" s="1"/>
      <c r="ABV718" s="1"/>
      <c r="ABW718" s="1"/>
      <c r="ABX718" s="1"/>
      <c r="ABY718" s="1"/>
      <c r="ABZ718" s="1"/>
      <c r="ACA718" s="1"/>
      <c r="ACB718" s="1"/>
      <c r="ACC718" s="1"/>
      <c r="ACD718" s="1"/>
      <c r="ACE718" s="1"/>
      <c r="ACF718" s="1"/>
      <c r="ACG718" s="1"/>
      <c r="ACH718" s="1"/>
      <c r="ACI718" s="1"/>
      <c r="ACJ718" s="1"/>
      <c r="ACK718" s="1"/>
      <c r="ACL718" s="1"/>
      <c r="ACM718" s="1"/>
      <c r="ACN718" s="1"/>
      <c r="ACO718" s="1"/>
      <c r="ACP718" s="1"/>
      <c r="ACQ718" s="1"/>
      <c r="ACR718" s="1"/>
      <c r="ACS718" s="1"/>
      <c r="ACT718" s="1"/>
      <c r="ACU718" s="1"/>
      <c r="ACV718" s="1"/>
      <c r="ACW718" s="1"/>
      <c r="ACX718" s="1"/>
      <c r="ACY718" s="1"/>
      <c r="ACZ718" s="1"/>
      <c r="ADA718" s="1"/>
      <c r="ADB718" s="1"/>
      <c r="ADC718" s="1"/>
      <c r="ADD718" s="1"/>
      <c r="ADE718" s="1"/>
      <c r="ADF718" s="1"/>
      <c r="ADG718" s="1"/>
      <c r="ADH718" s="1"/>
      <c r="ADI718" s="1"/>
      <c r="ADJ718" s="1"/>
      <c r="ADK718" s="1"/>
      <c r="ADL718" s="1"/>
      <c r="ADM718" s="1"/>
      <c r="ADN718" s="1"/>
      <c r="ADO718" s="1"/>
      <c r="ADP718" s="1"/>
      <c r="ADQ718" s="1"/>
      <c r="ADR718" s="1"/>
      <c r="ADS718" s="1"/>
      <c r="ADT718" s="1"/>
      <c r="ADU718" s="1"/>
      <c r="ADV718" s="1"/>
      <c r="ADW718" s="1"/>
      <c r="ADX718" s="1"/>
      <c r="ADY718" s="1"/>
      <c r="ADZ718" s="1"/>
      <c r="AEA718" s="1"/>
      <c r="AEB718" s="1"/>
      <c r="AEC718" s="1"/>
      <c r="AED718" s="1"/>
      <c r="AEE718" s="1"/>
      <c r="AEF718" s="1"/>
      <c r="AEG718" s="1"/>
      <c r="AEH718" s="1"/>
      <c r="AEI718" s="1"/>
      <c r="AEJ718" s="1"/>
      <c r="AEK718" s="1"/>
      <c r="AEL718" s="1"/>
      <c r="AEM718" s="1"/>
      <c r="AEN718" s="1"/>
      <c r="AEO718" s="1"/>
      <c r="AEP718" s="1"/>
      <c r="AEQ718" s="1"/>
      <c r="AER718" s="1"/>
      <c r="AES718" s="1"/>
      <c r="AET718" s="1"/>
      <c r="AEU718" s="1"/>
      <c r="AEV718" s="1"/>
      <c r="AEW718" s="1"/>
      <c r="AEX718" s="1"/>
      <c r="AEY718" s="1"/>
      <c r="AEZ718" s="1"/>
      <c r="AFA718" s="1"/>
      <c r="AFB718" s="1"/>
      <c r="AFC718" s="1"/>
      <c r="AFD718" s="1"/>
      <c r="AFE718" s="1"/>
      <c r="AFF718" s="1"/>
      <c r="AFG718" s="1"/>
      <c r="AFH718" s="1"/>
      <c r="AFI718" s="1"/>
      <c r="AFJ718" s="1"/>
      <c r="AFK718" s="1"/>
      <c r="AFL718" s="1"/>
      <c r="AFM718" s="1"/>
      <c r="AFN718" s="1"/>
      <c r="AFO718" s="1"/>
      <c r="AFP718" s="1"/>
      <c r="AFQ718" s="1"/>
      <c r="AFR718" s="1"/>
      <c r="AFS718" s="1"/>
      <c r="AFT718" s="1"/>
      <c r="AFU718" s="1"/>
      <c r="AFV718" s="1"/>
      <c r="AFW718" s="1"/>
      <c r="AFX718" s="1"/>
      <c r="AFY718" s="1"/>
      <c r="AFZ718" s="1"/>
      <c r="AGA718" s="1"/>
      <c r="AGB718" s="1"/>
      <c r="AGC718" s="1"/>
      <c r="AGD718" s="1"/>
      <c r="AGE718" s="1"/>
      <c r="AGF718" s="1"/>
      <c r="AGG718" s="1"/>
      <c r="AGH718" s="1"/>
      <c r="AGI718" s="1"/>
      <c r="AGJ718" s="1"/>
      <c r="AGK718" s="1"/>
      <c r="AGL718" s="1"/>
      <c r="AGM718" s="1"/>
      <c r="AGN718" s="1"/>
      <c r="AGO718" s="1"/>
      <c r="AGP718" s="1"/>
      <c r="AGQ718" s="1"/>
      <c r="AGR718" s="1"/>
      <c r="AGS718" s="1"/>
      <c r="AGT718" s="1"/>
      <c r="AGU718" s="1"/>
      <c r="AGV718" s="1"/>
      <c r="AGW718" s="1"/>
      <c r="AGX718" s="1"/>
      <c r="AGY718" s="1"/>
      <c r="AGZ718" s="1"/>
      <c r="AHA718" s="1"/>
      <c r="AHB718" s="1"/>
      <c r="AHC718" s="1"/>
      <c r="AHD718" s="1"/>
      <c r="AHE718" s="1"/>
      <c r="AHF718" s="1"/>
      <c r="AHG718" s="1"/>
      <c r="AHH718" s="1"/>
      <c r="AHI718" s="1"/>
      <c r="AHJ718" s="1"/>
      <c r="AHK718" s="1"/>
      <c r="AHL718" s="1"/>
      <c r="AHM718" s="1"/>
      <c r="AHN718" s="1"/>
      <c r="AHO718" s="1"/>
      <c r="AHP718" s="1"/>
      <c r="AHQ718" s="1"/>
      <c r="AHR718" s="1"/>
      <c r="AHS718" s="1"/>
      <c r="AHT718" s="1"/>
      <c r="AHU718" s="1"/>
      <c r="AHV718" s="1"/>
      <c r="AHW718" s="1"/>
      <c r="AHX718" s="1"/>
      <c r="AHY718" s="1"/>
      <c r="AHZ718" s="1"/>
      <c r="AIA718" s="1"/>
      <c r="AIB718" s="1"/>
      <c r="AIC718" s="1"/>
      <c r="AID718" s="1"/>
      <c r="AIE718" s="1"/>
      <c r="AIF718" s="1"/>
      <c r="AIG718" s="1"/>
      <c r="AIH718" s="1"/>
      <c r="AII718" s="1"/>
      <c r="AIJ718" s="1"/>
      <c r="AIK718" s="1"/>
      <c r="AIL718" s="1"/>
      <c r="AIM718" s="1"/>
      <c r="AIN718" s="1"/>
      <c r="AIO718" s="1"/>
      <c r="AIP718" s="1"/>
      <c r="AIQ718" s="1"/>
      <c r="AIR718" s="1"/>
      <c r="AIS718" s="1"/>
      <c r="AIT718" s="1"/>
      <c r="AIU718" s="1"/>
      <c r="AIV718" s="1"/>
      <c r="AIW718" s="1"/>
      <c r="AIX718" s="1"/>
      <c r="AIY718" s="1"/>
      <c r="AIZ718" s="1"/>
      <c r="AJA718" s="1"/>
      <c r="AJB718" s="1"/>
      <c r="AJC718" s="1"/>
      <c r="AJD718" s="1"/>
      <c r="AJE718" s="1"/>
      <c r="AJF718" s="1"/>
      <c r="AJG718" s="1"/>
      <c r="AJH718" s="1"/>
      <c r="AJI718" s="1"/>
      <c r="AJJ718" s="1"/>
      <c r="AJK718" s="1"/>
      <c r="AJL718" s="1"/>
      <c r="AJM718" s="1"/>
      <c r="AJN718" s="1"/>
      <c r="AJO718" s="1"/>
      <c r="AJP718" s="1"/>
      <c r="AJQ718" s="1"/>
      <c r="AJR718" s="1"/>
      <c r="AJS718" s="1"/>
      <c r="AJT718" s="1"/>
      <c r="AJU718" s="1"/>
      <c r="AJV718" s="1"/>
      <c r="AJW718" s="1"/>
      <c r="AJX718" s="1"/>
      <c r="AJY718" s="1"/>
      <c r="AJZ718" s="1"/>
      <c r="AKA718" s="1"/>
      <c r="AKB718" s="1"/>
      <c r="AKC718" s="1"/>
      <c r="AKD718" s="1"/>
      <c r="AKE718" s="1"/>
      <c r="AKF718" s="1"/>
      <c r="AKG718" s="1"/>
      <c r="AKH718" s="1"/>
      <c r="AKI718" s="1"/>
      <c r="AKJ718" s="1"/>
      <c r="AKK718" s="1"/>
      <c r="AKL718" s="1"/>
      <c r="AKM718" s="1"/>
      <c r="AKN718" s="1"/>
      <c r="AKO718" s="1"/>
      <c r="AKP718" s="1"/>
      <c r="AKQ718" s="1"/>
      <c r="AKR718" s="1"/>
      <c r="AKS718" s="1"/>
      <c r="AKT718" s="1"/>
      <c r="AKU718" s="1"/>
      <c r="AKV718" s="1"/>
      <c r="AKW718" s="1"/>
      <c r="AKX718" s="1"/>
      <c r="AKY718" s="1"/>
      <c r="AKZ718" s="1"/>
      <c r="ALA718" s="1"/>
      <c r="ALB718" s="1"/>
      <c r="ALC718" s="1"/>
      <c r="ALD718" s="1"/>
      <c r="ALE718" s="1"/>
      <c r="ALF718" s="1"/>
      <c r="ALG718" s="1"/>
      <c r="ALH718" s="1"/>
      <c r="ALI718" s="1"/>
      <c r="ALJ718" s="1"/>
      <c r="ALK718" s="1"/>
      <c r="ALL718" s="1"/>
      <c r="ALM718" s="1"/>
      <c r="ALN718" s="1"/>
      <c r="ALO718" s="1"/>
      <c r="ALP718" s="1"/>
      <c r="ALQ718" s="1"/>
      <c r="ALR718" s="1"/>
      <c r="ALS718" s="1"/>
      <c r="ALT718" s="1"/>
      <c r="ALU718" s="1"/>
      <c r="ALV718" s="1"/>
      <c r="ALW718" s="1"/>
      <c r="ALX718" s="1"/>
      <c r="ALY718" s="1"/>
      <c r="ALZ718" s="1"/>
      <c r="AMA718" s="1"/>
      <c r="AMB718" s="1"/>
      <c r="AMC718" s="1"/>
      <c r="AMD718" s="1"/>
      <c r="AME718" s="1"/>
      <c r="AMF718" s="1"/>
      <c r="AMG718" s="1"/>
      <c r="AMH718" s="1"/>
      <c r="AMI718" s="1"/>
      <c r="AMJ718" s="1"/>
    </row>
    <row r="719" spans="1:1024" s="22" customFormat="1">
      <c r="A719" s="1" t="s">
        <v>9726</v>
      </c>
      <c r="B719" s="1" t="s">
        <v>9746</v>
      </c>
      <c r="C719" s="1" t="s">
        <v>1358</v>
      </c>
      <c r="D719" s="1" t="s">
        <v>247</v>
      </c>
      <c r="E719" s="1" t="s">
        <v>9783</v>
      </c>
      <c r="F719" s="1" t="s">
        <v>9786</v>
      </c>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c r="KB719" s="1"/>
      <c r="KC719" s="1"/>
      <c r="KD719" s="1"/>
      <c r="KE719" s="1"/>
      <c r="KF719" s="1"/>
      <c r="KG719" s="1"/>
      <c r="KH719" s="1"/>
      <c r="KI719" s="1"/>
      <c r="KJ719" s="1"/>
      <c r="KK719" s="1"/>
      <c r="KL719" s="1"/>
      <c r="KM719" s="1"/>
      <c r="KN719" s="1"/>
      <c r="KO719" s="1"/>
      <c r="KP719" s="1"/>
      <c r="KQ719" s="1"/>
      <c r="KR719" s="1"/>
      <c r="KS719" s="1"/>
      <c r="KT719" s="1"/>
      <c r="KU719" s="1"/>
      <c r="KV719" s="1"/>
      <c r="KW719" s="1"/>
      <c r="KX719" s="1"/>
      <c r="KY719" s="1"/>
      <c r="KZ719" s="1"/>
      <c r="LA719" s="1"/>
      <c r="LB719" s="1"/>
      <c r="LC719" s="1"/>
      <c r="LD719" s="1"/>
      <c r="LE719" s="1"/>
      <c r="LF719" s="1"/>
      <c r="LG719" s="1"/>
      <c r="LH719" s="1"/>
      <c r="LI719" s="1"/>
      <c r="LJ719" s="1"/>
      <c r="LK719" s="1"/>
      <c r="LL719" s="1"/>
      <c r="LM719" s="1"/>
      <c r="LN719" s="1"/>
      <c r="LO719" s="1"/>
      <c r="LP719" s="1"/>
      <c r="LQ719" s="1"/>
      <c r="LR719" s="1"/>
      <c r="LS719" s="1"/>
      <c r="LT719" s="1"/>
      <c r="LU719" s="1"/>
      <c r="LV719" s="1"/>
      <c r="LW719" s="1"/>
      <c r="LX719" s="1"/>
      <c r="LY719" s="1"/>
      <c r="LZ719" s="1"/>
      <c r="MA719" s="1"/>
      <c r="MB719" s="1"/>
      <c r="MC719" s="1"/>
      <c r="MD719" s="1"/>
      <c r="ME719" s="1"/>
      <c r="MF719" s="1"/>
      <c r="MG719" s="1"/>
      <c r="MH719" s="1"/>
      <c r="MI719" s="1"/>
      <c r="MJ719" s="1"/>
      <c r="MK719" s="1"/>
      <c r="ML719" s="1"/>
      <c r="MM719" s="1"/>
      <c r="MN719" s="1"/>
      <c r="MO719" s="1"/>
      <c r="MP719" s="1"/>
      <c r="MQ719" s="1"/>
      <c r="MR719" s="1"/>
      <c r="MS719" s="1"/>
      <c r="MT719" s="1"/>
      <c r="MU719" s="1"/>
      <c r="MV719" s="1"/>
      <c r="MW719" s="1"/>
      <c r="MX719" s="1"/>
      <c r="MY719" s="1"/>
      <c r="MZ719" s="1"/>
      <c r="NA719" s="1"/>
      <c r="NB719" s="1"/>
      <c r="NC719" s="1"/>
      <c r="ND719" s="1"/>
      <c r="NE719" s="1"/>
      <c r="NF719" s="1"/>
      <c r="NG719" s="1"/>
      <c r="NH719" s="1"/>
      <c r="NI719" s="1"/>
      <c r="NJ719" s="1"/>
      <c r="NK719" s="1"/>
      <c r="NL719" s="1"/>
      <c r="NM719" s="1"/>
      <c r="NN719" s="1"/>
      <c r="NO719" s="1"/>
      <c r="NP719" s="1"/>
      <c r="NQ719" s="1"/>
      <c r="NR719" s="1"/>
      <c r="NS719" s="1"/>
      <c r="NT719" s="1"/>
      <c r="NU719" s="1"/>
      <c r="NV719" s="1"/>
      <c r="NW719" s="1"/>
      <c r="NX719" s="1"/>
      <c r="NY719" s="1"/>
      <c r="NZ719" s="1"/>
      <c r="OA719" s="1"/>
      <c r="OB719" s="1"/>
      <c r="OC719" s="1"/>
      <c r="OD719" s="1"/>
      <c r="OE719" s="1"/>
      <c r="OF719" s="1"/>
      <c r="OG719" s="1"/>
      <c r="OH719" s="1"/>
      <c r="OI719" s="1"/>
      <c r="OJ719" s="1"/>
      <c r="OK719" s="1"/>
      <c r="OL719" s="1"/>
      <c r="OM719" s="1"/>
      <c r="ON719" s="1"/>
      <c r="OO719" s="1"/>
      <c r="OP719" s="1"/>
      <c r="OQ719" s="1"/>
      <c r="OR719" s="1"/>
      <c r="OS719" s="1"/>
      <c r="OT719" s="1"/>
      <c r="OU719" s="1"/>
      <c r="OV719" s="1"/>
      <c r="OW719" s="1"/>
      <c r="OX719" s="1"/>
      <c r="OY719" s="1"/>
      <c r="OZ719" s="1"/>
      <c r="PA719" s="1"/>
      <c r="PB719" s="1"/>
      <c r="PC719" s="1"/>
      <c r="PD719" s="1"/>
      <c r="PE719" s="1"/>
      <c r="PF719" s="1"/>
      <c r="PG719" s="1"/>
      <c r="PH719" s="1"/>
      <c r="PI719" s="1"/>
      <c r="PJ719" s="1"/>
      <c r="PK719" s="1"/>
      <c r="PL719" s="1"/>
      <c r="PM719" s="1"/>
      <c r="PN719" s="1"/>
      <c r="PO719" s="1"/>
      <c r="PP719" s="1"/>
      <c r="PQ719" s="1"/>
      <c r="PR719" s="1"/>
      <c r="PS719" s="1"/>
      <c r="PT719" s="1"/>
      <c r="PU719" s="1"/>
      <c r="PV719" s="1"/>
      <c r="PW719" s="1"/>
      <c r="PX719" s="1"/>
      <c r="PY719" s="1"/>
      <c r="PZ719" s="1"/>
      <c r="QA719" s="1"/>
      <c r="QB719" s="1"/>
      <c r="QC719" s="1"/>
      <c r="QD719" s="1"/>
      <c r="QE719" s="1"/>
      <c r="QF719" s="1"/>
      <c r="QG719" s="1"/>
      <c r="QH719" s="1"/>
      <c r="QI719" s="1"/>
      <c r="QJ719" s="1"/>
      <c r="QK719" s="1"/>
      <c r="QL719" s="1"/>
      <c r="QM719" s="1"/>
      <c r="QN719" s="1"/>
      <c r="QO719" s="1"/>
      <c r="QP719" s="1"/>
      <c r="QQ719" s="1"/>
      <c r="QR719" s="1"/>
      <c r="QS719" s="1"/>
      <c r="QT719" s="1"/>
      <c r="QU719" s="1"/>
      <c r="QV719" s="1"/>
      <c r="QW719" s="1"/>
      <c r="QX719" s="1"/>
      <c r="QY719" s="1"/>
      <c r="QZ719" s="1"/>
      <c r="RA719" s="1"/>
      <c r="RB719" s="1"/>
      <c r="RC719" s="1"/>
      <c r="RD719" s="1"/>
      <c r="RE719" s="1"/>
      <c r="RF719" s="1"/>
      <c r="RG719" s="1"/>
      <c r="RH719" s="1"/>
      <c r="RI719" s="1"/>
      <c r="RJ719" s="1"/>
      <c r="RK719" s="1"/>
      <c r="RL719" s="1"/>
      <c r="RM719" s="1"/>
      <c r="RN719" s="1"/>
      <c r="RO719" s="1"/>
      <c r="RP719" s="1"/>
      <c r="RQ719" s="1"/>
      <c r="RR719" s="1"/>
      <c r="RS719" s="1"/>
      <c r="RT719" s="1"/>
      <c r="RU719" s="1"/>
      <c r="RV719" s="1"/>
      <c r="RW719" s="1"/>
      <c r="RX719" s="1"/>
      <c r="RY719" s="1"/>
      <c r="RZ719" s="1"/>
      <c r="SA719" s="1"/>
      <c r="SB719" s="1"/>
      <c r="SC719" s="1"/>
      <c r="SD719" s="1"/>
      <c r="SE719" s="1"/>
      <c r="SF719" s="1"/>
      <c r="SG719" s="1"/>
      <c r="SH719" s="1"/>
      <c r="SI719" s="1"/>
      <c r="SJ719" s="1"/>
      <c r="SK719" s="1"/>
      <c r="SL719" s="1"/>
      <c r="SM719" s="1"/>
      <c r="SN719" s="1"/>
      <c r="SO719" s="1"/>
      <c r="SP719" s="1"/>
      <c r="SQ719" s="1"/>
      <c r="SR719" s="1"/>
      <c r="SS719" s="1"/>
      <c r="ST719" s="1"/>
      <c r="SU719" s="1"/>
      <c r="SV719" s="1"/>
      <c r="SW719" s="1"/>
      <c r="SX719" s="1"/>
      <c r="SY719" s="1"/>
      <c r="SZ719" s="1"/>
      <c r="TA719" s="1"/>
      <c r="TB719" s="1"/>
      <c r="TC719" s="1"/>
      <c r="TD719" s="1"/>
      <c r="TE719" s="1"/>
      <c r="TF719" s="1"/>
      <c r="TG719" s="1"/>
      <c r="TH719" s="1"/>
      <c r="TI719" s="1"/>
      <c r="TJ719" s="1"/>
      <c r="TK719" s="1"/>
      <c r="TL719" s="1"/>
      <c r="TM719" s="1"/>
      <c r="TN719" s="1"/>
      <c r="TO719" s="1"/>
      <c r="TP719" s="1"/>
      <c r="TQ719" s="1"/>
      <c r="TR719" s="1"/>
      <c r="TS719" s="1"/>
      <c r="TT719" s="1"/>
      <c r="TU719" s="1"/>
      <c r="TV719" s="1"/>
      <c r="TW719" s="1"/>
      <c r="TX719" s="1"/>
      <c r="TY719" s="1"/>
      <c r="TZ719" s="1"/>
      <c r="UA719" s="1"/>
      <c r="UB719" s="1"/>
      <c r="UC719" s="1"/>
      <c r="UD719" s="1"/>
      <c r="UE719" s="1"/>
      <c r="UF719" s="1"/>
      <c r="UG719" s="1"/>
      <c r="UH719" s="1"/>
      <c r="UI719" s="1"/>
      <c r="UJ719" s="1"/>
      <c r="UK719" s="1"/>
      <c r="UL719" s="1"/>
      <c r="UM719" s="1"/>
      <c r="UN719" s="1"/>
      <c r="UO719" s="1"/>
      <c r="UP719" s="1"/>
      <c r="UQ719" s="1"/>
      <c r="UR719" s="1"/>
      <c r="US719" s="1"/>
      <c r="UT719" s="1"/>
      <c r="UU719" s="1"/>
      <c r="UV719" s="1"/>
      <c r="UW719" s="1"/>
      <c r="UX719" s="1"/>
      <c r="UY719" s="1"/>
      <c r="UZ719" s="1"/>
      <c r="VA719" s="1"/>
      <c r="VB719" s="1"/>
      <c r="VC719" s="1"/>
      <c r="VD719" s="1"/>
      <c r="VE719" s="1"/>
      <c r="VF719" s="1"/>
      <c r="VG719" s="1"/>
      <c r="VH719" s="1"/>
      <c r="VI719" s="1"/>
      <c r="VJ719" s="1"/>
      <c r="VK719" s="1"/>
      <c r="VL719" s="1"/>
      <c r="VM719" s="1"/>
      <c r="VN719" s="1"/>
      <c r="VO719" s="1"/>
      <c r="VP719" s="1"/>
      <c r="VQ719" s="1"/>
      <c r="VR719" s="1"/>
      <c r="VS719" s="1"/>
      <c r="VT719" s="1"/>
      <c r="VU719" s="1"/>
      <c r="VV719" s="1"/>
      <c r="VW719" s="1"/>
      <c r="VX719" s="1"/>
      <c r="VY719" s="1"/>
      <c r="VZ719" s="1"/>
      <c r="WA719" s="1"/>
      <c r="WB719" s="1"/>
      <c r="WC719" s="1"/>
      <c r="WD719" s="1"/>
      <c r="WE719" s="1"/>
      <c r="WF719" s="1"/>
      <c r="WG719" s="1"/>
      <c r="WH719" s="1"/>
      <c r="WI719" s="1"/>
      <c r="WJ719" s="1"/>
      <c r="WK719" s="1"/>
      <c r="WL719" s="1"/>
      <c r="WM719" s="1"/>
      <c r="WN719" s="1"/>
      <c r="WO719" s="1"/>
      <c r="WP719" s="1"/>
      <c r="WQ719" s="1"/>
      <c r="WR719" s="1"/>
      <c r="WS719" s="1"/>
      <c r="WT719" s="1"/>
      <c r="WU719" s="1"/>
      <c r="WV719" s="1"/>
      <c r="WW719" s="1"/>
      <c r="WX719" s="1"/>
      <c r="WY719" s="1"/>
      <c r="WZ719" s="1"/>
      <c r="XA719" s="1"/>
      <c r="XB719" s="1"/>
      <c r="XC719" s="1"/>
      <c r="XD719" s="1"/>
      <c r="XE719" s="1"/>
      <c r="XF719" s="1"/>
      <c r="XG719" s="1"/>
      <c r="XH719" s="1"/>
      <c r="XI719" s="1"/>
      <c r="XJ719" s="1"/>
      <c r="XK719" s="1"/>
      <c r="XL719" s="1"/>
      <c r="XM719" s="1"/>
      <c r="XN719" s="1"/>
      <c r="XO719" s="1"/>
      <c r="XP719" s="1"/>
      <c r="XQ719" s="1"/>
      <c r="XR719" s="1"/>
      <c r="XS719" s="1"/>
      <c r="XT719" s="1"/>
      <c r="XU719" s="1"/>
      <c r="XV719" s="1"/>
      <c r="XW719" s="1"/>
      <c r="XX719" s="1"/>
      <c r="XY719" s="1"/>
      <c r="XZ719" s="1"/>
      <c r="YA719" s="1"/>
      <c r="YB719" s="1"/>
      <c r="YC719" s="1"/>
      <c r="YD719" s="1"/>
      <c r="YE719" s="1"/>
      <c r="YF719" s="1"/>
      <c r="YG719" s="1"/>
      <c r="YH719" s="1"/>
      <c r="YI719" s="1"/>
      <c r="YJ719" s="1"/>
      <c r="YK719" s="1"/>
      <c r="YL719" s="1"/>
      <c r="YM719" s="1"/>
      <c r="YN719" s="1"/>
      <c r="YO719" s="1"/>
      <c r="YP719" s="1"/>
      <c r="YQ719" s="1"/>
      <c r="YR719" s="1"/>
      <c r="YS719" s="1"/>
      <c r="YT719" s="1"/>
      <c r="YU719" s="1"/>
      <c r="YV719" s="1"/>
      <c r="YW719" s="1"/>
      <c r="YX719" s="1"/>
      <c r="YY719" s="1"/>
      <c r="YZ719" s="1"/>
      <c r="ZA719" s="1"/>
      <c r="ZB719" s="1"/>
      <c r="ZC719" s="1"/>
      <c r="ZD719" s="1"/>
      <c r="ZE719" s="1"/>
      <c r="ZF719" s="1"/>
      <c r="ZG719" s="1"/>
      <c r="ZH719" s="1"/>
      <c r="ZI719" s="1"/>
      <c r="ZJ719" s="1"/>
      <c r="ZK719" s="1"/>
      <c r="ZL719" s="1"/>
      <c r="ZM719" s="1"/>
      <c r="ZN719" s="1"/>
      <c r="ZO719" s="1"/>
      <c r="ZP719" s="1"/>
      <c r="ZQ719" s="1"/>
      <c r="ZR719" s="1"/>
      <c r="ZS719" s="1"/>
      <c r="ZT719" s="1"/>
      <c r="ZU719" s="1"/>
      <c r="ZV719" s="1"/>
      <c r="ZW719" s="1"/>
      <c r="ZX719" s="1"/>
      <c r="ZY719" s="1"/>
      <c r="ZZ719" s="1"/>
      <c r="AAA719" s="1"/>
      <c r="AAB719" s="1"/>
      <c r="AAC719" s="1"/>
      <c r="AAD719" s="1"/>
      <c r="AAE719" s="1"/>
      <c r="AAF719" s="1"/>
      <c r="AAG719" s="1"/>
      <c r="AAH719" s="1"/>
      <c r="AAI719" s="1"/>
      <c r="AAJ719" s="1"/>
      <c r="AAK719" s="1"/>
      <c r="AAL719" s="1"/>
      <c r="AAM719" s="1"/>
      <c r="AAN719" s="1"/>
      <c r="AAO719" s="1"/>
      <c r="AAP719" s="1"/>
      <c r="AAQ719" s="1"/>
      <c r="AAR719" s="1"/>
      <c r="AAS719" s="1"/>
      <c r="AAT719" s="1"/>
      <c r="AAU719" s="1"/>
      <c r="AAV719" s="1"/>
      <c r="AAW719" s="1"/>
      <c r="AAX719" s="1"/>
      <c r="AAY719" s="1"/>
      <c r="AAZ719" s="1"/>
      <c r="ABA719" s="1"/>
      <c r="ABB719" s="1"/>
      <c r="ABC719" s="1"/>
      <c r="ABD719" s="1"/>
      <c r="ABE719" s="1"/>
      <c r="ABF719" s="1"/>
      <c r="ABG719" s="1"/>
      <c r="ABH719" s="1"/>
      <c r="ABI719" s="1"/>
      <c r="ABJ719" s="1"/>
      <c r="ABK719" s="1"/>
      <c r="ABL719" s="1"/>
      <c r="ABM719" s="1"/>
      <c r="ABN719" s="1"/>
      <c r="ABO719" s="1"/>
      <c r="ABP719" s="1"/>
      <c r="ABQ719" s="1"/>
      <c r="ABR719" s="1"/>
      <c r="ABS719" s="1"/>
      <c r="ABT719" s="1"/>
      <c r="ABU719" s="1"/>
      <c r="ABV719" s="1"/>
      <c r="ABW719" s="1"/>
      <c r="ABX719" s="1"/>
      <c r="ABY719" s="1"/>
      <c r="ABZ719" s="1"/>
      <c r="ACA719" s="1"/>
      <c r="ACB719" s="1"/>
      <c r="ACC719" s="1"/>
      <c r="ACD719" s="1"/>
      <c r="ACE719" s="1"/>
      <c r="ACF719" s="1"/>
      <c r="ACG719" s="1"/>
      <c r="ACH719" s="1"/>
      <c r="ACI719" s="1"/>
      <c r="ACJ719" s="1"/>
      <c r="ACK719" s="1"/>
      <c r="ACL719" s="1"/>
      <c r="ACM719" s="1"/>
      <c r="ACN719" s="1"/>
      <c r="ACO719" s="1"/>
      <c r="ACP719" s="1"/>
      <c r="ACQ719" s="1"/>
      <c r="ACR719" s="1"/>
      <c r="ACS719" s="1"/>
      <c r="ACT719" s="1"/>
      <c r="ACU719" s="1"/>
      <c r="ACV719" s="1"/>
      <c r="ACW719" s="1"/>
      <c r="ACX719" s="1"/>
      <c r="ACY719" s="1"/>
      <c r="ACZ719" s="1"/>
      <c r="ADA719" s="1"/>
      <c r="ADB719" s="1"/>
      <c r="ADC719" s="1"/>
      <c r="ADD719" s="1"/>
      <c r="ADE719" s="1"/>
      <c r="ADF719" s="1"/>
      <c r="ADG719" s="1"/>
      <c r="ADH719" s="1"/>
      <c r="ADI719" s="1"/>
      <c r="ADJ719" s="1"/>
      <c r="ADK719" s="1"/>
      <c r="ADL719" s="1"/>
      <c r="ADM719" s="1"/>
      <c r="ADN719" s="1"/>
      <c r="ADO719" s="1"/>
      <c r="ADP719" s="1"/>
      <c r="ADQ719" s="1"/>
      <c r="ADR719" s="1"/>
      <c r="ADS719" s="1"/>
      <c r="ADT719" s="1"/>
      <c r="ADU719" s="1"/>
      <c r="ADV719" s="1"/>
      <c r="ADW719" s="1"/>
      <c r="ADX719" s="1"/>
      <c r="ADY719" s="1"/>
      <c r="ADZ719" s="1"/>
      <c r="AEA719" s="1"/>
      <c r="AEB719" s="1"/>
      <c r="AEC719" s="1"/>
      <c r="AED719" s="1"/>
      <c r="AEE719" s="1"/>
      <c r="AEF719" s="1"/>
      <c r="AEG719" s="1"/>
      <c r="AEH719" s="1"/>
      <c r="AEI719" s="1"/>
      <c r="AEJ719" s="1"/>
      <c r="AEK719" s="1"/>
      <c r="AEL719" s="1"/>
      <c r="AEM719" s="1"/>
      <c r="AEN719" s="1"/>
      <c r="AEO719" s="1"/>
      <c r="AEP719" s="1"/>
      <c r="AEQ719" s="1"/>
      <c r="AER719" s="1"/>
      <c r="AES719" s="1"/>
      <c r="AET719" s="1"/>
      <c r="AEU719" s="1"/>
      <c r="AEV719" s="1"/>
      <c r="AEW719" s="1"/>
      <c r="AEX719" s="1"/>
      <c r="AEY719" s="1"/>
      <c r="AEZ719" s="1"/>
      <c r="AFA719" s="1"/>
      <c r="AFB719" s="1"/>
      <c r="AFC719" s="1"/>
      <c r="AFD719" s="1"/>
      <c r="AFE719" s="1"/>
      <c r="AFF719" s="1"/>
      <c r="AFG719" s="1"/>
      <c r="AFH719" s="1"/>
      <c r="AFI719" s="1"/>
      <c r="AFJ719" s="1"/>
      <c r="AFK719" s="1"/>
      <c r="AFL719" s="1"/>
      <c r="AFM719" s="1"/>
      <c r="AFN719" s="1"/>
      <c r="AFO719" s="1"/>
      <c r="AFP719" s="1"/>
      <c r="AFQ719" s="1"/>
      <c r="AFR719" s="1"/>
      <c r="AFS719" s="1"/>
      <c r="AFT719" s="1"/>
      <c r="AFU719" s="1"/>
      <c r="AFV719" s="1"/>
      <c r="AFW719" s="1"/>
      <c r="AFX719" s="1"/>
      <c r="AFY719" s="1"/>
      <c r="AFZ719" s="1"/>
      <c r="AGA719" s="1"/>
      <c r="AGB719" s="1"/>
      <c r="AGC719" s="1"/>
      <c r="AGD719" s="1"/>
      <c r="AGE719" s="1"/>
      <c r="AGF719" s="1"/>
      <c r="AGG719" s="1"/>
      <c r="AGH719" s="1"/>
      <c r="AGI719" s="1"/>
      <c r="AGJ719" s="1"/>
      <c r="AGK719" s="1"/>
      <c r="AGL719" s="1"/>
      <c r="AGM719" s="1"/>
      <c r="AGN719" s="1"/>
      <c r="AGO719" s="1"/>
      <c r="AGP719" s="1"/>
      <c r="AGQ719" s="1"/>
      <c r="AGR719" s="1"/>
      <c r="AGS719" s="1"/>
      <c r="AGT719" s="1"/>
      <c r="AGU719" s="1"/>
      <c r="AGV719" s="1"/>
      <c r="AGW719" s="1"/>
      <c r="AGX719" s="1"/>
      <c r="AGY719" s="1"/>
      <c r="AGZ719" s="1"/>
      <c r="AHA719" s="1"/>
      <c r="AHB719" s="1"/>
      <c r="AHC719" s="1"/>
      <c r="AHD719" s="1"/>
      <c r="AHE719" s="1"/>
      <c r="AHF719" s="1"/>
      <c r="AHG719" s="1"/>
      <c r="AHH719" s="1"/>
      <c r="AHI719" s="1"/>
      <c r="AHJ719" s="1"/>
      <c r="AHK719" s="1"/>
      <c r="AHL719" s="1"/>
      <c r="AHM719" s="1"/>
      <c r="AHN719" s="1"/>
      <c r="AHO719" s="1"/>
      <c r="AHP719" s="1"/>
      <c r="AHQ719" s="1"/>
      <c r="AHR719" s="1"/>
      <c r="AHS719" s="1"/>
      <c r="AHT719" s="1"/>
      <c r="AHU719" s="1"/>
      <c r="AHV719" s="1"/>
      <c r="AHW719" s="1"/>
      <c r="AHX719" s="1"/>
      <c r="AHY719" s="1"/>
      <c r="AHZ719" s="1"/>
      <c r="AIA719" s="1"/>
      <c r="AIB719" s="1"/>
      <c r="AIC719" s="1"/>
      <c r="AID719" s="1"/>
      <c r="AIE719" s="1"/>
      <c r="AIF719" s="1"/>
      <c r="AIG719" s="1"/>
      <c r="AIH719" s="1"/>
      <c r="AII719" s="1"/>
      <c r="AIJ719" s="1"/>
      <c r="AIK719" s="1"/>
      <c r="AIL719" s="1"/>
      <c r="AIM719" s="1"/>
      <c r="AIN719" s="1"/>
      <c r="AIO719" s="1"/>
      <c r="AIP719" s="1"/>
      <c r="AIQ719" s="1"/>
      <c r="AIR719" s="1"/>
      <c r="AIS719" s="1"/>
      <c r="AIT719" s="1"/>
      <c r="AIU719" s="1"/>
      <c r="AIV719" s="1"/>
      <c r="AIW719" s="1"/>
      <c r="AIX719" s="1"/>
      <c r="AIY719" s="1"/>
      <c r="AIZ719" s="1"/>
      <c r="AJA719" s="1"/>
      <c r="AJB719" s="1"/>
      <c r="AJC719" s="1"/>
      <c r="AJD719" s="1"/>
      <c r="AJE719" s="1"/>
      <c r="AJF719" s="1"/>
      <c r="AJG719" s="1"/>
      <c r="AJH719" s="1"/>
      <c r="AJI719" s="1"/>
      <c r="AJJ719" s="1"/>
      <c r="AJK719" s="1"/>
      <c r="AJL719" s="1"/>
      <c r="AJM719" s="1"/>
      <c r="AJN719" s="1"/>
      <c r="AJO719" s="1"/>
      <c r="AJP719" s="1"/>
      <c r="AJQ719" s="1"/>
      <c r="AJR719" s="1"/>
      <c r="AJS719" s="1"/>
      <c r="AJT719" s="1"/>
      <c r="AJU719" s="1"/>
      <c r="AJV719" s="1"/>
      <c r="AJW719" s="1"/>
      <c r="AJX719" s="1"/>
      <c r="AJY719" s="1"/>
      <c r="AJZ719" s="1"/>
      <c r="AKA719" s="1"/>
      <c r="AKB719" s="1"/>
      <c r="AKC719" s="1"/>
      <c r="AKD719" s="1"/>
      <c r="AKE719" s="1"/>
      <c r="AKF719" s="1"/>
      <c r="AKG719" s="1"/>
      <c r="AKH719" s="1"/>
      <c r="AKI719" s="1"/>
      <c r="AKJ719" s="1"/>
      <c r="AKK719" s="1"/>
      <c r="AKL719" s="1"/>
      <c r="AKM719" s="1"/>
      <c r="AKN719" s="1"/>
      <c r="AKO719" s="1"/>
      <c r="AKP719" s="1"/>
      <c r="AKQ719" s="1"/>
      <c r="AKR719" s="1"/>
      <c r="AKS719" s="1"/>
      <c r="AKT719" s="1"/>
      <c r="AKU719" s="1"/>
      <c r="AKV719" s="1"/>
      <c r="AKW719" s="1"/>
      <c r="AKX719" s="1"/>
      <c r="AKY719" s="1"/>
      <c r="AKZ719" s="1"/>
      <c r="ALA719" s="1"/>
      <c r="ALB719" s="1"/>
      <c r="ALC719" s="1"/>
      <c r="ALD719" s="1"/>
      <c r="ALE719" s="1"/>
      <c r="ALF719" s="1"/>
      <c r="ALG719" s="1"/>
      <c r="ALH719" s="1"/>
      <c r="ALI719" s="1"/>
      <c r="ALJ719" s="1"/>
      <c r="ALK719" s="1"/>
      <c r="ALL719" s="1"/>
      <c r="ALM719" s="1"/>
      <c r="ALN719" s="1"/>
      <c r="ALO719" s="1"/>
      <c r="ALP719" s="1"/>
      <c r="ALQ719" s="1"/>
      <c r="ALR719" s="1"/>
      <c r="ALS719" s="1"/>
      <c r="ALT719" s="1"/>
      <c r="ALU719" s="1"/>
      <c r="ALV719" s="1"/>
      <c r="ALW719" s="1"/>
      <c r="ALX719" s="1"/>
      <c r="ALY719" s="1"/>
      <c r="ALZ719" s="1"/>
      <c r="AMA719" s="1"/>
      <c r="AMB719" s="1"/>
      <c r="AMC719" s="1"/>
      <c r="AMD719" s="1"/>
      <c r="AME719" s="1"/>
      <c r="AMF719" s="1"/>
      <c r="AMG719" s="1"/>
      <c r="AMH719" s="1"/>
      <c r="AMI719" s="1"/>
      <c r="AMJ719" s="1"/>
    </row>
    <row r="720" spans="1:1024" s="22" customForma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c r="KB720" s="1"/>
      <c r="KC720" s="1"/>
      <c r="KD720" s="1"/>
      <c r="KE720" s="1"/>
      <c r="KF720" s="1"/>
      <c r="KG720" s="1"/>
      <c r="KH720" s="1"/>
      <c r="KI720" s="1"/>
      <c r="KJ720" s="1"/>
      <c r="KK720" s="1"/>
      <c r="KL720" s="1"/>
      <c r="KM720" s="1"/>
      <c r="KN720" s="1"/>
      <c r="KO720" s="1"/>
      <c r="KP720" s="1"/>
      <c r="KQ720" s="1"/>
      <c r="KR720" s="1"/>
      <c r="KS720" s="1"/>
      <c r="KT720" s="1"/>
      <c r="KU720" s="1"/>
      <c r="KV720" s="1"/>
      <c r="KW720" s="1"/>
      <c r="KX720" s="1"/>
      <c r="KY720" s="1"/>
      <c r="KZ720" s="1"/>
      <c r="LA720" s="1"/>
      <c r="LB720" s="1"/>
      <c r="LC720" s="1"/>
      <c r="LD720" s="1"/>
      <c r="LE720" s="1"/>
      <c r="LF720" s="1"/>
      <c r="LG720" s="1"/>
      <c r="LH720" s="1"/>
      <c r="LI720" s="1"/>
      <c r="LJ720" s="1"/>
      <c r="LK720" s="1"/>
      <c r="LL720" s="1"/>
      <c r="LM720" s="1"/>
      <c r="LN720" s="1"/>
      <c r="LO720" s="1"/>
      <c r="LP720" s="1"/>
      <c r="LQ720" s="1"/>
      <c r="LR720" s="1"/>
      <c r="LS720" s="1"/>
      <c r="LT720" s="1"/>
      <c r="LU720" s="1"/>
      <c r="LV720" s="1"/>
      <c r="LW720" s="1"/>
      <c r="LX720" s="1"/>
      <c r="LY720" s="1"/>
      <c r="LZ720" s="1"/>
      <c r="MA720" s="1"/>
      <c r="MB720" s="1"/>
      <c r="MC720" s="1"/>
      <c r="MD720" s="1"/>
      <c r="ME720" s="1"/>
      <c r="MF720" s="1"/>
      <c r="MG720" s="1"/>
      <c r="MH720" s="1"/>
      <c r="MI720" s="1"/>
      <c r="MJ720" s="1"/>
      <c r="MK720" s="1"/>
      <c r="ML720" s="1"/>
      <c r="MM720" s="1"/>
      <c r="MN720" s="1"/>
      <c r="MO720" s="1"/>
      <c r="MP720" s="1"/>
      <c r="MQ720" s="1"/>
      <c r="MR720" s="1"/>
      <c r="MS720" s="1"/>
      <c r="MT720" s="1"/>
      <c r="MU720" s="1"/>
      <c r="MV720" s="1"/>
      <c r="MW720" s="1"/>
      <c r="MX720" s="1"/>
      <c r="MY720" s="1"/>
      <c r="MZ720" s="1"/>
      <c r="NA720" s="1"/>
      <c r="NB720" s="1"/>
      <c r="NC720" s="1"/>
      <c r="ND720" s="1"/>
      <c r="NE720" s="1"/>
      <c r="NF720" s="1"/>
      <c r="NG720" s="1"/>
      <c r="NH720" s="1"/>
      <c r="NI720" s="1"/>
      <c r="NJ720" s="1"/>
      <c r="NK720" s="1"/>
      <c r="NL720" s="1"/>
      <c r="NM720" s="1"/>
      <c r="NN720" s="1"/>
      <c r="NO720" s="1"/>
      <c r="NP720" s="1"/>
      <c r="NQ720" s="1"/>
      <c r="NR720" s="1"/>
      <c r="NS720" s="1"/>
      <c r="NT720" s="1"/>
      <c r="NU720" s="1"/>
      <c r="NV720" s="1"/>
      <c r="NW720" s="1"/>
      <c r="NX720" s="1"/>
      <c r="NY720" s="1"/>
      <c r="NZ720" s="1"/>
      <c r="OA720" s="1"/>
      <c r="OB720" s="1"/>
      <c r="OC720" s="1"/>
      <c r="OD720" s="1"/>
      <c r="OE720" s="1"/>
      <c r="OF720" s="1"/>
      <c r="OG720" s="1"/>
      <c r="OH720" s="1"/>
      <c r="OI720" s="1"/>
      <c r="OJ720" s="1"/>
      <c r="OK720" s="1"/>
      <c r="OL720" s="1"/>
      <c r="OM720" s="1"/>
      <c r="ON720" s="1"/>
      <c r="OO720" s="1"/>
      <c r="OP720" s="1"/>
      <c r="OQ720" s="1"/>
      <c r="OR720" s="1"/>
      <c r="OS720" s="1"/>
      <c r="OT720" s="1"/>
      <c r="OU720" s="1"/>
      <c r="OV720" s="1"/>
      <c r="OW720" s="1"/>
      <c r="OX720" s="1"/>
      <c r="OY720" s="1"/>
      <c r="OZ720" s="1"/>
      <c r="PA720" s="1"/>
      <c r="PB720" s="1"/>
      <c r="PC720" s="1"/>
      <c r="PD720" s="1"/>
      <c r="PE720" s="1"/>
      <c r="PF720" s="1"/>
      <c r="PG720" s="1"/>
      <c r="PH720" s="1"/>
      <c r="PI720" s="1"/>
      <c r="PJ720" s="1"/>
      <c r="PK720" s="1"/>
      <c r="PL720" s="1"/>
      <c r="PM720" s="1"/>
      <c r="PN720" s="1"/>
      <c r="PO720" s="1"/>
      <c r="PP720" s="1"/>
      <c r="PQ720" s="1"/>
      <c r="PR720" s="1"/>
      <c r="PS720" s="1"/>
      <c r="PT720" s="1"/>
      <c r="PU720" s="1"/>
      <c r="PV720" s="1"/>
      <c r="PW720" s="1"/>
      <c r="PX720" s="1"/>
      <c r="PY720" s="1"/>
      <c r="PZ720" s="1"/>
      <c r="QA720" s="1"/>
      <c r="QB720" s="1"/>
      <c r="QC720" s="1"/>
      <c r="QD720" s="1"/>
      <c r="QE720" s="1"/>
      <c r="QF720" s="1"/>
      <c r="QG720" s="1"/>
      <c r="QH720" s="1"/>
      <c r="QI720" s="1"/>
      <c r="QJ720" s="1"/>
      <c r="QK720" s="1"/>
      <c r="QL720" s="1"/>
      <c r="QM720" s="1"/>
      <c r="QN720" s="1"/>
      <c r="QO720" s="1"/>
      <c r="QP720" s="1"/>
      <c r="QQ720" s="1"/>
      <c r="QR720" s="1"/>
      <c r="QS720" s="1"/>
      <c r="QT720" s="1"/>
      <c r="QU720" s="1"/>
      <c r="QV720" s="1"/>
      <c r="QW720" s="1"/>
      <c r="QX720" s="1"/>
      <c r="QY720" s="1"/>
      <c r="QZ720" s="1"/>
      <c r="RA720" s="1"/>
      <c r="RB720" s="1"/>
      <c r="RC720" s="1"/>
      <c r="RD720" s="1"/>
      <c r="RE720" s="1"/>
      <c r="RF720" s="1"/>
      <c r="RG720" s="1"/>
      <c r="RH720" s="1"/>
      <c r="RI720" s="1"/>
      <c r="RJ720" s="1"/>
      <c r="RK720" s="1"/>
      <c r="RL720" s="1"/>
      <c r="RM720" s="1"/>
      <c r="RN720" s="1"/>
      <c r="RO720" s="1"/>
      <c r="RP720" s="1"/>
      <c r="RQ720" s="1"/>
      <c r="RR720" s="1"/>
      <c r="RS720" s="1"/>
      <c r="RT720" s="1"/>
      <c r="RU720" s="1"/>
      <c r="RV720" s="1"/>
      <c r="RW720" s="1"/>
      <c r="RX720" s="1"/>
      <c r="RY720" s="1"/>
      <c r="RZ720" s="1"/>
      <c r="SA720" s="1"/>
      <c r="SB720" s="1"/>
      <c r="SC720" s="1"/>
      <c r="SD720" s="1"/>
      <c r="SE720" s="1"/>
      <c r="SF720" s="1"/>
      <c r="SG720" s="1"/>
      <c r="SH720" s="1"/>
      <c r="SI720" s="1"/>
      <c r="SJ720" s="1"/>
      <c r="SK720" s="1"/>
      <c r="SL720" s="1"/>
      <c r="SM720" s="1"/>
      <c r="SN720" s="1"/>
      <c r="SO720" s="1"/>
      <c r="SP720" s="1"/>
      <c r="SQ720" s="1"/>
      <c r="SR720" s="1"/>
      <c r="SS720" s="1"/>
      <c r="ST720" s="1"/>
      <c r="SU720" s="1"/>
      <c r="SV720" s="1"/>
      <c r="SW720" s="1"/>
      <c r="SX720" s="1"/>
      <c r="SY720" s="1"/>
      <c r="SZ720" s="1"/>
      <c r="TA720" s="1"/>
      <c r="TB720" s="1"/>
      <c r="TC720" s="1"/>
      <c r="TD720" s="1"/>
      <c r="TE720" s="1"/>
      <c r="TF720" s="1"/>
      <c r="TG720" s="1"/>
      <c r="TH720" s="1"/>
      <c r="TI720" s="1"/>
      <c r="TJ720" s="1"/>
      <c r="TK720" s="1"/>
      <c r="TL720" s="1"/>
      <c r="TM720" s="1"/>
      <c r="TN720" s="1"/>
      <c r="TO720" s="1"/>
      <c r="TP720" s="1"/>
      <c r="TQ720" s="1"/>
      <c r="TR720" s="1"/>
      <c r="TS720" s="1"/>
      <c r="TT720" s="1"/>
      <c r="TU720" s="1"/>
      <c r="TV720" s="1"/>
      <c r="TW720" s="1"/>
      <c r="TX720" s="1"/>
      <c r="TY720" s="1"/>
      <c r="TZ720" s="1"/>
      <c r="UA720" s="1"/>
      <c r="UB720" s="1"/>
      <c r="UC720" s="1"/>
      <c r="UD720" s="1"/>
      <c r="UE720" s="1"/>
      <c r="UF720" s="1"/>
      <c r="UG720" s="1"/>
      <c r="UH720" s="1"/>
      <c r="UI720" s="1"/>
      <c r="UJ720" s="1"/>
      <c r="UK720" s="1"/>
      <c r="UL720" s="1"/>
      <c r="UM720" s="1"/>
      <c r="UN720" s="1"/>
      <c r="UO720" s="1"/>
      <c r="UP720" s="1"/>
      <c r="UQ720" s="1"/>
      <c r="UR720" s="1"/>
      <c r="US720" s="1"/>
      <c r="UT720" s="1"/>
      <c r="UU720" s="1"/>
      <c r="UV720" s="1"/>
      <c r="UW720" s="1"/>
      <c r="UX720" s="1"/>
      <c r="UY720" s="1"/>
      <c r="UZ720" s="1"/>
      <c r="VA720" s="1"/>
      <c r="VB720" s="1"/>
      <c r="VC720" s="1"/>
      <c r="VD720" s="1"/>
      <c r="VE720" s="1"/>
      <c r="VF720" s="1"/>
      <c r="VG720" s="1"/>
      <c r="VH720" s="1"/>
      <c r="VI720" s="1"/>
      <c r="VJ720" s="1"/>
      <c r="VK720" s="1"/>
      <c r="VL720" s="1"/>
      <c r="VM720" s="1"/>
      <c r="VN720" s="1"/>
      <c r="VO720" s="1"/>
      <c r="VP720" s="1"/>
      <c r="VQ720" s="1"/>
      <c r="VR720" s="1"/>
      <c r="VS720" s="1"/>
      <c r="VT720" s="1"/>
      <c r="VU720" s="1"/>
      <c r="VV720" s="1"/>
      <c r="VW720" s="1"/>
      <c r="VX720" s="1"/>
      <c r="VY720" s="1"/>
      <c r="VZ720" s="1"/>
      <c r="WA720" s="1"/>
      <c r="WB720" s="1"/>
      <c r="WC720" s="1"/>
      <c r="WD720" s="1"/>
      <c r="WE720" s="1"/>
      <c r="WF720" s="1"/>
      <c r="WG720" s="1"/>
      <c r="WH720" s="1"/>
      <c r="WI720" s="1"/>
      <c r="WJ720" s="1"/>
      <c r="WK720" s="1"/>
      <c r="WL720" s="1"/>
      <c r="WM720" s="1"/>
      <c r="WN720" s="1"/>
      <c r="WO720" s="1"/>
      <c r="WP720" s="1"/>
      <c r="WQ720" s="1"/>
      <c r="WR720" s="1"/>
      <c r="WS720" s="1"/>
      <c r="WT720" s="1"/>
      <c r="WU720" s="1"/>
      <c r="WV720" s="1"/>
      <c r="WW720" s="1"/>
      <c r="WX720" s="1"/>
      <c r="WY720" s="1"/>
      <c r="WZ720" s="1"/>
      <c r="XA720" s="1"/>
      <c r="XB720" s="1"/>
      <c r="XC720" s="1"/>
      <c r="XD720" s="1"/>
      <c r="XE720" s="1"/>
      <c r="XF720" s="1"/>
      <c r="XG720" s="1"/>
      <c r="XH720" s="1"/>
      <c r="XI720" s="1"/>
      <c r="XJ720" s="1"/>
      <c r="XK720" s="1"/>
      <c r="XL720" s="1"/>
      <c r="XM720" s="1"/>
      <c r="XN720" s="1"/>
      <c r="XO720" s="1"/>
      <c r="XP720" s="1"/>
      <c r="XQ720" s="1"/>
      <c r="XR720" s="1"/>
      <c r="XS720" s="1"/>
      <c r="XT720" s="1"/>
      <c r="XU720" s="1"/>
      <c r="XV720" s="1"/>
      <c r="XW720" s="1"/>
      <c r="XX720" s="1"/>
      <c r="XY720" s="1"/>
      <c r="XZ720" s="1"/>
      <c r="YA720" s="1"/>
      <c r="YB720" s="1"/>
      <c r="YC720" s="1"/>
      <c r="YD720" s="1"/>
      <c r="YE720" s="1"/>
      <c r="YF720" s="1"/>
      <c r="YG720" s="1"/>
      <c r="YH720" s="1"/>
      <c r="YI720" s="1"/>
      <c r="YJ720" s="1"/>
      <c r="YK720" s="1"/>
      <c r="YL720" s="1"/>
      <c r="YM720" s="1"/>
      <c r="YN720" s="1"/>
      <c r="YO720" s="1"/>
      <c r="YP720" s="1"/>
      <c r="YQ720" s="1"/>
      <c r="YR720" s="1"/>
      <c r="YS720" s="1"/>
      <c r="YT720" s="1"/>
      <c r="YU720" s="1"/>
      <c r="YV720" s="1"/>
      <c r="YW720" s="1"/>
      <c r="YX720" s="1"/>
      <c r="YY720" s="1"/>
      <c r="YZ720" s="1"/>
      <c r="ZA720" s="1"/>
      <c r="ZB720" s="1"/>
      <c r="ZC720" s="1"/>
      <c r="ZD720" s="1"/>
      <c r="ZE720" s="1"/>
      <c r="ZF720" s="1"/>
      <c r="ZG720" s="1"/>
      <c r="ZH720" s="1"/>
      <c r="ZI720" s="1"/>
      <c r="ZJ720" s="1"/>
      <c r="ZK720" s="1"/>
      <c r="ZL720" s="1"/>
      <c r="ZM720" s="1"/>
      <c r="ZN720" s="1"/>
      <c r="ZO720" s="1"/>
      <c r="ZP720" s="1"/>
      <c r="ZQ720" s="1"/>
      <c r="ZR720" s="1"/>
      <c r="ZS720" s="1"/>
      <c r="ZT720" s="1"/>
      <c r="ZU720" s="1"/>
      <c r="ZV720" s="1"/>
      <c r="ZW720" s="1"/>
      <c r="ZX720" s="1"/>
      <c r="ZY720" s="1"/>
      <c r="ZZ720" s="1"/>
      <c r="AAA720" s="1"/>
      <c r="AAB720" s="1"/>
      <c r="AAC720" s="1"/>
      <c r="AAD720" s="1"/>
      <c r="AAE720" s="1"/>
      <c r="AAF720" s="1"/>
      <c r="AAG720" s="1"/>
      <c r="AAH720" s="1"/>
      <c r="AAI720" s="1"/>
      <c r="AAJ720" s="1"/>
      <c r="AAK720" s="1"/>
      <c r="AAL720" s="1"/>
      <c r="AAM720" s="1"/>
      <c r="AAN720" s="1"/>
      <c r="AAO720" s="1"/>
      <c r="AAP720" s="1"/>
      <c r="AAQ720" s="1"/>
      <c r="AAR720" s="1"/>
      <c r="AAS720" s="1"/>
      <c r="AAT720" s="1"/>
      <c r="AAU720" s="1"/>
      <c r="AAV720" s="1"/>
      <c r="AAW720" s="1"/>
      <c r="AAX720" s="1"/>
      <c r="AAY720" s="1"/>
      <c r="AAZ720" s="1"/>
      <c r="ABA720" s="1"/>
      <c r="ABB720" s="1"/>
      <c r="ABC720" s="1"/>
      <c r="ABD720" s="1"/>
      <c r="ABE720" s="1"/>
      <c r="ABF720" s="1"/>
      <c r="ABG720" s="1"/>
      <c r="ABH720" s="1"/>
      <c r="ABI720" s="1"/>
      <c r="ABJ720" s="1"/>
      <c r="ABK720" s="1"/>
      <c r="ABL720" s="1"/>
      <c r="ABM720" s="1"/>
      <c r="ABN720" s="1"/>
      <c r="ABO720" s="1"/>
      <c r="ABP720" s="1"/>
      <c r="ABQ720" s="1"/>
      <c r="ABR720" s="1"/>
      <c r="ABS720" s="1"/>
      <c r="ABT720" s="1"/>
      <c r="ABU720" s="1"/>
      <c r="ABV720" s="1"/>
      <c r="ABW720" s="1"/>
      <c r="ABX720" s="1"/>
      <c r="ABY720" s="1"/>
      <c r="ABZ720" s="1"/>
      <c r="ACA720" s="1"/>
      <c r="ACB720" s="1"/>
      <c r="ACC720" s="1"/>
      <c r="ACD720" s="1"/>
      <c r="ACE720" s="1"/>
      <c r="ACF720" s="1"/>
      <c r="ACG720" s="1"/>
      <c r="ACH720" s="1"/>
      <c r="ACI720" s="1"/>
      <c r="ACJ720" s="1"/>
      <c r="ACK720" s="1"/>
      <c r="ACL720" s="1"/>
      <c r="ACM720" s="1"/>
      <c r="ACN720" s="1"/>
      <c r="ACO720" s="1"/>
      <c r="ACP720" s="1"/>
      <c r="ACQ720" s="1"/>
      <c r="ACR720" s="1"/>
      <c r="ACS720" s="1"/>
      <c r="ACT720" s="1"/>
      <c r="ACU720" s="1"/>
      <c r="ACV720" s="1"/>
      <c r="ACW720" s="1"/>
      <c r="ACX720" s="1"/>
      <c r="ACY720" s="1"/>
      <c r="ACZ720" s="1"/>
      <c r="ADA720" s="1"/>
      <c r="ADB720" s="1"/>
      <c r="ADC720" s="1"/>
      <c r="ADD720" s="1"/>
      <c r="ADE720" s="1"/>
      <c r="ADF720" s="1"/>
      <c r="ADG720" s="1"/>
      <c r="ADH720" s="1"/>
      <c r="ADI720" s="1"/>
      <c r="ADJ720" s="1"/>
      <c r="ADK720" s="1"/>
      <c r="ADL720" s="1"/>
      <c r="ADM720" s="1"/>
      <c r="ADN720" s="1"/>
      <c r="ADO720" s="1"/>
      <c r="ADP720" s="1"/>
      <c r="ADQ720" s="1"/>
      <c r="ADR720" s="1"/>
      <c r="ADS720" s="1"/>
      <c r="ADT720" s="1"/>
      <c r="ADU720" s="1"/>
      <c r="ADV720" s="1"/>
      <c r="ADW720" s="1"/>
      <c r="ADX720" s="1"/>
      <c r="ADY720" s="1"/>
      <c r="ADZ720" s="1"/>
      <c r="AEA720" s="1"/>
      <c r="AEB720" s="1"/>
      <c r="AEC720" s="1"/>
      <c r="AED720" s="1"/>
      <c r="AEE720" s="1"/>
      <c r="AEF720" s="1"/>
      <c r="AEG720" s="1"/>
      <c r="AEH720" s="1"/>
      <c r="AEI720" s="1"/>
      <c r="AEJ720" s="1"/>
      <c r="AEK720" s="1"/>
      <c r="AEL720" s="1"/>
      <c r="AEM720" s="1"/>
      <c r="AEN720" s="1"/>
      <c r="AEO720" s="1"/>
      <c r="AEP720" s="1"/>
      <c r="AEQ720" s="1"/>
      <c r="AER720" s="1"/>
      <c r="AES720" s="1"/>
      <c r="AET720" s="1"/>
      <c r="AEU720" s="1"/>
      <c r="AEV720" s="1"/>
      <c r="AEW720" s="1"/>
      <c r="AEX720" s="1"/>
      <c r="AEY720" s="1"/>
      <c r="AEZ720" s="1"/>
      <c r="AFA720" s="1"/>
      <c r="AFB720" s="1"/>
      <c r="AFC720" s="1"/>
      <c r="AFD720" s="1"/>
      <c r="AFE720" s="1"/>
      <c r="AFF720" s="1"/>
      <c r="AFG720" s="1"/>
      <c r="AFH720" s="1"/>
      <c r="AFI720" s="1"/>
      <c r="AFJ720" s="1"/>
      <c r="AFK720" s="1"/>
      <c r="AFL720" s="1"/>
      <c r="AFM720" s="1"/>
      <c r="AFN720" s="1"/>
      <c r="AFO720" s="1"/>
      <c r="AFP720" s="1"/>
      <c r="AFQ720" s="1"/>
      <c r="AFR720" s="1"/>
      <c r="AFS720" s="1"/>
      <c r="AFT720" s="1"/>
      <c r="AFU720" s="1"/>
      <c r="AFV720" s="1"/>
      <c r="AFW720" s="1"/>
      <c r="AFX720" s="1"/>
      <c r="AFY720" s="1"/>
      <c r="AFZ720" s="1"/>
      <c r="AGA720" s="1"/>
      <c r="AGB720" s="1"/>
      <c r="AGC720" s="1"/>
      <c r="AGD720" s="1"/>
      <c r="AGE720" s="1"/>
      <c r="AGF720" s="1"/>
      <c r="AGG720" s="1"/>
      <c r="AGH720" s="1"/>
      <c r="AGI720" s="1"/>
      <c r="AGJ720" s="1"/>
      <c r="AGK720" s="1"/>
      <c r="AGL720" s="1"/>
      <c r="AGM720" s="1"/>
      <c r="AGN720" s="1"/>
      <c r="AGO720" s="1"/>
      <c r="AGP720" s="1"/>
      <c r="AGQ720" s="1"/>
      <c r="AGR720" s="1"/>
      <c r="AGS720" s="1"/>
      <c r="AGT720" s="1"/>
      <c r="AGU720" s="1"/>
      <c r="AGV720" s="1"/>
      <c r="AGW720" s="1"/>
      <c r="AGX720" s="1"/>
      <c r="AGY720" s="1"/>
      <c r="AGZ720" s="1"/>
      <c r="AHA720" s="1"/>
      <c r="AHB720" s="1"/>
      <c r="AHC720" s="1"/>
      <c r="AHD720" s="1"/>
      <c r="AHE720" s="1"/>
      <c r="AHF720" s="1"/>
      <c r="AHG720" s="1"/>
      <c r="AHH720" s="1"/>
      <c r="AHI720" s="1"/>
      <c r="AHJ720" s="1"/>
      <c r="AHK720" s="1"/>
      <c r="AHL720" s="1"/>
      <c r="AHM720" s="1"/>
      <c r="AHN720" s="1"/>
      <c r="AHO720" s="1"/>
      <c r="AHP720" s="1"/>
      <c r="AHQ720" s="1"/>
      <c r="AHR720" s="1"/>
      <c r="AHS720" s="1"/>
      <c r="AHT720" s="1"/>
      <c r="AHU720" s="1"/>
      <c r="AHV720" s="1"/>
      <c r="AHW720" s="1"/>
      <c r="AHX720" s="1"/>
      <c r="AHY720" s="1"/>
      <c r="AHZ720" s="1"/>
      <c r="AIA720" s="1"/>
      <c r="AIB720" s="1"/>
      <c r="AIC720" s="1"/>
      <c r="AID720" s="1"/>
      <c r="AIE720" s="1"/>
      <c r="AIF720" s="1"/>
      <c r="AIG720" s="1"/>
      <c r="AIH720" s="1"/>
      <c r="AII720" s="1"/>
      <c r="AIJ720" s="1"/>
      <c r="AIK720" s="1"/>
      <c r="AIL720" s="1"/>
      <c r="AIM720" s="1"/>
      <c r="AIN720" s="1"/>
      <c r="AIO720" s="1"/>
      <c r="AIP720" s="1"/>
      <c r="AIQ720" s="1"/>
      <c r="AIR720" s="1"/>
      <c r="AIS720" s="1"/>
      <c r="AIT720" s="1"/>
      <c r="AIU720" s="1"/>
      <c r="AIV720" s="1"/>
      <c r="AIW720" s="1"/>
      <c r="AIX720" s="1"/>
      <c r="AIY720" s="1"/>
      <c r="AIZ720" s="1"/>
      <c r="AJA720" s="1"/>
      <c r="AJB720" s="1"/>
      <c r="AJC720" s="1"/>
      <c r="AJD720" s="1"/>
      <c r="AJE720" s="1"/>
      <c r="AJF720" s="1"/>
      <c r="AJG720" s="1"/>
      <c r="AJH720" s="1"/>
      <c r="AJI720" s="1"/>
      <c r="AJJ720" s="1"/>
      <c r="AJK720" s="1"/>
      <c r="AJL720" s="1"/>
      <c r="AJM720" s="1"/>
      <c r="AJN720" s="1"/>
      <c r="AJO720" s="1"/>
      <c r="AJP720" s="1"/>
      <c r="AJQ720" s="1"/>
      <c r="AJR720" s="1"/>
      <c r="AJS720" s="1"/>
      <c r="AJT720" s="1"/>
      <c r="AJU720" s="1"/>
      <c r="AJV720" s="1"/>
      <c r="AJW720" s="1"/>
      <c r="AJX720" s="1"/>
      <c r="AJY720" s="1"/>
      <c r="AJZ720" s="1"/>
      <c r="AKA720" s="1"/>
      <c r="AKB720" s="1"/>
      <c r="AKC720" s="1"/>
      <c r="AKD720" s="1"/>
      <c r="AKE720" s="1"/>
      <c r="AKF720" s="1"/>
      <c r="AKG720" s="1"/>
      <c r="AKH720" s="1"/>
      <c r="AKI720" s="1"/>
      <c r="AKJ720" s="1"/>
      <c r="AKK720" s="1"/>
      <c r="AKL720" s="1"/>
      <c r="AKM720" s="1"/>
      <c r="AKN720" s="1"/>
      <c r="AKO720" s="1"/>
      <c r="AKP720" s="1"/>
      <c r="AKQ720" s="1"/>
      <c r="AKR720" s="1"/>
      <c r="AKS720" s="1"/>
      <c r="AKT720" s="1"/>
      <c r="AKU720" s="1"/>
      <c r="AKV720" s="1"/>
      <c r="AKW720" s="1"/>
      <c r="AKX720" s="1"/>
      <c r="AKY720" s="1"/>
      <c r="AKZ720" s="1"/>
      <c r="ALA720" s="1"/>
      <c r="ALB720" s="1"/>
      <c r="ALC720" s="1"/>
      <c r="ALD720" s="1"/>
      <c r="ALE720" s="1"/>
      <c r="ALF720" s="1"/>
      <c r="ALG720" s="1"/>
      <c r="ALH720" s="1"/>
      <c r="ALI720" s="1"/>
      <c r="ALJ720" s="1"/>
      <c r="ALK720" s="1"/>
      <c r="ALL720" s="1"/>
      <c r="ALM720" s="1"/>
      <c r="ALN720" s="1"/>
      <c r="ALO720" s="1"/>
      <c r="ALP720" s="1"/>
      <c r="ALQ720" s="1"/>
      <c r="ALR720" s="1"/>
      <c r="ALS720" s="1"/>
      <c r="ALT720" s="1"/>
      <c r="ALU720" s="1"/>
      <c r="ALV720" s="1"/>
      <c r="ALW720" s="1"/>
      <c r="ALX720" s="1"/>
      <c r="ALY720" s="1"/>
      <c r="ALZ720" s="1"/>
      <c r="AMA720" s="1"/>
      <c r="AMB720" s="1"/>
      <c r="AMC720" s="1"/>
      <c r="AMD720" s="1"/>
      <c r="AME720" s="1"/>
      <c r="AMF720" s="1"/>
      <c r="AMG720" s="1"/>
      <c r="AMH720" s="1"/>
      <c r="AMI720" s="1"/>
      <c r="AMJ720" s="1"/>
    </row>
    <row r="721" spans="1:1024" s="22" customFormat="1">
      <c r="A721" s="1" t="s">
        <v>9807</v>
      </c>
      <c r="B721" s="1" t="s">
        <v>9806</v>
      </c>
      <c r="C721" s="1" t="s">
        <v>1358</v>
      </c>
      <c r="D721" s="1" t="s">
        <v>10</v>
      </c>
      <c r="E721" s="1" t="s">
        <v>9785</v>
      </c>
      <c r="F721" s="1" t="s">
        <v>12</v>
      </c>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c r="KB721" s="1"/>
      <c r="KC721" s="1"/>
      <c r="KD721" s="1"/>
      <c r="KE721" s="1"/>
      <c r="KF721" s="1"/>
      <c r="KG721" s="1"/>
      <c r="KH721" s="1"/>
      <c r="KI721" s="1"/>
      <c r="KJ721" s="1"/>
      <c r="KK721" s="1"/>
      <c r="KL721" s="1"/>
      <c r="KM721" s="1"/>
      <c r="KN721" s="1"/>
      <c r="KO721" s="1"/>
      <c r="KP721" s="1"/>
      <c r="KQ721" s="1"/>
      <c r="KR721" s="1"/>
      <c r="KS721" s="1"/>
      <c r="KT721" s="1"/>
      <c r="KU721" s="1"/>
      <c r="KV721" s="1"/>
      <c r="KW721" s="1"/>
      <c r="KX721" s="1"/>
      <c r="KY721" s="1"/>
      <c r="KZ721" s="1"/>
      <c r="LA721" s="1"/>
      <c r="LB721" s="1"/>
      <c r="LC721" s="1"/>
      <c r="LD721" s="1"/>
      <c r="LE721" s="1"/>
      <c r="LF721" s="1"/>
      <c r="LG721" s="1"/>
      <c r="LH721" s="1"/>
      <c r="LI721" s="1"/>
      <c r="LJ721" s="1"/>
      <c r="LK721" s="1"/>
      <c r="LL721" s="1"/>
      <c r="LM721" s="1"/>
      <c r="LN721" s="1"/>
      <c r="LO721" s="1"/>
      <c r="LP721" s="1"/>
      <c r="LQ721" s="1"/>
      <c r="LR721" s="1"/>
      <c r="LS721" s="1"/>
      <c r="LT721" s="1"/>
      <c r="LU721" s="1"/>
      <c r="LV721" s="1"/>
      <c r="LW721" s="1"/>
      <c r="LX721" s="1"/>
      <c r="LY721" s="1"/>
      <c r="LZ721" s="1"/>
      <c r="MA721" s="1"/>
      <c r="MB721" s="1"/>
      <c r="MC721" s="1"/>
      <c r="MD721" s="1"/>
      <c r="ME721" s="1"/>
      <c r="MF721" s="1"/>
      <c r="MG721" s="1"/>
      <c r="MH721" s="1"/>
      <c r="MI721" s="1"/>
      <c r="MJ721" s="1"/>
      <c r="MK721" s="1"/>
      <c r="ML721" s="1"/>
      <c r="MM721" s="1"/>
      <c r="MN721" s="1"/>
      <c r="MO721" s="1"/>
      <c r="MP721" s="1"/>
      <c r="MQ721" s="1"/>
      <c r="MR721" s="1"/>
      <c r="MS721" s="1"/>
      <c r="MT721" s="1"/>
      <c r="MU721" s="1"/>
      <c r="MV721" s="1"/>
      <c r="MW721" s="1"/>
      <c r="MX721" s="1"/>
      <c r="MY721" s="1"/>
      <c r="MZ721" s="1"/>
      <c r="NA721" s="1"/>
      <c r="NB721" s="1"/>
      <c r="NC721" s="1"/>
      <c r="ND721" s="1"/>
      <c r="NE721" s="1"/>
      <c r="NF721" s="1"/>
      <c r="NG721" s="1"/>
      <c r="NH721" s="1"/>
      <c r="NI721" s="1"/>
      <c r="NJ721" s="1"/>
      <c r="NK721" s="1"/>
      <c r="NL721" s="1"/>
      <c r="NM721" s="1"/>
      <c r="NN721" s="1"/>
      <c r="NO721" s="1"/>
      <c r="NP721" s="1"/>
      <c r="NQ721" s="1"/>
      <c r="NR721" s="1"/>
      <c r="NS721" s="1"/>
      <c r="NT721" s="1"/>
      <c r="NU721" s="1"/>
      <c r="NV721" s="1"/>
      <c r="NW721" s="1"/>
      <c r="NX721" s="1"/>
      <c r="NY721" s="1"/>
      <c r="NZ721" s="1"/>
      <c r="OA721" s="1"/>
      <c r="OB721" s="1"/>
      <c r="OC721" s="1"/>
      <c r="OD721" s="1"/>
      <c r="OE721" s="1"/>
      <c r="OF721" s="1"/>
      <c r="OG721" s="1"/>
      <c r="OH721" s="1"/>
      <c r="OI721" s="1"/>
      <c r="OJ721" s="1"/>
      <c r="OK721" s="1"/>
      <c r="OL721" s="1"/>
      <c r="OM721" s="1"/>
      <c r="ON721" s="1"/>
      <c r="OO721" s="1"/>
      <c r="OP721" s="1"/>
      <c r="OQ721" s="1"/>
      <c r="OR721" s="1"/>
      <c r="OS721" s="1"/>
      <c r="OT721" s="1"/>
      <c r="OU721" s="1"/>
      <c r="OV721" s="1"/>
      <c r="OW721" s="1"/>
      <c r="OX721" s="1"/>
      <c r="OY721" s="1"/>
      <c r="OZ721" s="1"/>
      <c r="PA721" s="1"/>
      <c r="PB721" s="1"/>
      <c r="PC721" s="1"/>
      <c r="PD721" s="1"/>
      <c r="PE721" s="1"/>
      <c r="PF721" s="1"/>
      <c r="PG721" s="1"/>
      <c r="PH721" s="1"/>
      <c r="PI721" s="1"/>
      <c r="PJ721" s="1"/>
      <c r="PK721" s="1"/>
      <c r="PL721" s="1"/>
      <c r="PM721" s="1"/>
      <c r="PN721" s="1"/>
      <c r="PO721" s="1"/>
      <c r="PP721" s="1"/>
      <c r="PQ721" s="1"/>
      <c r="PR721" s="1"/>
      <c r="PS721" s="1"/>
      <c r="PT721" s="1"/>
      <c r="PU721" s="1"/>
      <c r="PV721" s="1"/>
      <c r="PW721" s="1"/>
      <c r="PX721" s="1"/>
      <c r="PY721" s="1"/>
      <c r="PZ721" s="1"/>
      <c r="QA721" s="1"/>
      <c r="QB721" s="1"/>
      <c r="QC721" s="1"/>
      <c r="QD721" s="1"/>
      <c r="QE721" s="1"/>
      <c r="QF721" s="1"/>
      <c r="QG721" s="1"/>
      <c r="QH721" s="1"/>
      <c r="QI721" s="1"/>
      <c r="QJ721" s="1"/>
      <c r="QK721" s="1"/>
      <c r="QL721" s="1"/>
      <c r="QM721" s="1"/>
      <c r="QN721" s="1"/>
      <c r="QO721" s="1"/>
      <c r="QP721" s="1"/>
      <c r="QQ721" s="1"/>
      <c r="QR721" s="1"/>
      <c r="QS721" s="1"/>
      <c r="QT721" s="1"/>
      <c r="QU721" s="1"/>
      <c r="QV721" s="1"/>
      <c r="QW721" s="1"/>
      <c r="QX721" s="1"/>
      <c r="QY721" s="1"/>
      <c r="QZ721" s="1"/>
      <c r="RA721" s="1"/>
      <c r="RB721" s="1"/>
      <c r="RC721" s="1"/>
      <c r="RD721" s="1"/>
      <c r="RE721" s="1"/>
      <c r="RF721" s="1"/>
      <c r="RG721" s="1"/>
      <c r="RH721" s="1"/>
      <c r="RI721" s="1"/>
      <c r="RJ721" s="1"/>
      <c r="RK721" s="1"/>
      <c r="RL721" s="1"/>
      <c r="RM721" s="1"/>
      <c r="RN721" s="1"/>
      <c r="RO721" s="1"/>
      <c r="RP721" s="1"/>
      <c r="RQ721" s="1"/>
      <c r="RR721" s="1"/>
      <c r="RS721" s="1"/>
      <c r="RT721" s="1"/>
      <c r="RU721" s="1"/>
      <c r="RV721" s="1"/>
      <c r="RW721" s="1"/>
      <c r="RX721" s="1"/>
      <c r="RY721" s="1"/>
      <c r="RZ721" s="1"/>
      <c r="SA721" s="1"/>
      <c r="SB721" s="1"/>
      <c r="SC721" s="1"/>
      <c r="SD721" s="1"/>
      <c r="SE721" s="1"/>
      <c r="SF721" s="1"/>
      <c r="SG721" s="1"/>
      <c r="SH721" s="1"/>
      <c r="SI721" s="1"/>
      <c r="SJ721" s="1"/>
      <c r="SK721" s="1"/>
      <c r="SL721" s="1"/>
      <c r="SM721" s="1"/>
      <c r="SN721" s="1"/>
      <c r="SO721" s="1"/>
      <c r="SP721" s="1"/>
      <c r="SQ721" s="1"/>
      <c r="SR721" s="1"/>
      <c r="SS721" s="1"/>
      <c r="ST721" s="1"/>
      <c r="SU721" s="1"/>
      <c r="SV721" s="1"/>
      <c r="SW721" s="1"/>
      <c r="SX721" s="1"/>
      <c r="SY721" s="1"/>
      <c r="SZ721" s="1"/>
      <c r="TA721" s="1"/>
      <c r="TB721" s="1"/>
      <c r="TC721" s="1"/>
      <c r="TD721" s="1"/>
      <c r="TE721" s="1"/>
      <c r="TF721" s="1"/>
      <c r="TG721" s="1"/>
      <c r="TH721" s="1"/>
      <c r="TI721" s="1"/>
      <c r="TJ721" s="1"/>
      <c r="TK721" s="1"/>
      <c r="TL721" s="1"/>
      <c r="TM721" s="1"/>
      <c r="TN721" s="1"/>
      <c r="TO721" s="1"/>
      <c r="TP721" s="1"/>
      <c r="TQ721" s="1"/>
      <c r="TR721" s="1"/>
      <c r="TS721" s="1"/>
      <c r="TT721" s="1"/>
      <c r="TU721" s="1"/>
      <c r="TV721" s="1"/>
      <c r="TW721" s="1"/>
      <c r="TX721" s="1"/>
      <c r="TY721" s="1"/>
      <c r="TZ721" s="1"/>
      <c r="UA721" s="1"/>
      <c r="UB721" s="1"/>
      <c r="UC721" s="1"/>
      <c r="UD721" s="1"/>
      <c r="UE721" s="1"/>
      <c r="UF721" s="1"/>
      <c r="UG721" s="1"/>
      <c r="UH721" s="1"/>
      <c r="UI721" s="1"/>
      <c r="UJ721" s="1"/>
      <c r="UK721" s="1"/>
      <c r="UL721" s="1"/>
      <c r="UM721" s="1"/>
      <c r="UN721" s="1"/>
      <c r="UO721" s="1"/>
      <c r="UP721" s="1"/>
      <c r="UQ721" s="1"/>
      <c r="UR721" s="1"/>
      <c r="US721" s="1"/>
      <c r="UT721" s="1"/>
      <c r="UU721" s="1"/>
      <c r="UV721" s="1"/>
      <c r="UW721" s="1"/>
      <c r="UX721" s="1"/>
      <c r="UY721" s="1"/>
      <c r="UZ721" s="1"/>
      <c r="VA721" s="1"/>
      <c r="VB721" s="1"/>
      <c r="VC721" s="1"/>
      <c r="VD721" s="1"/>
      <c r="VE721" s="1"/>
      <c r="VF721" s="1"/>
      <c r="VG721" s="1"/>
      <c r="VH721" s="1"/>
      <c r="VI721" s="1"/>
      <c r="VJ721" s="1"/>
      <c r="VK721" s="1"/>
      <c r="VL721" s="1"/>
      <c r="VM721" s="1"/>
      <c r="VN721" s="1"/>
      <c r="VO721" s="1"/>
      <c r="VP721" s="1"/>
      <c r="VQ721" s="1"/>
      <c r="VR721" s="1"/>
      <c r="VS721" s="1"/>
      <c r="VT721" s="1"/>
      <c r="VU721" s="1"/>
      <c r="VV721" s="1"/>
      <c r="VW721" s="1"/>
      <c r="VX721" s="1"/>
      <c r="VY721" s="1"/>
      <c r="VZ721" s="1"/>
      <c r="WA721" s="1"/>
      <c r="WB721" s="1"/>
      <c r="WC721" s="1"/>
      <c r="WD721" s="1"/>
      <c r="WE721" s="1"/>
      <c r="WF721" s="1"/>
      <c r="WG721" s="1"/>
      <c r="WH721" s="1"/>
      <c r="WI721" s="1"/>
      <c r="WJ721" s="1"/>
      <c r="WK721" s="1"/>
      <c r="WL721" s="1"/>
      <c r="WM721" s="1"/>
      <c r="WN721" s="1"/>
      <c r="WO721" s="1"/>
      <c r="WP721" s="1"/>
      <c r="WQ721" s="1"/>
      <c r="WR721" s="1"/>
      <c r="WS721" s="1"/>
      <c r="WT721" s="1"/>
      <c r="WU721" s="1"/>
      <c r="WV721" s="1"/>
      <c r="WW721" s="1"/>
      <c r="WX721" s="1"/>
      <c r="WY721" s="1"/>
      <c r="WZ721" s="1"/>
      <c r="XA721" s="1"/>
      <c r="XB721" s="1"/>
      <c r="XC721" s="1"/>
      <c r="XD721" s="1"/>
      <c r="XE721" s="1"/>
      <c r="XF721" s="1"/>
      <c r="XG721" s="1"/>
      <c r="XH721" s="1"/>
      <c r="XI721" s="1"/>
      <c r="XJ721" s="1"/>
      <c r="XK721" s="1"/>
      <c r="XL721" s="1"/>
      <c r="XM721" s="1"/>
      <c r="XN721" s="1"/>
      <c r="XO721" s="1"/>
      <c r="XP721" s="1"/>
      <c r="XQ721" s="1"/>
      <c r="XR721" s="1"/>
      <c r="XS721" s="1"/>
      <c r="XT721" s="1"/>
      <c r="XU721" s="1"/>
      <c r="XV721" s="1"/>
      <c r="XW721" s="1"/>
      <c r="XX721" s="1"/>
      <c r="XY721" s="1"/>
      <c r="XZ721" s="1"/>
      <c r="YA721" s="1"/>
      <c r="YB721" s="1"/>
      <c r="YC721" s="1"/>
      <c r="YD721" s="1"/>
      <c r="YE721" s="1"/>
      <c r="YF721" s="1"/>
      <c r="YG721" s="1"/>
      <c r="YH721" s="1"/>
      <c r="YI721" s="1"/>
      <c r="YJ721" s="1"/>
      <c r="YK721" s="1"/>
      <c r="YL721" s="1"/>
      <c r="YM721" s="1"/>
      <c r="YN721" s="1"/>
      <c r="YO721" s="1"/>
      <c r="YP721" s="1"/>
      <c r="YQ721" s="1"/>
      <c r="YR721" s="1"/>
      <c r="YS721" s="1"/>
      <c r="YT721" s="1"/>
      <c r="YU721" s="1"/>
      <c r="YV721" s="1"/>
      <c r="YW721" s="1"/>
      <c r="YX721" s="1"/>
      <c r="YY721" s="1"/>
      <c r="YZ721" s="1"/>
      <c r="ZA721" s="1"/>
      <c r="ZB721" s="1"/>
      <c r="ZC721" s="1"/>
      <c r="ZD721" s="1"/>
      <c r="ZE721" s="1"/>
      <c r="ZF721" s="1"/>
      <c r="ZG721" s="1"/>
      <c r="ZH721" s="1"/>
      <c r="ZI721" s="1"/>
      <c r="ZJ721" s="1"/>
      <c r="ZK721" s="1"/>
      <c r="ZL721" s="1"/>
      <c r="ZM721" s="1"/>
      <c r="ZN721" s="1"/>
      <c r="ZO721" s="1"/>
      <c r="ZP721" s="1"/>
      <c r="ZQ721" s="1"/>
      <c r="ZR721" s="1"/>
      <c r="ZS721" s="1"/>
      <c r="ZT721" s="1"/>
      <c r="ZU721" s="1"/>
      <c r="ZV721" s="1"/>
      <c r="ZW721" s="1"/>
      <c r="ZX721" s="1"/>
      <c r="ZY721" s="1"/>
      <c r="ZZ721" s="1"/>
      <c r="AAA721" s="1"/>
      <c r="AAB721" s="1"/>
      <c r="AAC721" s="1"/>
      <c r="AAD721" s="1"/>
      <c r="AAE721" s="1"/>
      <c r="AAF721" s="1"/>
      <c r="AAG721" s="1"/>
      <c r="AAH721" s="1"/>
      <c r="AAI721" s="1"/>
      <c r="AAJ721" s="1"/>
      <c r="AAK721" s="1"/>
      <c r="AAL721" s="1"/>
      <c r="AAM721" s="1"/>
      <c r="AAN721" s="1"/>
      <c r="AAO721" s="1"/>
      <c r="AAP721" s="1"/>
      <c r="AAQ721" s="1"/>
      <c r="AAR721" s="1"/>
      <c r="AAS721" s="1"/>
      <c r="AAT721" s="1"/>
      <c r="AAU721" s="1"/>
      <c r="AAV721" s="1"/>
      <c r="AAW721" s="1"/>
      <c r="AAX721" s="1"/>
      <c r="AAY721" s="1"/>
      <c r="AAZ721" s="1"/>
      <c r="ABA721" s="1"/>
      <c r="ABB721" s="1"/>
      <c r="ABC721" s="1"/>
      <c r="ABD721" s="1"/>
      <c r="ABE721" s="1"/>
      <c r="ABF721" s="1"/>
      <c r="ABG721" s="1"/>
      <c r="ABH721" s="1"/>
      <c r="ABI721" s="1"/>
      <c r="ABJ721" s="1"/>
      <c r="ABK721" s="1"/>
      <c r="ABL721" s="1"/>
      <c r="ABM721" s="1"/>
      <c r="ABN721" s="1"/>
      <c r="ABO721" s="1"/>
      <c r="ABP721" s="1"/>
      <c r="ABQ721" s="1"/>
      <c r="ABR721" s="1"/>
      <c r="ABS721" s="1"/>
      <c r="ABT721" s="1"/>
      <c r="ABU721" s="1"/>
      <c r="ABV721" s="1"/>
      <c r="ABW721" s="1"/>
      <c r="ABX721" s="1"/>
      <c r="ABY721" s="1"/>
      <c r="ABZ721" s="1"/>
      <c r="ACA721" s="1"/>
      <c r="ACB721" s="1"/>
      <c r="ACC721" s="1"/>
      <c r="ACD721" s="1"/>
      <c r="ACE721" s="1"/>
      <c r="ACF721" s="1"/>
      <c r="ACG721" s="1"/>
      <c r="ACH721" s="1"/>
      <c r="ACI721" s="1"/>
      <c r="ACJ721" s="1"/>
      <c r="ACK721" s="1"/>
      <c r="ACL721" s="1"/>
      <c r="ACM721" s="1"/>
      <c r="ACN721" s="1"/>
      <c r="ACO721" s="1"/>
      <c r="ACP721" s="1"/>
      <c r="ACQ721" s="1"/>
      <c r="ACR721" s="1"/>
      <c r="ACS721" s="1"/>
      <c r="ACT721" s="1"/>
      <c r="ACU721" s="1"/>
      <c r="ACV721" s="1"/>
      <c r="ACW721" s="1"/>
      <c r="ACX721" s="1"/>
      <c r="ACY721" s="1"/>
      <c r="ACZ721" s="1"/>
      <c r="ADA721" s="1"/>
      <c r="ADB721" s="1"/>
      <c r="ADC721" s="1"/>
      <c r="ADD721" s="1"/>
      <c r="ADE721" s="1"/>
      <c r="ADF721" s="1"/>
      <c r="ADG721" s="1"/>
      <c r="ADH721" s="1"/>
      <c r="ADI721" s="1"/>
      <c r="ADJ721" s="1"/>
      <c r="ADK721" s="1"/>
      <c r="ADL721" s="1"/>
      <c r="ADM721" s="1"/>
      <c r="ADN721" s="1"/>
      <c r="ADO721" s="1"/>
      <c r="ADP721" s="1"/>
      <c r="ADQ721" s="1"/>
      <c r="ADR721" s="1"/>
      <c r="ADS721" s="1"/>
      <c r="ADT721" s="1"/>
      <c r="ADU721" s="1"/>
      <c r="ADV721" s="1"/>
      <c r="ADW721" s="1"/>
      <c r="ADX721" s="1"/>
      <c r="ADY721" s="1"/>
      <c r="ADZ721" s="1"/>
      <c r="AEA721" s="1"/>
      <c r="AEB721" s="1"/>
      <c r="AEC721" s="1"/>
      <c r="AED721" s="1"/>
      <c r="AEE721" s="1"/>
      <c r="AEF721" s="1"/>
      <c r="AEG721" s="1"/>
      <c r="AEH721" s="1"/>
      <c r="AEI721" s="1"/>
      <c r="AEJ721" s="1"/>
      <c r="AEK721" s="1"/>
      <c r="AEL721" s="1"/>
      <c r="AEM721" s="1"/>
      <c r="AEN721" s="1"/>
      <c r="AEO721" s="1"/>
      <c r="AEP721" s="1"/>
      <c r="AEQ721" s="1"/>
      <c r="AER721" s="1"/>
      <c r="AES721" s="1"/>
      <c r="AET721" s="1"/>
      <c r="AEU721" s="1"/>
      <c r="AEV721" s="1"/>
      <c r="AEW721" s="1"/>
      <c r="AEX721" s="1"/>
      <c r="AEY721" s="1"/>
      <c r="AEZ721" s="1"/>
      <c r="AFA721" s="1"/>
      <c r="AFB721" s="1"/>
      <c r="AFC721" s="1"/>
      <c r="AFD721" s="1"/>
      <c r="AFE721" s="1"/>
      <c r="AFF721" s="1"/>
      <c r="AFG721" s="1"/>
      <c r="AFH721" s="1"/>
      <c r="AFI721" s="1"/>
      <c r="AFJ721" s="1"/>
      <c r="AFK721" s="1"/>
      <c r="AFL721" s="1"/>
      <c r="AFM721" s="1"/>
      <c r="AFN721" s="1"/>
      <c r="AFO721" s="1"/>
      <c r="AFP721" s="1"/>
      <c r="AFQ721" s="1"/>
      <c r="AFR721" s="1"/>
      <c r="AFS721" s="1"/>
      <c r="AFT721" s="1"/>
      <c r="AFU721" s="1"/>
      <c r="AFV721" s="1"/>
      <c r="AFW721" s="1"/>
      <c r="AFX721" s="1"/>
      <c r="AFY721" s="1"/>
      <c r="AFZ721" s="1"/>
      <c r="AGA721" s="1"/>
      <c r="AGB721" s="1"/>
      <c r="AGC721" s="1"/>
      <c r="AGD721" s="1"/>
      <c r="AGE721" s="1"/>
      <c r="AGF721" s="1"/>
      <c r="AGG721" s="1"/>
      <c r="AGH721" s="1"/>
      <c r="AGI721" s="1"/>
      <c r="AGJ721" s="1"/>
      <c r="AGK721" s="1"/>
      <c r="AGL721" s="1"/>
      <c r="AGM721" s="1"/>
      <c r="AGN721" s="1"/>
      <c r="AGO721" s="1"/>
      <c r="AGP721" s="1"/>
      <c r="AGQ721" s="1"/>
      <c r="AGR721" s="1"/>
      <c r="AGS721" s="1"/>
      <c r="AGT721" s="1"/>
      <c r="AGU721" s="1"/>
      <c r="AGV721" s="1"/>
      <c r="AGW721" s="1"/>
      <c r="AGX721" s="1"/>
      <c r="AGY721" s="1"/>
      <c r="AGZ721" s="1"/>
      <c r="AHA721" s="1"/>
      <c r="AHB721" s="1"/>
      <c r="AHC721" s="1"/>
      <c r="AHD721" s="1"/>
      <c r="AHE721" s="1"/>
      <c r="AHF721" s="1"/>
      <c r="AHG721" s="1"/>
      <c r="AHH721" s="1"/>
      <c r="AHI721" s="1"/>
      <c r="AHJ721" s="1"/>
      <c r="AHK721" s="1"/>
      <c r="AHL721" s="1"/>
      <c r="AHM721" s="1"/>
      <c r="AHN721" s="1"/>
      <c r="AHO721" s="1"/>
      <c r="AHP721" s="1"/>
      <c r="AHQ721" s="1"/>
      <c r="AHR721" s="1"/>
      <c r="AHS721" s="1"/>
      <c r="AHT721" s="1"/>
      <c r="AHU721" s="1"/>
      <c r="AHV721" s="1"/>
      <c r="AHW721" s="1"/>
      <c r="AHX721" s="1"/>
      <c r="AHY721" s="1"/>
      <c r="AHZ721" s="1"/>
      <c r="AIA721" s="1"/>
      <c r="AIB721" s="1"/>
      <c r="AIC721" s="1"/>
      <c r="AID721" s="1"/>
      <c r="AIE721" s="1"/>
      <c r="AIF721" s="1"/>
      <c r="AIG721" s="1"/>
      <c r="AIH721" s="1"/>
      <c r="AII721" s="1"/>
      <c r="AIJ721" s="1"/>
      <c r="AIK721" s="1"/>
      <c r="AIL721" s="1"/>
      <c r="AIM721" s="1"/>
      <c r="AIN721" s="1"/>
      <c r="AIO721" s="1"/>
      <c r="AIP721" s="1"/>
      <c r="AIQ721" s="1"/>
      <c r="AIR721" s="1"/>
      <c r="AIS721" s="1"/>
      <c r="AIT721" s="1"/>
      <c r="AIU721" s="1"/>
      <c r="AIV721" s="1"/>
      <c r="AIW721" s="1"/>
      <c r="AIX721" s="1"/>
      <c r="AIY721" s="1"/>
      <c r="AIZ721" s="1"/>
      <c r="AJA721" s="1"/>
      <c r="AJB721" s="1"/>
      <c r="AJC721" s="1"/>
      <c r="AJD721" s="1"/>
      <c r="AJE721" s="1"/>
      <c r="AJF721" s="1"/>
      <c r="AJG721" s="1"/>
      <c r="AJH721" s="1"/>
      <c r="AJI721" s="1"/>
      <c r="AJJ721" s="1"/>
      <c r="AJK721" s="1"/>
      <c r="AJL721" s="1"/>
      <c r="AJM721" s="1"/>
      <c r="AJN721" s="1"/>
      <c r="AJO721" s="1"/>
      <c r="AJP721" s="1"/>
      <c r="AJQ721" s="1"/>
      <c r="AJR721" s="1"/>
      <c r="AJS721" s="1"/>
      <c r="AJT721" s="1"/>
      <c r="AJU721" s="1"/>
      <c r="AJV721" s="1"/>
      <c r="AJW721" s="1"/>
      <c r="AJX721" s="1"/>
      <c r="AJY721" s="1"/>
      <c r="AJZ721" s="1"/>
      <c r="AKA721" s="1"/>
      <c r="AKB721" s="1"/>
      <c r="AKC721" s="1"/>
      <c r="AKD721" s="1"/>
      <c r="AKE721" s="1"/>
      <c r="AKF721" s="1"/>
      <c r="AKG721" s="1"/>
      <c r="AKH721" s="1"/>
      <c r="AKI721" s="1"/>
      <c r="AKJ721" s="1"/>
      <c r="AKK721" s="1"/>
      <c r="AKL721" s="1"/>
      <c r="AKM721" s="1"/>
      <c r="AKN721" s="1"/>
      <c r="AKO721" s="1"/>
      <c r="AKP721" s="1"/>
      <c r="AKQ721" s="1"/>
      <c r="AKR721" s="1"/>
      <c r="AKS721" s="1"/>
      <c r="AKT721" s="1"/>
      <c r="AKU721" s="1"/>
      <c r="AKV721" s="1"/>
      <c r="AKW721" s="1"/>
      <c r="AKX721" s="1"/>
      <c r="AKY721" s="1"/>
      <c r="AKZ721" s="1"/>
      <c r="ALA721" s="1"/>
      <c r="ALB721" s="1"/>
      <c r="ALC721" s="1"/>
      <c r="ALD721" s="1"/>
      <c r="ALE721" s="1"/>
      <c r="ALF721" s="1"/>
      <c r="ALG721" s="1"/>
      <c r="ALH721" s="1"/>
      <c r="ALI721" s="1"/>
      <c r="ALJ721" s="1"/>
      <c r="ALK721" s="1"/>
      <c r="ALL721" s="1"/>
      <c r="ALM721" s="1"/>
      <c r="ALN721" s="1"/>
      <c r="ALO721" s="1"/>
      <c r="ALP721" s="1"/>
      <c r="ALQ721" s="1"/>
      <c r="ALR721" s="1"/>
      <c r="ALS721" s="1"/>
      <c r="ALT721" s="1"/>
      <c r="ALU721" s="1"/>
      <c r="ALV721" s="1"/>
      <c r="ALW721" s="1"/>
      <c r="ALX721" s="1"/>
      <c r="ALY721" s="1"/>
      <c r="ALZ721" s="1"/>
      <c r="AMA721" s="1"/>
      <c r="AMB721" s="1"/>
      <c r="AMC721" s="1"/>
      <c r="AMD721" s="1"/>
      <c r="AME721" s="1"/>
      <c r="AMF721" s="1"/>
      <c r="AMG721" s="1"/>
      <c r="AMH721" s="1"/>
      <c r="AMI721" s="1"/>
      <c r="AMJ721" s="1"/>
    </row>
    <row r="722" spans="1:1024" s="22" customFormat="1">
      <c r="A722" s="1" t="s">
        <v>9808</v>
      </c>
      <c r="B722" s="1" t="s">
        <v>9787</v>
      </c>
      <c r="C722" s="1" t="s">
        <v>1358</v>
      </c>
      <c r="D722" s="1" t="s">
        <v>10</v>
      </c>
      <c r="E722" s="1" t="s">
        <v>9784</v>
      </c>
      <c r="F722" s="1" t="s">
        <v>12</v>
      </c>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c r="KB722" s="1"/>
      <c r="KC722" s="1"/>
      <c r="KD722" s="1"/>
      <c r="KE722" s="1"/>
      <c r="KF722" s="1"/>
      <c r="KG722" s="1"/>
      <c r="KH722" s="1"/>
      <c r="KI722" s="1"/>
      <c r="KJ722" s="1"/>
      <c r="KK722" s="1"/>
      <c r="KL722" s="1"/>
      <c r="KM722" s="1"/>
      <c r="KN722" s="1"/>
      <c r="KO722" s="1"/>
      <c r="KP722" s="1"/>
      <c r="KQ722" s="1"/>
      <c r="KR722" s="1"/>
      <c r="KS722" s="1"/>
      <c r="KT722" s="1"/>
      <c r="KU722" s="1"/>
      <c r="KV722" s="1"/>
      <c r="KW722" s="1"/>
      <c r="KX722" s="1"/>
      <c r="KY722" s="1"/>
      <c r="KZ722" s="1"/>
      <c r="LA722" s="1"/>
      <c r="LB722" s="1"/>
      <c r="LC722" s="1"/>
      <c r="LD722" s="1"/>
      <c r="LE722" s="1"/>
      <c r="LF722" s="1"/>
      <c r="LG722" s="1"/>
      <c r="LH722" s="1"/>
      <c r="LI722" s="1"/>
      <c r="LJ722" s="1"/>
      <c r="LK722" s="1"/>
      <c r="LL722" s="1"/>
      <c r="LM722" s="1"/>
      <c r="LN722" s="1"/>
      <c r="LO722" s="1"/>
      <c r="LP722" s="1"/>
      <c r="LQ722" s="1"/>
      <c r="LR722" s="1"/>
      <c r="LS722" s="1"/>
      <c r="LT722" s="1"/>
      <c r="LU722" s="1"/>
      <c r="LV722" s="1"/>
      <c r="LW722" s="1"/>
      <c r="LX722" s="1"/>
      <c r="LY722" s="1"/>
      <c r="LZ722" s="1"/>
      <c r="MA722" s="1"/>
      <c r="MB722" s="1"/>
      <c r="MC722" s="1"/>
      <c r="MD722" s="1"/>
      <c r="ME722" s="1"/>
      <c r="MF722" s="1"/>
      <c r="MG722" s="1"/>
      <c r="MH722" s="1"/>
      <c r="MI722" s="1"/>
      <c r="MJ722" s="1"/>
      <c r="MK722" s="1"/>
      <c r="ML722" s="1"/>
      <c r="MM722" s="1"/>
      <c r="MN722" s="1"/>
      <c r="MO722" s="1"/>
      <c r="MP722" s="1"/>
      <c r="MQ722" s="1"/>
      <c r="MR722" s="1"/>
      <c r="MS722" s="1"/>
      <c r="MT722" s="1"/>
      <c r="MU722" s="1"/>
      <c r="MV722" s="1"/>
      <c r="MW722" s="1"/>
      <c r="MX722" s="1"/>
      <c r="MY722" s="1"/>
      <c r="MZ722" s="1"/>
      <c r="NA722" s="1"/>
      <c r="NB722" s="1"/>
      <c r="NC722" s="1"/>
      <c r="ND722" s="1"/>
      <c r="NE722" s="1"/>
      <c r="NF722" s="1"/>
      <c r="NG722" s="1"/>
      <c r="NH722" s="1"/>
      <c r="NI722" s="1"/>
      <c r="NJ722" s="1"/>
      <c r="NK722" s="1"/>
      <c r="NL722" s="1"/>
      <c r="NM722" s="1"/>
      <c r="NN722" s="1"/>
      <c r="NO722" s="1"/>
      <c r="NP722" s="1"/>
      <c r="NQ722" s="1"/>
      <c r="NR722" s="1"/>
      <c r="NS722" s="1"/>
      <c r="NT722" s="1"/>
      <c r="NU722" s="1"/>
      <c r="NV722" s="1"/>
      <c r="NW722" s="1"/>
      <c r="NX722" s="1"/>
      <c r="NY722" s="1"/>
      <c r="NZ722" s="1"/>
      <c r="OA722" s="1"/>
      <c r="OB722" s="1"/>
      <c r="OC722" s="1"/>
      <c r="OD722" s="1"/>
      <c r="OE722" s="1"/>
      <c r="OF722" s="1"/>
      <c r="OG722" s="1"/>
      <c r="OH722" s="1"/>
      <c r="OI722" s="1"/>
      <c r="OJ722" s="1"/>
      <c r="OK722" s="1"/>
      <c r="OL722" s="1"/>
      <c r="OM722" s="1"/>
      <c r="ON722" s="1"/>
      <c r="OO722" s="1"/>
      <c r="OP722" s="1"/>
      <c r="OQ722" s="1"/>
      <c r="OR722" s="1"/>
      <c r="OS722" s="1"/>
      <c r="OT722" s="1"/>
      <c r="OU722" s="1"/>
      <c r="OV722" s="1"/>
      <c r="OW722" s="1"/>
      <c r="OX722" s="1"/>
      <c r="OY722" s="1"/>
      <c r="OZ722" s="1"/>
      <c r="PA722" s="1"/>
      <c r="PB722" s="1"/>
      <c r="PC722" s="1"/>
      <c r="PD722" s="1"/>
      <c r="PE722" s="1"/>
      <c r="PF722" s="1"/>
      <c r="PG722" s="1"/>
      <c r="PH722" s="1"/>
      <c r="PI722" s="1"/>
      <c r="PJ722" s="1"/>
      <c r="PK722" s="1"/>
      <c r="PL722" s="1"/>
      <c r="PM722" s="1"/>
      <c r="PN722" s="1"/>
      <c r="PO722" s="1"/>
      <c r="PP722" s="1"/>
      <c r="PQ722" s="1"/>
      <c r="PR722" s="1"/>
      <c r="PS722" s="1"/>
      <c r="PT722" s="1"/>
      <c r="PU722" s="1"/>
      <c r="PV722" s="1"/>
      <c r="PW722" s="1"/>
      <c r="PX722" s="1"/>
      <c r="PY722" s="1"/>
      <c r="PZ722" s="1"/>
      <c r="QA722" s="1"/>
      <c r="QB722" s="1"/>
      <c r="QC722" s="1"/>
      <c r="QD722" s="1"/>
      <c r="QE722" s="1"/>
      <c r="QF722" s="1"/>
      <c r="QG722" s="1"/>
      <c r="QH722" s="1"/>
      <c r="QI722" s="1"/>
      <c r="QJ722" s="1"/>
      <c r="QK722" s="1"/>
      <c r="QL722" s="1"/>
      <c r="QM722" s="1"/>
      <c r="QN722" s="1"/>
      <c r="QO722" s="1"/>
      <c r="QP722" s="1"/>
      <c r="QQ722" s="1"/>
      <c r="QR722" s="1"/>
      <c r="QS722" s="1"/>
      <c r="QT722" s="1"/>
      <c r="QU722" s="1"/>
      <c r="QV722" s="1"/>
      <c r="QW722" s="1"/>
      <c r="QX722" s="1"/>
      <c r="QY722" s="1"/>
      <c r="QZ722" s="1"/>
      <c r="RA722" s="1"/>
      <c r="RB722" s="1"/>
      <c r="RC722" s="1"/>
      <c r="RD722" s="1"/>
      <c r="RE722" s="1"/>
      <c r="RF722" s="1"/>
      <c r="RG722" s="1"/>
      <c r="RH722" s="1"/>
      <c r="RI722" s="1"/>
      <c r="RJ722" s="1"/>
      <c r="RK722" s="1"/>
      <c r="RL722" s="1"/>
      <c r="RM722" s="1"/>
      <c r="RN722" s="1"/>
      <c r="RO722" s="1"/>
      <c r="RP722" s="1"/>
      <c r="RQ722" s="1"/>
      <c r="RR722" s="1"/>
      <c r="RS722" s="1"/>
      <c r="RT722" s="1"/>
      <c r="RU722" s="1"/>
      <c r="RV722" s="1"/>
      <c r="RW722" s="1"/>
      <c r="RX722" s="1"/>
      <c r="RY722" s="1"/>
      <c r="RZ722" s="1"/>
      <c r="SA722" s="1"/>
      <c r="SB722" s="1"/>
      <c r="SC722" s="1"/>
      <c r="SD722" s="1"/>
      <c r="SE722" s="1"/>
      <c r="SF722" s="1"/>
      <c r="SG722" s="1"/>
      <c r="SH722" s="1"/>
      <c r="SI722" s="1"/>
      <c r="SJ722" s="1"/>
      <c r="SK722" s="1"/>
      <c r="SL722" s="1"/>
      <c r="SM722" s="1"/>
      <c r="SN722" s="1"/>
      <c r="SO722" s="1"/>
      <c r="SP722" s="1"/>
      <c r="SQ722" s="1"/>
      <c r="SR722" s="1"/>
      <c r="SS722" s="1"/>
      <c r="ST722" s="1"/>
      <c r="SU722" s="1"/>
      <c r="SV722" s="1"/>
      <c r="SW722" s="1"/>
      <c r="SX722" s="1"/>
      <c r="SY722" s="1"/>
      <c r="SZ722" s="1"/>
      <c r="TA722" s="1"/>
      <c r="TB722" s="1"/>
      <c r="TC722" s="1"/>
      <c r="TD722" s="1"/>
      <c r="TE722" s="1"/>
      <c r="TF722" s="1"/>
      <c r="TG722" s="1"/>
      <c r="TH722" s="1"/>
      <c r="TI722" s="1"/>
      <c r="TJ722" s="1"/>
      <c r="TK722" s="1"/>
      <c r="TL722" s="1"/>
      <c r="TM722" s="1"/>
      <c r="TN722" s="1"/>
      <c r="TO722" s="1"/>
      <c r="TP722" s="1"/>
      <c r="TQ722" s="1"/>
      <c r="TR722" s="1"/>
      <c r="TS722" s="1"/>
      <c r="TT722" s="1"/>
      <c r="TU722" s="1"/>
      <c r="TV722" s="1"/>
      <c r="TW722" s="1"/>
      <c r="TX722" s="1"/>
      <c r="TY722" s="1"/>
      <c r="TZ722" s="1"/>
      <c r="UA722" s="1"/>
      <c r="UB722" s="1"/>
      <c r="UC722" s="1"/>
      <c r="UD722" s="1"/>
      <c r="UE722" s="1"/>
      <c r="UF722" s="1"/>
      <c r="UG722" s="1"/>
      <c r="UH722" s="1"/>
      <c r="UI722" s="1"/>
      <c r="UJ722" s="1"/>
      <c r="UK722" s="1"/>
      <c r="UL722" s="1"/>
      <c r="UM722" s="1"/>
      <c r="UN722" s="1"/>
      <c r="UO722" s="1"/>
      <c r="UP722" s="1"/>
      <c r="UQ722" s="1"/>
      <c r="UR722" s="1"/>
      <c r="US722" s="1"/>
      <c r="UT722" s="1"/>
      <c r="UU722" s="1"/>
      <c r="UV722" s="1"/>
      <c r="UW722" s="1"/>
      <c r="UX722" s="1"/>
      <c r="UY722" s="1"/>
      <c r="UZ722" s="1"/>
      <c r="VA722" s="1"/>
      <c r="VB722" s="1"/>
      <c r="VC722" s="1"/>
      <c r="VD722" s="1"/>
      <c r="VE722" s="1"/>
      <c r="VF722" s="1"/>
      <c r="VG722" s="1"/>
      <c r="VH722" s="1"/>
      <c r="VI722" s="1"/>
      <c r="VJ722" s="1"/>
      <c r="VK722" s="1"/>
      <c r="VL722" s="1"/>
      <c r="VM722" s="1"/>
      <c r="VN722" s="1"/>
      <c r="VO722" s="1"/>
      <c r="VP722" s="1"/>
      <c r="VQ722" s="1"/>
      <c r="VR722" s="1"/>
      <c r="VS722" s="1"/>
      <c r="VT722" s="1"/>
      <c r="VU722" s="1"/>
      <c r="VV722" s="1"/>
      <c r="VW722" s="1"/>
      <c r="VX722" s="1"/>
      <c r="VY722" s="1"/>
      <c r="VZ722" s="1"/>
      <c r="WA722" s="1"/>
      <c r="WB722" s="1"/>
      <c r="WC722" s="1"/>
      <c r="WD722" s="1"/>
      <c r="WE722" s="1"/>
      <c r="WF722" s="1"/>
      <c r="WG722" s="1"/>
      <c r="WH722" s="1"/>
      <c r="WI722" s="1"/>
      <c r="WJ722" s="1"/>
      <c r="WK722" s="1"/>
      <c r="WL722" s="1"/>
      <c r="WM722" s="1"/>
      <c r="WN722" s="1"/>
      <c r="WO722" s="1"/>
      <c r="WP722" s="1"/>
      <c r="WQ722" s="1"/>
      <c r="WR722" s="1"/>
      <c r="WS722" s="1"/>
      <c r="WT722" s="1"/>
      <c r="WU722" s="1"/>
      <c r="WV722" s="1"/>
      <c r="WW722" s="1"/>
      <c r="WX722" s="1"/>
      <c r="WY722" s="1"/>
      <c r="WZ722" s="1"/>
      <c r="XA722" s="1"/>
      <c r="XB722" s="1"/>
      <c r="XC722" s="1"/>
      <c r="XD722" s="1"/>
      <c r="XE722" s="1"/>
      <c r="XF722" s="1"/>
      <c r="XG722" s="1"/>
      <c r="XH722" s="1"/>
      <c r="XI722" s="1"/>
      <c r="XJ722" s="1"/>
      <c r="XK722" s="1"/>
      <c r="XL722" s="1"/>
      <c r="XM722" s="1"/>
      <c r="XN722" s="1"/>
      <c r="XO722" s="1"/>
      <c r="XP722" s="1"/>
      <c r="XQ722" s="1"/>
      <c r="XR722" s="1"/>
      <c r="XS722" s="1"/>
      <c r="XT722" s="1"/>
      <c r="XU722" s="1"/>
      <c r="XV722" s="1"/>
      <c r="XW722" s="1"/>
      <c r="XX722" s="1"/>
      <c r="XY722" s="1"/>
      <c r="XZ722" s="1"/>
      <c r="YA722" s="1"/>
      <c r="YB722" s="1"/>
      <c r="YC722" s="1"/>
      <c r="YD722" s="1"/>
      <c r="YE722" s="1"/>
      <c r="YF722" s="1"/>
      <c r="YG722" s="1"/>
      <c r="YH722" s="1"/>
      <c r="YI722" s="1"/>
      <c r="YJ722" s="1"/>
      <c r="YK722" s="1"/>
      <c r="YL722" s="1"/>
      <c r="YM722" s="1"/>
      <c r="YN722" s="1"/>
      <c r="YO722" s="1"/>
      <c r="YP722" s="1"/>
      <c r="YQ722" s="1"/>
      <c r="YR722" s="1"/>
      <c r="YS722" s="1"/>
      <c r="YT722" s="1"/>
      <c r="YU722" s="1"/>
      <c r="YV722" s="1"/>
      <c r="YW722" s="1"/>
      <c r="YX722" s="1"/>
      <c r="YY722" s="1"/>
      <c r="YZ722" s="1"/>
      <c r="ZA722" s="1"/>
      <c r="ZB722" s="1"/>
      <c r="ZC722" s="1"/>
      <c r="ZD722" s="1"/>
      <c r="ZE722" s="1"/>
      <c r="ZF722" s="1"/>
      <c r="ZG722" s="1"/>
      <c r="ZH722" s="1"/>
      <c r="ZI722" s="1"/>
      <c r="ZJ722" s="1"/>
      <c r="ZK722" s="1"/>
      <c r="ZL722" s="1"/>
      <c r="ZM722" s="1"/>
      <c r="ZN722" s="1"/>
      <c r="ZO722" s="1"/>
      <c r="ZP722" s="1"/>
      <c r="ZQ722" s="1"/>
      <c r="ZR722" s="1"/>
      <c r="ZS722" s="1"/>
      <c r="ZT722" s="1"/>
      <c r="ZU722" s="1"/>
      <c r="ZV722" s="1"/>
      <c r="ZW722" s="1"/>
      <c r="ZX722" s="1"/>
      <c r="ZY722" s="1"/>
      <c r="ZZ722" s="1"/>
      <c r="AAA722" s="1"/>
      <c r="AAB722" s="1"/>
      <c r="AAC722" s="1"/>
      <c r="AAD722" s="1"/>
      <c r="AAE722" s="1"/>
      <c r="AAF722" s="1"/>
      <c r="AAG722" s="1"/>
      <c r="AAH722" s="1"/>
      <c r="AAI722" s="1"/>
      <c r="AAJ722" s="1"/>
      <c r="AAK722" s="1"/>
      <c r="AAL722" s="1"/>
      <c r="AAM722" s="1"/>
      <c r="AAN722" s="1"/>
      <c r="AAO722" s="1"/>
      <c r="AAP722" s="1"/>
      <c r="AAQ722" s="1"/>
      <c r="AAR722" s="1"/>
      <c r="AAS722" s="1"/>
      <c r="AAT722" s="1"/>
      <c r="AAU722" s="1"/>
      <c r="AAV722" s="1"/>
      <c r="AAW722" s="1"/>
      <c r="AAX722" s="1"/>
      <c r="AAY722" s="1"/>
      <c r="AAZ722" s="1"/>
      <c r="ABA722" s="1"/>
      <c r="ABB722" s="1"/>
      <c r="ABC722" s="1"/>
      <c r="ABD722" s="1"/>
      <c r="ABE722" s="1"/>
      <c r="ABF722" s="1"/>
      <c r="ABG722" s="1"/>
      <c r="ABH722" s="1"/>
      <c r="ABI722" s="1"/>
      <c r="ABJ722" s="1"/>
      <c r="ABK722" s="1"/>
      <c r="ABL722" s="1"/>
      <c r="ABM722" s="1"/>
      <c r="ABN722" s="1"/>
      <c r="ABO722" s="1"/>
      <c r="ABP722" s="1"/>
      <c r="ABQ722" s="1"/>
      <c r="ABR722" s="1"/>
      <c r="ABS722" s="1"/>
      <c r="ABT722" s="1"/>
      <c r="ABU722" s="1"/>
      <c r="ABV722" s="1"/>
      <c r="ABW722" s="1"/>
      <c r="ABX722" s="1"/>
      <c r="ABY722" s="1"/>
      <c r="ABZ722" s="1"/>
      <c r="ACA722" s="1"/>
      <c r="ACB722" s="1"/>
      <c r="ACC722" s="1"/>
      <c r="ACD722" s="1"/>
      <c r="ACE722" s="1"/>
      <c r="ACF722" s="1"/>
      <c r="ACG722" s="1"/>
      <c r="ACH722" s="1"/>
      <c r="ACI722" s="1"/>
      <c r="ACJ722" s="1"/>
      <c r="ACK722" s="1"/>
      <c r="ACL722" s="1"/>
      <c r="ACM722" s="1"/>
      <c r="ACN722" s="1"/>
      <c r="ACO722" s="1"/>
      <c r="ACP722" s="1"/>
      <c r="ACQ722" s="1"/>
      <c r="ACR722" s="1"/>
      <c r="ACS722" s="1"/>
      <c r="ACT722" s="1"/>
      <c r="ACU722" s="1"/>
      <c r="ACV722" s="1"/>
      <c r="ACW722" s="1"/>
      <c r="ACX722" s="1"/>
      <c r="ACY722" s="1"/>
      <c r="ACZ722" s="1"/>
      <c r="ADA722" s="1"/>
      <c r="ADB722" s="1"/>
      <c r="ADC722" s="1"/>
      <c r="ADD722" s="1"/>
      <c r="ADE722" s="1"/>
      <c r="ADF722" s="1"/>
      <c r="ADG722" s="1"/>
      <c r="ADH722" s="1"/>
      <c r="ADI722" s="1"/>
      <c r="ADJ722" s="1"/>
      <c r="ADK722" s="1"/>
      <c r="ADL722" s="1"/>
      <c r="ADM722" s="1"/>
      <c r="ADN722" s="1"/>
      <c r="ADO722" s="1"/>
      <c r="ADP722" s="1"/>
      <c r="ADQ722" s="1"/>
      <c r="ADR722" s="1"/>
      <c r="ADS722" s="1"/>
      <c r="ADT722" s="1"/>
      <c r="ADU722" s="1"/>
      <c r="ADV722" s="1"/>
      <c r="ADW722" s="1"/>
      <c r="ADX722" s="1"/>
      <c r="ADY722" s="1"/>
      <c r="ADZ722" s="1"/>
      <c r="AEA722" s="1"/>
      <c r="AEB722" s="1"/>
      <c r="AEC722" s="1"/>
      <c r="AED722" s="1"/>
      <c r="AEE722" s="1"/>
      <c r="AEF722" s="1"/>
      <c r="AEG722" s="1"/>
      <c r="AEH722" s="1"/>
      <c r="AEI722" s="1"/>
      <c r="AEJ722" s="1"/>
      <c r="AEK722" s="1"/>
      <c r="AEL722" s="1"/>
      <c r="AEM722" s="1"/>
      <c r="AEN722" s="1"/>
      <c r="AEO722" s="1"/>
      <c r="AEP722" s="1"/>
      <c r="AEQ722" s="1"/>
      <c r="AER722" s="1"/>
      <c r="AES722" s="1"/>
      <c r="AET722" s="1"/>
      <c r="AEU722" s="1"/>
      <c r="AEV722" s="1"/>
      <c r="AEW722" s="1"/>
      <c r="AEX722" s="1"/>
      <c r="AEY722" s="1"/>
      <c r="AEZ722" s="1"/>
      <c r="AFA722" s="1"/>
      <c r="AFB722" s="1"/>
      <c r="AFC722" s="1"/>
      <c r="AFD722" s="1"/>
      <c r="AFE722" s="1"/>
      <c r="AFF722" s="1"/>
      <c r="AFG722" s="1"/>
      <c r="AFH722" s="1"/>
      <c r="AFI722" s="1"/>
      <c r="AFJ722" s="1"/>
      <c r="AFK722" s="1"/>
      <c r="AFL722" s="1"/>
      <c r="AFM722" s="1"/>
      <c r="AFN722" s="1"/>
      <c r="AFO722" s="1"/>
      <c r="AFP722" s="1"/>
      <c r="AFQ722" s="1"/>
      <c r="AFR722" s="1"/>
      <c r="AFS722" s="1"/>
      <c r="AFT722" s="1"/>
      <c r="AFU722" s="1"/>
      <c r="AFV722" s="1"/>
      <c r="AFW722" s="1"/>
      <c r="AFX722" s="1"/>
      <c r="AFY722" s="1"/>
      <c r="AFZ722" s="1"/>
      <c r="AGA722" s="1"/>
      <c r="AGB722" s="1"/>
      <c r="AGC722" s="1"/>
      <c r="AGD722" s="1"/>
      <c r="AGE722" s="1"/>
      <c r="AGF722" s="1"/>
      <c r="AGG722" s="1"/>
      <c r="AGH722" s="1"/>
      <c r="AGI722" s="1"/>
      <c r="AGJ722" s="1"/>
      <c r="AGK722" s="1"/>
      <c r="AGL722" s="1"/>
      <c r="AGM722" s="1"/>
      <c r="AGN722" s="1"/>
      <c r="AGO722" s="1"/>
      <c r="AGP722" s="1"/>
      <c r="AGQ722" s="1"/>
      <c r="AGR722" s="1"/>
      <c r="AGS722" s="1"/>
      <c r="AGT722" s="1"/>
      <c r="AGU722" s="1"/>
      <c r="AGV722" s="1"/>
      <c r="AGW722" s="1"/>
      <c r="AGX722" s="1"/>
      <c r="AGY722" s="1"/>
      <c r="AGZ722" s="1"/>
      <c r="AHA722" s="1"/>
      <c r="AHB722" s="1"/>
      <c r="AHC722" s="1"/>
      <c r="AHD722" s="1"/>
      <c r="AHE722" s="1"/>
      <c r="AHF722" s="1"/>
      <c r="AHG722" s="1"/>
      <c r="AHH722" s="1"/>
      <c r="AHI722" s="1"/>
      <c r="AHJ722" s="1"/>
      <c r="AHK722" s="1"/>
      <c r="AHL722" s="1"/>
      <c r="AHM722" s="1"/>
      <c r="AHN722" s="1"/>
      <c r="AHO722" s="1"/>
      <c r="AHP722" s="1"/>
      <c r="AHQ722" s="1"/>
      <c r="AHR722" s="1"/>
      <c r="AHS722" s="1"/>
      <c r="AHT722" s="1"/>
      <c r="AHU722" s="1"/>
      <c r="AHV722" s="1"/>
      <c r="AHW722" s="1"/>
      <c r="AHX722" s="1"/>
      <c r="AHY722" s="1"/>
      <c r="AHZ722" s="1"/>
      <c r="AIA722" s="1"/>
      <c r="AIB722" s="1"/>
      <c r="AIC722" s="1"/>
      <c r="AID722" s="1"/>
      <c r="AIE722" s="1"/>
      <c r="AIF722" s="1"/>
      <c r="AIG722" s="1"/>
      <c r="AIH722" s="1"/>
      <c r="AII722" s="1"/>
      <c r="AIJ722" s="1"/>
      <c r="AIK722" s="1"/>
      <c r="AIL722" s="1"/>
      <c r="AIM722" s="1"/>
      <c r="AIN722" s="1"/>
      <c r="AIO722" s="1"/>
      <c r="AIP722" s="1"/>
      <c r="AIQ722" s="1"/>
      <c r="AIR722" s="1"/>
      <c r="AIS722" s="1"/>
      <c r="AIT722" s="1"/>
      <c r="AIU722" s="1"/>
      <c r="AIV722" s="1"/>
      <c r="AIW722" s="1"/>
      <c r="AIX722" s="1"/>
      <c r="AIY722" s="1"/>
      <c r="AIZ722" s="1"/>
      <c r="AJA722" s="1"/>
      <c r="AJB722" s="1"/>
      <c r="AJC722" s="1"/>
      <c r="AJD722" s="1"/>
      <c r="AJE722" s="1"/>
      <c r="AJF722" s="1"/>
      <c r="AJG722" s="1"/>
      <c r="AJH722" s="1"/>
      <c r="AJI722" s="1"/>
      <c r="AJJ722" s="1"/>
      <c r="AJK722" s="1"/>
      <c r="AJL722" s="1"/>
      <c r="AJM722" s="1"/>
      <c r="AJN722" s="1"/>
      <c r="AJO722" s="1"/>
      <c r="AJP722" s="1"/>
      <c r="AJQ722" s="1"/>
      <c r="AJR722" s="1"/>
      <c r="AJS722" s="1"/>
      <c r="AJT722" s="1"/>
      <c r="AJU722" s="1"/>
      <c r="AJV722" s="1"/>
      <c r="AJW722" s="1"/>
      <c r="AJX722" s="1"/>
      <c r="AJY722" s="1"/>
      <c r="AJZ722" s="1"/>
      <c r="AKA722" s="1"/>
      <c r="AKB722" s="1"/>
      <c r="AKC722" s="1"/>
      <c r="AKD722" s="1"/>
      <c r="AKE722" s="1"/>
      <c r="AKF722" s="1"/>
      <c r="AKG722" s="1"/>
      <c r="AKH722" s="1"/>
      <c r="AKI722" s="1"/>
      <c r="AKJ722" s="1"/>
      <c r="AKK722" s="1"/>
      <c r="AKL722" s="1"/>
      <c r="AKM722" s="1"/>
      <c r="AKN722" s="1"/>
      <c r="AKO722" s="1"/>
      <c r="AKP722" s="1"/>
      <c r="AKQ722" s="1"/>
      <c r="AKR722" s="1"/>
      <c r="AKS722" s="1"/>
      <c r="AKT722" s="1"/>
      <c r="AKU722" s="1"/>
      <c r="AKV722" s="1"/>
      <c r="AKW722" s="1"/>
      <c r="AKX722" s="1"/>
      <c r="AKY722" s="1"/>
      <c r="AKZ722" s="1"/>
      <c r="ALA722" s="1"/>
      <c r="ALB722" s="1"/>
      <c r="ALC722" s="1"/>
      <c r="ALD722" s="1"/>
      <c r="ALE722" s="1"/>
      <c r="ALF722" s="1"/>
      <c r="ALG722" s="1"/>
      <c r="ALH722" s="1"/>
      <c r="ALI722" s="1"/>
      <c r="ALJ722" s="1"/>
      <c r="ALK722" s="1"/>
      <c r="ALL722" s="1"/>
      <c r="ALM722" s="1"/>
      <c r="ALN722" s="1"/>
      <c r="ALO722" s="1"/>
      <c r="ALP722" s="1"/>
      <c r="ALQ722" s="1"/>
      <c r="ALR722" s="1"/>
      <c r="ALS722" s="1"/>
      <c r="ALT722" s="1"/>
      <c r="ALU722" s="1"/>
      <c r="ALV722" s="1"/>
      <c r="ALW722" s="1"/>
      <c r="ALX722" s="1"/>
      <c r="ALY722" s="1"/>
      <c r="ALZ722" s="1"/>
      <c r="AMA722" s="1"/>
      <c r="AMB722" s="1"/>
      <c r="AMC722" s="1"/>
      <c r="AMD722" s="1"/>
      <c r="AME722" s="1"/>
      <c r="AMF722" s="1"/>
      <c r="AMG722" s="1"/>
      <c r="AMH722" s="1"/>
      <c r="AMI722" s="1"/>
      <c r="AMJ722" s="1"/>
    </row>
    <row r="723" spans="1:1024" s="22" customFormat="1">
      <c r="A723" s="1" t="s">
        <v>9809</v>
      </c>
      <c r="B723" s="1" t="s">
        <v>9788</v>
      </c>
      <c r="C723" s="1" t="s">
        <v>1358</v>
      </c>
      <c r="D723" s="1" t="s">
        <v>13</v>
      </c>
      <c r="E723" s="1" t="s">
        <v>9864</v>
      </c>
      <c r="F723" s="1" t="s">
        <v>16</v>
      </c>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c r="KB723" s="1"/>
      <c r="KC723" s="1"/>
      <c r="KD723" s="1"/>
      <c r="KE723" s="1"/>
      <c r="KF723" s="1"/>
      <c r="KG723" s="1"/>
      <c r="KH723" s="1"/>
      <c r="KI723" s="1"/>
      <c r="KJ723" s="1"/>
      <c r="KK723" s="1"/>
      <c r="KL723" s="1"/>
      <c r="KM723" s="1"/>
      <c r="KN723" s="1"/>
      <c r="KO723" s="1"/>
      <c r="KP723" s="1"/>
      <c r="KQ723" s="1"/>
      <c r="KR723" s="1"/>
      <c r="KS723" s="1"/>
      <c r="KT723" s="1"/>
      <c r="KU723" s="1"/>
      <c r="KV723" s="1"/>
      <c r="KW723" s="1"/>
      <c r="KX723" s="1"/>
      <c r="KY723" s="1"/>
      <c r="KZ723" s="1"/>
      <c r="LA723" s="1"/>
      <c r="LB723" s="1"/>
      <c r="LC723" s="1"/>
      <c r="LD723" s="1"/>
      <c r="LE723" s="1"/>
      <c r="LF723" s="1"/>
      <c r="LG723" s="1"/>
      <c r="LH723" s="1"/>
      <c r="LI723" s="1"/>
      <c r="LJ723" s="1"/>
      <c r="LK723" s="1"/>
      <c r="LL723" s="1"/>
      <c r="LM723" s="1"/>
      <c r="LN723" s="1"/>
      <c r="LO723" s="1"/>
      <c r="LP723" s="1"/>
      <c r="LQ723" s="1"/>
      <c r="LR723" s="1"/>
      <c r="LS723" s="1"/>
      <c r="LT723" s="1"/>
      <c r="LU723" s="1"/>
      <c r="LV723" s="1"/>
      <c r="LW723" s="1"/>
      <c r="LX723" s="1"/>
      <c r="LY723" s="1"/>
      <c r="LZ723" s="1"/>
      <c r="MA723" s="1"/>
      <c r="MB723" s="1"/>
      <c r="MC723" s="1"/>
      <c r="MD723" s="1"/>
      <c r="ME723" s="1"/>
      <c r="MF723" s="1"/>
      <c r="MG723" s="1"/>
      <c r="MH723" s="1"/>
      <c r="MI723" s="1"/>
      <c r="MJ723" s="1"/>
      <c r="MK723" s="1"/>
      <c r="ML723" s="1"/>
      <c r="MM723" s="1"/>
      <c r="MN723" s="1"/>
      <c r="MO723" s="1"/>
      <c r="MP723" s="1"/>
      <c r="MQ723" s="1"/>
      <c r="MR723" s="1"/>
      <c r="MS723" s="1"/>
      <c r="MT723" s="1"/>
      <c r="MU723" s="1"/>
      <c r="MV723" s="1"/>
      <c r="MW723" s="1"/>
      <c r="MX723" s="1"/>
      <c r="MY723" s="1"/>
      <c r="MZ723" s="1"/>
      <c r="NA723" s="1"/>
      <c r="NB723" s="1"/>
      <c r="NC723" s="1"/>
      <c r="ND723" s="1"/>
      <c r="NE723" s="1"/>
      <c r="NF723" s="1"/>
      <c r="NG723" s="1"/>
      <c r="NH723" s="1"/>
      <c r="NI723" s="1"/>
      <c r="NJ723" s="1"/>
      <c r="NK723" s="1"/>
      <c r="NL723" s="1"/>
      <c r="NM723" s="1"/>
      <c r="NN723" s="1"/>
      <c r="NO723" s="1"/>
      <c r="NP723" s="1"/>
      <c r="NQ723" s="1"/>
      <c r="NR723" s="1"/>
      <c r="NS723" s="1"/>
      <c r="NT723" s="1"/>
      <c r="NU723" s="1"/>
      <c r="NV723" s="1"/>
      <c r="NW723" s="1"/>
      <c r="NX723" s="1"/>
      <c r="NY723" s="1"/>
      <c r="NZ723" s="1"/>
      <c r="OA723" s="1"/>
      <c r="OB723" s="1"/>
      <c r="OC723" s="1"/>
      <c r="OD723" s="1"/>
      <c r="OE723" s="1"/>
      <c r="OF723" s="1"/>
      <c r="OG723" s="1"/>
      <c r="OH723" s="1"/>
      <c r="OI723" s="1"/>
      <c r="OJ723" s="1"/>
      <c r="OK723" s="1"/>
      <c r="OL723" s="1"/>
      <c r="OM723" s="1"/>
      <c r="ON723" s="1"/>
      <c r="OO723" s="1"/>
      <c r="OP723" s="1"/>
      <c r="OQ723" s="1"/>
      <c r="OR723" s="1"/>
      <c r="OS723" s="1"/>
      <c r="OT723" s="1"/>
      <c r="OU723" s="1"/>
      <c r="OV723" s="1"/>
      <c r="OW723" s="1"/>
      <c r="OX723" s="1"/>
      <c r="OY723" s="1"/>
      <c r="OZ723" s="1"/>
      <c r="PA723" s="1"/>
      <c r="PB723" s="1"/>
      <c r="PC723" s="1"/>
      <c r="PD723" s="1"/>
      <c r="PE723" s="1"/>
      <c r="PF723" s="1"/>
      <c r="PG723" s="1"/>
      <c r="PH723" s="1"/>
      <c r="PI723" s="1"/>
      <c r="PJ723" s="1"/>
      <c r="PK723" s="1"/>
      <c r="PL723" s="1"/>
      <c r="PM723" s="1"/>
      <c r="PN723" s="1"/>
      <c r="PO723" s="1"/>
      <c r="PP723" s="1"/>
      <c r="PQ723" s="1"/>
      <c r="PR723" s="1"/>
      <c r="PS723" s="1"/>
      <c r="PT723" s="1"/>
      <c r="PU723" s="1"/>
      <c r="PV723" s="1"/>
      <c r="PW723" s="1"/>
      <c r="PX723" s="1"/>
      <c r="PY723" s="1"/>
      <c r="PZ723" s="1"/>
      <c r="QA723" s="1"/>
      <c r="QB723" s="1"/>
      <c r="QC723" s="1"/>
      <c r="QD723" s="1"/>
      <c r="QE723" s="1"/>
      <c r="QF723" s="1"/>
      <c r="QG723" s="1"/>
      <c r="QH723" s="1"/>
      <c r="QI723" s="1"/>
      <c r="QJ723" s="1"/>
      <c r="QK723" s="1"/>
      <c r="QL723" s="1"/>
      <c r="QM723" s="1"/>
      <c r="QN723" s="1"/>
      <c r="QO723" s="1"/>
      <c r="QP723" s="1"/>
      <c r="QQ723" s="1"/>
      <c r="QR723" s="1"/>
      <c r="QS723" s="1"/>
      <c r="QT723" s="1"/>
      <c r="QU723" s="1"/>
      <c r="QV723" s="1"/>
      <c r="QW723" s="1"/>
      <c r="QX723" s="1"/>
      <c r="QY723" s="1"/>
      <c r="QZ723" s="1"/>
      <c r="RA723" s="1"/>
      <c r="RB723" s="1"/>
      <c r="RC723" s="1"/>
      <c r="RD723" s="1"/>
      <c r="RE723" s="1"/>
      <c r="RF723" s="1"/>
      <c r="RG723" s="1"/>
      <c r="RH723" s="1"/>
      <c r="RI723" s="1"/>
      <c r="RJ723" s="1"/>
      <c r="RK723" s="1"/>
      <c r="RL723" s="1"/>
      <c r="RM723" s="1"/>
      <c r="RN723" s="1"/>
      <c r="RO723" s="1"/>
      <c r="RP723" s="1"/>
      <c r="RQ723" s="1"/>
      <c r="RR723" s="1"/>
      <c r="RS723" s="1"/>
      <c r="RT723" s="1"/>
      <c r="RU723" s="1"/>
      <c r="RV723" s="1"/>
      <c r="RW723" s="1"/>
      <c r="RX723" s="1"/>
      <c r="RY723" s="1"/>
      <c r="RZ723" s="1"/>
      <c r="SA723" s="1"/>
      <c r="SB723" s="1"/>
      <c r="SC723" s="1"/>
      <c r="SD723" s="1"/>
      <c r="SE723" s="1"/>
      <c r="SF723" s="1"/>
      <c r="SG723" s="1"/>
      <c r="SH723" s="1"/>
      <c r="SI723" s="1"/>
      <c r="SJ723" s="1"/>
      <c r="SK723" s="1"/>
      <c r="SL723" s="1"/>
      <c r="SM723" s="1"/>
      <c r="SN723" s="1"/>
      <c r="SO723" s="1"/>
      <c r="SP723" s="1"/>
      <c r="SQ723" s="1"/>
      <c r="SR723" s="1"/>
      <c r="SS723" s="1"/>
      <c r="ST723" s="1"/>
      <c r="SU723" s="1"/>
      <c r="SV723" s="1"/>
      <c r="SW723" s="1"/>
      <c r="SX723" s="1"/>
      <c r="SY723" s="1"/>
      <c r="SZ723" s="1"/>
      <c r="TA723" s="1"/>
      <c r="TB723" s="1"/>
      <c r="TC723" s="1"/>
      <c r="TD723" s="1"/>
      <c r="TE723" s="1"/>
      <c r="TF723" s="1"/>
      <c r="TG723" s="1"/>
      <c r="TH723" s="1"/>
      <c r="TI723" s="1"/>
      <c r="TJ723" s="1"/>
      <c r="TK723" s="1"/>
      <c r="TL723" s="1"/>
      <c r="TM723" s="1"/>
      <c r="TN723" s="1"/>
      <c r="TO723" s="1"/>
      <c r="TP723" s="1"/>
      <c r="TQ723" s="1"/>
      <c r="TR723" s="1"/>
      <c r="TS723" s="1"/>
      <c r="TT723" s="1"/>
      <c r="TU723" s="1"/>
      <c r="TV723" s="1"/>
      <c r="TW723" s="1"/>
      <c r="TX723" s="1"/>
      <c r="TY723" s="1"/>
      <c r="TZ723" s="1"/>
      <c r="UA723" s="1"/>
      <c r="UB723" s="1"/>
      <c r="UC723" s="1"/>
      <c r="UD723" s="1"/>
      <c r="UE723" s="1"/>
      <c r="UF723" s="1"/>
      <c r="UG723" s="1"/>
      <c r="UH723" s="1"/>
      <c r="UI723" s="1"/>
      <c r="UJ723" s="1"/>
      <c r="UK723" s="1"/>
      <c r="UL723" s="1"/>
      <c r="UM723" s="1"/>
      <c r="UN723" s="1"/>
      <c r="UO723" s="1"/>
      <c r="UP723" s="1"/>
      <c r="UQ723" s="1"/>
      <c r="UR723" s="1"/>
      <c r="US723" s="1"/>
      <c r="UT723" s="1"/>
      <c r="UU723" s="1"/>
      <c r="UV723" s="1"/>
      <c r="UW723" s="1"/>
      <c r="UX723" s="1"/>
      <c r="UY723" s="1"/>
      <c r="UZ723" s="1"/>
      <c r="VA723" s="1"/>
      <c r="VB723" s="1"/>
      <c r="VC723" s="1"/>
      <c r="VD723" s="1"/>
      <c r="VE723" s="1"/>
      <c r="VF723" s="1"/>
      <c r="VG723" s="1"/>
      <c r="VH723" s="1"/>
      <c r="VI723" s="1"/>
      <c r="VJ723" s="1"/>
      <c r="VK723" s="1"/>
      <c r="VL723" s="1"/>
      <c r="VM723" s="1"/>
      <c r="VN723" s="1"/>
      <c r="VO723" s="1"/>
      <c r="VP723" s="1"/>
      <c r="VQ723" s="1"/>
      <c r="VR723" s="1"/>
      <c r="VS723" s="1"/>
      <c r="VT723" s="1"/>
      <c r="VU723" s="1"/>
      <c r="VV723" s="1"/>
      <c r="VW723" s="1"/>
      <c r="VX723" s="1"/>
      <c r="VY723" s="1"/>
      <c r="VZ723" s="1"/>
      <c r="WA723" s="1"/>
      <c r="WB723" s="1"/>
      <c r="WC723" s="1"/>
      <c r="WD723" s="1"/>
      <c r="WE723" s="1"/>
      <c r="WF723" s="1"/>
      <c r="WG723" s="1"/>
      <c r="WH723" s="1"/>
      <c r="WI723" s="1"/>
      <c r="WJ723" s="1"/>
      <c r="WK723" s="1"/>
      <c r="WL723" s="1"/>
      <c r="WM723" s="1"/>
      <c r="WN723" s="1"/>
      <c r="WO723" s="1"/>
      <c r="WP723" s="1"/>
      <c r="WQ723" s="1"/>
      <c r="WR723" s="1"/>
      <c r="WS723" s="1"/>
      <c r="WT723" s="1"/>
      <c r="WU723" s="1"/>
      <c r="WV723" s="1"/>
      <c r="WW723" s="1"/>
      <c r="WX723" s="1"/>
      <c r="WY723" s="1"/>
      <c r="WZ723" s="1"/>
      <c r="XA723" s="1"/>
      <c r="XB723" s="1"/>
      <c r="XC723" s="1"/>
      <c r="XD723" s="1"/>
      <c r="XE723" s="1"/>
      <c r="XF723" s="1"/>
      <c r="XG723" s="1"/>
      <c r="XH723" s="1"/>
      <c r="XI723" s="1"/>
      <c r="XJ723" s="1"/>
      <c r="XK723" s="1"/>
      <c r="XL723" s="1"/>
      <c r="XM723" s="1"/>
      <c r="XN723" s="1"/>
      <c r="XO723" s="1"/>
      <c r="XP723" s="1"/>
      <c r="XQ723" s="1"/>
      <c r="XR723" s="1"/>
      <c r="XS723" s="1"/>
      <c r="XT723" s="1"/>
      <c r="XU723" s="1"/>
      <c r="XV723" s="1"/>
      <c r="XW723" s="1"/>
      <c r="XX723" s="1"/>
      <c r="XY723" s="1"/>
      <c r="XZ723" s="1"/>
      <c r="YA723" s="1"/>
      <c r="YB723" s="1"/>
      <c r="YC723" s="1"/>
      <c r="YD723" s="1"/>
      <c r="YE723" s="1"/>
      <c r="YF723" s="1"/>
      <c r="YG723" s="1"/>
      <c r="YH723" s="1"/>
      <c r="YI723" s="1"/>
      <c r="YJ723" s="1"/>
      <c r="YK723" s="1"/>
      <c r="YL723" s="1"/>
      <c r="YM723" s="1"/>
      <c r="YN723" s="1"/>
      <c r="YO723" s="1"/>
      <c r="YP723" s="1"/>
      <c r="YQ723" s="1"/>
      <c r="YR723" s="1"/>
      <c r="YS723" s="1"/>
      <c r="YT723" s="1"/>
      <c r="YU723" s="1"/>
      <c r="YV723" s="1"/>
      <c r="YW723" s="1"/>
      <c r="YX723" s="1"/>
      <c r="YY723" s="1"/>
      <c r="YZ723" s="1"/>
      <c r="ZA723" s="1"/>
      <c r="ZB723" s="1"/>
      <c r="ZC723" s="1"/>
      <c r="ZD723" s="1"/>
      <c r="ZE723" s="1"/>
      <c r="ZF723" s="1"/>
      <c r="ZG723" s="1"/>
      <c r="ZH723" s="1"/>
      <c r="ZI723" s="1"/>
      <c r="ZJ723" s="1"/>
      <c r="ZK723" s="1"/>
      <c r="ZL723" s="1"/>
      <c r="ZM723" s="1"/>
      <c r="ZN723" s="1"/>
      <c r="ZO723" s="1"/>
      <c r="ZP723" s="1"/>
      <c r="ZQ723" s="1"/>
      <c r="ZR723" s="1"/>
      <c r="ZS723" s="1"/>
      <c r="ZT723" s="1"/>
      <c r="ZU723" s="1"/>
      <c r="ZV723" s="1"/>
      <c r="ZW723" s="1"/>
      <c r="ZX723" s="1"/>
      <c r="ZY723" s="1"/>
      <c r="ZZ723" s="1"/>
      <c r="AAA723" s="1"/>
      <c r="AAB723" s="1"/>
      <c r="AAC723" s="1"/>
      <c r="AAD723" s="1"/>
      <c r="AAE723" s="1"/>
      <c r="AAF723" s="1"/>
      <c r="AAG723" s="1"/>
      <c r="AAH723" s="1"/>
      <c r="AAI723" s="1"/>
      <c r="AAJ723" s="1"/>
      <c r="AAK723" s="1"/>
      <c r="AAL723" s="1"/>
      <c r="AAM723" s="1"/>
      <c r="AAN723" s="1"/>
      <c r="AAO723" s="1"/>
      <c r="AAP723" s="1"/>
      <c r="AAQ723" s="1"/>
      <c r="AAR723" s="1"/>
      <c r="AAS723" s="1"/>
      <c r="AAT723" s="1"/>
      <c r="AAU723" s="1"/>
      <c r="AAV723" s="1"/>
      <c r="AAW723" s="1"/>
      <c r="AAX723" s="1"/>
      <c r="AAY723" s="1"/>
      <c r="AAZ723" s="1"/>
      <c r="ABA723" s="1"/>
      <c r="ABB723" s="1"/>
      <c r="ABC723" s="1"/>
      <c r="ABD723" s="1"/>
      <c r="ABE723" s="1"/>
      <c r="ABF723" s="1"/>
      <c r="ABG723" s="1"/>
      <c r="ABH723" s="1"/>
      <c r="ABI723" s="1"/>
      <c r="ABJ723" s="1"/>
      <c r="ABK723" s="1"/>
      <c r="ABL723" s="1"/>
      <c r="ABM723" s="1"/>
      <c r="ABN723" s="1"/>
      <c r="ABO723" s="1"/>
      <c r="ABP723" s="1"/>
      <c r="ABQ723" s="1"/>
      <c r="ABR723" s="1"/>
      <c r="ABS723" s="1"/>
      <c r="ABT723" s="1"/>
      <c r="ABU723" s="1"/>
      <c r="ABV723" s="1"/>
      <c r="ABW723" s="1"/>
      <c r="ABX723" s="1"/>
      <c r="ABY723" s="1"/>
      <c r="ABZ723" s="1"/>
      <c r="ACA723" s="1"/>
      <c r="ACB723" s="1"/>
      <c r="ACC723" s="1"/>
      <c r="ACD723" s="1"/>
      <c r="ACE723" s="1"/>
      <c r="ACF723" s="1"/>
      <c r="ACG723" s="1"/>
      <c r="ACH723" s="1"/>
      <c r="ACI723" s="1"/>
      <c r="ACJ723" s="1"/>
      <c r="ACK723" s="1"/>
      <c r="ACL723" s="1"/>
      <c r="ACM723" s="1"/>
      <c r="ACN723" s="1"/>
      <c r="ACO723" s="1"/>
      <c r="ACP723" s="1"/>
      <c r="ACQ723" s="1"/>
      <c r="ACR723" s="1"/>
      <c r="ACS723" s="1"/>
      <c r="ACT723" s="1"/>
      <c r="ACU723" s="1"/>
      <c r="ACV723" s="1"/>
      <c r="ACW723" s="1"/>
      <c r="ACX723" s="1"/>
      <c r="ACY723" s="1"/>
      <c r="ACZ723" s="1"/>
      <c r="ADA723" s="1"/>
      <c r="ADB723" s="1"/>
      <c r="ADC723" s="1"/>
      <c r="ADD723" s="1"/>
      <c r="ADE723" s="1"/>
      <c r="ADF723" s="1"/>
      <c r="ADG723" s="1"/>
      <c r="ADH723" s="1"/>
      <c r="ADI723" s="1"/>
      <c r="ADJ723" s="1"/>
      <c r="ADK723" s="1"/>
      <c r="ADL723" s="1"/>
      <c r="ADM723" s="1"/>
      <c r="ADN723" s="1"/>
      <c r="ADO723" s="1"/>
      <c r="ADP723" s="1"/>
      <c r="ADQ723" s="1"/>
      <c r="ADR723" s="1"/>
      <c r="ADS723" s="1"/>
      <c r="ADT723" s="1"/>
      <c r="ADU723" s="1"/>
      <c r="ADV723" s="1"/>
      <c r="ADW723" s="1"/>
      <c r="ADX723" s="1"/>
      <c r="ADY723" s="1"/>
      <c r="ADZ723" s="1"/>
      <c r="AEA723" s="1"/>
      <c r="AEB723" s="1"/>
      <c r="AEC723" s="1"/>
      <c r="AED723" s="1"/>
      <c r="AEE723" s="1"/>
      <c r="AEF723" s="1"/>
      <c r="AEG723" s="1"/>
      <c r="AEH723" s="1"/>
      <c r="AEI723" s="1"/>
      <c r="AEJ723" s="1"/>
      <c r="AEK723" s="1"/>
      <c r="AEL723" s="1"/>
      <c r="AEM723" s="1"/>
      <c r="AEN723" s="1"/>
      <c r="AEO723" s="1"/>
      <c r="AEP723" s="1"/>
      <c r="AEQ723" s="1"/>
      <c r="AER723" s="1"/>
      <c r="AES723" s="1"/>
      <c r="AET723" s="1"/>
      <c r="AEU723" s="1"/>
      <c r="AEV723" s="1"/>
      <c r="AEW723" s="1"/>
      <c r="AEX723" s="1"/>
      <c r="AEY723" s="1"/>
      <c r="AEZ723" s="1"/>
      <c r="AFA723" s="1"/>
      <c r="AFB723" s="1"/>
      <c r="AFC723" s="1"/>
      <c r="AFD723" s="1"/>
      <c r="AFE723" s="1"/>
      <c r="AFF723" s="1"/>
      <c r="AFG723" s="1"/>
      <c r="AFH723" s="1"/>
      <c r="AFI723" s="1"/>
      <c r="AFJ723" s="1"/>
      <c r="AFK723" s="1"/>
      <c r="AFL723" s="1"/>
      <c r="AFM723" s="1"/>
      <c r="AFN723" s="1"/>
      <c r="AFO723" s="1"/>
      <c r="AFP723" s="1"/>
      <c r="AFQ723" s="1"/>
      <c r="AFR723" s="1"/>
      <c r="AFS723" s="1"/>
      <c r="AFT723" s="1"/>
      <c r="AFU723" s="1"/>
      <c r="AFV723" s="1"/>
      <c r="AFW723" s="1"/>
      <c r="AFX723" s="1"/>
      <c r="AFY723" s="1"/>
      <c r="AFZ723" s="1"/>
      <c r="AGA723" s="1"/>
      <c r="AGB723" s="1"/>
      <c r="AGC723" s="1"/>
      <c r="AGD723" s="1"/>
      <c r="AGE723" s="1"/>
      <c r="AGF723" s="1"/>
      <c r="AGG723" s="1"/>
      <c r="AGH723" s="1"/>
      <c r="AGI723" s="1"/>
      <c r="AGJ723" s="1"/>
      <c r="AGK723" s="1"/>
      <c r="AGL723" s="1"/>
      <c r="AGM723" s="1"/>
      <c r="AGN723" s="1"/>
      <c r="AGO723" s="1"/>
      <c r="AGP723" s="1"/>
      <c r="AGQ723" s="1"/>
      <c r="AGR723" s="1"/>
      <c r="AGS723" s="1"/>
      <c r="AGT723" s="1"/>
      <c r="AGU723" s="1"/>
      <c r="AGV723" s="1"/>
      <c r="AGW723" s="1"/>
      <c r="AGX723" s="1"/>
      <c r="AGY723" s="1"/>
      <c r="AGZ723" s="1"/>
      <c r="AHA723" s="1"/>
      <c r="AHB723" s="1"/>
      <c r="AHC723" s="1"/>
      <c r="AHD723" s="1"/>
      <c r="AHE723" s="1"/>
      <c r="AHF723" s="1"/>
      <c r="AHG723" s="1"/>
      <c r="AHH723" s="1"/>
      <c r="AHI723" s="1"/>
      <c r="AHJ723" s="1"/>
      <c r="AHK723" s="1"/>
      <c r="AHL723" s="1"/>
      <c r="AHM723" s="1"/>
      <c r="AHN723" s="1"/>
      <c r="AHO723" s="1"/>
      <c r="AHP723" s="1"/>
      <c r="AHQ723" s="1"/>
      <c r="AHR723" s="1"/>
      <c r="AHS723" s="1"/>
      <c r="AHT723" s="1"/>
      <c r="AHU723" s="1"/>
      <c r="AHV723" s="1"/>
      <c r="AHW723" s="1"/>
      <c r="AHX723" s="1"/>
      <c r="AHY723" s="1"/>
      <c r="AHZ723" s="1"/>
      <c r="AIA723" s="1"/>
      <c r="AIB723" s="1"/>
      <c r="AIC723" s="1"/>
      <c r="AID723" s="1"/>
      <c r="AIE723" s="1"/>
      <c r="AIF723" s="1"/>
      <c r="AIG723" s="1"/>
      <c r="AIH723" s="1"/>
      <c r="AII723" s="1"/>
      <c r="AIJ723" s="1"/>
      <c r="AIK723" s="1"/>
      <c r="AIL723" s="1"/>
      <c r="AIM723" s="1"/>
      <c r="AIN723" s="1"/>
      <c r="AIO723" s="1"/>
      <c r="AIP723" s="1"/>
      <c r="AIQ723" s="1"/>
      <c r="AIR723" s="1"/>
      <c r="AIS723" s="1"/>
      <c r="AIT723" s="1"/>
      <c r="AIU723" s="1"/>
      <c r="AIV723" s="1"/>
      <c r="AIW723" s="1"/>
      <c r="AIX723" s="1"/>
      <c r="AIY723" s="1"/>
      <c r="AIZ723" s="1"/>
      <c r="AJA723" s="1"/>
      <c r="AJB723" s="1"/>
      <c r="AJC723" s="1"/>
      <c r="AJD723" s="1"/>
      <c r="AJE723" s="1"/>
      <c r="AJF723" s="1"/>
      <c r="AJG723" s="1"/>
      <c r="AJH723" s="1"/>
      <c r="AJI723" s="1"/>
      <c r="AJJ723" s="1"/>
      <c r="AJK723" s="1"/>
      <c r="AJL723" s="1"/>
      <c r="AJM723" s="1"/>
      <c r="AJN723" s="1"/>
      <c r="AJO723" s="1"/>
      <c r="AJP723" s="1"/>
      <c r="AJQ723" s="1"/>
      <c r="AJR723" s="1"/>
      <c r="AJS723" s="1"/>
      <c r="AJT723" s="1"/>
      <c r="AJU723" s="1"/>
      <c r="AJV723" s="1"/>
      <c r="AJW723" s="1"/>
      <c r="AJX723" s="1"/>
      <c r="AJY723" s="1"/>
      <c r="AJZ723" s="1"/>
      <c r="AKA723" s="1"/>
      <c r="AKB723" s="1"/>
      <c r="AKC723" s="1"/>
      <c r="AKD723" s="1"/>
      <c r="AKE723" s="1"/>
      <c r="AKF723" s="1"/>
      <c r="AKG723" s="1"/>
      <c r="AKH723" s="1"/>
      <c r="AKI723" s="1"/>
      <c r="AKJ723" s="1"/>
      <c r="AKK723" s="1"/>
      <c r="AKL723" s="1"/>
      <c r="AKM723" s="1"/>
      <c r="AKN723" s="1"/>
      <c r="AKO723" s="1"/>
      <c r="AKP723" s="1"/>
      <c r="AKQ723" s="1"/>
      <c r="AKR723" s="1"/>
      <c r="AKS723" s="1"/>
      <c r="AKT723" s="1"/>
      <c r="AKU723" s="1"/>
      <c r="AKV723" s="1"/>
      <c r="AKW723" s="1"/>
      <c r="AKX723" s="1"/>
      <c r="AKY723" s="1"/>
      <c r="AKZ723" s="1"/>
      <c r="ALA723" s="1"/>
      <c r="ALB723" s="1"/>
      <c r="ALC723" s="1"/>
      <c r="ALD723" s="1"/>
      <c r="ALE723" s="1"/>
      <c r="ALF723" s="1"/>
      <c r="ALG723" s="1"/>
      <c r="ALH723" s="1"/>
      <c r="ALI723" s="1"/>
      <c r="ALJ723" s="1"/>
      <c r="ALK723" s="1"/>
      <c r="ALL723" s="1"/>
      <c r="ALM723" s="1"/>
      <c r="ALN723" s="1"/>
      <c r="ALO723" s="1"/>
      <c r="ALP723" s="1"/>
      <c r="ALQ723" s="1"/>
      <c r="ALR723" s="1"/>
      <c r="ALS723" s="1"/>
      <c r="ALT723" s="1"/>
      <c r="ALU723" s="1"/>
      <c r="ALV723" s="1"/>
      <c r="ALW723" s="1"/>
      <c r="ALX723" s="1"/>
      <c r="ALY723" s="1"/>
      <c r="ALZ723" s="1"/>
      <c r="AMA723" s="1"/>
      <c r="AMB723" s="1"/>
      <c r="AMC723" s="1"/>
      <c r="AMD723" s="1"/>
      <c r="AME723" s="1"/>
      <c r="AMF723" s="1"/>
      <c r="AMG723" s="1"/>
      <c r="AMH723" s="1"/>
      <c r="AMI723" s="1"/>
      <c r="AMJ723" s="1"/>
    </row>
    <row r="724" spans="1:1024" s="22" customFormat="1">
      <c r="A724" s="1" t="s">
        <v>9810</v>
      </c>
      <c r="B724" s="1" t="s">
        <v>9789</v>
      </c>
      <c r="C724" s="1" t="s">
        <v>1358</v>
      </c>
      <c r="D724" s="1" t="s">
        <v>13</v>
      </c>
      <c r="E724" s="1" t="s">
        <v>9865</v>
      </c>
      <c r="F724" s="1" t="s">
        <v>16</v>
      </c>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c r="KB724" s="1"/>
      <c r="KC724" s="1"/>
      <c r="KD724" s="1"/>
      <c r="KE724" s="1"/>
      <c r="KF724" s="1"/>
      <c r="KG724" s="1"/>
      <c r="KH724" s="1"/>
      <c r="KI724" s="1"/>
      <c r="KJ724" s="1"/>
      <c r="KK724" s="1"/>
      <c r="KL724" s="1"/>
      <c r="KM724" s="1"/>
      <c r="KN724" s="1"/>
      <c r="KO724" s="1"/>
      <c r="KP724" s="1"/>
      <c r="KQ724" s="1"/>
      <c r="KR724" s="1"/>
      <c r="KS724" s="1"/>
      <c r="KT724" s="1"/>
      <c r="KU724" s="1"/>
      <c r="KV724" s="1"/>
      <c r="KW724" s="1"/>
      <c r="KX724" s="1"/>
      <c r="KY724" s="1"/>
      <c r="KZ724" s="1"/>
      <c r="LA724" s="1"/>
      <c r="LB724" s="1"/>
      <c r="LC724" s="1"/>
      <c r="LD724" s="1"/>
      <c r="LE724" s="1"/>
      <c r="LF724" s="1"/>
      <c r="LG724" s="1"/>
      <c r="LH724" s="1"/>
      <c r="LI724" s="1"/>
      <c r="LJ724" s="1"/>
      <c r="LK724" s="1"/>
      <c r="LL724" s="1"/>
      <c r="LM724" s="1"/>
      <c r="LN724" s="1"/>
      <c r="LO724" s="1"/>
      <c r="LP724" s="1"/>
      <c r="LQ724" s="1"/>
      <c r="LR724" s="1"/>
      <c r="LS724" s="1"/>
      <c r="LT724" s="1"/>
      <c r="LU724" s="1"/>
      <c r="LV724" s="1"/>
      <c r="LW724" s="1"/>
      <c r="LX724" s="1"/>
      <c r="LY724" s="1"/>
      <c r="LZ724" s="1"/>
      <c r="MA724" s="1"/>
      <c r="MB724" s="1"/>
      <c r="MC724" s="1"/>
      <c r="MD724" s="1"/>
      <c r="ME724" s="1"/>
      <c r="MF724" s="1"/>
      <c r="MG724" s="1"/>
      <c r="MH724" s="1"/>
      <c r="MI724" s="1"/>
      <c r="MJ724" s="1"/>
      <c r="MK724" s="1"/>
      <c r="ML724" s="1"/>
      <c r="MM724" s="1"/>
      <c r="MN724" s="1"/>
      <c r="MO724" s="1"/>
      <c r="MP724" s="1"/>
      <c r="MQ724" s="1"/>
      <c r="MR724" s="1"/>
      <c r="MS724" s="1"/>
      <c r="MT724" s="1"/>
      <c r="MU724" s="1"/>
      <c r="MV724" s="1"/>
      <c r="MW724" s="1"/>
      <c r="MX724" s="1"/>
      <c r="MY724" s="1"/>
      <c r="MZ724" s="1"/>
      <c r="NA724" s="1"/>
      <c r="NB724" s="1"/>
      <c r="NC724" s="1"/>
      <c r="ND724" s="1"/>
      <c r="NE724" s="1"/>
      <c r="NF724" s="1"/>
      <c r="NG724" s="1"/>
      <c r="NH724" s="1"/>
      <c r="NI724" s="1"/>
      <c r="NJ724" s="1"/>
      <c r="NK724" s="1"/>
      <c r="NL724" s="1"/>
      <c r="NM724" s="1"/>
      <c r="NN724" s="1"/>
      <c r="NO724" s="1"/>
      <c r="NP724" s="1"/>
      <c r="NQ724" s="1"/>
      <c r="NR724" s="1"/>
      <c r="NS724" s="1"/>
      <c r="NT724" s="1"/>
      <c r="NU724" s="1"/>
      <c r="NV724" s="1"/>
      <c r="NW724" s="1"/>
      <c r="NX724" s="1"/>
      <c r="NY724" s="1"/>
      <c r="NZ724" s="1"/>
      <c r="OA724" s="1"/>
      <c r="OB724" s="1"/>
      <c r="OC724" s="1"/>
      <c r="OD724" s="1"/>
      <c r="OE724" s="1"/>
      <c r="OF724" s="1"/>
      <c r="OG724" s="1"/>
      <c r="OH724" s="1"/>
      <c r="OI724" s="1"/>
      <c r="OJ724" s="1"/>
      <c r="OK724" s="1"/>
      <c r="OL724" s="1"/>
      <c r="OM724" s="1"/>
      <c r="ON724" s="1"/>
      <c r="OO724" s="1"/>
      <c r="OP724" s="1"/>
      <c r="OQ724" s="1"/>
      <c r="OR724" s="1"/>
      <c r="OS724" s="1"/>
      <c r="OT724" s="1"/>
      <c r="OU724" s="1"/>
      <c r="OV724" s="1"/>
      <c r="OW724" s="1"/>
      <c r="OX724" s="1"/>
      <c r="OY724" s="1"/>
      <c r="OZ724" s="1"/>
      <c r="PA724" s="1"/>
      <c r="PB724" s="1"/>
      <c r="PC724" s="1"/>
      <c r="PD724" s="1"/>
      <c r="PE724" s="1"/>
      <c r="PF724" s="1"/>
      <c r="PG724" s="1"/>
      <c r="PH724" s="1"/>
      <c r="PI724" s="1"/>
      <c r="PJ724" s="1"/>
      <c r="PK724" s="1"/>
      <c r="PL724" s="1"/>
      <c r="PM724" s="1"/>
      <c r="PN724" s="1"/>
      <c r="PO724" s="1"/>
      <c r="PP724" s="1"/>
      <c r="PQ724" s="1"/>
      <c r="PR724" s="1"/>
      <c r="PS724" s="1"/>
      <c r="PT724" s="1"/>
      <c r="PU724" s="1"/>
      <c r="PV724" s="1"/>
      <c r="PW724" s="1"/>
      <c r="PX724" s="1"/>
      <c r="PY724" s="1"/>
      <c r="PZ724" s="1"/>
      <c r="QA724" s="1"/>
      <c r="QB724" s="1"/>
      <c r="QC724" s="1"/>
      <c r="QD724" s="1"/>
      <c r="QE724" s="1"/>
      <c r="QF724" s="1"/>
      <c r="QG724" s="1"/>
      <c r="QH724" s="1"/>
      <c r="QI724" s="1"/>
      <c r="QJ724" s="1"/>
      <c r="QK724" s="1"/>
      <c r="QL724" s="1"/>
      <c r="QM724" s="1"/>
      <c r="QN724" s="1"/>
      <c r="QO724" s="1"/>
      <c r="QP724" s="1"/>
      <c r="QQ724" s="1"/>
      <c r="QR724" s="1"/>
      <c r="QS724" s="1"/>
      <c r="QT724" s="1"/>
      <c r="QU724" s="1"/>
      <c r="QV724" s="1"/>
      <c r="QW724" s="1"/>
      <c r="QX724" s="1"/>
      <c r="QY724" s="1"/>
      <c r="QZ724" s="1"/>
      <c r="RA724" s="1"/>
      <c r="RB724" s="1"/>
      <c r="RC724" s="1"/>
      <c r="RD724" s="1"/>
      <c r="RE724" s="1"/>
      <c r="RF724" s="1"/>
      <c r="RG724" s="1"/>
      <c r="RH724" s="1"/>
      <c r="RI724" s="1"/>
      <c r="RJ724" s="1"/>
      <c r="RK724" s="1"/>
      <c r="RL724" s="1"/>
      <c r="RM724" s="1"/>
      <c r="RN724" s="1"/>
      <c r="RO724" s="1"/>
      <c r="RP724" s="1"/>
      <c r="RQ724" s="1"/>
      <c r="RR724" s="1"/>
      <c r="RS724" s="1"/>
      <c r="RT724" s="1"/>
      <c r="RU724" s="1"/>
      <c r="RV724" s="1"/>
      <c r="RW724" s="1"/>
      <c r="RX724" s="1"/>
      <c r="RY724" s="1"/>
      <c r="RZ724" s="1"/>
      <c r="SA724" s="1"/>
      <c r="SB724" s="1"/>
      <c r="SC724" s="1"/>
      <c r="SD724" s="1"/>
      <c r="SE724" s="1"/>
      <c r="SF724" s="1"/>
      <c r="SG724" s="1"/>
      <c r="SH724" s="1"/>
      <c r="SI724" s="1"/>
      <c r="SJ724" s="1"/>
      <c r="SK724" s="1"/>
      <c r="SL724" s="1"/>
      <c r="SM724" s="1"/>
      <c r="SN724" s="1"/>
      <c r="SO724" s="1"/>
      <c r="SP724" s="1"/>
      <c r="SQ724" s="1"/>
      <c r="SR724" s="1"/>
      <c r="SS724" s="1"/>
      <c r="ST724" s="1"/>
      <c r="SU724" s="1"/>
      <c r="SV724" s="1"/>
      <c r="SW724" s="1"/>
      <c r="SX724" s="1"/>
      <c r="SY724" s="1"/>
      <c r="SZ724" s="1"/>
      <c r="TA724" s="1"/>
      <c r="TB724" s="1"/>
      <c r="TC724" s="1"/>
      <c r="TD724" s="1"/>
      <c r="TE724" s="1"/>
      <c r="TF724" s="1"/>
      <c r="TG724" s="1"/>
      <c r="TH724" s="1"/>
      <c r="TI724" s="1"/>
      <c r="TJ724" s="1"/>
      <c r="TK724" s="1"/>
      <c r="TL724" s="1"/>
      <c r="TM724" s="1"/>
      <c r="TN724" s="1"/>
      <c r="TO724" s="1"/>
      <c r="TP724" s="1"/>
      <c r="TQ724" s="1"/>
      <c r="TR724" s="1"/>
      <c r="TS724" s="1"/>
      <c r="TT724" s="1"/>
      <c r="TU724" s="1"/>
      <c r="TV724" s="1"/>
      <c r="TW724" s="1"/>
      <c r="TX724" s="1"/>
      <c r="TY724" s="1"/>
      <c r="TZ724" s="1"/>
      <c r="UA724" s="1"/>
      <c r="UB724" s="1"/>
      <c r="UC724" s="1"/>
      <c r="UD724" s="1"/>
      <c r="UE724" s="1"/>
      <c r="UF724" s="1"/>
      <c r="UG724" s="1"/>
      <c r="UH724" s="1"/>
      <c r="UI724" s="1"/>
      <c r="UJ724" s="1"/>
      <c r="UK724" s="1"/>
      <c r="UL724" s="1"/>
      <c r="UM724" s="1"/>
      <c r="UN724" s="1"/>
      <c r="UO724" s="1"/>
      <c r="UP724" s="1"/>
      <c r="UQ724" s="1"/>
      <c r="UR724" s="1"/>
      <c r="US724" s="1"/>
      <c r="UT724" s="1"/>
      <c r="UU724" s="1"/>
      <c r="UV724" s="1"/>
      <c r="UW724" s="1"/>
      <c r="UX724" s="1"/>
      <c r="UY724" s="1"/>
      <c r="UZ724" s="1"/>
      <c r="VA724" s="1"/>
      <c r="VB724" s="1"/>
      <c r="VC724" s="1"/>
      <c r="VD724" s="1"/>
      <c r="VE724" s="1"/>
      <c r="VF724" s="1"/>
      <c r="VG724" s="1"/>
      <c r="VH724" s="1"/>
      <c r="VI724" s="1"/>
      <c r="VJ724" s="1"/>
      <c r="VK724" s="1"/>
      <c r="VL724" s="1"/>
      <c r="VM724" s="1"/>
      <c r="VN724" s="1"/>
      <c r="VO724" s="1"/>
      <c r="VP724" s="1"/>
      <c r="VQ724" s="1"/>
      <c r="VR724" s="1"/>
      <c r="VS724" s="1"/>
      <c r="VT724" s="1"/>
      <c r="VU724" s="1"/>
      <c r="VV724" s="1"/>
      <c r="VW724" s="1"/>
      <c r="VX724" s="1"/>
      <c r="VY724" s="1"/>
      <c r="VZ724" s="1"/>
      <c r="WA724" s="1"/>
      <c r="WB724" s="1"/>
      <c r="WC724" s="1"/>
      <c r="WD724" s="1"/>
      <c r="WE724" s="1"/>
      <c r="WF724" s="1"/>
      <c r="WG724" s="1"/>
      <c r="WH724" s="1"/>
      <c r="WI724" s="1"/>
      <c r="WJ724" s="1"/>
      <c r="WK724" s="1"/>
      <c r="WL724" s="1"/>
      <c r="WM724" s="1"/>
      <c r="WN724" s="1"/>
      <c r="WO724" s="1"/>
      <c r="WP724" s="1"/>
      <c r="WQ724" s="1"/>
      <c r="WR724" s="1"/>
      <c r="WS724" s="1"/>
      <c r="WT724" s="1"/>
      <c r="WU724" s="1"/>
      <c r="WV724" s="1"/>
      <c r="WW724" s="1"/>
      <c r="WX724" s="1"/>
      <c r="WY724" s="1"/>
      <c r="WZ724" s="1"/>
      <c r="XA724" s="1"/>
      <c r="XB724" s="1"/>
      <c r="XC724" s="1"/>
      <c r="XD724" s="1"/>
      <c r="XE724" s="1"/>
      <c r="XF724" s="1"/>
      <c r="XG724" s="1"/>
      <c r="XH724" s="1"/>
      <c r="XI724" s="1"/>
      <c r="XJ724" s="1"/>
      <c r="XK724" s="1"/>
      <c r="XL724" s="1"/>
      <c r="XM724" s="1"/>
      <c r="XN724" s="1"/>
      <c r="XO724" s="1"/>
      <c r="XP724" s="1"/>
      <c r="XQ724" s="1"/>
      <c r="XR724" s="1"/>
      <c r="XS724" s="1"/>
      <c r="XT724" s="1"/>
      <c r="XU724" s="1"/>
      <c r="XV724" s="1"/>
      <c r="XW724" s="1"/>
      <c r="XX724" s="1"/>
      <c r="XY724" s="1"/>
      <c r="XZ724" s="1"/>
      <c r="YA724" s="1"/>
      <c r="YB724" s="1"/>
      <c r="YC724" s="1"/>
      <c r="YD724" s="1"/>
      <c r="YE724" s="1"/>
      <c r="YF724" s="1"/>
      <c r="YG724" s="1"/>
      <c r="YH724" s="1"/>
      <c r="YI724" s="1"/>
      <c r="YJ724" s="1"/>
      <c r="YK724" s="1"/>
      <c r="YL724" s="1"/>
      <c r="YM724" s="1"/>
      <c r="YN724" s="1"/>
      <c r="YO724" s="1"/>
      <c r="YP724" s="1"/>
      <c r="YQ724" s="1"/>
      <c r="YR724" s="1"/>
      <c r="YS724" s="1"/>
      <c r="YT724" s="1"/>
      <c r="YU724" s="1"/>
      <c r="YV724" s="1"/>
      <c r="YW724" s="1"/>
      <c r="YX724" s="1"/>
      <c r="YY724" s="1"/>
      <c r="YZ724" s="1"/>
      <c r="ZA724" s="1"/>
      <c r="ZB724" s="1"/>
      <c r="ZC724" s="1"/>
      <c r="ZD724" s="1"/>
      <c r="ZE724" s="1"/>
      <c r="ZF724" s="1"/>
      <c r="ZG724" s="1"/>
      <c r="ZH724" s="1"/>
      <c r="ZI724" s="1"/>
      <c r="ZJ724" s="1"/>
      <c r="ZK724" s="1"/>
      <c r="ZL724" s="1"/>
      <c r="ZM724" s="1"/>
      <c r="ZN724" s="1"/>
      <c r="ZO724" s="1"/>
      <c r="ZP724" s="1"/>
      <c r="ZQ724" s="1"/>
      <c r="ZR724" s="1"/>
      <c r="ZS724" s="1"/>
      <c r="ZT724" s="1"/>
      <c r="ZU724" s="1"/>
      <c r="ZV724" s="1"/>
      <c r="ZW724" s="1"/>
      <c r="ZX724" s="1"/>
      <c r="ZY724" s="1"/>
      <c r="ZZ724" s="1"/>
      <c r="AAA724" s="1"/>
      <c r="AAB724" s="1"/>
      <c r="AAC724" s="1"/>
      <c r="AAD724" s="1"/>
      <c r="AAE724" s="1"/>
      <c r="AAF724" s="1"/>
      <c r="AAG724" s="1"/>
      <c r="AAH724" s="1"/>
      <c r="AAI724" s="1"/>
      <c r="AAJ724" s="1"/>
      <c r="AAK724" s="1"/>
      <c r="AAL724" s="1"/>
      <c r="AAM724" s="1"/>
      <c r="AAN724" s="1"/>
      <c r="AAO724" s="1"/>
      <c r="AAP724" s="1"/>
      <c r="AAQ724" s="1"/>
      <c r="AAR724" s="1"/>
      <c r="AAS724" s="1"/>
      <c r="AAT724" s="1"/>
      <c r="AAU724" s="1"/>
      <c r="AAV724" s="1"/>
      <c r="AAW724" s="1"/>
      <c r="AAX724" s="1"/>
      <c r="AAY724" s="1"/>
      <c r="AAZ724" s="1"/>
      <c r="ABA724" s="1"/>
      <c r="ABB724" s="1"/>
      <c r="ABC724" s="1"/>
      <c r="ABD724" s="1"/>
      <c r="ABE724" s="1"/>
      <c r="ABF724" s="1"/>
      <c r="ABG724" s="1"/>
      <c r="ABH724" s="1"/>
      <c r="ABI724" s="1"/>
      <c r="ABJ724" s="1"/>
      <c r="ABK724" s="1"/>
      <c r="ABL724" s="1"/>
      <c r="ABM724" s="1"/>
      <c r="ABN724" s="1"/>
      <c r="ABO724" s="1"/>
      <c r="ABP724" s="1"/>
      <c r="ABQ724" s="1"/>
      <c r="ABR724" s="1"/>
      <c r="ABS724" s="1"/>
      <c r="ABT724" s="1"/>
      <c r="ABU724" s="1"/>
      <c r="ABV724" s="1"/>
      <c r="ABW724" s="1"/>
      <c r="ABX724" s="1"/>
      <c r="ABY724" s="1"/>
      <c r="ABZ724" s="1"/>
      <c r="ACA724" s="1"/>
      <c r="ACB724" s="1"/>
      <c r="ACC724" s="1"/>
      <c r="ACD724" s="1"/>
      <c r="ACE724" s="1"/>
      <c r="ACF724" s="1"/>
      <c r="ACG724" s="1"/>
      <c r="ACH724" s="1"/>
      <c r="ACI724" s="1"/>
      <c r="ACJ724" s="1"/>
      <c r="ACK724" s="1"/>
      <c r="ACL724" s="1"/>
      <c r="ACM724" s="1"/>
      <c r="ACN724" s="1"/>
      <c r="ACO724" s="1"/>
      <c r="ACP724" s="1"/>
      <c r="ACQ724" s="1"/>
      <c r="ACR724" s="1"/>
      <c r="ACS724" s="1"/>
      <c r="ACT724" s="1"/>
      <c r="ACU724" s="1"/>
      <c r="ACV724" s="1"/>
      <c r="ACW724" s="1"/>
      <c r="ACX724" s="1"/>
      <c r="ACY724" s="1"/>
      <c r="ACZ724" s="1"/>
      <c r="ADA724" s="1"/>
      <c r="ADB724" s="1"/>
      <c r="ADC724" s="1"/>
      <c r="ADD724" s="1"/>
      <c r="ADE724" s="1"/>
      <c r="ADF724" s="1"/>
      <c r="ADG724" s="1"/>
      <c r="ADH724" s="1"/>
      <c r="ADI724" s="1"/>
      <c r="ADJ724" s="1"/>
      <c r="ADK724" s="1"/>
      <c r="ADL724" s="1"/>
      <c r="ADM724" s="1"/>
      <c r="ADN724" s="1"/>
      <c r="ADO724" s="1"/>
      <c r="ADP724" s="1"/>
      <c r="ADQ724" s="1"/>
      <c r="ADR724" s="1"/>
      <c r="ADS724" s="1"/>
      <c r="ADT724" s="1"/>
      <c r="ADU724" s="1"/>
      <c r="ADV724" s="1"/>
      <c r="ADW724" s="1"/>
      <c r="ADX724" s="1"/>
      <c r="ADY724" s="1"/>
      <c r="ADZ724" s="1"/>
      <c r="AEA724" s="1"/>
      <c r="AEB724" s="1"/>
      <c r="AEC724" s="1"/>
      <c r="AED724" s="1"/>
      <c r="AEE724" s="1"/>
      <c r="AEF724" s="1"/>
      <c r="AEG724" s="1"/>
      <c r="AEH724" s="1"/>
      <c r="AEI724" s="1"/>
      <c r="AEJ724" s="1"/>
      <c r="AEK724" s="1"/>
      <c r="AEL724" s="1"/>
      <c r="AEM724" s="1"/>
      <c r="AEN724" s="1"/>
      <c r="AEO724" s="1"/>
      <c r="AEP724" s="1"/>
      <c r="AEQ724" s="1"/>
      <c r="AER724" s="1"/>
      <c r="AES724" s="1"/>
      <c r="AET724" s="1"/>
      <c r="AEU724" s="1"/>
      <c r="AEV724" s="1"/>
      <c r="AEW724" s="1"/>
      <c r="AEX724" s="1"/>
      <c r="AEY724" s="1"/>
      <c r="AEZ724" s="1"/>
      <c r="AFA724" s="1"/>
      <c r="AFB724" s="1"/>
      <c r="AFC724" s="1"/>
      <c r="AFD724" s="1"/>
      <c r="AFE724" s="1"/>
      <c r="AFF724" s="1"/>
      <c r="AFG724" s="1"/>
      <c r="AFH724" s="1"/>
      <c r="AFI724" s="1"/>
      <c r="AFJ724" s="1"/>
      <c r="AFK724" s="1"/>
      <c r="AFL724" s="1"/>
      <c r="AFM724" s="1"/>
      <c r="AFN724" s="1"/>
      <c r="AFO724" s="1"/>
      <c r="AFP724" s="1"/>
      <c r="AFQ724" s="1"/>
      <c r="AFR724" s="1"/>
      <c r="AFS724" s="1"/>
      <c r="AFT724" s="1"/>
      <c r="AFU724" s="1"/>
      <c r="AFV724" s="1"/>
      <c r="AFW724" s="1"/>
      <c r="AFX724" s="1"/>
      <c r="AFY724" s="1"/>
      <c r="AFZ724" s="1"/>
      <c r="AGA724" s="1"/>
      <c r="AGB724" s="1"/>
      <c r="AGC724" s="1"/>
      <c r="AGD724" s="1"/>
      <c r="AGE724" s="1"/>
      <c r="AGF724" s="1"/>
      <c r="AGG724" s="1"/>
      <c r="AGH724" s="1"/>
      <c r="AGI724" s="1"/>
      <c r="AGJ724" s="1"/>
      <c r="AGK724" s="1"/>
      <c r="AGL724" s="1"/>
      <c r="AGM724" s="1"/>
      <c r="AGN724" s="1"/>
      <c r="AGO724" s="1"/>
      <c r="AGP724" s="1"/>
      <c r="AGQ724" s="1"/>
      <c r="AGR724" s="1"/>
      <c r="AGS724" s="1"/>
      <c r="AGT724" s="1"/>
      <c r="AGU724" s="1"/>
      <c r="AGV724" s="1"/>
      <c r="AGW724" s="1"/>
      <c r="AGX724" s="1"/>
      <c r="AGY724" s="1"/>
      <c r="AGZ724" s="1"/>
      <c r="AHA724" s="1"/>
      <c r="AHB724" s="1"/>
      <c r="AHC724" s="1"/>
      <c r="AHD724" s="1"/>
      <c r="AHE724" s="1"/>
      <c r="AHF724" s="1"/>
      <c r="AHG724" s="1"/>
      <c r="AHH724" s="1"/>
      <c r="AHI724" s="1"/>
      <c r="AHJ724" s="1"/>
      <c r="AHK724" s="1"/>
      <c r="AHL724" s="1"/>
      <c r="AHM724" s="1"/>
      <c r="AHN724" s="1"/>
      <c r="AHO724" s="1"/>
      <c r="AHP724" s="1"/>
      <c r="AHQ724" s="1"/>
      <c r="AHR724" s="1"/>
      <c r="AHS724" s="1"/>
      <c r="AHT724" s="1"/>
      <c r="AHU724" s="1"/>
      <c r="AHV724" s="1"/>
      <c r="AHW724" s="1"/>
      <c r="AHX724" s="1"/>
      <c r="AHY724" s="1"/>
      <c r="AHZ724" s="1"/>
      <c r="AIA724" s="1"/>
      <c r="AIB724" s="1"/>
      <c r="AIC724" s="1"/>
      <c r="AID724" s="1"/>
      <c r="AIE724" s="1"/>
      <c r="AIF724" s="1"/>
      <c r="AIG724" s="1"/>
      <c r="AIH724" s="1"/>
      <c r="AII724" s="1"/>
      <c r="AIJ724" s="1"/>
      <c r="AIK724" s="1"/>
      <c r="AIL724" s="1"/>
      <c r="AIM724" s="1"/>
      <c r="AIN724" s="1"/>
      <c r="AIO724" s="1"/>
      <c r="AIP724" s="1"/>
      <c r="AIQ724" s="1"/>
      <c r="AIR724" s="1"/>
      <c r="AIS724" s="1"/>
      <c r="AIT724" s="1"/>
      <c r="AIU724" s="1"/>
      <c r="AIV724" s="1"/>
      <c r="AIW724" s="1"/>
      <c r="AIX724" s="1"/>
      <c r="AIY724" s="1"/>
      <c r="AIZ724" s="1"/>
      <c r="AJA724" s="1"/>
      <c r="AJB724" s="1"/>
      <c r="AJC724" s="1"/>
      <c r="AJD724" s="1"/>
      <c r="AJE724" s="1"/>
      <c r="AJF724" s="1"/>
      <c r="AJG724" s="1"/>
      <c r="AJH724" s="1"/>
      <c r="AJI724" s="1"/>
      <c r="AJJ724" s="1"/>
      <c r="AJK724" s="1"/>
      <c r="AJL724" s="1"/>
      <c r="AJM724" s="1"/>
      <c r="AJN724" s="1"/>
      <c r="AJO724" s="1"/>
      <c r="AJP724" s="1"/>
      <c r="AJQ724" s="1"/>
      <c r="AJR724" s="1"/>
      <c r="AJS724" s="1"/>
      <c r="AJT724" s="1"/>
      <c r="AJU724" s="1"/>
      <c r="AJV724" s="1"/>
      <c r="AJW724" s="1"/>
      <c r="AJX724" s="1"/>
      <c r="AJY724" s="1"/>
      <c r="AJZ724" s="1"/>
      <c r="AKA724" s="1"/>
      <c r="AKB724" s="1"/>
      <c r="AKC724" s="1"/>
      <c r="AKD724" s="1"/>
      <c r="AKE724" s="1"/>
      <c r="AKF724" s="1"/>
      <c r="AKG724" s="1"/>
      <c r="AKH724" s="1"/>
      <c r="AKI724" s="1"/>
      <c r="AKJ724" s="1"/>
      <c r="AKK724" s="1"/>
      <c r="AKL724" s="1"/>
      <c r="AKM724" s="1"/>
      <c r="AKN724" s="1"/>
      <c r="AKO724" s="1"/>
      <c r="AKP724" s="1"/>
      <c r="AKQ724" s="1"/>
      <c r="AKR724" s="1"/>
      <c r="AKS724" s="1"/>
      <c r="AKT724" s="1"/>
      <c r="AKU724" s="1"/>
      <c r="AKV724" s="1"/>
      <c r="AKW724" s="1"/>
      <c r="AKX724" s="1"/>
      <c r="AKY724" s="1"/>
      <c r="AKZ724" s="1"/>
      <c r="ALA724" s="1"/>
      <c r="ALB724" s="1"/>
      <c r="ALC724" s="1"/>
      <c r="ALD724" s="1"/>
      <c r="ALE724" s="1"/>
      <c r="ALF724" s="1"/>
      <c r="ALG724" s="1"/>
      <c r="ALH724" s="1"/>
      <c r="ALI724" s="1"/>
      <c r="ALJ724" s="1"/>
      <c r="ALK724" s="1"/>
      <c r="ALL724" s="1"/>
      <c r="ALM724" s="1"/>
      <c r="ALN724" s="1"/>
      <c r="ALO724" s="1"/>
      <c r="ALP724" s="1"/>
      <c r="ALQ724" s="1"/>
      <c r="ALR724" s="1"/>
      <c r="ALS724" s="1"/>
      <c r="ALT724" s="1"/>
      <c r="ALU724" s="1"/>
      <c r="ALV724" s="1"/>
      <c r="ALW724" s="1"/>
      <c r="ALX724" s="1"/>
      <c r="ALY724" s="1"/>
      <c r="ALZ724" s="1"/>
      <c r="AMA724" s="1"/>
      <c r="AMB724" s="1"/>
      <c r="AMC724" s="1"/>
      <c r="AMD724" s="1"/>
      <c r="AME724" s="1"/>
      <c r="AMF724" s="1"/>
      <c r="AMG724" s="1"/>
      <c r="AMH724" s="1"/>
      <c r="AMI724" s="1"/>
      <c r="AMJ724" s="1"/>
    </row>
    <row r="725" spans="1:1024" s="22" customFormat="1">
      <c r="A725" s="1" t="s">
        <v>9811</v>
      </c>
      <c r="B725" s="1" t="s">
        <v>9790</v>
      </c>
      <c r="C725" s="1" t="s">
        <v>1358</v>
      </c>
      <c r="D725" s="1" t="s">
        <v>13</v>
      </c>
      <c r="E725" s="1" t="s">
        <v>9812</v>
      </c>
      <c r="F725" s="1" t="s">
        <v>16</v>
      </c>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c r="KB725" s="1"/>
      <c r="KC725" s="1"/>
      <c r="KD725" s="1"/>
      <c r="KE725" s="1"/>
      <c r="KF725" s="1"/>
      <c r="KG725" s="1"/>
      <c r="KH725" s="1"/>
      <c r="KI725" s="1"/>
      <c r="KJ725" s="1"/>
      <c r="KK725" s="1"/>
      <c r="KL725" s="1"/>
      <c r="KM725" s="1"/>
      <c r="KN725" s="1"/>
      <c r="KO725" s="1"/>
      <c r="KP725" s="1"/>
      <c r="KQ725" s="1"/>
      <c r="KR725" s="1"/>
      <c r="KS725" s="1"/>
      <c r="KT725" s="1"/>
      <c r="KU725" s="1"/>
      <c r="KV725" s="1"/>
      <c r="KW725" s="1"/>
      <c r="KX725" s="1"/>
      <c r="KY725" s="1"/>
      <c r="KZ725" s="1"/>
      <c r="LA725" s="1"/>
      <c r="LB725" s="1"/>
      <c r="LC725" s="1"/>
      <c r="LD725" s="1"/>
      <c r="LE725" s="1"/>
      <c r="LF725" s="1"/>
      <c r="LG725" s="1"/>
      <c r="LH725" s="1"/>
      <c r="LI725" s="1"/>
      <c r="LJ725" s="1"/>
      <c r="LK725" s="1"/>
      <c r="LL725" s="1"/>
      <c r="LM725" s="1"/>
      <c r="LN725" s="1"/>
      <c r="LO725" s="1"/>
      <c r="LP725" s="1"/>
      <c r="LQ725" s="1"/>
      <c r="LR725" s="1"/>
      <c r="LS725" s="1"/>
      <c r="LT725" s="1"/>
      <c r="LU725" s="1"/>
      <c r="LV725" s="1"/>
      <c r="LW725" s="1"/>
      <c r="LX725" s="1"/>
      <c r="LY725" s="1"/>
      <c r="LZ725" s="1"/>
      <c r="MA725" s="1"/>
      <c r="MB725" s="1"/>
      <c r="MC725" s="1"/>
      <c r="MD725" s="1"/>
      <c r="ME725" s="1"/>
      <c r="MF725" s="1"/>
      <c r="MG725" s="1"/>
      <c r="MH725" s="1"/>
      <c r="MI725" s="1"/>
      <c r="MJ725" s="1"/>
      <c r="MK725" s="1"/>
      <c r="ML725" s="1"/>
      <c r="MM725" s="1"/>
      <c r="MN725" s="1"/>
      <c r="MO725" s="1"/>
      <c r="MP725" s="1"/>
      <c r="MQ725" s="1"/>
      <c r="MR725" s="1"/>
      <c r="MS725" s="1"/>
      <c r="MT725" s="1"/>
      <c r="MU725" s="1"/>
      <c r="MV725" s="1"/>
      <c r="MW725" s="1"/>
      <c r="MX725" s="1"/>
      <c r="MY725" s="1"/>
      <c r="MZ725" s="1"/>
      <c r="NA725" s="1"/>
      <c r="NB725" s="1"/>
      <c r="NC725" s="1"/>
      <c r="ND725" s="1"/>
      <c r="NE725" s="1"/>
      <c r="NF725" s="1"/>
      <c r="NG725" s="1"/>
      <c r="NH725" s="1"/>
      <c r="NI725" s="1"/>
      <c r="NJ725" s="1"/>
      <c r="NK725" s="1"/>
      <c r="NL725" s="1"/>
      <c r="NM725" s="1"/>
      <c r="NN725" s="1"/>
      <c r="NO725" s="1"/>
      <c r="NP725" s="1"/>
      <c r="NQ725" s="1"/>
      <c r="NR725" s="1"/>
      <c r="NS725" s="1"/>
      <c r="NT725" s="1"/>
      <c r="NU725" s="1"/>
      <c r="NV725" s="1"/>
      <c r="NW725" s="1"/>
      <c r="NX725" s="1"/>
      <c r="NY725" s="1"/>
      <c r="NZ725" s="1"/>
      <c r="OA725" s="1"/>
      <c r="OB725" s="1"/>
      <c r="OC725" s="1"/>
      <c r="OD725" s="1"/>
      <c r="OE725" s="1"/>
      <c r="OF725" s="1"/>
      <c r="OG725" s="1"/>
      <c r="OH725" s="1"/>
      <c r="OI725" s="1"/>
      <c r="OJ725" s="1"/>
      <c r="OK725" s="1"/>
      <c r="OL725" s="1"/>
      <c r="OM725" s="1"/>
      <c r="ON725" s="1"/>
      <c r="OO725" s="1"/>
      <c r="OP725" s="1"/>
      <c r="OQ725" s="1"/>
      <c r="OR725" s="1"/>
      <c r="OS725" s="1"/>
      <c r="OT725" s="1"/>
      <c r="OU725" s="1"/>
      <c r="OV725" s="1"/>
      <c r="OW725" s="1"/>
      <c r="OX725" s="1"/>
      <c r="OY725" s="1"/>
      <c r="OZ725" s="1"/>
      <c r="PA725" s="1"/>
      <c r="PB725" s="1"/>
      <c r="PC725" s="1"/>
      <c r="PD725" s="1"/>
      <c r="PE725" s="1"/>
      <c r="PF725" s="1"/>
      <c r="PG725" s="1"/>
      <c r="PH725" s="1"/>
      <c r="PI725" s="1"/>
      <c r="PJ725" s="1"/>
      <c r="PK725" s="1"/>
      <c r="PL725" s="1"/>
      <c r="PM725" s="1"/>
      <c r="PN725" s="1"/>
      <c r="PO725" s="1"/>
      <c r="PP725" s="1"/>
      <c r="PQ725" s="1"/>
      <c r="PR725" s="1"/>
      <c r="PS725" s="1"/>
      <c r="PT725" s="1"/>
      <c r="PU725" s="1"/>
      <c r="PV725" s="1"/>
      <c r="PW725" s="1"/>
      <c r="PX725" s="1"/>
      <c r="PY725" s="1"/>
      <c r="PZ725" s="1"/>
      <c r="QA725" s="1"/>
      <c r="QB725" s="1"/>
      <c r="QC725" s="1"/>
      <c r="QD725" s="1"/>
      <c r="QE725" s="1"/>
      <c r="QF725" s="1"/>
      <c r="QG725" s="1"/>
      <c r="QH725" s="1"/>
      <c r="QI725" s="1"/>
      <c r="QJ725" s="1"/>
      <c r="QK725" s="1"/>
      <c r="QL725" s="1"/>
      <c r="QM725" s="1"/>
      <c r="QN725" s="1"/>
      <c r="QO725" s="1"/>
      <c r="QP725" s="1"/>
      <c r="QQ725" s="1"/>
      <c r="QR725" s="1"/>
      <c r="QS725" s="1"/>
      <c r="QT725" s="1"/>
      <c r="QU725" s="1"/>
      <c r="QV725" s="1"/>
      <c r="QW725" s="1"/>
      <c r="QX725" s="1"/>
      <c r="QY725" s="1"/>
      <c r="QZ725" s="1"/>
      <c r="RA725" s="1"/>
      <c r="RB725" s="1"/>
      <c r="RC725" s="1"/>
      <c r="RD725" s="1"/>
      <c r="RE725" s="1"/>
      <c r="RF725" s="1"/>
      <c r="RG725" s="1"/>
      <c r="RH725" s="1"/>
      <c r="RI725" s="1"/>
      <c r="RJ725" s="1"/>
      <c r="RK725" s="1"/>
      <c r="RL725" s="1"/>
      <c r="RM725" s="1"/>
      <c r="RN725" s="1"/>
      <c r="RO725" s="1"/>
      <c r="RP725" s="1"/>
      <c r="RQ725" s="1"/>
      <c r="RR725" s="1"/>
      <c r="RS725" s="1"/>
      <c r="RT725" s="1"/>
      <c r="RU725" s="1"/>
      <c r="RV725" s="1"/>
      <c r="RW725" s="1"/>
      <c r="RX725" s="1"/>
      <c r="RY725" s="1"/>
      <c r="RZ725" s="1"/>
      <c r="SA725" s="1"/>
      <c r="SB725" s="1"/>
      <c r="SC725" s="1"/>
      <c r="SD725" s="1"/>
      <c r="SE725" s="1"/>
      <c r="SF725" s="1"/>
      <c r="SG725" s="1"/>
      <c r="SH725" s="1"/>
      <c r="SI725" s="1"/>
      <c r="SJ725" s="1"/>
      <c r="SK725" s="1"/>
      <c r="SL725" s="1"/>
      <c r="SM725" s="1"/>
      <c r="SN725" s="1"/>
      <c r="SO725" s="1"/>
      <c r="SP725" s="1"/>
      <c r="SQ725" s="1"/>
      <c r="SR725" s="1"/>
      <c r="SS725" s="1"/>
      <c r="ST725" s="1"/>
      <c r="SU725" s="1"/>
      <c r="SV725" s="1"/>
      <c r="SW725" s="1"/>
      <c r="SX725" s="1"/>
      <c r="SY725" s="1"/>
      <c r="SZ725" s="1"/>
      <c r="TA725" s="1"/>
      <c r="TB725" s="1"/>
      <c r="TC725" s="1"/>
      <c r="TD725" s="1"/>
      <c r="TE725" s="1"/>
      <c r="TF725" s="1"/>
      <c r="TG725" s="1"/>
      <c r="TH725" s="1"/>
      <c r="TI725" s="1"/>
      <c r="TJ725" s="1"/>
      <c r="TK725" s="1"/>
      <c r="TL725" s="1"/>
      <c r="TM725" s="1"/>
      <c r="TN725" s="1"/>
      <c r="TO725" s="1"/>
      <c r="TP725" s="1"/>
      <c r="TQ725" s="1"/>
      <c r="TR725" s="1"/>
      <c r="TS725" s="1"/>
      <c r="TT725" s="1"/>
      <c r="TU725" s="1"/>
      <c r="TV725" s="1"/>
      <c r="TW725" s="1"/>
      <c r="TX725" s="1"/>
      <c r="TY725" s="1"/>
      <c r="TZ725" s="1"/>
      <c r="UA725" s="1"/>
      <c r="UB725" s="1"/>
      <c r="UC725" s="1"/>
      <c r="UD725" s="1"/>
      <c r="UE725" s="1"/>
      <c r="UF725" s="1"/>
      <c r="UG725" s="1"/>
      <c r="UH725" s="1"/>
      <c r="UI725" s="1"/>
      <c r="UJ725" s="1"/>
      <c r="UK725" s="1"/>
      <c r="UL725" s="1"/>
      <c r="UM725" s="1"/>
      <c r="UN725" s="1"/>
      <c r="UO725" s="1"/>
      <c r="UP725" s="1"/>
      <c r="UQ725" s="1"/>
      <c r="UR725" s="1"/>
      <c r="US725" s="1"/>
      <c r="UT725" s="1"/>
      <c r="UU725" s="1"/>
      <c r="UV725" s="1"/>
      <c r="UW725" s="1"/>
      <c r="UX725" s="1"/>
      <c r="UY725" s="1"/>
      <c r="UZ725" s="1"/>
      <c r="VA725" s="1"/>
      <c r="VB725" s="1"/>
      <c r="VC725" s="1"/>
      <c r="VD725" s="1"/>
      <c r="VE725" s="1"/>
      <c r="VF725" s="1"/>
      <c r="VG725" s="1"/>
      <c r="VH725" s="1"/>
      <c r="VI725" s="1"/>
      <c r="VJ725" s="1"/>
      <c r="VK725" s="1"/>
      <c r="VL725" s="1"/>
      <c r="VM725" s="1"/>
      <c r="VN725" s="1"/>
      <c r="VO725" s="1"/>
      <c r="VP725" s="1"/>
      <c r="VQ725" s="1"/>
      <c r="VR725" s="1"/>
      <c r="VS725" s="1"/>
      <c r="VT725" s="1"/>
      <c r="VU725" s="1"/>
      <c r="VV725" s="1"/>
      <c r="VW725" s="1"/>
      <c r="VX725" s="1"/>
      <c r="VY725" s="1"/>
      <c r="VZ725" s="1"/>
      <c r="WA725" s="1"/>
      <c r="WB725" s="1"/>
      <c r="WC725" s="1"/>
      <c r="WD725" s="1"/>
      <c r="WE725" s="1"/>
      <c r="WF725" s="1"/>
      <c r="WG725" s="1"/>
      <c r="WH725" s="1"/>
      <c r="WI725" s="1"/>
      <c r="WJ725" s="1"/>
      <c r="WK725" s="1"/>
      <c r="WL725" s="1"/>
      <c r="WM725" s="1"/>
      <c r="WN725" s="1"/>
      <c r="WO725" s="1"/>
      <c r="WP725" s="1"/>
      <c r="WQ725" s="1"/>
      <c r="WR725" s="1"/>
      <c r="WS725" s="1"/>
      <c r="WT725" s="1"/>
      <c r="WU725" s="1"/>
      <c r="WV725" s="1"/>
      <c r="WW725" s="1"/>
      <c r="WX725" s="1"/>
      <c r="WY725" s="1"/>
      <c r="WZ725" s="1"/>
      <c r="XA725" s="1"/>
      <c r="XB725" s="1"/>
      <c r="XC725" s="1"/>
      <c r="XD725" s="1"/>
      <c r="XE725" s="1"/>
      <c r="XF725" s="1"/>
      <c r="XG725" s="1"/>
      <c r="XH725" s="1"/>
      <c r="XI725" s="1"/>
      <c r="XJ725" s="1"/>
      <c r="XK725" s="1"/>
      <c r="XL725" s="1"/>
      <c r="XM725" s="1"/>
      <c r="XN725" s="1"/>
      <c r="XO725" s="1"/>
      <c r="XP725" s="1"/>
      <c r="XQ725" s="1"/>
      <c r="XR725" s="1"/>
      <c r="XS725" s="1"/>
      <c r="XT725" s="1"/>
      <c r="XU725" s="1"/>
      <c r="XV725" s="1"/>
      <c r="XW725" s="1"/>
      <c r="XX725" s="1"/>
      <c r="XY725" s="1"/>
      <c r="XZ725" s="1"/>
      <c r="YA725" s="1"/>
      <c r="YB725" s="1"/>
      <c r="YC725" s="1"/>
      <c r="YD725" s="1"/>
      <c r="YE725" s="1"/>
      <c r="YF725" s="1"/>
      <c r="YG725" s="1"/>
      <c r="YH725" s="1"/>
      <c r="YI725" s="1"/>
      <c r="YJ725" s="1"/>
      <c r="YK725" s="1"/>
      <c r="YL725" s="1"/>
      <c r="YM725" s="1"/>
      <c r="YN725" s="1"/>
      <c r="YO725" s="1"/>
      <c r="YP725" s="1"/>
      <c r="YQ725" s="1"/>
      <c r="YR725" s="1"/>
      <c r="YS725" s="1"/>
      <c r="YT725" s="1"/>
      <c r="YU725" s="1"/>
      <c r="YV725" s="1"/>
      <c r="YW725" s="1"/>
      <c r="YX725" s="1"/>
      <c r="YY725" s="1"/>
      <c r="YZ725" s="1"/>
      <c r="ZA725" s="1"/>
      <c r="ZB725" s="1"/>
      <c r="ZC725" s="1"/>
      <c r="ZD725" s="1"/>
      <c r="ZE725" s="1"/>
      <c r="ZF725" s="1"/>
      <c r="ZG725" s="1"/>
      <c r="ZH725" s="1"/>
      <c r="ZI725" s="1"/>
      <c r="ZJ725" s="1"/>
      <c r="ZK725" s="1"/>
      <c r="ZL725" s="1"/>
      <c r="ZM725" s="1"/>
      <c r="ZN725" s="1"/>
      <c r="ZO725" s="1"/>
      <c r="ZP725" s="1"/>
      <c r="ZQ725" s="1"/>
      <c r="ZR725" s="1"/>
      <c r="ZS725" s="1"/>
      <c r="ZT725" s="1"/>
      <c r="ZU725" s="1"/>
      <c r="ZV725" s="1"/>
      <c r="ZW725" s="1"/>
      <c r="ZX725" s="1"/>
      <c r="ZY725" s="1"/>
      <c r="ZZ725" s="1"/>
      <c r="AAA725" s="1"/>
      <c r="AAB725" s="1"/>
      <c r="AAC725" s="1"/>
      <c r="AAD725" s="1"/>
      <c r="AAE725" s="1"/>
      <c r="AAF725" s="1"/>
      <c r="AAG725" s="1"/>
      <c r="AAH725" s="1"/>
      <c r="AAI725" s="1"/>
      <c r="AAJ725" s="1"/>
      <c r="AAK725" s="1"/>
      <c r="AAL725" s="1"/>
      <c r="AAM725" s="1"/>
      <c r="AAN725" s="1"/>
      <c r="AAO725" s="1"/>
      <c r="AAP725" s="1"/>
      <c r="AAQ725" s="1"/>
      <c r="AAR725" s="1"/>
      <c r="AAS725" s="1"/>
      <c r="AAT725" s="1"/>
      <c r="AAU725" s="1"/>
      <c r="AAV725" s="1"/>
      <c r="AAW725" s="1"/>
      <c r="AAX725" s="1"/>
      <c r="AAY725" s="1"/>
      <c r="AAZ725" s="1"/>
      <c r="ABA725" s="1"/>
      <c r="ABB725" s="1"/>
      <c r="ABC725" s="1"/>
      <c r="ABD725" s="1"/>
      <c r="ABE725" s="1"/>
      <c r="ABF725" s="1"/>
      <c r="ABG725" s="1"/>
      <c r="ABH725" s="1"/>
      <c r="ABI725" s="1"/>
      <c r="ABJ725" s="1"/>
      <c r="ABK725" s="1"/>
      <c r="ABL725" s="1"/>
      <c r="ABM725" s="1"/>
      <c r="ABN725" s="1"/>
      <c r="ABO725" s="1"/>
      <c r="ABP725" s="1"/>
      <c r="ABQ725" s="1"/>
      <c r="ABR725" s="1"/>
      <c r="ABS725" s="1"/>
      <c r="ABT725" s="1"/>
      <c r="ABU725" s="1"/>
      <c r="ABV725" s="1"/>
      <c r="ABW725" s="1"/>
      <c r="ABX725" s="1"/>
      <c r="ABY725" s="1"/>
      <c r="ABZ725" s="1"/>
      <c r="ACA725" s="1"/>
      <c r="ACB725" s="1"/>
      <c r="ACC725" s="1"/>
      <c r="ACD725" s="1"/>
      <c r="ACE725" s="1"/>
      <c r="ACF725" s="1"/>
      <c r="ACG725" s="1"/>
      <c r="ACH725" s="1"/>
      <c r="ACI725" s="1"/>
      <c r="ACJ725" s="1"/>
      <c r="ACK725" s="1"/>
      <c r="ACL725" s="1"/>
      <c r="ACM725" s="1"/>
      <c r="ACN725" s="1"/>
      <c r="ACO725" s="1"/>
      <c r="ACP725" s="1"/>
      <c r="ACQ725" s="1"/>
      <c r="ACR725" s="1"/>
      <c r="ACS725" s="1"/>
      <c r="ACT725" s="1"/>
      <c r="ACU725" s="1"/>
      <c r="ACV725" s="1"/>
      <c r="ACW725" s="1"/>
      <c r="ACX725" s="1"/>
      <c r="ACY725" s="1"/>
      <c r="ACZ725" s="1"/>
      <c r="ADA725" s="1"/>
      <c r="ADB725" s="1"/>
      <c r="ADC725" s="1"/>
      <c r="ADD725" s="1"/>
      <c r="ADE725" s="1"/>
      <c r="ADF725" s="1"/>
      <c r="ADG725" s="1"/>
      <c r="ADH725" s="1"/>
      <c r="ADI725" s="1"/>
      <c r="ADJ725" s="1"/>
      <c r="ADK725" s="1"/>
      <c r="ADL725" s="1"/>
      <c r="ADM725" s="1"/>
      <c r="ADN725" s="1"/>
      <c r="ADO725" s="1"/>
      <c r="ADP725" s="1"/>
      <c r="ADQ725" s="1"/>
      <c r="ADR725" s="1"/>
      <c r="ADS725" s="1"/>
      <c r="ADT725" s="1"/>
      <c r="ADU725" s="1"/>
      <c r="ADV725" s="1"/>
      <c r="ADW725" s="1"/>
      <c r="ADX725" s="1"/>
      <c r="ADY725" s="1"/>
      <c r="ADZ725" s="1"/>
      <c r="AEA725" s="1"/>
      <c r="AEB725" s="1"/>
      <c r="AEC725" s="1"/>
      <c r="AED725" s="1"/>
      <c r="AEE725" s="1"/>
      <c r="AEF725" s="1"/>
      <c r="AEG725" s="1"/>
      <c r="AEH725" s="1"/>
      <c r="AEI725" s="1"/>
      <c r="AEJ725" s="1"/>
      <c r="AEK725" s="1"/>
      <c r="AEL725" s="1"/>
      <c r="AEM725" s="1"/>
      <c r="AEN725" s="1"/>
      <c r="AEO725" s="1"/>
      <c r="AEP725" s="1"/>
      <c r="AEQ725" s="1"/>
      <c r="AER725" s="1"/>
      <c r="AES725" s="1"/>
      <c r="AET725" s="1"/>
      <c r="AEU725" s="1"/>
      <c r="AEV725" s="1"/>
      <c r="AEW725" s="1"/>
      <c r="AEX725" s="1"/>
      <c r="AEY725" s="1"/>
      <c r="AEZ725" s="1"/>
      <c r="AFA725" s="1"/>
      <c r="AFB725" s="1"/>
      <c r="AFC725" s="1"/>
      <c r="AFD725" s="1"/>
      <c r="AFE725" s="1"/>
      <c r="AFF725" s="1"/>
      <c r="AFG725" s="1"/>
      <c r="AFH725" s="1"/>
      <c r="AFI725" s="1"/>
      <c r="AFJ725" s="1"/>
      <c r="AFK725" s="1"/>
      <c r="AFL725" s="1"/>
      <c r="AFM725" s="1"/>
      <c r="AFN725" s="1"/>
      <c r="AFO725" s="1"/>
      <c r="AFP725" s="1"/>
      <c r="AFQ725" s="1"/>
      <c r="AFR725" s="1"/>
      <c r="AFS725" s="1"/>
      <c r="AFT725" s="1"/>
      <c r="AFU725" s="1"/>
      <c r="AFV725" s="1"/>
      <c r="AFW725" s="1"/>
      <c r="AFX725" s="1"/>
      <c r="AFY725" s="1"/>
      <c r="AFZ725" s="1"/>
      <c r="AGA725" s="1"/>
      <c r="AGB725" s="1"/>
      <c r="AGC725" s="1"/>
      <c r="AGD725" s="1"/>
      <c r="AGE725" s="1"/>
      <c r="AGF725" s="1"/>
      <c r="AGG725" s="1"/>
      <c r="AGH725" s="1"/>
      <c r="AGI725" s="1"/>
      <c r="AGJ725" s="1"/>
      <c r="AGK725" s="1"/>
      <c r="AGL725" s="1"/>
      <c r="AGM725" s="1"/>
      <c r="AGN725" s="1"/>
      <c r="AGO725" s="1"/>
      <c r="AGP725" s="1"/>
      <c r="AGQ725" s="1"/>
      <c r="AGR725" s="1"/>
      <c r="AGS725" s="1"/>
      <c r="AGT725" s="1"/>
      <c r="AGU725" s="1"/>
      <c r="AGV725" s="1"/>
      <c r="AGW725" s="1"/>
      <c r="AGX725" s="1"/>
      <c r="AGY725" s="1"/>
      <c r="AGZ725" s="1"/>
      <c r="AHA725" s="1"/>
      <c r="AHB725" s="1"/>
      <c r="AHC725" s="1"/>
      <c r="AHD725" s="1"/>
      <c r="AHE725" s="1"/>
      <c r="AHF725" s="1"/>
      <c r="AHG725" s="1"/>
      <c r="AHH725" s="1"/>
      <c r="AHI725" s="1"/>
      <c r="AHJ725" s="1"/>
      <c r="AHK725" s="1"/>
      <c r="AHL725" s="1"/>
      <c r="AHM725" s="1"/>
      <c r="AHN725" s="1"/>
      <c r="AHO725" s="1"/>
      <c r="AHP725" s="1"/>
      <c r="AHQ725" s="1"/>
      <c r="AHR725" s="1"/>
      <c r="AHS725" s="1"/>
      <c r="AHT725" s="1"/>
      <c r="AHU725" s="1"/>
      <c r="AHV725" s="1"/>
      <c r="AHW725" s="1"/>
      <c r="AHX725" s="1"/>
      <c r="AHY725" s="1"/>
      <c r="AHZ725" s="1"/>
      <c r="AIA725" s="1"/>
      <c r="AIB725" s="1"/>
      <c r="AIC725" s="1"/>
      <c r="AID725" s="1"/>
      <c r="AIE725" s="1"/>
      <c r="AIF725" s="1"/>
      <c r="AIG725" s="1"/>
      <c r="AIH725" s="1"/>
      <c r="AII725" s="1"/>
      <c r="AIJ725" s="1"/>
      <c r="AIK725" s="1"/>
      <c r="AIL725" s="1"/>
      <c r="AIM725" s="1"/>
      <c r="AIN725" s="1"/>
      <c r="AIO725" s="1"/>
      <c r="AIP725" s="1"/>
      <c r="AIQ725" s="1"/>
      <c r="AIR725" s="1"/>
      <c r="AIS725" s="1"/>
      <c r="AIT725" s="1"/>
      <c r="AIU725" s="1"/>
      <c r="AIV725" s="1"/>
      <c r="AIW725" s="1"/>
      <c r="AIX725" s="1"/>
      <c r="AIY725" s="1"/>
      <c r="AIZ725" s="1"/>
      <c r="AJA725" s="1"/>
      <c r="AJB725" s="1"/>
      <c r="AJC725" s="1"/>
      <c r="AJD725" s="1"/>
      <c r="AJE725" s="1"/>
      <c r="AJF725" s="1"/>
      <c r="AJG725" s="1"/>
      <c r="AJH725" s="1"/>
      <c r="AJI725" s="1"/>
      <c r="AJJ725" s="1"/>
      <c r="AJK725" s="1"/>
      <c r="AJL725" s="1"/>
      <c r="AJM725" s="1"/>
      <c r="AJN725" s="1"/>
      <c r="AJO725" s="1"/>
      <c r="AJP725" s="1"/>
      <c r="AJQ725" s="1"/>
      <c r="AJR725" s="1"/>
      <c r="AJS725" s="1"/>
      <c r="AJT725" s="1"/>
      <c r="AJU725" s="1"/>
      <c r="AJV725" s="1"/>
      <c r="AJW725" s="1"/>
      <c r="AJX725" s="1"/>
      <c r="AJY725" s="1"/>
      <c r="AJZ725" s="1"/>
      <c r="AKA725" s="1"/>
      <c r="AKB725" s="1"/>
      <c r="AKC725" s="1"/>
      <c r="AKD725" s="1"/>
      <c r="AKE725" s="1"/>
      <c r="AKF725" s="1"/>
      <c r="AKG725" s="1"/>
      <c r="AKH725" s="1"/>
      <c r="AKI725" s="1"/>
      <c r="AKJ725" s="1"/>
      <c r="AKK725" s="1"/>
      <c r="AKL725" s="1"/>
      <c r="AKM725" s="1"/>
      <c r="AKN725" s="1"/>
      <c r="AKO725" s="1"/>
      <c r="AKP725" s="1"/>
      <c r="AKQ725" s="1"/>
      <c r="AKR725" s="1"/>
      <c r="AKS725" s="1"/>
      <c r="AKT725" s="1"/>
      <c r="AKU725" s="1"/>
      <c r="AKV725" s="1"/>
      <c r="AKW725" s="1"/>
      <c r="AKX725" s="1"/>
      <c r="AKY725" s="1"/>
      <c r="AKZ725" s="1"/>
      <c r="ALA725" s="1"/>
      <c r="ALB725" s="1"/>
      <c r="ALC725" s="1"/>
      <c r="ALD725" s="1"/>
      <c r="ALE725" s="1"/>
      <c r="ALF725" s="1"/>
      <c r="ALG725" s="1"/>
      <c r="ALH725" s="1"/>
      <c r="ALI725" s="1"/>
      <c r="ALJ725" s="1"/>
      <c r="ALK725" s="1"/>
      <c r="ALL725" s="1"/>
      <c r="ALM725" s="1"/>
      <c r="ALN725" s="1"/>
      <c r="ALO725" s="1"/>
      <c r="ALP725" s="1"/>
      <c r="ALQ725" s="1"/>
      <c r="ALR725" s="1"/>
      <c r="ALS725" s="1"/>
      <c r="ALT725" s="1"/>
      <c r="ALU725" s="1"/>
      <c r="ALV725" s="1"/>
      <c r="ALW725" s="1"/>
      <c r="ALX725" s="1"/>
      <c r="ALY725" s="1"/>
      <c r="ALZ725" s="1"/>
      <c r="AMA725" s="1"/>
      <c r="AMB725" s="1"/>
      <c r="AMC725" s="1"/>
      <c r="AMD725" s="1"/>
      <c r="AME725" s="1"/>
      <c r="AMF725" s="1"/>
      <c r="AMG725" s="1"/>
      <c r="AMH725" s="1"/>
      <c r="AMI725" s="1"/>
      <c r="AMJ725" s="1"/>
    </row>
    <row r="726" spans="1:1024" s="22" customFormat="1">
      <c r="A726" s="1" t="s">
        <v>9813</v>
      </c>
      <c r="B726" s="1" t="s">
        <v>9791</v>
      </c>
      <c r="C726" s="1" t="s">
        <v>1358</v>
      </c>
      <c r="D726" s="1" t="s">
        <v>288</v>
      </c>
      <c r="E726" s="1" t="s">
        <v>9814</v>
      </c>
      <c r="F726" s="1" t="s">
        <v>9814</v>
      </c>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c r="KB726" s="1"/>
      <c r="KC726" s="1"/>
      <c r="KD726" s="1"/>
      <c r="KE726" s="1"/>
      <c r="KF726" s="1"/>
      <c r="KG726" s="1"/>
      <c r="KH726" s="1"/>
      <c r="KI726" s="1"/>
      <c r="KJ726" s="1"/>
      <c r="KK726" s="1"/>
      <c r="KL726" s="1"/>
      <c r="KM726" s="1"/>
      <c r="KN726" s="1"/>
      <c r="KO726" s="1"/>
      <c r="KP726" s="1"/>
      <c r="KQ726" s="1"/>
      <c r="KR726" s="1"/>
      <c r="KS726" s="1"/>
      <c r="KT726" s="1"/>
      <c r="KU726" s="1"/>
      <c r="KV726" s="1"/>
      <c r="KW726" s="1"/>
      <c r="KX726" s="1"/>
      <c r="KY726" s="1"/>
      <c r="KZ726" s="1"/>
      <c r="LA726" s="1"/>
      <c r="LB726" s="1"/>
      <c r="LC726" s="1"/>
      <c r="LD726" s="1"/>
      <c r="LE726" s="1"/>
      <c r="LF726" s="1"/>
      <c r="LG726" s="1"/>
      <c r="LH726" s="1"/>
      <c r="LI726" s="1"/>
      <c r="LJ726" s="1"/>
      <c r="LK726" s="1"/>
      <c r="LL726" s="1"/>
      <c r="LM726" s="1"/>
      <c r="LN726" s="1"/>
      <c r="LO726" s="1"/>
      <c r="LP726" s="1"/>
      <c r="LQ726" s="1"/>
      <c r="LR726" s="1"/>
      <c r="LS726" s="1"/>
      <c r="LT726" s="1"/>
      <c r="LU726" s="1"/>
      <c r="LV726" s="1"/>
      <c r="LW726" s="1"/>
      <c r="LX726" s="1"/>
      <c r="LY726" s="1"/>
      <c r="LZ726" s="1"/>
      <c r="MA726" s="1"/>
      <c r="MB726" s="1"/>
      <c r="MC726" s="1"/>
      <c r="MD726" s="1"/>
      <c r="ME726" s="1"/>
      <c r="MF726" s="1"/>
      <c r="MG726" s="1"/>
      <c r="MH726" s="1"/>
      <c r="MI726" s="1"/>
      <c r="MJ726" s="1"/>
      <c r="MK726" s="1"/>
      <c r="ML726" s="1"/>
      <c r="MM726" s="1"/>
      <c r="MN726" s="1"/>
      <c r="MO726" s="1"/>
      <c r="MP726" s="1"/>
      <c r="MQ726" s="1"/>
      <c r="MR726" s="1"/>
      <c r="MS726" s="1"/>
      <c r="MT726" s="1"/>
      <c r="MU726" s="1"/>
      <c r="MV726" s="1"/>
      <c r="MW726" s="1"/>
      <c r="MX726" s="1"/>
      <c r="MY726" s="1"/>
      <c r="MZ726" s="1"/>
      <c r="NA726" s="1"/>
      <c r="NB726" s="1"/>
      <c r="NC726" s="1"/>
      <c r="ND726" s="1"/>
      <c r="NE726" s="1"/>
      <c r="NF726" s="1"/>
      <c r="NG726" s="1"/>
      <c r="NH726" s="1"/>
      <c r="NI726" s="1"/>
      <c r="NJ726" s="1"/>
      <c r="NK726" s="1"/>
      <c r="NL726" s="1"/>
      <c r="NM726" s="1"/>
      <c r="NN726" s="1"/>
      <c r="NO726" s="1"/>
      <c r="NP726" s="1"/>
      <c r="NQ726" s="1"/>
      <c r="NR726" s="1"/>
      <c r="NS726" s="1"/>
      <c r="NT726" s="1"/>
      <c r="NU726" s="1"/>
      <c r="NV726" s="1"/>
      <c r="NW726" s="1"/>
      <c r="NX726" s="1"/>
      <c r="NY726" s="1"/>
      <c r="NZ726" s="1"/>
      <c r="OA726" s="1"/>
      <c r="OB726" s="1"/>
      <c r="OC726" s="1"/>
      <c r="OD726" s="1"/>
      <c r="OE726" s="1"/>
      <c r="OF726" s="1"/>
      <c r="OG726" s="1"/>
      <c r="OH726" s="1"/>
      <c r="OI726" s="1"/>
      <c r="OJ726" s="1"/>
      <c r="OK726" s="1"/>
      <c r="OL726" s="1"/>
      <c r="OM726" s="1"/>
      <c r="ON726" s="1"/>
      <c r="OO726" s="1"/>
      <c r="OP726" s="1"/>
      <c r="OQ726" s="1"/>
      <c r="OR726" s="1"/>
      <c r="OS726" s="1"/>
      <c r="OT726" s="1"/>
      <c r="OU726" s="1"/>
      <c r="OV726" s="1"/>
      <c r="OW726" s="1"/>
      <c r="OX726" s="1"/>
      <c r="OY726" s="1"/>
      <c r="OZ726" s="1"/>
      <c r="PA726" s="1"/>
      <c r="PB726" s="1"/>
      <c r="PC726" s="1"/>
      <c r="PD726" s="1"/>
      <c r="PE726" s="1"/>
      <c r="PF726" s="1"/>
      <c r="PG726" s="1"/>
      <c r="PH726" s="1"/>
      <c r="PI726" s="1"/>
      <c r="PJ726" s="1"/>
      <c r="PK726" s="1"/>
      <c r="PL726" s="1"/>
      <c r="PM726" s="1"/>
      <c r="PN726" s="1"/>
      <c r="PO726" s="1"/>
      <c r="PP726" s="1"/>
      <c r="PQ726" s="1"/>
      <c r="PR726" s="1"/>
      <c r="PS726" s="1"/>
      <c r="PT726" s="1"/>
      <c r="PU726" s="1"/>
      <c r="PV726" s="1"/>
      <c r="PW726" s="1"/>
      <c r="PX726" s="1"/>
      <c r="PY726" s="1"/>
      <c r="PZ726" s="1"/>
      <c r="QA726" s="1"/>
      <c r="QB726" s="1"/>
      <c r="QC726" s="1"/>
      <c r="QD726" s="1"/>
      <c r="QE726" s="1"/>
      <c r="QF726" s="1"/>
      <c r="QG726" s="1"/>
      <c r="QH726" s="1"/>
      <c r="QI726" s="1"/>
      <c r="QJ726" s="1"/>
      <c r="QK726" s="1"/>
      <c r="QL726" s="1"/>
      <c r="QM726" s="1"/>
      <c r="QN726" s="1"/>
      <c r="QO726" s="1"/>
      <c r="QP726" s="1"/>
      <c r="QQ726" s="1"/>
      <c r="QR726" s="1"/>
      <c r="QS726" s="1"/>
      <c r="QT726" s="1"/>
      <c r="QU726" s="1"/>
      <c r="QV726" s="1"/>
      <c r="QW726" s="1"/>
      <c r="QX726" s="1"/>
      <c r="QY726" s="1"/>
      <c r="QZ726" s="1"/>
      <c r="RA726" s="1"/>
      <c r="RB726" s="1"/>
      <c r="RC726" s="1"/>
      <c r="RD726" s="1"/>
      <c r="RE726" s="1"/>
      <c r="RF726" s="1"/>
      <c r="RG726" s="1"/>
      <c r="RH726" s="1"/>
      <c r="RI726" s="1"/>
      <c r="RJ726" s="1"/>
      <c r="RK726" s="1"/>
      <c r="RL726" s="1"/>
      <c r="RM726" s="1"/>
      <c r="RN726" s="1"/>
      <c r="RO726" s="1"/>
      <c r="RP726" s="1"/>
      <c r="RQ726" s="1"/>
      <c r="RR726" s="1"/>
      <c r="RS726" s="1"/>
      <c r="RT726" s="1"/>
      <c r="RU726" s="1"/>
      <c r="RV726" s="1"/>
      <c r="RW726" s="1"/>
      <c r="RX726" s="1"/>
      <c r="RY726" s="1"/>
      <c r="RZ726" s="1"/>
      <c r="SA726" s="1"/>
      <c r="SB726" s="1"/>
      <c r="SC726" s="1"/>
      <c r="SD726" s="1"/>
      <c r="SE726" s="1"/>
      <c r="SF726" s="1"/>
      <c r="SG726" s="1"/>
      <c r="SH726" s="1"/>
      <c r="SI726" s="1"/>
      <c r="SJ726" s="1"/>
      <c r="SK726" s="1"/>
      <c r="SL726" s="1"/>
      <c r="SM726" s="1"/>
      <c r="SN726" s="1"/>
      <c r="SO726" s="1"/>
      <c r="SP726" s="1"/>
      <c r="SQ726" s="1"/>
      <c r="SR726" s="1"/>
      <c r="SS726" s="1"/>
      <c r="ST726" s="1"/>
      <c r="SU726" s="1"/>
      <c r="SV726" s="1"/>
      <c r="SW726" s="1"/>
      <c r="SX726" s="1"/>
      <c r="SY726" s="1"/>
      <c r="SZ726" s="1"/>
      <c r="TA726" s="1"/>
      <c r="TB726" s="1"/>
      <c r="TC726" s="1"/>
      <c r="TD726" s="1"/>
      <c r="TE726" s="1"/>
      <c r="TF726" s="1"/>
      <c r="TG726" s="1"/>
      <c r="TH726" s="1"/>
      <c r="TI726" s="1"/>
      <c r="TJ726" s="1"/>
      <c r="TK726" s="1"/>
      <c r="TL726" s="1"/>
      <c r="TM726" s="1"/>
      <c r="TN726" s="1"/>
      <c r="TO726" s="1"/>
      <c r="TP726" s="1"/>
      <c r="TQ726" s="1"/>
      <c r="TR726" s="1"/>
      <c r="TS726" s="1"/>
      <c r="TT726" s="1"/>
      <c r="TU726" s="1"/>
      <c r="TV726" s="1"/>
      <c r="TW726" s="1"/>
      <c r="TX726" s="1"/>
      <c r="TY726" s="1"/>
      <c r="TZ726" s="1"/>
      <c r="UA726" s="1"/>
      <c r="UB726" s="1"/>
      <c r="UC726" s="1"/>
      <c r="UD726" s="1"/>
      <c r="UE726" s="1"/>
      <c r="UF726" s="1"/>
      <c r="UG726" s="1"/>
      <c r="UH726" s="1"/>
      <c r="UI726" s="1"/>
      <c r="UJ726" s="1"/>
      <c r="UK726" s="1"/>
      <c r="UL726" s="1"/>
      <c r="UM726" s="1"/>
      <c r="UN726" s="1"/>
      <c r="UO726" s="1"/>
      <c r="UP726" s="1"/>
      <c r="UQ726" s="1"/>
      <c r="UR726" s="1"/>
      <c r="US726" s="1"/>
      <c r="UT726" s="1"/>
      <c r="UU726" s="1"/>
      <c r="UV726" s="1"/>
      <c r="UW726" s="1"/>
      <c r="UX726" s="1"/>
      <c r="UY726" s="1"/>
      <c r="UZ726" s="1"/>
      <c r="VA726" s="1"/>
      <c r="VB726" s="1"/>
      <c r="VC726" s="1"/>
      <c r="VD726" s="1"/>
      <c r="VE726" s="1"/>
      <c r="VF726" s="1"/>
      <c r="VG726" s="1"/>
      <c r="VH726" s="1"/>
      <c r="VI726" s="1"/>
      <c r="VJ726" s="1"/>
      <c r="VK726" s="1"/>
      <c r="VL726" s="1"/>
      <c r="VM726" s="1"/>
      <c r="VN726" s="1"/>
      <c r="VO726" s="1"/>
      <c r="VP726" s="1"/>
      <c r="VQ726" s="1"/>
      <c r="VR726" s="1"/>
      <c r="VS726" s="1"/>
      <c r="VT726" s="1"/>
      <c r="VU726" s="1"/>
      <c r="VV726" s="1"/>
      <c r="VW726" s="1"/>
      <c r="VX726" s="1"/>
      <c r="VY726" s="1"/>
      <c r="VZ726" s="1"/>
      <c r="WA726" s="1"/>
      <c r="WB726" s="1"/>
      <c r="WC726" s="1"/>
      <c r="WD726" s="1"/>
      <c r="WE726" s="1"/>
      <c r="WF726" s="1"/>
      <c r="WG726" s="1"/>
      <c r="WH726" s="1"/>
      <c r="WI726" s="1"/>
      <c r="WJ726" s="1"/>
      <c r="WK726" s="1"/>
      <c r="WL726" s="1"/>
      <c r="WM726" s="1"/>
      <c r="WN726" s="1"/>
      <c r="WO726" s="1"/>
      <c r="WP726" s="1"/>
      <c r="WQ726" s="1"/>
      <c r="WR726" s="1"/>
      <c r="WS726" s="1"/>
      <c r="WT726" s="1"/>
      <c r="WU726" s="1"/>
      <c r="WV726" s="1"/>
      <c r="WW726" s="1"/>
      <c r="WX726" s="1"/>
      <c r="WY726" s="1"/>
      <c r="WZ726" s="1"/>
      <c r="XA726" s="1"/>
      <c r="XB726" s="1"/>
      <c r="XC726" s="1"/>
      <c r="XD726" s="1"/>
      <c r="XE726" s="1"/>
      <c r="XF726" s="1"/>
      <c r="XG726" s="1"/>
      <c r="XH726" s="1"/>
      <c r="XI726" s="1"/>
      <c r="XJ726" s="1"/>
      <c r="XK726" s="1"/>
      <c r="XL726" s="1"/>
      <c r="XM726" s="1"/>
      <c r="XN726" s="1"/>
      <c r="XO726" s="1"/>
      <c r="XP726" s="1"/>
      <c r="XQ726" s="1"/>
      <c r="XR726" s="1"/>
      <c r="XS726" s="1"/>
      <c r="XT726" s="1"/>
      <c r="XU726" s="1"/>
      <c r="XV726" s="1"/>
      <c r="XW726" s="1"/>
      <c r="XX726" s="1"/>
      <c r="XY726" s="1"/>
      <c r="XZ726" s="1"/>
      <c r="YA726" s="1"/>
      <c r="YB726" s="1"/>
      <c r="YC726" s="1"/>
      <c r="YD726" s="1"/>
      <c r="YE726" s="1"/>
      <c r="YF726" s="1"/>
      <c r="YG726" s="1"/>
      <c r="YH726" s="1"/>
      <c r="YI726" s="1"/>
      <c r="YJ726" s="1"/>
      <c r="YK726" s="1"/>
      <c r="YL726" s="1"/>
      <c r="YM726" s="1"/>
      <c r="YN726" s="1"/>
      <c r="YO726" s="1"/>
      <c r="YP726" s="1"/>
      <c r="YQ726" s="1"/>
      <c r="YR726" s="1"/>
      <c r="YS726" s="1"/>
      <c r="YT726" s="1"/>
      <c r="YU726" s="1"/>
      <c r="YV726" s="1"/>
      <c r="YW726" s="1"/>
      <c r="YX726" s="1"/>
      <c r="YY726" s="1"/>
      <c r="YZ726" s="1"/>
      <c r="ZA726" s="1"/>
      <c r="ZB726" s="1"/>
      <c r="ZC726" s="1"/>
      <c r="ZD726" s="1"/>
      <c r="ZE726" s="1"/>
      <c r="ZF726" s="1"/>
      <c r="ZG726" s="1"/>
      <c r="ZH726" s="1"/>
      <c r="ZI726" s="1"/>
      <c r="ZJ726" s="1"/>
      <c r="ZK726" s="1"/>
      <c r="ZL726" s="1"/>
      <c r="ZM726" s="1"/>
      <c r="ZN726" s="1"/>
      <c r="ZO726" s="1"/>
      <c r="ZP726" s="1"/>
      <c r="ZQ726" s="1"/>
      <c r="ZR726" s="1"/>
      <c r="ZS726" s="1"/>
      <c r="ZT726" s="1"/>
      <c r="ZU726" s="1"/>
      <c r="ZV726" s="1"/>
      <c r="ZW726" s="1"/>
      <c r="ZX726" s="1"/>
      <c r="ZY726" s="1"/>
      <c r="ZZ726" s="1"/>
      <c r="AAA726" s="1"/>
      <c r="AAB726" s="1"/>
      <c r="AAC726" s="1"/>
      <c r="AAD726" s="1"/>
      <c r="AAE726" s="1"/>
      <c r="AAF726" s="1"/>
      <c r="AAG726" s="1"/>
      <c r="AAH726" s="1"/>
      <c r="AAI726" s="1"/>
      <c r="AAJ726" s="1"/>
      <c r="AAK726" s="1"/>
      <c r="AAL726" s="1"/>
      <c r="AAM726" s="1"/>
      <c r="AAN726" s="1"/>
      <c r="AAO726" s="1"/>
      <c r="AAP726" s="1"/>
      <c r="AAQ726" s="1"/>
      <c r="AAR726" s="1"/>
      <c r="AAS726" s="1"/>
      <c r="AAT726" s="1"/>
      <c r="AAU726" s="1"/>
      <c r="AAV726" s="1"/>
      <c r="AAW726" s="1"/>
      <c r="AAX726" s="1"/>
      <c r="AAY726" s="1"/>
      <c r="AAZ726" s="1"/>
      <c r="ABA726" s="1"/>
      <c r="ABB726" s="1"/>
      <c r="ABC726" s="1"/>
      <c r="ABD726" s="1"/>
      <c r="ABE726" s="1"/>
      <c r="ABF726" s="1"/>
      <c r="ABG726" s="1"/>
      <c r="ABH726" s="1"/>
      <c r="ABI726" s="1"/>
      <c r="ABJ726" s="1"/>
      <c r="ABK726" s="1"/>
      <c r="ABL726" s="1"/>
      <c r="ABM726" s="1"/>
      <c r="ABN726" s="1"/>
      <c r="ABO726" s="1"/>
      <c r="ABP726" s="1"/>
      <c r="ABQ726" s="1"/>
      <c r="ABR726" s="1"/>
      <c r="ABS726" s="1"/>
      <c r="ABT726" s="1"/>
      <c r="ABU726" s="1"/>
      <c r="ABV726" s="1"/>
      <c r="ABW726" s="1"/>
      <c r="ABX726" s="1"/>
      <c r="ABY726" s="1"/>
      <c r="ABZ726" s="1"/>
      <c r="ACA726" s="1"/>
      <c r="ACB726" s="1"/>
      <c r="ACC726" s="1"/>
      <c r="ACD726" s="1"/>
      <c r="ACE726" s="1"/>
      <c r="ACF726" s="1"/>
      <c r="ACG726" s="1"/>
      <c r="ACH726" s="1"/>
      <c r="ACI726" s="1"/>
      <c r="ACJ726" s="1"/>
      <c r="ACK726" s="1"/>
      <c r="ACL726" s="1"/>
      <c r="ACM726" s="1"/>
      <c r="ACN726" s="1"/>
      <c r="ACO726" s="1"/>
      <c r="ACP726" s="1"/>
      <c r="ACQ726" s="1"/>
      <c r="ACR726" s="1"/>
      <c r="ACS726" s="1"/>
      <c r="ACT726" s="1"/>
      <c r="ACU726" s="1"/>
      <c r="ACV726" s="1"/>
      <c r="ACW726" s="1"/>
      <c r="ACX726" s="1"/>
      <c r="ACY726" s="1"/>
      <c r="ACZ726" s="1"/>
      <c r="ADA726" s="1"/>
      <c r="ADB726" s="1"/>
      <c r="ADC726" s="1"/>
      <c r="ADD726" s="1"/>
      <c r="ADE726" s="1"/>
      <c r="ADF726" s="1"/>
      <c r="ADG726" s="1"/>
      <c r="ADH726" s="1"/>
      <c r="ADI726" s="1"/>
      <c r="ADJ726" s="1"/>
      <c r="ADK726" s="1"/>
      <c r="ADL726" s="1"/>
      <c r="ADM726" s="1"/>
      <c r="ADN726" s="1"/>
      <c r="ADO726" s="1"/>
      <c r="ADP726" s="1"/>
      <c r="ADQ726" s="1"/>
      <c r="ADR726" s="1"/>
      <c r="ADS726" s="1"/>
      <c r="ADT726" s="1"/>
      <c r="ADU726" s="1"/>
      <c r="ADV726" s="1"/>
      <c r="ADW726" s="1"/>
      <c r="ADX726" s="1"/>
      <c r="ADY726" s="1"/>
      <c r="ADZ726" s="1"/>
      <c r="AEA726" s="1"/>
      <c r="AEB726" s="1"/>
      <c r="AEC726" s="1"/>
      <c r="AED726" s="1"/>
      <c r="AEE726" s="1"/>
      <c r="AEF726" s="1"/>
      <c r="AEG726" s="1"/>
      <c r="AEH726" s="1"/>
      <c r="AEI726" s="1"/>
      <c r="AEJ726" s="1"/>
      <c r="AEK726" s="1"/>
      <c r="AEL726" s="1"/>
      <c r="AEM726" s="1"/>
      <c r="AEN726" s="1"/>
      <c r="AEO726" s="1"/>
      <c r="AEP726" s="1"/>
      <c r="AEQ726" s="1"/>
      <c r="AER726" s="1"/>
      <c r="AES726" s="1"/>
      <c r="AET726" s="1"/>
      <c r="AEU726" s="1"/>
      <c r="AEV726" s="1"/>
      <c r="AEW726" s="1"/>
      <c r="AEX726" s="1"/>
      <c r="AEY726" s="1"/>
      <c r="AEZ726" s="1"/>
      <c r="AFA726" s="1"/>
      <c r="AFB726" s="1"/>
      <c r="AFC726" s="1"/>
      <c r="AFD726" s="1"/>
      <c r="AFE726" s="1"/>
      <c r="AFF726" s="1"/>
      <c r="AFG726" s="1"/>
      <c r="AFH726" s="1"/>
      <c r="AFI726" s="1"/>
      <c r="AFJ726" s="1"/>
      <c r="AFK726" s="1"/>
      <c r="AFL726" s="1"/>
      <c r="AFM726" s="1"/>
      <c r="AFN726" s="1"/>
      <c r="AFO726" s="1"/>
      <c r="AFP726" s="1"/>
      <c r="AFQ726" s="1"/>
      <c r="AFR726" s="1"/>
      <c r="AFS726" s="1"/>
      <c r="AFT726" s="1"/>
      <c r="AFU726" s="1"/>
      <c r="AFV726" s="1"/>
      <c r="AFW726" s="1"/>
      <c r="AFX726" s="1"/>
      <c r="AFY726" s="1"/>
      <c r="AFZ726" s="1"/>
      <c r="AGA726" s="1"/>
      <c r="AGB726" s="1"/>
      <c r="AGC726" s="1"/>
      <c r="AGD726" s="1"/>
      <c r="AGE726" s="1"/>
      <c r="AGF726" s="1"/>
      <c r="AGG726" s="1"/>
      <c r="AGH726" s="1"/>
      <c r="AGI726" s="1"/>
      <c r="AGJ726" s="1"/>
      <c r="AGK726" s="1"/>
      <c r="AGL726" s="1"/>
      <c r="AGM726" s="1"/>
      <c r="AGN726" s="1"/>
      <c r="AGO726" s="1"/>
      <c r="AGP726" s="1"/>
      <c r="AGQ726" s="1"/>
      <c r="AGR726" s="1"/>
      <c r="AGS726" s="1"/>
      <c r="AGT726" s="1"/>
      <c r="AGU726" s="1"/>
      <c r="AGV726" s="1"/>
      <c r="AGW726" s="1"/>
      <c r="AGX726" s="1"/>
      <c r="AGY726" s="1"/>
      <c r="AGZ726" s="1"/>
      <c r="AHA726" s="1"/>
      <c r="AHB726" s="1"/>
      <c r="AHC726" s="1"/>
      <c r="AHD726" s="1"/>
      <c r="AHE726" s="1"/>
      <c r="AHF726" s="1"/>
      <c r="AHG726" s="1"/>
      <c r="AHH726" s="1"/>
      <c r="AHI726" s="1"/>
      <c r="AHJ726" s="1"/>
      <c r="AHK726" s="1"/>
      <c r="AHL726" s="1"/>
      <c r="AHM726" s="1"/>
      <c r="AHN726" s="1"/>
      <c r="AHO726" s="1"/>
      <c r="AHP726" s="1"/>
      <c r="AHQ726" s="1"/>
      <c r="AHR726" s="1"/>
      <c r="AHS726" s="1"/>
      <c r="AHT726" s="1"/>
      <c r="AHU726" s="1"/>
      <c r="AHV726" s="1"/>
      <c r="AHW726" s="1"/>
      <c r="AHX726" s="1"/>
      <c r="AHY726" s="1"/>
      <c r="AHZ726" s="1"/>
      <c r="AIA726" s="1"/>
      <c r="AIB726" s="1"/>
      <c r="AIC726" s="1"/>
      <c r="AID726" s="1"/>
      <c r="AIE726" s="1"/>
      <c r="AIF726" s="1"/>
      <c r="AIG726" s="1"/>
      <c r="AIH726" s="1"/>
      <c r="AII726" s="1"/>
      <c r="AIJ726" s="1"/>
      <c r="AIK726" s="1"/>
      <c r="AIL726" s="1"/>
      <c r="AIM726" s="1"/>
      <c r="AIN726" s="1"/>
      <c r="AIO726" s="1"/>
      <c r="AIP726" s="1"/>
      <c r="AIQ726" s="1"/>
      <c r="AIR726" s="1"/>
      <c r="AIS726" s="1"/>
      <c r="AIT726" s="1"/>
      <c r="AIU726" s="1"/>
      <c r="AIV726" s="1"/>
      <c r="AIW726" s="1"/>
      <c r="AIX726" s="1"/>
      <c r="AIY726" s="1"/>
      <c r="AIZ726" s="1"/>
      <c r="AJA726" s="1"/>
      <c r="AJB726" s="1"/>
      <c r="AJC726" s="1"/>
      <c r="AJD726" s="1"/>
      <c r="AJE726" s="1"/>
      <c r="AJF726" s="1"/>
      <c r="AJG726" s="1"/>
      <c r="AJH726" s="1"/>
      <c r="AJI726" s="1"/>
      <c r="AJJ726" s="1"/>
      <c r="AJK726" s="1"/>
      <c r="AJL726" s="1"/>
      <c r="AJM726" s="1"/>
      <c r="AJN726" s="1"/>
      <c r="AJO726" s="1"/>
      <c r="AJP726" s="1"/>
      <c r="AJQ726" s="1"/>
      <c r="AJR726" s="1"/>
      <c r="AJS726" s="1"/>
      <c r="AJT726" s="1"/>
      <c r="AJU726" s="1"/>
      <c r="AJV726" s="1"/>
      <c r="AJW726" s="1"/>
      <c r="AJX726" s="1"/>
      <c r="AJY726" s="1"/>
      <c r="AJZ726" s="1"/>
      <c r="AKA726" s="1"/>
      <c r="AKB726" s="1"/>
      <c r="AKC726" s="1"/>
      <c r="AKD726" s="1"/>
      <c r="AKE726" s="1"/>
      <c r="AKF726" s="1"/>
      <c r="AKG726" s="1"/>
      <c r="AKH726" s="1"/>
      <c r="AKI726" s="1"/>
      <c r="AKJ726" s="1"/>
      <c r="AKK726" s="1"/>
      <c r="AKL726" s="1"/>
      <c r="AKM726" s="1"/>
      <c r="AKN726" s="1"/>
      <c r="AKO726" s="1"/>
      <c r="AKP726" s="1"/>
      <c r="AKQ726" s="1"/>
      <c r="AKR726" s="1"/>
      <c r="AKS726" s="1"/>
      <c r="AKT726" s="1"/>
      <c r="AKU726" s="1"/>
      <c r="AKV726" s="1"/>
      <c r="AKW726" s="1"/>
      <c r="AKX726" s="1"/>
      <c r="AKY726" s="1"/>
      <c r="AKZ726" s="1"/>
      <c r="ALA726" s="1"/>
      <c r="ALB726" s="1"/>
      <c r="ALC726" s="1"/>
      <c r="ALD726" s="1"/>
      <c r="ALE726" s="1"/>
      <c r="ALF726" s="1"/>
      <c r="ALG726" s="1"/>
      <c r="ALH726" s="1"/>
      <c r="ALI726" s="1"/>
      <c r="ALJ726" s="1"/>
      <c r="ALK726" s="1"/>
      <c r="ALL726" s="1"/>
      <c r="ALM726" s="1"/>
      <c r="ALN726" s="1"/>
      <c r="ALO726" s="1"/>
      <c r="ALP726" s="1"/>
      <c r="ALQ726" s="1"/>
      <c r="ALR726" s="1"/>
      <c r="ALS726" s="1"/>
      <c r="ALT726" s="1"/>
      <c r="ALU726" s="1"/>
      <c r="ALV726" s="1"/>
      <c r="ALW726" s="1"/>
      <c r="ALX726" s="1"/>
      <c r="ALY726" s="1"/>
      <c r="ALZ726" s="1"/>
      <c r="AMA726" s="1"/>
      <c r="AMB726" s="1"/>
      <c r="AMC726" s="1"/>
      <c r="AMD726" s="1"/>
      <c r="AME726" s="1"/>
      <c r="AMF726" s="1"/>
      <c r="AMG726" s="1"/>
      <c r="AMH726" s="1"/>
      <c r="AMI726" s="1"/>
      <c r="AMJ726" s="1"/>
    </row>
    <row r="727" spans="1:1024" s="22" customFormat="1">
      <c r="A727" s="1" t="s">
        <v>9815</v>
      </c>
      <c r="B727" s="1" t="s">
        <v>9788</v>
      </c>
      <c r="C727" s="1" t="s">
        <v>1358</v>
      </c>
      <c r="D727" s="1" t="s">
        <v>13</v>
      </c>
      <c r="E727" s="1" t="s">
        <v>9866</v>
      </c>
      <c r="F727" s="1" t="s">
        <v>16</v>
      </c>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c r="KB727" s="1"/>
      <c r="KC727" s="1"/>
      <c r="KD727" s="1"/>
      <c r="KE727" s="1"/>
      <c r="KF727" s="1"/>
      <c r="KG727" s="1"/>
      <c r="KH727" s="1"/>
      <c r="KI727" s="1"/>
      <c r="KJ727" s="1"/>
      <c r="KK727" s="1"/>
      <c r="KL727" s="1"/>
      <c r="KM727" s="1"/>
      <c r="KN727" s="1"/>
      <c r="KO727" s="1"/>
      <c r="KP727" s="1"/>
      <c r="KQ727" s="1"/>
      <c r="KR727" s="1"/>
      <c r="KS727" s="1"/>
      <c r="KT727" s="1"/>
      <c r="KU727" s="1"/>
      <c r="KV727" s="1"/>
      <c r="KW727" s="1"/>
      <c r="KX727" s="1"/>
      <c r="KY727" s="1"/>
      <c r="KZ727" s="1"/>
      <c r="LA727" s="1"/>
      <c r="LB727" s="1"/>
      <c r="LC727" s="1"/>
      <c r="LD727" s="1"/>
      <c r="LE727" s="1"/>
      <c r="LF727" s="1"/>
      <c r="LG727" s="1"/>
      <c r="LH727" s="1"/>
      <c r="LI727" s="1"/>
      <c r="LJ727" s="1"/>
      <c r="LK727" s="1"/>
      <c r="LL727" s="1"/>
      <c r="LM727" s="1"/>
      <c r="LN727" s="1"/>
      <c r="LO727" s="1"/>
      <c r="LP727" s="1"/>
      <c r="LQ727" s="1"/>
      <c r="LR727" s="1"/>
      <c r="LS727" s="1"/>
      <c r="LT727" s="1"/>
      <c r="LU727" s="1"/>
      <c r="LV727" s="1"/>
      <c r="LW727" s="1"/>
      <c r="LX727" s="1"/>
      <c r="LY727" s="1"/>
      <c r="LZ727" s="1"/>
      <c r="MA727" s="1"/>
      <c r="MB727" s="1"/>
      <c r="MC727" s="1"/>
      <c r="MD727" s="1"/>
      <c r="ME727" s="1"/>
      <c r="MF727" s="1"/>
      <c r="MG727" s="1"/>
      <c r="MH727" s="1"/>
      <c r="MI727" s="1"/>
      <c r="MJ727" s="1"/>
      <c r="MK727" s="1"/>
      <c r="ML727" s="1"/>
      <c r="MM727" s="1"/>
      <c r="MN727" s="1"/>
      <c r="MO727" s="1"/>
      <c r="MP727" s="1"/>
      <c r="MQ727" s="1"/>
      <c r="MR727" s="1"/>
      <c r="MS727" s="1"/>
      <c r="MT727" s="1"/>
      <c r="MU727" s="1"/>
      <c r="MV727" s="1"/>
      <c r="MW727" s="1"/>
      <c r="MX727" s="1"/>
      <c r="MY727" s="1"/>
      <c r="MZ727" s="1"/>
      <c r="NA727" s="1"/>
      <c r="NB727" s="1"/>
      <c r="NC727" s="1"/>
      <c r="ND727" s="1"/>
      <c r="NE727" s="1"/>
      <c r="NF727" s="1"/>
      <c r="NG727" s="1"/>
      <c r="NH727" s="1"/>
      <c r="NI727" s="1"/>
      <c r="NJ727" s="1"/>
      <c r="NK727" s="1"/>
      <c r="NL727" s="1"/>
      <c r="NM727" s="1"/>
      <c r="NN727" s="1"/>
      <c r="NO727" s="1"/>
      <c r="NP727" s="1"/>
      <c r="NQ727" s="1"/>
      <c r="NR727" s="1"/>
      <c r="NS727" s="1"/>
      <c r="NT727" s="1"/>
      <c r="NU727" s="1"/>
      <c r="NV727" s="1"/>
      <c r="NW727" s="1"/>
      <c r="NX727" s="1"/>
      <c r="NY727" s="1"/>
      <c r="NZ727" s="1"/>
      <c r="OA727" s="1"/>
      <c r="OB727" s="1"/>
      <c r="OC727" s="1"/>
      <c r="OD727" s="1"/>
      <c r="OE727" s="1"/>
      <c r="OF727" s="1"/>
      <c r="OG727" s="1"/>
      <c r="OH727" s="1"/>
      <c r="OI727" s="1"/>
      <c r="OJ727" s="1"/>
      <c r="OK727" s="1"/>
      <c r="OL727" s="1"/>
      <c r="OM727" s="1"/>
      <c r="ON727" s="1"/>
      <c r="OO727" s="1"/>
      <c r="OP727" s="1"/>
      <c r="OQ727" s="1"/>
      <c r="OR727" s="1"/>
      <c r="OS727" s="1"/>
      <c r="OT727" s="1"/>
      <c r="OU727" s="1"/>
      <c r="OV727" s="1"/>
      <c r="OW727" s="1"/>
      <c r="OX727" s="1"/>
      <c r="OY727" s="1"/>
      <c r="OZ727" s="1"/>
      <c r="PA727" s="1"/>
      <c r="PB727" s="1"/>
      <c r="PC727" s="1"/>
      <c r="PD727" s="1"/>
      <c r="PE727" s="1"/>
      <c r="PF727" s="1"/>
      <c r="PG727" s="1"/>
      <c r="PH727" s="1"/>
      <c r="PI727" s="1"/>
      <c r="PJ727" s="1"/>
      <c r="PK727" s="1"/>
      <c r="PL727" s="1"/>
      <c r="PM727" s="1"/>
      <c r="PN727" s="1"/>
      <c r="PO727" s="1"/>
      <c r="PP727" s="1"/>
      <c r="PQ727" s="1"/>
      <c r="PR727" s="1"/>
      <c r="PS727" s="1"/>
      <c r="PT727" s="1"/>
      <c r="PU727" s="1"/>
      <c r="PV727" s="1"/>
      <c r="PW727" s="1"/>
      <c r="PX727" s="1"/>
      <c r="PY727" s="1"/>
      <c r="PZ727" s="1"/>
      <c r="QA727" s="1"/>
      <c r="QB727" s="1"/>
      <c r="QC727" s="1"/>
      <c r="QD727" s="1"/>
      <c r="QE727" s="1"/>
      <c r="QF727" s="1"/>
      <c r="QG727" s="1"/>
      <c r="QH727" s="1"/>
      <c r="QI727" s="1"/>
      <c r="QJ727" s="1"/>
      <c r="QK727" s="1"/>
      <c r="QL727" s="1"/>
      <c r="QM727" s="1"/>
      <c r="QN727" s="1"/>
      <c r="QO727" s="1"/>
      <c r="QP727" s="1"/>
      <c r="QQ727" s="1"/>
      <c r="QR727" s="1"/>
      <c r="QS727" s="1"/>
      <c r="QT727" s="1"/>
      <c r="QU727" s="1"/>
      <c r="QV727" s="1"/>
      <c r="QW727" s="1"/>
      <c r="QX727" s="1"/>
      <c r="QY727" s="1"/>
      <c r="QZ727" s="1"/>
      <c r="RA727" s="1"/>
      <c r="RB727" s="1"/>
      <c r="RC727" s="1"/>
      <c r="RD727" s="1"/>
      <c r="RE727" s="1"/>
      <c r="RF727" s="1"/>
      <c r="RG727" s="1"/>
      <c r="RH727" s="1"/>
      <c r="RI727" s="1"/>
      <c r="RJ727" s="1"/>
      <c r="RK727" s="1"/>
      <c r="RL727" s="1"/>
      <c r="RM727" s="1"/>
      <c r="RN727" s="1"/>
      <c r="RO727" s="1"/>
      <c r="RP727" s="1"/>
      <c r="RQ727" s="1"/>
      <c r="RR727" s="1"/>
      <c r="RS727" s="1"/>
      <c r="RT727" s="1"/>
      <c r="RU727" s="1"/>
      <c r="RV727" s="1"/>
      <c r="RW727" s="1"/>
      <c r="RX727" s="1"/>
      <c r="RY727" s="1"/>
      <c r="RZ727" s="1"/>
      <c r="SA727" s="1"/>
      <c r="SB727" s="1"/>
      <c r="SC727" s="1"/>
      <c r="SD727" s="1"/>
      <c r="SE727" s="1"/>
      <c r="SF727" s="1"/>
      <c r="SG727" s="1"/>
      <c r="SH727" s="1"/>
      <c r="SI727" s="1"/>
      <c r="SJ727" s="1"/>
      <c r="SK727" s="1"/>
      <c r="SL727" s="1"/>
      <c r="SM727" s="1"/>
      <c r="SN727" s="1"/>
      <c r="SO727" s="1"/>
      <c r="SP727" s="1"/>
      <c r="SQ727" s="1"/>
      <c r="SR727" s="1"/>
      <c r="SS727" s="1"/>
      <c r="ST727" s="1"/>
      <c r="SU727" s="1"/>
      <c r="SV727" s="1"/>
      <c r="SW727" s="1"/>
      <c r="SX727" s="1"/>
      <c r="SY727" s="1"/>
      <c r="SZ727" s="1"/>
      <c r="TA727" s="1"/>
      <c r="TB727" s="1"/>
      <c r="TC727" s="1"/>
      <c r="TD727" s="1"/>
      <c r="TE727" s="1"/>
      <c r="TF727" s="1"/>
      <c r="TG727" s="1"/>
      <c r="TH727" s="1"/>
      <c r="TI727" s="1"/>
      <c r="TJ727" s="1"/>
      <c r="TK727" s="1"/>
      <c r="TL727" s="1"/>
      <c r="TM727" s="1"/>
      <c r="TN727" s="1"/>
      <c r="TO727" s="1"/>
      <c r="TP727" s="1"/>
      <c r="TQ727" s="1"/>
      <c r="TR727" s="1"/>
      <c r="TS727" s="1"/>
      <c r="TT727" s="1"/>
      <c r="TU727" s="1"/>
      <c r="TV727" s="1"/>
      <c r="TW727" s="1"/>
      <c r="TX727" s="1"/>
      <c r="TY727" s="1"/>
      <c r="TZ727" s="1"/>
      <c r="UA727" s="1"/>
      <c r="UB727" s="1"/>
      <c r="UC727" s="1"/>
      <c r="UD727" s="1"/>
      <c r="UE727" s="1"/>
      <c r="UF727" s="1"/>
      <c r="UG727" s="1"/>
      <c r="UH727" s="1"/>
      <c r="UI727" s="1"/>
      <c r="UJ727" s="1"/>
      <c r="UK727" s="1"/>
      <c r="UL727" s="1"/>
      <c r="UM727" s="1"/>
      <c r="UN727" s="1"/>
      <c r="UO727" s="1"/>
      <c r="UP727" s="1"/>
      <c r="UQ727" s="1"/>
      <c r="UR727" s="1"/>
      <c r="US727" s="1"/>
      <c r="UT727" s="1"/>
      <c r="UU727" s="1"/>
      <c r="UV727" s="1"/>
      <c r="UW727" s="1"/>
      <c r="UX727" s="1"/>
      <c r="UY727" s="1"/>
      <c r="UZ727" s="1"/>
      <c r="VA727" s="1"/>
      <c r="VB727" s="1"/>
      <c r="VC727" s="1"/>
      <c r="VD727" s="1"/>
      <c r="VE727" s="1"/>
      <c r="VF727" s="1"/>
      <c r="VG727" s="1"/>
      <c r="VH727" s="1"/>
      <c r="VI727" s="1"/>
      <c r="VJ727" s="1"/>
      <c r="VK727" s="1"/>
      <c r="VL727" s="1"/>
      <c r="VM727" s="1"/>
      <c r="VN727" s="1"/>
      <c r="VO727" s="1"/>
      <c r="VP727" s="1"/>
      <c r="VQ727" s="1"/>
      <c r="VR727" s="1"/>
      <c r="VS727" s="1"/>
      <c r="VT727" s="1"/>
      <c r="VU727" s="1"/>
      <c r="VV727" s="1"/>
      <c r="VW727" s="1"/>
      <c r="VX727" s="1"/>
      <c r="VY727" s="1"/>
      <c r="VZ727" s="1"/>
      <c r="WA727" s="1"/>
      <c r="WB727" s="1"/>
      <c r="WC727" s="1"/>
      <c r="WD727" s="1"/>
      <c r="WE727" s="1"/>
      <c r="WF727" s="1"/>
      <c r="WG727" s="1"/>
      <c r="WH727" s="1"/>
      <c r="WI727" s="1"/>
      <c r="WJ727" s="1"/>
      <c r="WK727" s="1"/>
      <c r="WL727" s="1"/>
      <c r="WM727" s="1"/>
      <c r="WN727" s="1"/>
      <c r="WO727" s="1"/>
      <c r="WP727" s="1"/>
      <c r="WQ727" s="1"/>
      <c r="WR727" s="1"/>
      <c r="WS727" s="1"/>
      <c r="WT727" s="1"/>
      <c r="WU727" s="1"/>
      <c r="WV727" s="1"/>
      <c r="WW727" s="1"/>
      <c r="WX727" s="1"/>
      <c r="WY727" s="1"/>
      <c r="WZ727" s="1"/>
      <c r="XA727" s="1"/>
      <c r="XB727" s="1"/>
      <c r="XC727" s="1"/>
      <c r="XD727" s="1"/>
      <c r="XE727" s="1"/>
      <c r="XF727" s="1"/>
      <c r="XG727" s="1"/>
      <c r="XH727" s="1"/>
      <c r="XI727" s="1"/>
      <c r="XJ727" s="1"/>
      <c r="XK727" s="1"/>
      <c r="XL727" s="1"/>
      <c r="XM727" s="1"/>
      <c r="XN727" s="1"/>
      <c r="XO727" s="1"/>
      <c r="XP727" s="1"/>
      <c r="XQ727" s="1"/>
      <c r="XR727" s="1"/>
      <c r="XS727" s="1"/>
      <c r="XT727" s="1"/>
      <c r="XU727" s="1"/>
      <c r="XV727" s="1"/>
      <c r="XW727" s="1"/>
      <c r="XX727" s="1"/>
      <c r="XY727" s="1"/>
      <c r="XZ727" s="1"/>
      <c r="YA727" s="1"/>
      <c r="YB727" s="1"/>
      <c r="YC727" s="1"/>
      <c r="YD727" s="1"/>
      <c r="YE727" s="1"/>
      <c r="YF727" s="1"/>
      <c r="YG727" s="1"/>
      <c r="YH727" s="1"/>
      <c r="YI727" s="1"/>
      <c r="YJ727" s="1"/>
      <c r="YK727" s="1"/>
      <c r="YL727" s="1"/>
      <c r="YM727" s="1"/>
      <c r="YN727" s="1"/>
      <c r="YO727" s="1"/>
      <c r="YP727" s="1"/>
      <c r="YQ727" s="1"/>
      <c r="YR727" s="1"/>
      <c r="YS727" s="1"/>
      <c r="YT727" s="1"/>
      <c r="YU727" s="1"/>
      <c r="YV727" s="1"/>
      <c r="YW727" s="1"/>
      <c r="YX727" s="1"/>
      <c r="YY727" s="1"/>
      <c r="YZ727" s="1"/>
      <c r="ZA727" s="1"/>
      <c r="ZB727" s="1"/>
      <c r="ZC727" s="1"/>
      <c r="ZD727" s="1"/>
      <c r="ZE727" s="1"/>
      <c r="ZF727" s="1"/>
      <c r="ZG727" s="1"/>
      <c r="ZH727" s="1"/>
      <c r="ZI727" s="1"/>
      <c r="ZJ727" s="1"/>
      <c r="ZK727" s="1"/>
      <c r="ZL727" s="1"/>
      <c r="ZM727" s="1"/>
      <c r="ZN727" s="1"/>
      <c r="ZO727" s="1"/>
      <c r="ZP727" s="1"/>
      <c r="ZQ727" s="1"/>
      <c r="ZR727" s="1"/>
      <c r="ZS727" s="1"/>
      <c r="ZT727" s="1"/>
      <c r="ZU727" s="1"/>
      <c r="ZV727" s="1"/>
      <c r="ZW727" s="1"/>
      <c r="ZX727" s="1"/>
      <c r="ZY727" s="1"/>
      <c r="ZZ727" s="1"/>
      <c r="AAA727" s="1"/>
      <c r="AAB727" s="1"/>
      <c r="AAC727" s="1"/>
      <c r="AAD727" s="1"/>
      <c r="AAE727" s="1"/>
      <c r="AAF727" s="1"/>
      <c r="AAG727" s="1"/>
      <c r="AAH727" s="1"/>
      <c r="AAI727" s="1"/>
      <c r="AAJ727" s="1"/>
      <c r="AAK727" s="1"/>
      <c r="AAL727" s="1"/>
      <c r="AAM727" s="1"/>
      <c r="AAN727" s="1"/>
      <c r="AAO727" s="1"/>
      <c r="AAP727" s="1"/>
      <c r="AAQ727" s="1"/>
      <c r="AAR727" s="1"/>
      <c r="AAS727" s="1"/>
      <c r="AAT727" s="1"/>
      <c r="AAU727" s="1"/>
      <c r="AAV727" s="1"/>
      <c r="AAW727" s="1"/>
      <c r="AAX727" s="1"/>
      <c r="AAY727" s="1"/>
      <c r="AAZ727" s="1"/>
      <c r="ABA727" s="1"/>
      <c r="ABB727" s="1"/>
      <c r="ABC727" s="1"/>
      <c r="ABD727" s="1"/>
      <c r="ABE727" s="1"/>
      <c r="ABF727" s="1"/>
      <c r="ABG727" s="1"/>
      <c r="ABH727" s="1"/>
      <c r="ABI727" s="1"/>
      <c r="ABJ727" s="1"/>
      <c r="ABK727" s="1"/>
      <c r="ABL727" s="1"/>
      <c r="ABM727" s="1"/>
      <c r="ABN727" s="1"/>
      <c r="ABO727" s="1"/>
      <c r="ABP727" s="1"/>
      <c r="ABQ727" s="1"/>
      <c r="ABR727" s="1"/>
      <c r="ABS727" s="1"/>
      <c r="ABT727" s="1"/>
      <c r="ABU727" s="1"/>
      <c r="ABV727" s="1"/>
      <c r="ABW727" s="1"/>
      <c r="ABX727" s="1"/>
      <c r="ABY727" s="1"/>
      <c r="ABZ727" s="1"/>
      <c r="ACA727" s="1"/>
      <c r="ACB727" s="1"/>
      <c r="ACC727" s="1"/>
      <c r="ACD727" s="1"/>
      <c r="ACE727" s="1"/>
      <c r="ACF727" s="1"/>
      <c r="ACG727" s="1"/>
      <c r="ACH727" s="1"/>
      <c r="ACI727" s="1"/>
      <c r="ACJ727" s="1"/>
      <c r="ACK727" s="1"/>
      <c r="ACL727" s="1"/>
      <c r="ACM727" s="1"/>
      <c r="ACN727" s="1"/>
      <c r="ACO727" s="1"/>
      <c r="ACP727" s="1"/>
      <c r="ACQ727" s="1"/>
      <c r="ACR727" s="1"/>
      <c r="ACS727" s="1"/>
      <c r="ACT727" s="1"/>
      <c r="ACU727" s="1"/>
      <c r="ACV727" s="1"/>
      <c r="ACW727" s="1"/>
      <c r="ACX727" s="1"/>
      <c r="ACY727" s="1"/>
      <c r="ACZ727" s="1"/>
      <c r="ADA727" s="1"/>
      <c r="ADB727" s="1"/>
      <c r="ADC727" s="1"/>
      <c r="ADD727" s="1"/>
      <c r="ADE727" s="1"/>
      <c r="ADF727" s="1"/>
      <c r="ADG727" s="1"/>
      <c r="ADH727" s="1"/>
      <c r="ADI727" s="1"/>
      <c r="ADJ727" s="1"/>
      <c r="ADK727" s="1"/>
      <c r="ADL727" s="1"/>
      <c r="ADM727" s="1"/>
      <c r="ADN727" s="1"/>
      <c r="ADO727" s="1"/>
      <c r="ADP727" s="1"/>
      <c r="ADQ727" s="1"/>
      <c r="ADR727" s="1"/>
      <c r="ADS727" s="1"/>
      <c r="ADT727" s="1"/>
      <c r="ADU727" s="1"/>
      <c r="ADV727" s="1"/>
      <c r="ADW727" s="1"/>
      <c r="ADX727" s="1"/>
      <c r="ADY727" s="1"/>
      <c r="ADZ727" s="1"/>
      <c r="AEA727" s="1"/>
      <c r="AEB727" s="1"/>
      <c r="AEC727" s="1"/>
      <c r="AED727" s="1"/>
      <c r="AEE727" s="1"/>
      <c r="AEF727" s="1"/>
      <c r="AEG727" s="1"/>
      <c r="AEH727" s="1"/>
      <c r="AEI727" s="1"/>
      <c r="AEJ727" s="1"/>
      <c r="AEK727" s="1"/>
      <c r="AEL727" s="1"/>
      <c r="AEM727" s="1"/>
      <c r="AEN727" s="1"/>
      <c r="AEO727" s="1"/>
      <c r="AEP727" s="1"/>
      <c r="AEQ727" s="1"/>
      <c r="AER727" s="1"/>
      <c r="AES727" s="1"/>
      <c r="AET727" s="1"/>
      <c r="AEU727" s="1"/>
      <c r="AEV727" s="1"/>
      <c r="AEW727" s="1"/>
      <c r="AEX727" s="1"/>
      <c r="AEY727" s="1"/>
      <c r="AEZ727" s="1"/>
      <c r="AFA727" s="1"/>
      <c r="AFB727" s="1"/>
      <c r="AFC727" s="1"/>
      <c r="AFD727" s="1"/>
      <c r="AFE727" s="1"/>
      <c r="AFF727" s="1"/>
      <c r="AFG727" s="1"/>
      <c r="AFH727" s="1"/>
      <c r="AFI727" s="1"/>
      <c r="AFJ727" s="1"/>
      <c r="AFK727" s="1"/>
      <c r="AFL727" s="1"/>
      <c r="AFM727" s="1"/>
      <c r="AFN727" s="1"/>
      <c r="AFO727" s="1"/>
      <c r="AFP727" s="1"/>
      <c r="AFQ727" s="1"/>
      <c r="AFR727" s="1"/>
      <c r="AFS727" s="1"/>
      <c r="AFT727" s="1"/>
      <c r="AFU727" s="1"/>
      <c r="AFV727" s="1"/>
      <c r="AFW727" s="1"/>
      <c r="AFX727" s="1"/>
      <c r="AFY727" s="1"/>
      <c r="AFZ727" s="1"/>
      <c r="AGA727" s="1"/>
      <c r="AGB727" s="1"/>
      <c r="AGC727" s="1"/>
      <c r="AGD727" s="1"/>
      <c r="AGE727" s="1"/>
      <c r="AGF727" s="1"/>
      <c r="AGG727" s="1"/>
      <c r="AGH727" s="1"/>
      <c r="AGI727" s="1"/>
      <c r="AGJ727" s="1"/>
      <c r="AGK727" s="1"/>
      <c r="AGL727" s="1"/>
      <c r="AGM727" s="1"/>
      <c r="AGN727" s="1"/>
      <c r="AGO727" s="1"/>
      <c r="AGP727" s="1"/>
      <c r="AGQ727" s="1"/>
      <c r="AGR727" s="1"/>
      <c r="AGS727" s="1"/>
      <c r="AGT727" s="1"/>
      <c r="AGU727" s="1"/>
      <c r="AGV727" s="1"/>
      <c r="AGW727" s="1"/>
      <c r="AGX727" s="1"/>
      <c r="AGY727" s="1"/>
      <c r="AGZ727" s="1"/>
      <c r="AHA727" s="1"/>
      <c r="AHB727" s="1"/>
      <c r="AHC727" s="1"/>
      <c r="AHD727" s="1"/>
      <c r="AHE727" s="1"/>
      <c r="AHF727" s="1"/>
      <c r="AHG727" s="1"/>
      <c r="AHH727" s="1"/>
      <c r="AHI727" s="1"/>
      <c r="AHJ727" s="1"/>
      <c r="AHK727" s="1"/>
      <c r="AHL727" s="1"/>
      <c r="AHM727" s="1"/>
      <c r="AHN727" s="1"/>
      <c r="AHO727" s="1"/>
      <c r="AHP727" s="1"/>
      <c r="AHQ727" s="1"/>
      <c r="AHR727" s="1"/>
      <c r="AHS727" s="1"/>
      <c r="AHT727" s="1"/>
      <c r="AHU727" s="1"/>
      <c r="AHV727" s="1"/>
      <c r="AHW727" s="1"/>
      <c r="AHX727" s="1"/>
      <c r="AHY727" s="1"/>
      <c r="AHZ727" s="1"/>
      <c r="AIA727" s="1"/>
      <c r="AIB727" s="1"/>
      <c r="AIC727" s="1"/>
      <c r="AID727" s="1"/>
      <c r="AIE727" s="1"/>
      <c r="AIF727" s="1"/>
      <c r="AIG727" s="1"/>
      <c r="AIH727" s="1"/>
      <c r="AII727" s="1"/>
      <c r="AIJ727" s="1"/>
      <c r="AIK727" s="1"/>
      <c r="AIL727" s="1"/>
      <c r="AIM727" s="1"/>
      <c r="AIN727" s="1"/>
      <c r="AIO727" s="1"/>
      <c r="AIP727" s="1"/>
      <c r="AIQ727" s="1"/>
      <c r="AIR727" s="1"/>
      <c r="AIS727" s="1"/>
      <c r="AIT727" s="1"/>
      <c r="AIU727" s="1"/>
      <c r="AIV727" s="1"/>
      <c r="AIW727" s="1"/>
      <c r="AIX727" s="1"/>
      <c r="AIY727" s="1"/>
      <c r="AIZ727" s="1"/>
      <c r="AJA727" s="1"/>
      <c r="AJB727" s="1"/>
      <c r="AJC727" s="1"/>
      <c r="AJD727" s="1"/>
      <c r="AJE727" s="1"/>
      <c r="AJF727" s="1"/>
      <c r="AJG727" s="1"/>
      <c r="AJH727" s="1"/>
      <c r="AJI727" s="1"/>
      <c r="AJJ727" s="1"/>
      <c r="AJK727" s="1"/>
      <c r="AJL727" s="1"/>
      <c r="AJM727" s="1"/>
      <c r="AJN727" s="1"/>
      <c r="AJO727" s="1"/>
      <c r="AJP727" s="1"/>
      <c r="AJQ727" s="1"/>
      <c r="AJR727" s="1"/>
      <c r="AJS727" s="1"/>
      <c r="AJT727" s="1"/>
      <c r="AJU727" s="1"/>
      <c r="AJV727" s="1"/>
      <c r="AJW727" s="1"/>
      <c r="AJX727" s="1"/>
      <c r="AJY727" s="1"/>
      <c r="AJZ727" s="1"/>
      <c r="AKA727" s="1"/>
      <c r="AKB727" s="1"/>
      <c r="AKC727" s="1"/>
      <c r="AKD727" s="1"/>
      <c r="AKE727" s="1"/>
      <c r="AKF727" s="1"/>
      <c r="AKG727" s="1"/>
      <c r="AKH727" s="1"/>
      <c r="AKI727" s="1"/>
      <c r="AKJ727" s="1"/>
      <c r="AKK727" s="1"/>
      <c r="AKL727" s="1"/>
      <c r="AKM727" s="1"/>
      <c r="AKN727" s="1"/>
      <c r="AKO727" s="1"/>
      <c r="AKP727" s="1"/>
      <c r="AKQ727" s="1"/>
      <c r="AKR727" s="1"/>
      <c r="AKS727" s="1"/>
      <c r="AKT727" s="1"/>
      <c r="AKU727" s="1"/>
      <c r="AKV727" s="1"/>
      <c r="AKW727" s="1"/>
      <c r="AKX727" s="1"/>
      <c r="AKY727" s="1"/>
      <c r="AKZ727" s="1"/>
      <c r="ALA727" s="1"/>
      <c r="ALB727" s="1"/>
      <c r="ALC727" s="1"/>
      <c r="ALD727" s="1"/>
      <c r="ALE727" s="1"/>
      <c r="ALF727" s="1"/>
      <c r="ALG727" s="1"/>
      <c r="ALH727" s="1"/>
      <c r="ALI727" s="1"/>
      <c r="ALJ727" s="1"/>
      <c r="ALK727" s="1"/>
      <c r="ALL727" s="1"/>
      <c r="ALM727" s="1"/>
      <c r="ALN727" s="1"/>
      <c r="ALO727" s="1"/>
      <c r="ALP727" s="1"/>
      <c r="ALQ727" s="1"/>
      <c r="ALR727" s="1"/>
      <c r="ALS727" s="1"/>
      <c r="ALT727" s="1"/>
      <c r="ALU727" s="1"/>
      <c r="ALV727" s="1"/>
      <c r="ALW727" s="1"/>
      <c r="ALX727" s="1"/>
      <c r="ALY727" s="1"/>
      <c r="ALZ727" s="1"/>
      <c r="AMA727" s="1"/>
      <c r="AMB727" s="1"/>
      <c r="AMC727" s="1"/>
      <c r="AMD727" s="1"/>
      <c r="AME727" s="1"/>
      <c r="AMF727" s="1"/>
      <c r="AMG727" s="1"/>
      <c r="AMH727" s="1"/>
      <c r="AMI727" s="1"/>
      <c r="AMJ727" s="1"/>
    </row>
    <row r="728" spans="1:1024" s="22" customFormat="1">
      <c r="A728" s="1" t="s">
        <v>9816</v>
      </c>
      <c r="B728" s="1" t="s">
        <v>9789</v>
      </c>
      <c r="C728" s="1" t="s">
        <v>1358</v>
      </c>
      <c r="D728" s="1" t="s">
        <v>13</v>
      </c>
      <c r="E728" s="1" t="s">
        <v>9867</v>
      </c>
      <c r="F728" s="1" t="s">
        <v>16</v>
      </c>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c r="KB728" s="1"/>
      <c r="KC728" s="1"/>
      <c r="KD728" s="1"/>
      <c r="KE728" s="1"/>
      <c r="KF728" s="1"/>
      <c r="KG728" s="1"/>
      <c r="KH728" s="1"/>
      <c r="KI728" s="1"/>
      <c r="KJ728" s="1"/>
      <c r="KK728" s="1"/>
      <c r="KL728" s="1"/>
      <c r="KM728" s="1"/>
      <c r="KN728" s="1"/>
      <c r="KO728" s="1"/>
      <c r="KP728" s="1"/>
      <c r="KQ728" s="1"/>
      <c r="KR728" s="1"/>
      <c r="KS728" s="1"/>
      <c r="KT728" s="1"/>
      <c r="KU728" s="1"/>
      <c r="KV728" s="1"/>
      <c r="KW728" s="1"/>
      <c r="KX728" s="1"/>
      <c r="KY728" s="1"/>
      <c r="KZ728" s="1"/>
      <c r="LA728" s="1"/>
      <c r="LB728" s="1"/>
      <c r="LC728" s="1"/>
      <c r="LD728" s="1"/>
      <c r="LE728" s="1"/>
      <c r="LF728" s="1"/>
      <c r="LG728" s="1"/>
      <c r="LH728" s="1"/>
      <c r="LI728" s="1"/>
      <c r="LJ728" s="1"/>
      <c r="LK728" s="1"/>
      <c r="LL728" s="1"/>
      <c r="LM728" s="1"/>
      <c r="LN728" s="1"/>
      <c r="LO728" s="1"/>
      <c r="LP728" s="1"/>
      <c r="LQ728" s="1"/>
      <c r="LR728" s="1"/>
      <c r="LS728" s="1"/>
      <c r="LT728" s="1"/>
      <c r="LU728" s="1"/>
      <c r="LV728" s="1"/>
      <c r="LW728" s="1"/>
      <c r="LX728" s="1"/>
      <c r="LY728" s="1"/>
      <c r="LZ728" s="1"/>
      <c r="MA728" s="1"/>
      <c r="MB728" s="1"/>
      <c r="MC728" s="1"/>
      <c r="MD728" s="1"/>
      <c r="ME728" s="1"/>
      <c r="MF728" s="1"/>
      <c r="MG728" s="1"/>
      <c r="MH728" s="1"/>
      <c r="MI728" s="1"/>
      <c r="MJ728" s="1"/>
      <c r="MK728" s="1"/>
      <c r="ML728" s="1"/>
      <c r="MM728" s="1"/>
      <c r="MN728" s="1"/>
      <c r="MO728" s="1"/>
      <c r="MP728" s="1"/>
      <c r="MQ728" s="1"/>
      <c r="MR728" s="1"/>
      <c r="MS728" s="1"/>
      <c r="MT728" s="1"/>
      <c r="MU728" s="1"/>
      <c r="MV728" s="1"/>
      <c r="MW728" s="1"/>
      <c r="MX728" s="1"/>
      <c r="MY728" s="1"/>
      <c r="MZ728" s="1"/>
      <c r="NA728" s="1"/>
      <c r="NB728" s="1"/>
      <c r="NC728" s="1"/>
      <c r="ND728" s="1"/>
      <c r="NE728" s="1"/>
      <c r="NF728" s="1"/>
      <c r="NG728" s="1"/>
      <c r="NH728" s="1"/>
      <c r="NI728" s="1"/>
      <c r="NJ728" s="1"/>
      <c r="NK728" s="1"/>
      <c r="NL728" s="1"/>
      <c r="NM728" s="1"/>
      <c r="NN728" s="1"/>
      <c r="NO728" s="1"/>
      <c r="NP728" s="1"/>
      <c r="NQ728" s="1"/>
      <c r="NR728" s="1"/>
      <c r="NS728" s="1"/>
      <c r="NT728" s="1"/>
      <c r="NU728" s="1"/>
      <c r="NV728" s="1"/>
      <c r="NW728" s="1"/>
      <c r="NX728" s="1"/>
      <c r="NY728" s="1"/>
      <c r="NZ728" s="1"/>
      <c r="OA728" s="1"/>
      <c r="OB728" s="1"/>
      <c r="OC728" s="1"/>
      <c r="OD728" s="1"/>
      <c r="OE728" s="1"/>
      <c r="OF728" s="1"/>
      <c r="OG728" s="1"/>
      <c r="OH728" s="1"/>
      <c r="OI728" s="1"/>
      <c r="OJ728" s="1"/>
      <c r="OK728" s="1"/>
      <c r="OL728" s="1"/>
      <c r="OM728" s="1"/>
      <c r="ON728" s="1"/>
      <c r="OO728" s="1"/>
      <c r="OP728" s="1"/>
      <c r="OQ728" s="1"/>
      <c r="OR728" s="1"/>
      <c r="OS728" s="1"/>
      <c r="OT728" s="1"/>
      <c r="OU728" s="1"/>
      <c r="OV728" s="1"/>
      <c r="OW728" s="1"/>
      <c r="OX728" s="1"/>
      <c r="OY728" s="1"/>
      <c r="OZ728" s="1"/>
      <c r="PA728" s="1"/>
      <c r="PB728" s="1"/>
      <c r="PC728" s="1"/>
      <c r="PD728" s="1"/>
      <c r="PE728" s="1"/>
      <c r="PF728" s="1"/>
      <c r="PG728" s="1"/>
      <c r="PH728" s="1"/>
      <c r="PI728" s="1"/>
      <c r="PJ728" s="1"/>
      <c r="PK728" s="1"/>
      <c r="PL728" s="1"/>
      <c r="PM728" s="1"/>
      <c r="PN728" s="1"/>
      <c r="PO728" s="1"/>
      <c r="PP728" s="1"/>
      <c r="PQ728" s="1"/>
      <c r="PR728" s="1"/>
      <c r="PS728" s="1"/>
      <c r="PT728" s="1"/>
      <c r="PU728" s="1"/>
      <c r="PV728" s="1"/>
      <c r="PW728" s="1"/>
      <c r="PX728" s="1"/>
      <c r="PY728" s="1"/>
      <c r="PZ728" s="1"/>
      <c r="QA728" s="1"/>
      <c r="QB728" s="1"/>
      <c r="QC728" s="1"/>
      <c r="QD728" s="1"/>
      <c r="QE728" s="1"/>
      <c r="QF728" s="1"/>
      <c r="QG728" s="1"/>
      <c r="QH728" s="1"/>
      <c r="QI728" s="1"/>
      <c r="QJ728" s="1"/>
      <c r="QK728" s="1"/>
      <c r="QL728" s="1"/>
      <c r="QM728" s="1"/>
      <c r="QN728" s="1"/>
      <c r="QO728" s="1"/>
      <c r="QP728" s="1"/>
      <c r="QQ728" s="1"/>
      <c r="QR728" s="1"/>
      <c r="QS728" s="1"/>
      <c r="QT728" s="1"/>
      <c r="QU728" s="1"/>
      <c r="QV728" s="1"/>
      <c r="QW728" s="1"/>
      <c r="QX728" s="1"/>
      <c r="QY728" s="1"/>
      <c r="QZ728" s="1"/>
      <c r="RA728" s="1"/>
      <c r="RB728" s="1"/>
      <c r="RC728" s="1"/>
      <c r="RD728" s="1"/>
      <c r="RE728" s="1"/>
      <c r="RF728" s="1"/>
      <c r="RG728" s="1"/>
      <c r="RH728" s="1"/>
      <c r="RI728" s="1"/>
      <c r="RJ728" s="1"/>
      <c r="RK728" s="1"/>
      <c r="RL728" s="1"/>
      <c r="RM728" s="1"/>
      <c r="RN728" s="1"/>
      <c r="RO728" s="1"/>
      <c r="RP728" s="1"/>
      <c r="RQ728" s="1"/>
      <c r="RR728" s="1"/>
      <c r="RS728" s="1"/>
      <c r="RT728" s="1"/>
      <c r="RU728" s="1"/>
      <c r="RV728" s="1"/>
      <c r="RW728" s="1"/>
      <c r="RX728" s="1"/>
      <c r="RY728" s="1"/>
      <c r="RZ728" s="1"/>
      <c r="SA728" s="1"/>
      <c r="SB728" s="1"/>
      <c r="SC728" s="1"/>
      <c r="SD728" s="1"/>
      <c r="SE728" s="1"/>
      <c r="SF728" s="1"/>
      <c r="SG728" s="1"/>
      <c r="SH728" s="1"/>
      <c r="SI728" s="1"/>
      <c r="SJ728" s="1"/>
      <c r="SK728" s="1"/>
      <c r="SL728" s="1"/>
      <c r="SM728" s="1"/>
      <c r="SN728" s="1"/>
      <c r="SO728" s="1"/>
      <c r="SP728" s="1"/>
      <c r="SQ728" s="1"/>
      <c r="SR728" s="1"/>
      <c r="SS728" s="1"/>
      <c r="ST728" s="1"/>
      <c r="SU728" s="1"/>
      <c r="SV728" s="1"/>
      <c r="SW728" s="1"/>
      <c r="SX728" s="1"/>
      <c r="SY728" s="1"/>
      <c r="SZ728" s="1"/>
      <c r="TA728" s="1"/>
      <c r="TB728" s="1"/>
      <c r="TC728" s="1"/>
      <c r="TD728" s="1"/>
      <c r="TE728" s="1"/>
      <c r="TF728" s="1"/>
      <c r="TG728" s="1"/>
      <c r="TH728" s="1"/>
      <c r="TI728" s="1"/>
      <c r="TJ728" s="1"/>
      <c r="TK728" s="1"/>
      <c r="TL728" s="1"/>
      <c r="TM728" s="1"/>
      <c r="TN728" s="1"/>
      <c r="TO728" s="1"/>
      <c r="TP728" s="1"/>
      <c r="TQ728" s="1"/>
      <c r="TR728" s="1"/>
      <c r="TS728" s="1"/>
      <c r="TT728" s="1"/>
      <c r="TU728" s="1"/>
      <c r="TV728" s="1"/>
      <c r="TW728" s="1"/>
      <c r="TX728" s="1"/>
      <c r="TY728" s="1"/>
      <c r="TZ728" s="1"/>
      <c r="UA728" s="1"/>
      <c r="UB728" s="1"/>
      <c r="UC728" s="1"/>
      <c r="UD728" s="1"/>
      <c r="UE728" s="1"/>
      <c r="UF728" s="1"/>
      <c r="UG728" s="1"/>
      <c r="UH728" s="1"/>
      <c r="UI728" s="1"/>
      <c r="UJ728" s="1"/>
      <c r="UK728" s="1"/>
      <c r="UL728" s="1"/>
      <c r="UM728" s="1"/>
      <c r="UN728" s="1"/>
      <c r="UO728" s="1"/>
      <c r="UP728" s="1"/>
      <c r="UQ728" s="1"/>
      <c r="UR728" s="1"/>
      <c r="US728" s="1"/>
      <c r="UT728" s="1"/>
      <c r="UU728" s="1"/>
      <c r="UV728" s="1"/>
      <c r="UW728" s="1"/>
      <c r="UX728" s="1"/>
      <c r="UY728" s="1"/>
      <c r="UZ728" s="1"/>
      <c r="VA728" s="1"/>
      <c r="VB728" s="1"/>
      <c r="VC728" s="1"/>
      <c r="VD728" s="1"/>
      <c r="VE728" s="1"/>
      <c r="VF728" s="1"/>
      <c r="VG728" s="1"/>
      <c r="VH728" s="1"/>
      <c r="VI728" s="1"/>
      <c r="VJ728" s="1"/>
      <c r="VK728" s="1"/>
      <c r="VL728" s="1"/>
      <c r="VM728" s="1"/>
      <c r="VN728" s="1"/>
      <c r="VO728" s="1"/>
      <c r="VP728" s="1"/>
      <c r="VQ728" s="1"/>
      <c r="VR728" s="1"/>
      <c r="VS728" s="1"/>
      <c r="VT728" s="1"/>
      <c r="VU728" s="1"/>
      <c r="VV728" s="1"/>
      <c r="VW728" s="1"/>
      <c r="VX728" s="1"/>
      <c r="VY728" s="1"/>
      <c r="VZ728" s="1"/>
      <c r="WA728" s="1"/>
      <c r="WB728" s="1"/>
      <c r="WC728" s="1"/>
      <c r="WD728" s="1"/>
      <c r="WE728" s="1"/>
      <c r="WF728" s="1"/>
      <c r="WG728" s="1"/>
      <c r="WH728" s="1"/>
      <c r="WI728" s="1"/>
      <c r="WJ728" s="1"/>
      <c r="WK728" s="1"/>
      <c r="WL728" s="1"/>
      <c r="WM728" s="1"/>
      <c r="WN728" s="1"/>
      <c r="WO728" s="1"/>
      <c r="WP728" s="1"/>
      <c r="WQ728" s="1"/>
      <c r="WR728" s="1"/>
      <c r="WS728" s="1"/>
      <c r="WT728" s="1"/>
      <c r="WU728" s="1"/>
      <c r="WV728" s="1"/>
      <c r="WW728" s="1"/>
      <c r="WX728" s="1"/>
      <c r="WY728" s="1"/>
      <c r="WZ728" s="1"/>
      <c r="XA728" s="1"/>
      <c r="XB728" s="1"/>
      <c r="XC728" s="1"/>
      <c r="XD728" s="1"/>
      <c r="XE728" s="1"/>
      <c r="XF728" s="1"/>
      <c r="XG728" s="1"/>
      <c r="XH728" s="1"/>
      <c r="XI728" s="1"/>
      <c r="XJ728" s="1"/>
      <c r="XK728" s="1"/>
      <c r="XL728" s="1"/>
      <c r="XM728" s="1"/>
      <c r="XN728" s="1"/>
      <c r="XO728" s="1"/>
      <c r="XP728" s="1"/>
      <c r="XQ728" s="1"/>
      <c r="XR728" s="1"/>
      <c r="XS728" s="1"/>
      <c r="XT728" s="1"/>
      <c r="XU728" s="1"/>
      <c r="XV728" s="1"/>
      <c r="XW728" s="1"/>
      <c r="XX728" s="1"/>
      <c r="XY728" s="1"/>
      <c r="XZ728" s="1"/>
      <c r="YA728" s="1"/>
      <c r="YB728" s="1"/>
      <c r="YC728" s="1"/>
      <c r="YD728" s="1"/>
      <c r="YE728" s="1"/>
      <c r="YF728" s="1"/>
      <c r="YG728" s="1"/>
      <c r="YH728" s="1"/>
      <c r="YI728" s="1"/>
      <c r="YJ728" s="1"/>
      <c r="YK728" s="1"/>
      <c r="YL728" s="1"/>
      <c r="YM728" s="1"/>
      <c r="YN728" s="1"/>
      <c r="YO728" s="1"/>
      <c r="YP728" s="1"/>
      <c r="YQ728" s="1"/>
      <c r="YR728" s="1"/>
      <c r="YS728" s="1"/>
      <c r="YT728" s="1"/>
      <c r="YU728" s="1"/>
      <c r="YV728" s="1"/>
      <c r="YW728" s="1"/>
      <c r="YX728" s="1"/>
      <c r="YY728" s="1"/>
      <c r="YZ728" s="1"/>
      <c r="ZA728" s="1"/>
      <c r="ZB728" s="1"/>
      <c r="ZC728" s="1"/>
      <c r="ZD728" s="1"/>
      <c r="ZE728" s="1"/>
      <c r="ZF728" s="1"/>
      <c r="ZG728" s="1"/>
      <c r="ZH728" s="1"/>
      <c r="ZI728" s="1"/>
      <c r="ZJ728" s="1"/>
      <c r="ZK728" s="1"/>
      <c r="ZL728" s="1"/>
      <c r="ZM728" s="1"/>
      <c r="ZN728" s="1"/>
      <c r="ZO728" s="1"/>
      <c r="ZP728" s="1"/>
      <c r="ZQ728" s="1"/>
      <c r="ZR728" s="1"/>
      <c r="ZS728" s="1"/>
      <c r="ZT728" s="1"/>
      <c r="ZU728" s="1"/>
      <c r="ZV728" s="1"/>
      <c r="ZW728" s="1"/>
      <c r="ZX728" s="1"/>
      <c r="ZY728" s="1"/>
      <c r="ZZ728" s="1"/>
      <c r="AAA728" s="1"/>
      <c r="AAB728" s="1"/>
      <c r="AAC728" s="1"/>
      <c r="AAD728" s="1"/>
      <c r="AAE728" s="1"/>
      <c r="AAF728" s="1"/>
      <c r="AAG728" s="1"/>
      <c r="AAH728" s="1"/>
      <c r="AAI728" s="1"/>
      <c r="AAJ728" s="1"/>
      <c r="AAK728" s="1"/>
      <c r="AAL728" s="1"/>
      <c r="AAM728" s="1"/>
      <c r="AAN728" s="1"/>
      <c r="AAO728" s="1"/>
      <c r="AAP728" s="1"/>
      <c r="AAQ728" s="1"/>
      <c r="AAR728" s="1"/>
      <c r="AAS728" s="1"/>
      <c r="AAT728" s="1"/>
      <c r="AAU728" s="1"/>
      <c r="AAV728" s="1"/>
      <c r="AAW728" s="1"/>
      <c r="AAX728" s="1"/>
      <c r="AAY728" s="1"/>
      <c r="AAZ728" s="1"/>
      <c r="ABA728" s="1"/>
      <c r="ABB728" s="1"/>
      <c r="ABC728" s="1"/>
      <c r="ABD728" s="1"/>
      <c r="ABE728" s="1"/>
      <c r="ABF728" s="1"/>
      <c r="ABG728" s="1"/>
      <c r="ABH728" s="1"/>
      <c r="ABI728" s="1"/>
      <c r="ABJ728" s="1"/>
      <c r="ABK728" s="1"/>
      <c r="ABL728" s="1"/>
      <c r="ABM728" s="1"/>
      <c r="ABN728" s="1"/>
      <c r="ABO728" s="1"/>
      <c r="ABP728" s="1"/>
      <c r="ABQ728" s="1"/>
      <c r="ABR728" s="1"/>
      <c r="ABS728" s="1"/>
      <c r="ABT728" s="1"/>
      <c r="ABU728" s="1"/>
      <c r="ABV728" s="1"/>
      <c r="ABW728" s="1"/>
      <c r="ABX728" s="1"/>
      <c r="ABY728" s="1"/>
      <c r="ABZ728" s="1"/>
      <c r="ACA728" s="1"/>
      <c r="ACB728" s="1"/>
      <c r="ACC728" s="1"/>
      <c r="ACD728" s="1"/>
      <c r="ACE728" s="1"/>
      <c r="ACF728" s="1"/>
      <c r="ACG728" s="1"/>
      <c r="ACH728" s="1"/>
      <c r="ACI728" s="1"/>
      <c r="ACJ728" s="1"/>
      <c r="ACK728" s="1"/>
      <c r="ACL728" s="1"/>
      <c r="ACM728" s="1"/>
      <c r="ACN728" s="1"/>
      <c r="ACO728" s="1"/>
      <c r="ACP728" s="1"/>
      <c r="ACQ728" s="1"/>
      <c r="ACR728" s="1"/>
      <c r="ACS728" s="1"/>
      <c r="ACT728" s="1"/>
      <c r="ACU728" s="1"/>
      <c r="ACV728" s="1"/>
      <c r="ACW728" s="1"/>
      <c r="ACX728" s="1"/>
      <c r="ACY728" s="1"/>
      <c r="ACZ728" s="1"/>
      <c r="ADA728" s="1"/>
      <c r="ADB728" s="1"/>
      <c r="ADC728" s="1"/>
      <c r="ADD728" s="1"/>
      <c r="ADE728" s="1"/>
      <c r="ADF728" s="1"/>
      <c r="ADG728" s="1"/>
      <c r="ADH728" s="1"/>
      <c r="ADI728" s="1"/>
      <c r="ADJ728" s="1"/>
      <c r="ADK728" s="1"/>
      <c r="ADL728" s="1"/>
      <c r="ADM728" s="1"/>
      <c r="ADN728" s="1"/>
      <c r="ADO728" s="1"/>
      <c r="ADP728" s="1"/>
      <c r="ADQ728" s="1"/>
      <c r="ADR728" s="1"/>
      <c r="ADS728" s="1"/>
      <c r="ADT728" s="1"/>
      <c r="ADU728" s="1"/>
      <c r="ADV728" s="1"/>
      <c r="ADW728" s="1"/>
      <c r="ADX728" s="1"/>
      <c r="ADY728" s="1"/>
      <c r="ADZ728" s="1"/>
      <c r="AEA728" s="1"/>
      <c r="AEB728" s="1"/>
      <c r="AEC728" s="1"/>
      <c r="AED728" s="1"/>
      <c r="AEE728" s="1"/>
      <c r="AEF728" s="1"/>
      <c r="AEG728" s="1"/>
      <c r="AEH728" s="1"/>
      <c r="AEI728" s="1"/>
      <c r="AEJ728" s="1"/>
      <c r="AEK728" s="1"/>
      <c r="AEL728" s="1"/>
      <c r="AEM728" s="1"/>
      <c r="AEN728" s="1"/>
      <c r="AEO728" s="1"/>
      <c r="AEP728" s="1"/>
      <c r="AEQ728" s="1"/>
      <c r="AER728" s="1"/>
      <c r="AES728" s="1"/>
      <c r="AET728" s="1"/>
      <c r="AEU728" s="1"/>
      <c r="AEV728" s="1"/>
      <c r="AEW728" s="1"/>
      <c r="AEX728" s="1"/>
      <c r="AEY728" s="1"/>
      <c r="AEZ728" s="1"/>
      <c r="AFA728" s="1"/>
      <c r="AFB728" s="1"/>
      <c r="AFC728" s="1"/>
      <c r="AFD728" s="1"/>
      <c r="AFE728" s="1"/>
      <c r="AFF728" s="1"/>
      <c r="AFG728" s="1"/>
      <c r="AFH728" s="1"/>
      <c r="AFI728" s="1"/>
      <c r="AFJ728" s="1"/>
      <c r="AFK728" s="1"/>
      <c r="AFL728" s="1"/>
      <c r="AFM728" s="1"/>
      <c r="AFN728" s="1"/>
      <c r="AFO728" s="1"/>
      <c r="AFP728" s="1"/>
      <c r="AFQ728" s="1"/>
      <c r="AFR728" s="1"/>
      <c r="AFS728" s="1"/>
      <c r="AFT728" s="1"/>
      <c r="AFU728" s="1"/>
      <c r="AFV728" s="1"/>
      <c r="AFW728" s="1"/>
      <c r="AFX728" s="1"/>
      <c r="AFY728" s="1"/>
      <c r="AFZ728" s="1"/>
      <c r="AGA728" s="1"/>
      <c r="AGB728" s="1"/>
      <c r="AGC728" s="1"/>
      <c r="AGD728" s="1"/>
      <c r="AGE728" s="1"/>
      <c r="AGF728" s="1"/>
      <c r="AGG728" s="1"/>
      <c r="AGH728" s="1"/>
      <c r="AGI728" s="1"/>
      <c r="AGJ728" s="1"/>
      <c r="AGK728" s="1"/>
      <c r="AGL728" s="1"/>
      <c r="AGM728" s="1"/>
      <c r="AGN728" s="1"/>
      <c r="AGO728" s="1"/>
      <c r="AGP728" s="1"/>
      <c r="AGQ728" s="1"/>
      <c r="AGR728" s="1"/>
      <c r="AGS728" s="1"/>
      <c r="AGT728" s="1"/>
      <c r="AGU728" s="1"/>
      <c r="AGV728" s="1"/>
      <c r="AGW728" s="1"/>
      <c r="AGX728" s="1"/>
      <c r="AGY728" s="1"/>
      <c r="AGZ728" s="1"/>
      <c r="AHA728" s="1"/>
      <c r="AHB728" s="1"/>
      <c r="AHC728" s="1"/>
      <c r="AHD728" s="1"/>
      <c r="AHE728" s="1"/>
      <c r="AHF728" s="1"/>
      <c r="AHG728" s="1"/>
      <c r="AHH728" s="1"/>
      <c r="AHI728" s="1"/>
      <c r="AHJ728" s="1"/>
      <c r="AHK728" s="1"/>
      <c r="AHL728" s="1"/>
      <c r="AHM728" s="1"/>
      <c r="AHN728" s="1"/>
      <c r="AHO728" s="1"/>
      <c r="AHP728" s="1"/>
      <c r="AHQ728" s="1"/>
      <c r="AHR728" s="1"/>
      <c r="AHS728" s="1"/>
      <c r="AHT728" s="1"/>
      <c r="AHU728" s="1"/>
      <c r="AHV728" s="1"/>
      <c r="AHW728" s="1"/>
      <c r="AHX728" s="1"/>
      <c r="AHY728" s="1"/>
      <c r="AHZ728" s="1"/>
      <c r="AIA728" s="1"/>
      <c r="AIB728" s="1"/>
      <c r="AIC728" s="1"/>
      <c r="AID728" s="1"/>
      <c r="AIE728" s="1"/>
      <c r="AIF728" s="1"/>
      <c r="AIG728" s="1"/>
      <c r="AIH728" s="1"/>
      <c r="AII728" s="1"/>
      <c r="AIJ728" s="1"/>
      <c r="AIK728" s="1"/>
      <c r="AIL728" s="1"/>
      <c r="AIM728" s="1"/>
      <c r="AIN728" s="1"/>
      <c r="AIO728" s="1"/>
      <c r="AIP728" s="1"/>
      <c r="AIQ728" s="1"/>
      <c r="AIR728" s="1"/>
      <c r="AIS728" s="1"/>
      <c r="AIT728" s="1"/>
      <c r="AIU728" s="1"/>
      <c r="AIV728" s="1"/>
      <c r="AIW728" s="1"/>
      <c r="AIX728" s="1"/>
      <c r="AIY728" s="1"/>
      <c r="AIZ728" s="1"/>
      <c r="AJA728" s="1"/>
      <c r="AJB728" s="1"/>
      <c r="AJC728" s="1"/>
      <c r="AJD728" s="1"/>
      <c r="AJE728" s="1"/>
      <c r="AJF728" s="1"/>
      <c r="AJG728" s="1"/>
      <c r="AJH728" s="1"/>
      <c r="AJI728" s="1"/>
      <c r="AJJ728" s="1"/>
      <c r="AJK728" s="1"/>
      <c r="AJL728" s="1"/>
      <c r="AJM728" s="1"/>
      <c r="AJN728" s="1"/>
      <c r="AJO728" s="1"/>
      <c r="AJP728" s="1"/>
      <c r="AJQ728" s="1"/>
      <c r="AJR728" s="1"/>
      <c r="AJS728" s="1"/>
      <c r="AJT728" s="1"/>
      <c r="AJU728" s="1"/>
      <c r="AJV728" s="1"/>
      <c r="AJW728" s="1"/>
      <c r="AJX728" s="1"/>
      <c r="AJY728" s="1"/>
      <c r="AJZ728" s="1"/>
      <c r="AKA728" s="1"/>
      <c r="AKB728" s="1"/>
      <c r="AKC728" s="1"/>
      <c r="AKD728" s="1"/>
      <c r="AKE728" s="1"/>
      <c r="AKF728" s="1"/>
      <c r="AKG728" s="1"/>
      <c r="AKH728" s="1"/>
      <c r="AKI728" s="1"/>
      <c r="AKJ728" s="1"/>
      <c r="AKK728" s="1"/>
      <c r="AKL728" s="1"/>
      <c r="AKM728" s="1"/>
      <c r="AKN728" s="1"/>
      <c r="AKO728" s="1"/>
      <c r="AKP728" s="1"/>
      <c r="AKQ728" s="1"/>
      <c r="AKR728" s="1"/>
      <c r="AKS728" s="1"/>
      <c r="AKT728" s="1"/>
      <c r="AKU728" s="1"/>
      <c r="AKV728" s="1"/>
      <c r="AKW728" s="1"/>
      <c r="AKX728" s="1"/>
      <c r="AKY728" s="1"/>
      <c r="AKZ728" s="1"/>
      <c r="ALA728" s="1"/>
      <c r="ALB728" s="1"/>
      <c r="ALC728" s="1"/>
      <c r="ALD728" s="1"/>
      <c r="ALE728" s="1"/>
      <c r="ALF728" s="1"/>
      <c r="ALG728" s="1"/>
      <c r="ALH728" s="1"/>
      <c r="ALI728" s="1"/>
      <c r="ALJ728" s="1"/>
      <c r="ALK728" s="1"/>
      <c r="ALL728" s="1"/>
      <c r="ALM728" s="1"/>
      <c r="ALN728" s="1"/>
      <c r="ALO728" s="1"/>
      <c r="ALP728" s="1"/>
      <c r="ALQ728" s="1"/>
      <c r="ALR728" s="1"/>
      <c r="ALS728" s="1"/>
      <c r="ALT728" s="1"/>
      <c r="ALU728" s="1"/>
      <c r="ALV728" s="1"/>
      <c r="ALW728" s="1"/>
      <c r="ALX728" s="1"/>
      <c r="ALY728" s="1"/>
      <c r="ALZ728" s="1"/>
      <c r="AMA728" s="1"/>
      <c r="AMB728" s="1"/>
      <c r="AMC728" s="1"/>
      <c r="AMD728" s="1"/>
      <c r="AME728" s="1"/>
      <c r="AMF728" s="1"/>
      <c r="AMG728" s="1"/>
      <c r="AMH728" s="1"/>
      <c r="AMI728" s="1"/>
      <c r="AMJ728" s="1"/>
    </row>
    <row r="729" spans="1:1024" s="22" customFormat="1">
      <c r="A729" s="1" t="s">
        <v>9817</v>
      </c>
      <c r="B729" s="1" t="s">
        <v>9790</v>
      </c>
      <c r="C729" s="1" t="s">
        <v>1358</v>
      </c>
      <c r="D729" s="1" t="s">
        <v>13</v>
      </c>
      <c r="E729" s="1" t="s">
        <v>9818</v>
      </c>
      <c r="F729" s="1" t="s">
        <v>16</v>
      </c>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c r="KB729" s="1"/>
      <c r="KC729" s="1"/>
      <c r="KD729" s="1"/>
      <c r="KE729" s="1"/>
      <c r="KF729" s="1"/>
      <c r="KG729" s="1"/>
      <c r="KH729" s="1"/>
      <c r="KI729" s="1"/>
      <c r="KJ729" s="1"/>
      <c r="KK729" s="1"/>
      <c r="KL729" s="1"/>
      <c r="KM729" s="1"/>
      <c r="KN729" s="1"/>
      <c r="KO729" s="1"/>
      <c r="KP729" s="1"/>
      <c r="KQ729" s="1"/>
      <c r="KR729" s="1"/>
      <c r="KS729" s="1"/>
      <c r="KT729" s="1"/>
      <c r="KU729" s="1"/>
      <c r="KV729" s="1"/>
      <c r="KW729" s="1"/>
      <c r="KX729" s="1"/>
      <c r="KY729" s="1"/>
      <c r="KZ729" s="1"/>
      <c r="LA729" s="1"/>
      <c r="LB729" s="1"/>
      <c r="LC729" s="1"/>
      <c r="LD729" s="1"/>
      <c r="LE729" s="1"/>
      <c r="LF729" s="1"/>
      <c r="LG729" s="1"/>
      <c r="LH729" s="1"/>
      <c r="LI729" s="1"/>
      <c r="LJ729" s="1"/>
      <c r="LK729" s="1"/>
      <c r="LL729" s="1"/>
      <c r="LM729" s="1"/>
      <c r="LN729" s="1"/>
      <c r="LO729" s="1"/>
      <c r="LP729" s="1"/>
      <c r="LQ729" s="1"/>
      <c r="LR729" s="1"/>
      <c r="LS729" s="1"/>
      <c r="LT729" s="1"/>
      <c r="LU729" s="1"/>
      <c r="LV729" s="1"/>
      <c r="LW729" s="1"/>
      <c r="LX729" s="1"/>
      <c r="LY729" s="1"/>
      <c r="LZ729" s="1"/>
      <c r="MA729" s="1"/>
      <c r="MB729" s="1"/>
      <c r="MC729" s="1"/>
      <c r="MD729" s="1"/>
      <c r="ME729" s="1"/>
      <c r="MF729" s="1"/>
      <c r="MG729" s="1"/>
      <c r="MH729" s="1"/>
      <c r="MI729" s="1"/>
      <c r="MJ729" s="1"/>
      <c r="MK729" s="1"/>
      <c r="ML729" s="1"/>
      <c r="MM729" s="1"/>
      <c r="MN729" s="1"/>
      <c r="MO729" s="1"/>
      <c r="MP729" s="1"/>
      <c r="MQ729" s="1"/>
      <c r="MR729" s="1"/>
      <c r="MS729" s="1"/>
      <c r="MT729" s="1"/>
      <c r="MU729" s="1"/>
      <c r="MV729" s="1"/>
      <c r="MW729" s="1"/>
      <c r="MX729" s="1"/>
      <c r="MY729" s="1"/>
      <c r="MZ729" s="1"/>
      <c r="NA729" s="1"/>
      <c r="NB729" s="1"/>
      <c r="NC729" s="1"/>
      <c r="ND729" s="1"/>
      <c r="NE729" s="1"/>
      <c r="NF729" s="1"/>
      <c r="NG729" s="1"/>
      <c r="NH729" s="1"/>
      <c r="NI729" s="1"/>
      <c r="NJ729" s="1"/>
      <c r="NK729" s="1"/>
      <c r="NL729" s="1"/>
      <c r="NM729" s="1"/>
      <c r="NN729" s="1"/>
      <c r="NO729" s="1"/>
      <c r="NP729" s="1"/>
      <c r="NQ729" s="1"/>
      <c r="NR729" s="1"/>
      <c r="NS729" s="1"/>
      <c r="NT729" s="1"/>
      <c r="NU729" s="1"/>
      <c r="NV729" s="1"/>
      <c r="NW729" s="1"/>
      <c r="NX729" s="1"/>
      <c r="NY729" s="1"/>
      <c r="NZ729" s="1"/>
      <c r="OA729" s="1"/>
      <c r="OB729" s="1"/>
      <c r="OC729" s="1"/>
      <c r="OD729" s="1"/>
      <c r="OE729" s="1"/>
      <c r="OF729" s="1"/>
      <c r="OG729" s="1"/>
      <c r="OH729" s="1"/>
      <c r="OI729" s="1"/>
      <c r="OJ729" s="1"/>
      <c r="OK729" s="1"/>
      <c r="OL729" s="1"/>
      <c r="OM729" s="1"/>
      <c r="ON729" s="1"/>
      <c r="OO729" s="1"/>
      <c r="OP729" s="1"/>
      <c r="OQ729" s="1"/>
      <c r="OR729" s="1"/>
      <c r="OS729" s="1"/>
      <c r="OT729" s="1"/>
      <c r="OU729" s="1"/>
      <c r="OV729" s="1"/>
      <c r="OW729" s="1"/>
      <c r="OX729" s="1"/>
      <c r="OY729" s="1"/>
      <c r="OZ729" s="1"/>
      <c r="PA729" s="1"/>
      <c r="PB729" s="1"/>
      <c r="PC729" s="1"/>
      <c r="PD729" s="1"/>
      <c r="PE729" s="1"/>
      <c r="PF729" s="1"/>
      <c r="PG729" s="1"/>
      <c r="PH729" s="1"/>
      <c r="PI729" s="1"/>
      <c r="PJ729" s="1"/>
      <c r="PK729" s="1"/>
      <c r="PL729" s="1"/>
      <c r="PM729" s="1"/>
      <c r="PN729" s="1"/>
      <c r="PO729" s="1"/>
      <c r="PP729" s="1"/>
      <c r="PQ729" s="1"/>
      <c r="PR729" s="1"/>
      <c r="PS729" s="1"/>
      <c r="PT729" s="1"/>
      <c r="PU729" s="1"/>
      <c r="PV729" s="1"/>
      <c r="PW729" s="1"/>
      <c r="PX729" s="1"/>
      <c r="PY729" s="1"/>
      <c r="PZ729" s="1"/>
      <c r="QA729" s="1"/>
      <c r="QB729" s="1"/>
      <c r="QC729" s="1"/>
      <c r="QD729" s="1"/>
      <c r="QE729" s="1"/>
      <c r="QF729" s="1"/>
      <c r="QG729" s="1"/>
      <c r="QH729" s="1"/>
      <c r="QI729" s="1"/>
      <c r="QJ729" s="1"/>
      <c r="QK729" s="1"/>
      <c r="QL729" s="1"/>
      <c r="QM729" s="1"/>
      <c r="QN729" s="1"/>
      <c r="QO729" s="1"/>
      <c r="QP729" s="1"/>
      <c r="QQ729" s="1"/>
      <c r="QR729" s="1"/>
      <c r="QS729" s="1"/>
      <c r="QT729" s="1"/>
      <c r="QU729" s="1"/>
      <c r="QV729" s="1"/>
      <c r="QW729" s="1"/>
      <c r="QX729" s="1"/>
      <c r="QY729" s="1"/>
      <c r="QZ729" s="1"/>
      <c r="RA729" s="1"/>
      <c r="RB729" s="1"/>
      <c r="RC729" s="1"/>
      <c r="RD729" s="1"/>
      <c r="RE729" s="1"/>
      <c r="RF729" s="1"/>
      <c r="RG729" s="1"/>
      <c r="RH729" s="1"/>
      <c r="RI729" s="1"/>
      <c r="RJ729" s="1"/>
      <c r="RK729" s="1"/>
      <c r="RL729" s="1"/>
      <c r="RM729" s="1"/>
      <c r="RN729" s="1"/>
      <c r="RO729" s="1"/>
      <c r="RP729" s="1"/>
      <c r="RQ729" s="1"/>
      <c r="RR729" s="1"/>
      <c r="RS729" s="1"/>
      <c r="RT729" s="1"/>
      <c r="RU729" s="1"/>
      <c r="RV729" s="1"/>
      <c r="RW729" s="1"/>
      <c r="RX729" s="1"/>
      <c r="RY729" s="1"/>
      <c r="RZ729" s="1"/>
      <c r="SA729" s="1"/>
      <c r="SB729" s="1"/>
      <c r="SC729" s="1"/>
      <c r="SD729" s="1"/>
      <c r="SE729" s="1"/>
      <c r="SF729" s="1"/>
      <c r="SG729" s="1"/>
      <c r="SH729" s="1"/>
      <c r="SI729" s="1"/>
      <c r="SJ729" s="1"/>
      <c r="SK729" s="1"/>
      <c r="SL729" s="1"/>
      <c r="SM729" s="1"/>
      <c r="SN729" s="1"/>
      <c r="SO729" s="1"/>
      <c r="SP729" s="1"/>
      <c r="SQ729" s="1"/>
      <c r="SR729" s="1"/>
      <c r="SS729" s="1"/>
      <c r="ST729" s="1"/>
      <c r="SU729" s="1"/>
      <c r="SV729" s="1"/>
      <c r="SW729" s="1"/>
      <c r="SX729" s="1"/>
      <c r="SY729" s="1"/>
      <c r="SZ729" s="1"/>
      <c r="TA729" s="1"/>
      <c r="TB729" s="1"/>
      <c r="TC729" s="1"/>
      <c r="TD729" s="1"/>
      <c r="TE729" s="1"/>
      <c r="TF729" s="1"/>
      <c r="TG729" s="1"/>
      <c r="TH729" s="1"/>
      <c r="TI729" s="1"/>
      <c r="TJ729" s="1"/>
      <c r="TK729" s="1"/>
      <c r="TL729" s="1"/>
      <c r="TM729" s="1"/>
      <c r="TN729" s="1"/>
      <c r="TO729" s="1"/>
      <c r="TP729" s="1"/>
      <c r="TQ729" s="1"/>
      <c r="TR729" s="1"/>
      <c r="TS729" s="1"/>
      <c r="TT729" s="1"/>
      <c r="TU729" s="1"/>
      <c r="TV729" s="1"/>
      <c r="TW729" s="1"/>
      <c r="TX729" s="1"/>
      <c r="TY729" s="1"/>
      <c r="TZ729" s="1"/>
      <c r="UA729" s="1"/>
      <c r="UB729" s="1"/>
      <c r="UC729" s="1"/>
      <c r="UD729" s="1"/>
      <c r="UE729" s="1"/>
      <c r="UF729" s="1"/>
      <c r="UG729" s="1"/>
      <c r="UH729" s="1"/>
      <c r="UI729" s="1"/>
      <c r="UJ729" s="1"/>
      <c r="UK729" s="1"/>
      <c r="UL729" s="1"/>
      <c r="UM729" s="1"/>
      <c r="UN729" s="1"/>
      <c r="UO729" s="1"/>
      <c r="UP729" s="1"/>
      <c r="UQ729" s="1"/>
      <c r="UR729" s="1"/>
      <c r="US729" s="1"/>
      <c r="UT729" s="1"/>
      <c r="UU729" s="1"/>
      <c r="UV729" s="1"/>
      <c r="UW729" s="1"/>
      <c r="UX729" s="1"/>
      <c r="UY729" s="1"/>
      <c r="UZ729" s="1"/>
      <c r="VA729" s="1"/>
      <c r="VB729" s="1"/>
      <c r="VC729" s="1"/>
      <c r="VD729" s="1"/>
      <c r="VE729" s="1"/>
      <c r="VF729" s="1"/>
      <c r="VG729" s="1"/>
      <c r="VH729" s="1"/>
      <c r="VI729" s="1"/>
      <c r="VJ729" s="1"/>
      <c r="VK729" s="1"/>
      <c r="VL729" s="1"/>
      <c r="VM729" s="1"/>
      <c r="VN729" s="1"/>
      <c r="VO729" s="1"/>
      <c r="VP729" s="1"/>
      <c r="VQ729" s="1"/>
      <c r="VR729" s="1"/>
      <c r="VS729" s="1"/>
      <c r="VT729" s="1"/>
      <c r="VU729" s="1"/>
      <c r="VV729" s="1"/>
      <c r="VW729" s="1"/>
      <c r="VX729" s="1"/>
      <c r="VY729" s="1"/>
      <c r="VZ729" s="1"/>
      <c r="WA729" s="1"/>
      <c r="WB729" s="1"/>
      <c r="WC729" s="1"/>
      <c r="WD729" s="1"/>
      <c r="WE729" s="1"/>
      <c r="WF729" s="1"/>
      <c r="WG729" s="1"/>
      <c r="WH729" s="1"/>
      <c r="WI729" s="1"/>
      <c r="WJ729" s="1"/>
      <c r="WK729" s="1"/>
      <c r="WL729" s="1"/>
      <c r="WM729" s="1"/>
      <c r="WN729" s="1"/>
      <c r="WO729" s="1"/>
      <c r="WP729" s="1"/>
      <c r="WQ729" s="1"/>
      <c r="WR729" s="1"/>
      <c r="WS729" s="1"/>
      <c r="WT729" s="1"/>
      <c r="WU729" s="1"/>
      <c r="WV729" s="1"/>
      <c r="WW729" s="1"/>
      <c r="WX729" s="1"/>
      <c r="WY729" s="1"/>
      <c r="WZ729" s="1"/>
      <c r="XA729" s="1"/>
      <c r="XB729" s="1"/>
      <c r="XC729" s="1"/>
      <c r="XD729" s="1"/>
      <c r="XE729" s="1"/>
      <c r="XF729" s="1"/>
      <c r="XG729" s="1"/>
      <c r="XH729" s="1"/>
      <c r="XI729" s="1"/>
      <c r="XJ729" s="1"/>
      <c r="XK729" s="1"/>
      <c r="XL729" s="1"/>
      <c r="XM729" s="1"/>
      <c r="XN729" s="1"/>
      <c r="XO729" s="1"/>
      <c r="XP729" s="1"/>
      <c r="XQ729" s="1"/>
      <c r="XR729" s="1"/>
      <c r="XS729" s="1"/>
      <c r="XT729" s="1"/>
      <c r="XU729" s="1"/>
      <c r="XV729" s="1"/>
      <c r="XW729" s="1"/>
      <c r="XX729" s="1"/>
      <c r="XY729" s="1"/>
      <c r="XZ729" s="1"/>
      <c r="YA729" s="1"/>
      <c r="YB729" s="1"/>
      <c r="YC729" s="1"/>
      <c r="YD729" s="1"/>
      <c r="YE729" s="1"/>
      <c r="YF729" s="1"/>
      <c r="YG729" s="1"/>
      <c r="YH729" s="1"/>
      <c r="YI729" s="1"/>
      <c r="YJ729" s="1"/>
      <c r="YK729" s="1"/>
      <c r="YL729" s="1"/>
      <c r="YM729" s="1"/>
      <c r="YN729" s="1"/>
      <c r="YO729" s="1"/>
      <c r="YP729" s="1"/>
      <c r="YQ729" s="1"/>
      <c r="YR729" s="1"/>
      <c r="YS729" s="1"/>
      <c r="YT729" s="1"/>
      <c r="YU729" s="1"/>
      <c r="YV729" s="1"/>
      <c r="YW729" s="1"/>
      <c r="YX729" s="1"/>
      <c r="YY729" s="1"/>
      <c r="YZ729" s="1"/>
      <c r="ZA729" s="1"/>
      <c r="ZB729" s="1"/>
      <c r="ZC729" s="1"/>
      <c r="ZD729" s="1"/>
      <c r="ZE729" s="1"/>
      <c r="ZF729" s="1"/>
      <c r="ZG729" s="1"/>
      <c r="ZH729" s="1"/>
      <c r="ZI729" s="1"/>
      <c r="ZJ729" s="1"/>
      <c r="ZK729" s="1"/>
      <c r="ZL729" s="1"/>
      <c r="ZM729" s="1"/>
      <c r="ZN729" s="1"/>
      <c r="ZO729" s="1"/>
      <c r="ZP729" s="1"/>
      <c r="ZQ729" s="1"/>
      <c r="ZR729" s="1"/>
      <c r="ZS729" s="1"/>
      <c r="ZT729" s="1"/>
      <c r="ZU729" s="1"/>
      <c r="ZV729" s="1"/>
      <c r="ZW729" s="1"/>
      <c r="ZX729" s="1"/>
      <c r="ZY729" s="1"/>
      <c r="ZZ729" s="1"/>
      <c r="AAA729" s="1"/>
      <c r="AAB729" s="1"/>
      <c r="AAC729" s="1"/>
      <c r="AAD729" s="1"/>
      <c r="AAE729" s="1"/>
      <c r="AAF729" s="1"/>
      <c r="AAG729" s="1"/>
      <c r="AAH729" s="1"/>
      <c r="AAI729" s="1"/>
      <c r="AAJ729" s="1"/>
      <c r="AAK729" s="1"/>
      <c r="AAL729" s="1"/>
      <c r="AAM729" s="1"/>
      <c r="AAN729" s="1"/>
      <c r="AAO729" s="1"/>
      <c r="AAP729" s="1"/>
      <c r="AAQ729" s="1"/>
      <c r="AAR729" s="1"/>
      <c r="AAS729" s="1"/>
      <c r="AAT729" s="1"/>
      <c r="AAU729" s="1"/>
      <c r="AAV729" s="1"/>
      <c r="AAW729" s="1"/>
      <c r="AAX729" s="1"/>
      <c r="AAY729" s="1"/>
      <c r="AAZ729" s="1"/>
      <c r="ABA729" s="1"/>
      <c r="ABB729" s="1"/>
      <c r="ABC729" s="1"/>
      <c r="ABD729" s="1"/>
      <c r="ABE729" s="1"/>
      <c r="ABF729" s="1"/>
      <c r="ABG729" s="1"/>
      <c r="ABH729" s="1"/>
      <c r="ABI729" s="1"/>
      <c r="ABJ729" s="1"/>
      <c r="ABK729" s="1"/>
      <c r="ABL729" s="1"/>
      <c r="ABM729" s="1"/>
      <c r="ABN729" s="1"/>
      <c r="ABO729" s="1"/>
      <c r="ABP729" s="1"/>
      <c r="ABQ729" s="1"/>
      <c r="ABR729" s="1"/>
      <c r="ABS729" s="1"/>
      <c r="ABT729" s="1"/>
      <c r="ABU729" s="1"/>
      <c r="ABV729" s="1"/>
      <c r="ABW729" s="1"/>
      <c r="ABX729" s="1"/>
      <c r="ABY729" s="1"/>
      <c r="ABZ729" s="1"/>
      <c r="ACA729" s="1"/>
      <c r="ACB729" s="1"/>
      <c r="ACC729" s="1"/>
      <c r="ACD729" s="1"/>
      <c r="ACE729" s="1"/>
      <c r="ACF729" s="1"/>
      <c r="ACG729" s="1"/>
      <c r="ACH729" s="1"/>
      <c r="ACI729" s="1"/>
      <c r="ACJ729" s="1"/>
      <c r="ACK729" s="1"/>
      <c r="ACL729" s="1"/>
      <c r="ACM729" s="1"/>
      <c r="ACN729" s="1"/>
      <c r="ACO729" s="1"/>
      <c r="ACP729" s="1"/>
      <c r="ACQ729" s="1"/>
      <c r="ACR729" s="1"/>
      <c r="ACS729" s="1"/>
      <c r="ACT729" s="1"/>
      <c r="ACU729" s="1"/>
      <c r="ACV729" s="1"/>
      <c r="ACW729" s="1"/>
      <c r="ACX729" s="1"/>
      <c r="ACY729" s="1"/>
      <c r="ACZ729" s="1"/>
      <c r="ADA729" s="1"/>
      <c r="ADB729" s="1"/>
      <c r="ADC729" s="1"/>
      <c r="ADD729" s="1"/>
      <c r="ADE729" s="1"/>
      <c r="ADF729" s="1"/>
      <c r="ADG729" s="1"/>
      <c r="ADH729" s="1"/>
      <c r="ADI729" s="1"/>
      <c r="ADJ729" s="1"/>
      <c r="ADK729" s="1"/>
      <c r="ADL729" s="1"/>
      <c r="ADM729" s="1"/>
      <c r="ADN729" s="1"/>
      <c r="ADO729" s="1"/>
      <c r="ADP729" s="1"/>
      <c r="ADQ729" s="1"/>
      <c r="ADR729" s="1"/>
      <c r="ADS729" s="1"/>
      <c r="ADT729" s="1"/>
      <c r="ADU729" s="1"/>
      <c r="ADV729" s="1"/>
      <c r="ADW729" s="1"/>
      <c r="ADX729" s="1"/>
      <c r="ADY729" s="1"/>
      <c r="ADZ729" s="1"/>
      <c r="AEA729" s="1"/>
      <c r="AEB729" s="1"/>
      <c r="AEC729" s="1"/>
      <c r="AED729" s="1"/>
      <c r="AEE729" s="1"/>
      <c r="AEF729" s="1"/>
      <c r="AEG729" s="1"/>
      <c r="AEH729" s="1"/>
      <c r="AEI729" s="1"/>
      <c r="AEJ729" s="1"/>
      <c r="AEK729" s="1"/>
      <c r="AEL729" s="1"/>
      <c r="AEM729" s="1"/>
      <c r="AEN729" s="1"/>
      <c r="AEO729" s="1"/>
      <c r="AEP729" s="1"/>
      <c r="AEQ729" s="1"/>
      <c r="AER729" s="1"/>
      <c r="AES729" s="1"/>
      <c r="AET729" s="1"/>
      <c r="AEU729" s="1"/>
      <c r="AEV729" s="1"/>
      <c r="AEW729" s="1"/>
      <c r="AEX729" s="1"/>
      <c r="AEY729" s="1"/>
      <c r="AEZ729" s="1"/>
      <c r="AFA729" s="1"/>
      <c r="AFB729" s="1"/>
      <c r="AFC729" s="1"/>
      <c r="AFD729" s="1"/>
      <c r="AFE729" s="1"/>
      <c r="AFF729" s="1"/>
      <c r="AFG729" s="1"/>
      <c r="AFH729" s="1"/>
      <c r="AFI729" s="1"/>
      <c r="AFJ729" s="1"/>
      <c r="AFK729" s="1"/>
      <c r="AFL729" s="1"/>
      <c r="AFM729" s="1"/>
      <c r="AFN729" s="1"/>
      <c r="AFO729" s="1"/>
      <c r="AFP729" s="1"/>
      <c r="AFQ729" s="1"/>
      <c r="AFR729" s="1"/>
      <c r="AFS729" s="1"/>
      <c r="AFT729" s="1"/>
      <c r="AFU729" s="1"/>
      <c r="AFV729" s="1"/>
      <c r="AFW729" s="1"/>
      <c r="AFX729" s="1"/>
      <c r="AFY729" s="1"/>
      <c r="AFZ729" s="1"/>
      <c r="AGA729" s="1"/>
      <c r="AGB729" s="1"/>
      <c r="AGC729" s="1"/>
      <c r="AGD729" s="1"/>
      <c r="AGE729" s="1"/>
      <c r="AGF729" s="1"/>
      <c r="AGG729" s="1"/>
      <c r="AGH729" s="1"/>
      <c r="AGI729" s="1"/>
      <c r="AGJ729" s="1"/>
      <c r="AGK729" s="1"/>
      <c r="AGL729" s="1"/>
      <c r="AGM729" s="1"/>
      <c r="AGN729" s="1"/>
      <c r="AGO729" s="1"/>
      <c r="AGP729" s="1"/>
      <c r="AGQ729" s="1"/>
      <c r="AGR729" s="1"/>
      <c r="AGS729" s="1"/>
      <c r="AGT729" s="1"/>
      <c r="AGU729" s="1"/>
      <c r="AGV729" s="1"/>
      <c r="AGW729" s="1"/>
      <c r="AGX729" s="1"/>
      <c r="AGY729" s="1"/>
      <c r="AGZ729" s="1"/>
      <c r="AHA729" s="1"/>
      <c r="AHB729" s="1"/>
      <c r="AHC729" s="1"/>
      <c r="AHD729" s="1"/>
      <c r="AHE729" s="1"/>
      <c r="AHF729" s="1"/>
      <c r="AHG729" s="1"/>
      <c r="AHH729" s="1"/>
      <c r="AHI729" s="1"/>
      <c r="AHJ729" s="1"/>
      <c r="AHK729" s="1"/>
      <c r="AHL729" s="1"/>
      <c r="AHM729" s="1"/>
      <c r="AHN729" s="1"/>
      <c r="AHO729" s="1"/>
      <c r="AHP729" s="1"/>
      <c r="AHQ729" s="1"/>
      <c r="AHR729" s="1"/>
      <c r="AHS729" s="1"/>
      <c r="AHT729" s="1"/>
      <c r="AHU729" s="1"/>
      <c r="AHV729" s="1"/>
      <c r="AHW729" s="1"/>
      <c r="AHX729" s="1"/>
      <c r="AHY729" s="1"/>
      <c r="AHZ729" s="1"/>
      <c r="AIA729" s="1"/>
      <c r="AIB729" s="1"/>
      <c r="AIC729" s="1"/>
      <c r="AID729" s="1"/>
      <c r="AIE729" s="1"/>
      <c r="AIF729" s="1"/>
      <c r="AIG729" s="1"/>
      <c r="AIH729" s="1"/>
      <c r="AII729" s="1"/>
      <c r="AIJ729" s="1"/>
      <c r="AIK729" s="1"/>
      <c r="AIL729" s="1"/>
      <c r="AIM729" s="1"/>
      <c r="AIN729" s="1"/>
      <c r="AIO729" s="1"/>
      <c r="AIP729" s="1"/>
      <c r="AIQ729" s="1"/>
      <c r="AIR729" s="1"/>
      <c r="AIS729" s="1"/>
      <c r="AIT729" s="1"/>
      <c r="AIU729" s="1"/>
      <c r="AIV729" s="1"/>
      <c r="AIW729" s="1"/>
      <c r="AIX729" s="1"/>
      <c r="AIY729" s="1"/>
      <c r="AIZ729" s="1"/>
      <c r="AJA729" s="1"/>
      <c r="AJB729" s="1"/>
      <c r="AJC729" s="1"/>
      <c r="AJD729" s="1"/>
      <c r="AJE729" s="1"/>
      <c r="AJF729" s="1"/>
      <c r="AJG729" s="1"/>
      <c r="AJH729" s="1"/>
      <c r="AJI729" s="1"/>
      <c r="AJJ729" s="1"/>
      <c r="AJK729" s="1"/>
      <c r="AJL729" s="1"/>
      <c r="AJM729" s="1"/>
      <c r="AJN729" s="1"/>
      <c r="AJO729" s="1"/>
      <c r="AJP729" s="1"/>
      <c r="AJQ729" s="1"/>
      <c r="AJR729" s="1"/>
      <c r="AJS729" s="1"/>
      <c r="AJT729" s="1"/>
      <c r="AJU729" s="1"/>
      <c r="AJV729" s="1"/>
      <c r="AJW729" s="1"/>
      <c r="AJX729" s="1"/>
      <c r="AJY729" s="1"/>
      <c r="AJZ729" s="1"/>
      <c r="AKA729" s="1"/>
      <c r="AKB729" s="1"/>
      <c r="AKC729" s="1"/>
      <c r="AKD729" s="1"/>
      <c r="AKE729" s="1"/>
      <c r="AKF729" s="1"/>
      <c r="AKG729" s="1"/>
      <c r="AKH729" s="1"/>
      <c r="AKI729" s="1"/>
      <c r="AKJ729" s="1"/>
      <c r="AKK729" s="1"/>
      <c r="AKL729" s="1"/>
      <c r="AKM729" s="1"/>
      <c r="AKN729" s="1"/>
      <c r="AKO729" s="1"/>
      <c r="AKP729" s="1"/>
      <c r="AKQ729" s="1"/>
      <c r="AKR729" s="1"/>
      <c r="AKS729" s="1"/>
      <c r="AKT729" s="1"/>
      <c r="AKU729" s="1"/>
      <c r="AKV729" s="1"/>
      <c r="AKW729" s="1"/>
      <c r="AKX729" s="1"/>
      <c r="AKY729" s="1"/>
      <c r="AKZ729" s="1"/>
      <c r="ALA729" s="1"/>
      <c r="ALB729" s="1"/>
      <c r="ALC729" s="1"/>
      <c r="ALD729" s="1"/>
      <c r="ALE729" s="1"/>
      <c r="ALF729" s="1"/>
      <c r="ALG729" s="1"/>
      <c r="ALH729" s="1"/>
      <c r="ALI729" s="1"/>
      <c r="ALJ729" s="1"/>
      <c r="ALK729" s="1"/>
      <c r="ALL729" s="1"/>
      <c r="ALM729" s="1"/>
      <c r="ALN729" s="1"/>
      <c r="ALO729" s="1"/>
      <c r="ALP729" s="1"/>
      <c r="ALQ729" s="1"/>
      <c r="ALR729" s="1"/>
      <c r="ALS729" s="1"/>
      <c r="ALT729" s="1"/>
      <c r="ALU729" s="1"/>
      <c r="ALV729" s="1"/>
      <c r="ALW729" s="1"/>
      <c r="ALX729" s="1"/>
      <c r="ALY729" s="1"/>
      <c r="ALZ729" s="1"/>
      <c r="AMA729" s="1"/>
      <c r="AMB729" s="1"/>
      <c r="AMC729" s="1"/>
      <c r="AMD729" s="1"/>
      <c r="AME729" s="1"/>
      <c r="AMF729" s="1"/>
      <c r="AMG729" s="1"/>
      <c r="AMH729" s="1"/>
      <c r="AMI729" s="1"/>
      <c r="AMJ729" s="1"/>
    </row>
    <row r="730" spans="1:1024" s="22" customFormat="1">
      <c r="A730" s="1" t="s">
        <v>9819</v>
      </c>
      <c r="B730" s="1" t="s">
        <v>9792</v>
      </c>
      <c r="C730" s="1" t="s">
        <v>1358</v>
      </c>
      <c r="D730" s="1" t="s">
        <v>288</v>
      </c>
      <c r="E730" s="1" t="s">
        <v>9820</v>
      </c>
      <c r="F730" s="1" t="s">
        <v>9820</v>
      </c>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c r="KB730" s="1"/>
      <c r="KC730" s="1"/>
      <c r="KD730" s="1"/>
      <c r="KE730" s="1"/>
      <c r="KF730" s="1"/>
      <c r="KG730" s="1"/>
      <c r="KH730" s="1"/>
      <c r="KI730" s="1"/>
      <c r="KJ730" s="1"/>
      <c r="KK730" s="1"/>
      <c r="KL730" s="1"/>
      <c r="KM730" s="1"/>
      <c r="KN730" s="1"/>
      <c r="KO730" s="1"/>
      <c r="KP730" s="1"/>
      <c r="KQ730" s="1"/>
      <c r="KR730" s="1"/>
      <c r="KS730" s="1"/>
      <c r="KT730" s="1"/>
      <c r="KU730" s="1"/>
      <c r="KV730" s="1"/>
      <c r="KW730" s="1"/>
      <c r="KX730" s="1"/>
      <c r="KY730" s="1"/>
      <c r="KZ730" s="1"/>
      <c r="LA730" s="1"/>
      <c r="LB730" s="1"/>
      <c r="LC730" s="1"/>
      <c r="LD730" s="1"/>
      <c r="LE730" s="1"/>
      <c r="LF730" s="1"/>
      <c r="LG730" s="1"/>
      <c r="LH730" s="1"/>
      <c r="LI730" s="1"/>
      <c r="LJ730" s="1"/>
      <c r="LK730" s="1"/>
      <c r="LL730" s="1"/>
      <c r="LM730" s="1"/>
      <c r="LN730" s="1"/>
      <c r="LO730" s="1"/>
      <c r="LP730" s="1"/>
      <c r="LQ730" s="1"/>
      <c r="LR730" s="1"/>
      <c r="LS730" s="1"/>
      <c r="LT730" s="1"/>
      <c r="LU730" s="1"/>
      <c r="LV730" s="1"/>
      <c r="LW730" s="1"/>
      <c r="LX730" s="1"/>
      <c r="LY730" s="1"/>
      <c r="LZ730" s="1"/>
      <c r="MA730" s="1"/>
      <c r="MB730" s="1"/>
      <c r="MC730" s="1"/>
      <c r="MD730" s="1"/>
      <c r="ME730" s="1"/>
      <c r="MF730" s="1"/>
      <c r="MG730" s="1"/>
      <c r="MH730" s="1"/>
      <c r="MI730" s="1"/>
      <c r="MJ730" s="1"/>
      <c r="MK730" s="1"/>
      <c r="ML730" s="1"/>
      <c r="MM730" s="1"/>
      <c r="MN730" s="1"/>
      <c r="MO730" s="1"/>
      <c r="MP730" s="1"/>
      <c r="MQ730" s="1"/>
      <c r="MR730" s="1"/>
      <c r="MS730" s="1"/>
      <c r="MT730" s="1"/>
      <c r="MU730" s="1"/>
      <c r="MV730" s="1"/>
      <c r="MW730" s="1"/>
      <c r="MX730" s="1"/>
      <c r="MY730" s="1"/>
      <c r="MZ730" s="1"/>
      <c r="NA730" s="1"/>
      <c r="NB730" s="1"/>
      <c r="NC730" s="1"/>
      <c r="ND730" s="1"/>
      <c r="NE730" s="1"/>
      <c r="NF730" s="1"/>
      <c r="NG730" s="1"/>
      <c r="NH730" s="1"/>
      <c r="NI730" s="1"/>
      <c r="NJ730" s="1"/>
      <c r="NK730" s="1"/>
      <c r="NL730" s="1"/>
      <c r="NM730" s="1"/>
      <c r="NN730" s="1"/>
      <c r="NO730" s="1"/>
      <c r="NP730" s="1"/>
      <c r="NQ730" s="1"/>
      <c r="NR730" s="1"/>
      <c r="NS730" s="1"/>
      <c r="NT730" s="1"/>
      <c r="NU730" s="1"/>
      <c r="NV730" s="1"/>
      <c r="NW730" s="1"/>
      <c r="NX730" s="1"/>
      <c r="NY730" s="1"/>
      <c r="NZ730" s="1"/>
      <c r="OA730" s="1"/>
      <c r="OB730" s="1"/>
      <c r="OC730" s="1"/>
      <c r="OD730" s="1"/>
      <c r="OE730" s="1"/>
      <c r="OF730" s="1"/>
      <c r="OG730" s="1"/>
      <c r="OH730" s="1"/>
      <c r="OI730" s="1"/>
      <c r="OJ730" s="1"/>
      <c r="OK730" s="1"/>
      <c r="OL730" s="1"/>
      <c r="OM730" s="1"/>
      <c r="ON730" s="1"/>
      <c r="OO730" s="1"/>
      <c r="OP730" s="1"/>
      <c r="OQ730" s="1"/>
      <c r="OR730" s="1"/>
      <c r="OS730" s="1"/>
      <c r="OT730" s="1"/>
      <c r="OU730" s="1"/>
      <c r="OV730" s="1"/>
      <c r="OW730" s="1"/>
      <c r="OX730" s="1"/>
      <c r="OY730" s="1"/>
      <c r="OZ730" s="1"/>
      <c r="PA730" s="1"/>
      <c r="PB730" s="1"/>
      <c r="PC730" s="1"/>
      <c r="PD730" s="1"/>
      <c r="PE730" s="1"/>
      <c r="PF730" s="1"/>
      <c r="PG730" s="1"/>
      <c r="PH730" s="1"/>
      <c r="PI730" s="1"/>
      <c r="PJ730" s="1"/>
      <c r="PK730" s="1"/>
      <c r="PL730" s="1"/>
      <c r="PM730" s="1"/>
      <c r="PN730" s="1"/>
      <c r="PO730" s="1"/>
      <c r="PP730" s="1"/>
      <c r="PQ730" s="1"/>
      <c r="PR730" s="1"/>
      <c r="PS730" s="1"/>
      <c r="PT730" s="1"/>
      <c r="PU730" s="1"/>
      <c r="PV730" s="1"/>
      <c r="PW730" s="1"/>
      <c r="PX730" s="1"/>
      <c r="PY730" s="1"/>
      <c r="PZ730" s="1"/>
      <c r="QA730" s="1"/>
      <c r="QB730" s="1"/>
      <c r="QC730" s="1"/>
      <c r="QD730" s="1"/>
      <c r="QE730" s="1"/>
      <c r="QF730" s="1"/>
      <c r="QG730" s="1"/>
      <c r="QH730" s="1"/>
      <c r="QI730" s="1"/>
      <c r="QJ730" s="1"/>
      <c r="QK730" s="1"/>
      <c r="QL730" s="1"/>
      <c r="QM730" s="1"/>
      <c r="QN730" s="1"/>
      <c r="QO730" s="1"/>
      <c r="QP730" s="1"/>
      <c r="QQ730" s="1"/>
      <c r="QR730" s="1"/>
      <c r="QS730" s="1"/>
      <c r="QT730" s="1"/>
      <c r="QU730" s="1"/>
      <c r="QV730" s="1"/>
      <c r="QW730" s="1"/>
      <c r="QX730" s="1"/>
      <c r="QY730" s="1"/>
      <c r="QZ730" s="1"/>
      <c r="RA730" s="1"/>
      <c r="RB730" s="1"/>
      <c r="RC730" s="1"/>
      <c r="RD730" s="1"/>
      <c r="RE730" s="1"/>
      <c r="RF730" s="1"/>
      <c r="RG730" s="1"/>
      <c r="RH730" s="1"/>
      <c r="RI730" s="1"/>
      <c r="RJ730" s="1"/>
      <c r="RK730" s="1"/>
      <c r="RL730" s="1"/>
      <c r="RM730" s="1"/>
      <c r="RN730" s="1"/>
      <c r="RO730" s="1"/>
      <c r="RP730" s="1"/>
      <c r="RQ730" s="1"/>
      <c r="RR730" s="1"/>
      <c r="RS730" s="1"/>
      <c r="RT730" s="1"/>
      <c r="RU730" s="1"/>
      <c r="RV730" s="1"/>
      <c r="RW730" s="1"/>
      <c r="RX730" s="1"/>
      <c r="RY730" s="1"/>
      <c r="RZ730" s="1"/>
      <c r="SA730" s="1"/>
      <c r="SB730" s="1"/>
      <c r="SC730" s="1"/>
      <c r="SD730" s="1"/>
      <c r="SE730" s="1"/>
      <c r="SF730" s="1"/>
      <c r="SG730" s="1"/>
      <c r="SH730" s="1"/>
      <c r="SI730" s="1"/>
      <c r="SJ730" s="1"/>
      <c r="SK730" s="1"/>
      <c r="SL730" s="1"/>
      <c r="SM730" s="1"/>
      <c r="SN730" s="1"/>
      <c r="SO730" s="1"/>
      <c r="SP730" s="1"/>
      <c r="SQ730" s="1"/>
      <c r="SR730" s="1"/>
      <c r="SS730" s="1"/>
      <c r="ST730" s="1"/>
      <c r="SU730" s="1"/>
      <c r="SV730" s="1"/>
      <c r="SW730" s="1"/>
      <c r="SX730" s="1"/>
      <c r="SY730" s="1"/>
      <c r="SZ730" s="1"/>
      <c r="TA730" s="1"/>
      <c r="TB730" s="1"/>
      <c r="TC730" s="1"/>
      <c r="TD730" s="1"/>
      <c r="TE730" s="1"/>
      <c r="TF730" s="1"/>
      <c r="TG730" s="1"/>
      <c r="TH730" s="1"/>
      <c r="TI730" s="1"/>
      <c r="TJ730" s="1"/>
      <c r="TK730" s="1"/>
      <c r="TL730" s="1"/>
      <c r="TM730" s="1"/>
      <c r="TN730" s="1"/>
      <c r="TO730" s="1"/>
      <c r="TP730" s="1"/>
      <c r="TQ730" s="1"/>
      <c r="TR730" s="1"/>
      <c r="TS730" s="1"/>
      <c r="TT730" s="1"/>
      <c r="TU730" s="1"/>
      <c r="TV730" s="1"/>
      <c r="TW730" s="1"/>
      <c r="TX730" s="1"/>
      <c r="TY730" s="1"/>
      <c r="TZ730" s="1"/>
      <c r="UA730" s="1"/>
      <c r="UB730" s="1"/>
      <c r="UC730" s="1"/>
      <c r="UD730" s="1"/>
      <c r="UE730" s="1"/>
      <c r="UF730" s="1"/>
      <c r="UG730" s="1"/>
      <c r="UH730" s="1"/>
      <c r="UI730" s="1"/>
      <c r="UJ730" s="1"/>
      <c r="UK730" s="1"/>
      <c r="UL730" s="1"/>
      <c r="UM730" s="1"/>
      <c r="UN730" s="1"/>
      <c r="UO730" s="1"/>
      <c r="UP730" s="1"/>
      <c r="UQ730" s="1"/>
      <c r="UR730" s="1"/>
      <c r="US730" s="1"/>
      <c r="UT730" s="1"/>
      <c r="UU730" s="1"/>
      <c r="UV730" s="1"/>
      <c r="UW730" s="1"/>
      <c r="UX730" s="1"/>
      <c r="UY730" s="1"/>
      <c r="UZ730" s="1"/>
      <c r="VA730" s="1"/>
      <c r="VB730" s="1"/>
      <c r="VC730" s="1"/>
      <c r="VD730" s="1"/>
      <c r="VE730" s="1"/>
      <c r="VF730" s="1"/>
      <c r="VG730" s="1"/>
      <c r="VH730" s="1"/>
      <c r="VI730" s="1"/>
      <c r="VJ730" s="1"/>
      <c r="VK730" s="1"/>
      <c r="VL730" s="1"/>
      <c r="VM730" s="1"/>
      <c r="VN730" s="1"/>
      <c r="VO730" s="1"/>
      <c r="VP730" s="1"/>
      <c r="VQ730" s="1"/>
      <c r="VR730" s="1"/>
      <c r="VS730" s="1"/>
      <c r="VT730" s="1"/>
      <c r="VU730" s="1"/>
      <c r="VV730" s="1"/>
      <c r="VW730" s="1"/>
      <c r="VX730" s="1"/>
      <c r="VY730" s="1"/>
      <c r="VZ730" s="1"/>
      <c r="WA730" s="1"/>
      <c r="WB730" s="1"/>
      <c r="WC730" s="1"/>
      <c r="WD730" s="1"/>
      <c r="WE730" s="1"/>
      <c r="WF730" s="1"/>
      <c r="WG730" s="1"/>
      <c r="WH730" s="1"/>
      <c r="WI730" s="1"/>
      <c r="WJ730" s="1"/>
      <c r="WK730" s="1"/>
      <c r="WL730" s="1"/>
      <c r="WM730" s="1"/>
      <c r="WN730" s="1"/>
      <c r="WO730" s="1"/>
      <c r="WP730" s="1"/>
      <c r="WQ730" s="1"/>
      <c r="WR730" s="1"/>
      <c r="WS730" s="1"/>
      <c r="WT730" s="1"/>
      <c r="WU730" s="1"/>
      <c r="WV730" s="1"/>
      <c r="WW730" s="1"/>
      <c r="WX730" s="1"/>
      <c r="WY730" s="1"/>
      <c r="WZ730" s="1"/>
      <c r="XA730" s="1"/>
      <c r="XB730" s="1"/>
      <c r="XC730" s="1"/>
      <c r="XD730" s="1"/>
      <c r="XE730" s="1"/>
      <c r="XF730" s="1"/>
      <c r="XG730" s="1"/>
      <c r="XH730" s="1"/>
      <c r="XI730" s="1"/>
      <c r="XJ730" s="1"/>
      <c r="XK730" s="1"/>
      <c r="XL730" s="1"/>
      <c r="XM730" s="1"/>
      <c r="XN730" s="1"/>
      <c r="XO730" s="1"/>
      <c r="XP730" s="1"/>
      <c r="XQ730" s="1"/>
      <c r="XR730" s="1"/>
      <c r="XS730" s="1"/>
      <c r="XT730" s="1"/>
      <c r="XU730" s="1"/>
      <c r="XV730" s="1"/>
      <c r="XW730" s="1"/>
      <c r="XX730" s="1"/>
      <c r="XY730" s="1"/>
      <c r="XZ730" s="1"/>
      <c r="YA730" s="1"/>
      <c r="YB730" s="1"/>
      <c r="YC730" s="1"/>
      <c r="YD730" s="1"/>
      <c r="YE730" s="1"/>
      <c r="YF730" s="1"/>
      <c r="YG730" s="1"/>
      <c r="YH730" s="1"/>
      <c r="YI730" s="1"/>
      <c r="YJ730" s="1"/>
      <c r="YK730" s="1"/>
      <c r="YL730" s="1"/>
      <c r="YM730" s="1"/>
      <c r="YN730" s="1"/>
      <c r="YO730" s="1"/>
      <c r="YP730" s="1"/>
      <c r="YQ730" s="1"/>
      <c r="YR730" s="1"/>
      <c r="YS730" s="1"/>
      <c r="YT730" s="1"/>
      <c r="YU730" s="1"/>
      <c r="YV730" s="1"/>
      <c r="YW730" s="1"/>
      <c r="YX730" s="1"/>
      <c r="YY730" s="1"/>
      <c r="YZ730" s="1"/>
      <c r="ZA730" s="1"/>
      <c r="ZB730" s="1"/>
      <c r="ZC730" s="1"/>
      <c r="ZD730" s="1"/>
      <c r="ZE730" s="1"/>
      <c r="ZF730" s="1"/>
      <c r="ZG730" s="1"/>
      <c r="ZH730" s="1"/>
      <c r="ZI730" s="1"/>
      <c r="ZJ730" s="1"/>
      <c r="ZK730" s="1"/>
      <c r="ZL730" s="1"/>
      <c r="ZM730" s="1"/>
      <c r="ZN730" s="1"/>
      <c r="ZO730" s="1"/>
      <c r="ZP730" s="1"/>
      <c r="ZQ730" s="1"/>
      <c r="ZR730" s="1"/>
      <c r="ZS730" s="1"/>
      <c r="ZT730" s="1"/>
      <c r="ZU730" s="1"/>
      <c r="ZV730" s="1"/>
      <c r="ZW730" s="1"/>
      <c r="ZX730" s="1"/>
      <c r="ZY730" s="1"/>
      <c r="ZZ730" s="1"/>
      <c r="AAA730" s="1"/>
      <c r="AAB730" s="1"/>
      <c r="AAC730" s="1"/>
      <c r="AAD730" s="1"/>
      <c r="AAE730" s="1"/>
      <c r="AAF730" s="1"/>
      <c r="AAG730" s="1"/>
      <c r="AAH730" s="1"/>
      <c r="AAI730" s="1"/>
      <c r="AAJ730" s="1"/>
      <c r="AAK730" s="1"/>
      <c r="AAL730" s="1"/>
      <c r="AAM730" s="1"/>
      <c r="AAN730" s="1"/>
      <c r="AAO730" s="1"/>
      <c r="AAP730" s="1"/>
      <c r="AAQ730" s="1"/>
      <c r="AAR730" s="1"/>
      <c r="AAS730" s="1"/>
      <c r="AAT730" s="1"/>
      <c r="AAU730" s="1"/>
      <c r="AAV730" s="1"/>
      <c r="AAW730" s="1"/>
      <c r="AAX730" s="1"/>
      <c r="AAY730" s="1"/>
      <c r="AAZ730" s="1"/>
      <c r="ABA730" s="1"/>
      <c r="ABB730" s="1"/>
      <c r="ABC730" s="1"/>
      <c r="ABD730" s="1"/>
      <c r="ABE730" s="1"/>
      <c r="ABF730" s="1"/>
      <c r="ABG730" s="1"/>
      <c r="ABH730" s="1"/>
      <c r="ABI730" s="1"/>
      <c r="ABJ730" s="1"/>
      <c r="ABK730" s="1"/>
      <c r="ABL730" s="1"/>
      <c r="ABM730" s="1"/>
      <c r="ABN730" s="1"/>
      <c r="ABO730" s="1"/>
      <c r="ABP730" s="1"/>
      <c r="ABQ730" s="1"/>
      <c r="ABR730" s="1"/>
      <c r="ABS730" s="1"/>
      <c r="ABT730" s="1"/>
      <c r="ABU730" s="1"/>
      <c r="ABV730" s="1"/>
      <c r="ABW730" s="1"/>
      <c r="ABX730" s="1"/>
      <c r="ABY730" s="1"/>
      <c r="ABZ730" s="1"/>
      <c r="ACA730" s="1"/>
      <c r="ACB730" s="1"/>
      <c r="ACC730" s="1"/>
      <c r="ACD730" s="1"/>
      <c r="ACE730" s="1"/>
      <c r="ACF730" s="1"/>
      <c r="ACG730" s="1"/>
      <c r="ACH730" s="1"/>
      <c r="ACI730" s="1"/>
      <c r="ACJ730" s="1"/>
      <c r="ACK730" s="1"/>
      <c r="ACL730" s="1"/>
      <c r="ACM730" s="1"/>
      <c r="ACN730" s="1"/>
      <c r="ACO730" s="1"/>
      <c r="ACP730" s="1"/>
      <c r="ACQ730" s="1"/>
      <c r="ACR730" s="1"/>
      <c r="ACS730" s="1"/>
      <c r="ACT730" s="1"/>
      <c r="ACU730" s="1"/>
      <c r="ACV730" s="1"/>
      <c r="ACW730" s="1"/>
      <c r="ACX730" s="1"/>
      <c r="ACY730" s="1"/>
      <c r="ACZ730" s="1"/>
      <c r="ADA730" s="1"/>
      <c r="ADB730" s="1"/>
      <c r="ADC730" s="1"/>
      <c r="ADD730" s="1"/>
      <c r="ADE730" s="1"/>
      <c r="ADF730" s="1"/>
      <c r="ADG730" s="1"/>
      <c r="ADH730" s="1"/>
      <c r="ADI730" s="1"/>
      <c r="ADJ730" s="1"/>
      <c r="ADK730" s="1"/>
      <c r="ADL730" s="1"/>
      <c r="ADM730" s="1"/>
      <c r="ADN730" s="1"/>
      <c r="ADO730" s="1"/>
      <c r="ADP730" s="1"/>
      <c r="ADQ730" s="1"/>
      <c r="ADR730" s="1"/>
      <c r="ADS730" s="1"/>
      <c r="ADT730" s="1"/>
      <c r="ADU730" s="1"/>
      <c r="ADV730" s="1"/>
      <c r="ADW730" s="1"/>
      <c r="ADX730" s="1"/>
      <c r="ADY730" s="1"/>
      <c r="ADZ730" s="1"/>
      <c r="AEA730" s="1"/>
      <c r="AEB730" s="1"/>
      <c r="AEC730" s="1"/>
      <c r="AED730" s="1"/>
      <c r="AEE730" s="1"/>
      <c r="AEF730" s="1"/>
      <c r="AEG730" s="1"/>
      <c r="AEH730" s="1"/>
      <c r="AEI730" s="1"/>
      <c r="AEJ730" s="1"/>
      <c r="AEK730" s="1"/>
      <c r="AEL730" s="1"/>
      <c r="AEM730" s="1"/>
      <c r="AEN730" s="1"/>
      <c r="AEO730" s="1"/>
      <c r="AEP730" s="1"/>
      <c r="AEQ730" s="1"/>
      <c r="AER730" s="1"/>
      <c r="AES730" s="1"/>
      <c r="AET730" s="1"/>
      <c r="AEU730" s="1"/>
      <c r="AEV730" s="1"/>
      <c r="AEW730" s="1"/>
      <c r="AEX730" s="1"/>
      <c r="AEY730" s="1"/>
      <c r="AEZ730" s="1"/>
      <c r="AFA730" s="1"/>
      <c r="AFB730" s="1"/>
      <c r="AFC730" s="1"/>
      <c r="AFD730" s="1"/>
      <c r="AFE730" s="1"/>
      <c r="AFF730" s="1"/>
      <c r="AFG730" s="1"/>
      <c r="AFH730" s="1"/>
      <c r="AFI730" s="1"/>
      <c r="AFJ730" s="1"/>
      <c r="AFK730" s="1"/>
      <c r="AFL730" s="1"/>
      <c r="AFM730" s="1"/>
      <c r="AFN730" s="1"/>
      <c r="AFO730" s="1"/>
      <c r="AFP730" s="1"/>
      <c r="AFQ730" s="1"/>
      <c r="AFR730" s="1"/>
      <c r="AFS730" s="1"/>
      <c r="AFT730" s="1"/>
      <c r="AFU730" s="1"/>
      <c r="AFV730" s="1"/>
      <c r="AFW730" s="1"/>
      <c r="AFX730" s="1"/>
      <c r="AFY730" s="1"/>
      <c r="AFZ730" s="1"/>
      <c r="AGA730" s="1"/>
      <c r="AGB730" s="1"/>
      <c r="AGC730" s="1"/>
      <c r="AGD730" s="1"/>
      <c r="AGE730" s="1"/>
      <c r="AGF730" s="1"/>
      <c r="AGG730" s="1"/>
      <c r="AGH730" s="1"/>
      <c r="AGI730" s="1"/>
      <c r="AGJ730" s="1"/>
      <c r="AGK730" s="1"/>
      <c r="AGL730" s="1"/>
      <c r="AGM730" s="1"/>
      <c r="AGN730" s="1"/>
      <c r="AGO730" s="1"/>
      <c r="AGP730" s="1"/>
      <c r="AGQ730" s="1"/>
      <c r="AGR730" s="1"/>
      <c r="AGS730" s="1"/>
      <c r="AGT730" s="1"/>
      <c r="AGU730" s="1"/>
      <c r="AGV730" s="1"/>
      <c r="AGW730" s="1"/>
      <c r="AGX730" s="1"/>
      <c r="AGY730" s="1"/>
      <c r="AGZ730" s="1"/>
      <c r="AHA730" s="1"/>
      <c r="AHB730" s="1"/>
      <c r="AHC730" s="1"/>
      <c r="AHD730" s="1"/>
      <c r="AHE730" s="1"/>
      <c r="AHF730" s="1"/>
      <c r="AHG730" s="1"/>
      <c r="AHH730" s="1"/>
      <c r="AHI730" s="1"/>
      <c r="AHJ730" s="1"/>
      <c r="AHK730" s="1"/>
      <c r="AHL730" s="1"/>
      <c r="AHM730" s="1"/>
      <c r="AHN730" s="1"/>
      <c r="AHO730" s="1"/>
      <c r="AHP730" s="1"/>
      <c r="AHQ730" s="1"/>
      <c r="AHR730" s="1"/>
      <c r="AHS730" s="1"/>
      <c r="AHT730" s="1"/>
      <c r="AHU730" s="1"/>
      <c r="AHV730" s="1"/>
      <c r="AHW730" s="1"/>
      <c r="AHX730" s="1"/>
      <c r="AHY730" s="1"/>
      <c r="AHZ730" s="1"/>
      <c r="AIA730" s="1"/>
      <c r="AIB730" s="1"/>
      <c r="AIC730" s="1"/>
      <c r="AID730" s="1"/>
      <c r="AIE730" s="1"/>
      <c r="AIF730" s="1"/>
      <c r="AIG730" s="1"/>
      <c r="AIH730" s="1"/>
      <c r="AII730" s="1"/>
      <c r="AIJ730" s="1"/>
      <c r="AIK730" s="1"/>
      <c r="AIL730" s="1"/>
      <c r="AIM730" s="1"/>
      <c r="AIN730" s="1"/>
      <c r="AIO730" s="1"/>
      <c r="AIP730" s="1"/>
      <c r="AIQ730" s="1"/>
      <c r="AIR730" s="1"/>
      <c r="AIS730" s="1"/>
      <c r="AIT730" s="1"/>
      <c r="AIU730" s="1"/>
      <c r="AIV730" s="1"/>
      <c r="AIW730" s="1"/>
      <c r="AIX730" s="1"/>
      <c r="AIY730" s="1"/>
      <c r="AIZ730" s="1"/>
      <c r="AJA730" s="1"/>
      <c r="AJB730" s="1"/>
      <c r="AJC730" s="1"/>
      <c r="AJD730" s="1"/>
      <c r="AJE730" s="1"/>
      <c r="AJF730" s="1"/>
      <c r="AJG730" s="1"/>
      <c r="AJH730" s="1"/>
      <c r="AJI730" s="1"/>
      <c r="AJJ730" s="1"/>
      <c r="AJK730" s="1"/>
      <c r="AJL730" s="1"/>
      <c r="AJM730" s="1"/>
      <c r="AJN730" s="1"/>
      <c r="AJO730" s="1"/>
      <c r="AJP730" s="1"/>
      <c r="AJQ730" s="1"/>
      <c r="AJR730" s="1"/>
      <c r="AJS730" s="1"/>
      <c r="AJT730" s="1"/>
      <c r="AJU730" s="1"/>
      <c r="AJV730" s="1"/>
      <c r="AJW730" s="1"/>
      <c r="AJX730" s="1"/>
      <c r="AJY730" s="1"/>
      <c r="AJZ730" s="1"/>
      <c r="AKA730" s="1"/>
      <c r="AKB730" s="1"/>
      <c r="AKC730" s="1"/>
      <c r="AKD730" s="1"/>
      <c r="AKE730" s="1"/>
      <c r="AKF730" s="1"/>
      <c r="AKG730" s="1"/>
      <c r="AKH730" s="1"/>
      <c r="AKI730" s="1"/>
      <c r="AKJ730" s="1"/>
      <c r="AKK730" s="1"/>
      <c r="AKL730" s="1"/>
      <c r="AKM730" s="1"/>
      <c r="AKN730" s="1"/>
      <c r="AKO730" s="1"/>
      <c r="AKP730" s="1"/>
      <c r="AKQ730" s="1"/>
      <c r="AKR730" s="1"/>
      <c r="AKS730" s="1"/>
      <c r="AKT730" s="1"/>
      <c r="AKU730" s="1"/>
      <c r="AKV730" s="1"/>
      <c r="AKW730" s="1"/>
      <c r="AKX730" s="1"/>
      <c r="AKY730" s="1"/>
      <c r="AKZ730" s="1"/>
      <c r="ALA730" s="1"/>
      <c r="ALB730" s="1"/>
      <c r="ALC730" s="1"/>
      <c r="ALD730" s="1"/>
      <c r="ALE730" s="1"/>
      <c r="ALF730" s="1"/>
      <c r="ALG730" s="1"/>
      <c r="ALH730" s="1"/>
      <c r="ALI730" s="1"/>
      <c r="ALJ730" s="1"/>
      <c r="ALK730" s="1"/>
      <c r="ALL730" s="1"/>
      <c r="ALM730" s="1"/>
      <c r="ALN730" s="1"/>
      <c r="ALO730" s="1"/>
      <c r="ALP730" s="1"/>
      <c r="ALQ730" s="1"/>
      <c r="ALR730" s="1"/>
      <c r="ALS730" s="1"/>
      <c r="ALT730" s="1"/>
      <c r="ALU730" s="1"/>
      <c r="ALV730" s="1"/>
      <c r="ALW730" s="1"/>
      <c r="ALX730" s="1"/>
      <c r="ALY730" s="1"/>
      <c r="ALZ730" s="1"/>
      <c r="AMA730" s="1"/>
      <c r="AMB730" s="1"/>
      <c r="AMC730" s="1"/>
      <c r="AMD730" s="1"/>
      <c r="AME730" s="1"/>
      <c r="AMF730" s="1"/>
      <c r="AMG730" s="1"/>
      <c r="AMH730" s="1"/>
      <c r="AMI730" s="1"/>
      <c r="AMJ730" s="1"/>
    </row>
    <row r="731" spans="1:1024" s="22" customFormat="1">
      <c r="A731" s="1" t="s">
        <v>9821</v>
      </c>
      <c r="B731" s="1" t="s">
        <v>9793</v>
      </c>
      <c r="C731" s="1" t="s">
        <v>1358</v>
      </c>
      <c r="D731" s="1" t="s">
        <v>13</v>
      </c>
      <c r="E731" s="1" t="s">
        <v>9822</v>
      </c>
      <c r="F731" s="1" t="s">
        <v>16</v>
      </c>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c r="KB731" s="1"/>
      <c r="KC731" s="1"/>
      <c r="KD731" s="1"/>
      <c r="KE731" s="1"/>
      <c r="KF731" s="1"/>
      <c r="KG731" s="1"/>
      <c r="KH731" s="1"/>
      <c r="KI731" s="1"/>
      <c r="KJ731" s="1"/>
      <c r="KK731" s="1"/>
      <c r="KL731" s="1"/>
      <c r="KM731" s="1"/>
      <c r="KN731" s="1"/>
      <c r="KO731" s="1"/>
      <c r="KP731" s="1"/>
      <c r="KQ731" s="1"/>
      <c r="KR731" s="1"/>
      <c r="KS731" s="1"/>
      <c r="KT731" s="1"/>
      <c r="KU731" s="1"/>
      <c r="KV731" s="1"/>
      <c r="KW731" s="1"/>
      <c r="KX731" s="1"/>
      <c r="KY731" s="1"/>
      <c r="KZ731" s="1"/>
      <c r="LA731" s="1"/>
      <c r="LB731" s="1"/>
      <c r="LC731" s="1"/>
      <c r="LD731" s="1"/>
      <c r="LE731" s="1"/>
      <c r="LF731" s="1"/>
      <c r="LG731" s="1"/>
      <c r="LH731" s="1"/>
      <c r="LI731" s="1"/>
      <c r="LJ731" s="1"/>
      <c r="LK731" s="1"/>
      <c r="LL731" s="1"/>
      <c r="LM731" s="1"/>
      <c r="LN731" s="1"/>
      <c r="LO731" s="1"/>
      <c r="LP731" s="1"/>
      <c r="LQ731" s="1"/>
      <c r="LR731" s="1"/>
      <c r="LS731" s="1"/>
      <c r="LT731" s="1"/>
      <c r="LU731" s="1"/>
      <c r="LV731" s="1"/>
      <c r="LW731" s="1"/>
      <c r="LX731" s="1"/>
      <c r="LY731" s="1"/>
      <c r="LZ731" s="1"/>
      <c r="MA731" s="1"/>
      <c r="MB731" s="1"/>
      <c r="MC731" s="1"/>
      <c r="MD731" s="1"/>
      <c r="ME731" s="1"/>
      <c r="MF731" s="1"/>
      <c r="MG731" s="1"/>
      <c r="MH731" s="1"/>
      <c r="MI731" s="1"/>
      <c r="MJ731" s="1"/>
      <c r="MK731" s="1"/>
      <c r="ML731" s="1"/>
      <c r="MM731" s="1"/>
      <c r="MN731" s="1"/>
      <c r="MO731" s="1"/>
      <c r="MP731" s="1"/>
      <c r="MQ731" s="1"/>
      <c r="MR731" s="1"/>
      <c r="MS731" s="1"/>
      <c r="MT731" s="1"/>
      <c r="MU731" s="1"/>
      <c r="MV731" s="1"/>
      <c r="MW731" s="1"/>
      <c r="MX731" s="1"/>
      <c r="MY731" s="1"/>
      <c r="MZ731" s="1"/>
      <c r="NA731" s="1"/>
      <c r="NB731" s="1"/>
      <c r="NC731" s="1"/>
      <c r="ND731" s="1"/>
      <c r="NE731" s="1"/>
      <c r="NF731" s="1"/>
      <c r="NG731" s="1"/>
      <c r="NH731" s="1"/>
      <c r="NI731" s="1"/>
      <c r="NJ731" s="1"/>
      <c r="NK731" s="1"/>
      <c r="NL731" s="1"/>
      <c r="NM731" s="1"/>
      <c r="NN731" s="1"/>
      <c r="NO731" s="1"/>
      <c r="NP731" s="1"/>
      <c r="NQ731" s="1"/>
      <c r="NR731" s="1"/>
      <c r="NS731" s="1"/>
      <c r="NT731" s="1"/>
      <c r="NU731" s="1"/>
      <c r="NV731" s="1"/>
      <c r="NW731" s="1"/>
      <c r="NX731" s="1"/>
      <c r="NY731" s="1"/>
      <c r="NZ731" s="1"/>
      <c r="OA731" s="1"/>
      <c r="OB731" s="1"/>
      <c r="OC731" s="1"/>
      <c r="OD731" s="1"/>
      <c r="OE731" s="1"/>
      <c r="OF731" s="1"/>
      <c r="OG731" s="1"/>
      <c r="OH731" s="1"/>
      <c r="OI731" s="1"/>
      <c r="OJ731" s="1"/>
      <c r="OK731" s="1"/>
      <c r="OL731" s="1"/>
      <c r="OM731" s="1"/>
      <c r="ON731" s="1"/>
      <c r="OO731" s="1"/>
      <c r="OP731" s="1"/>
      <c r="OQ731" s="1"/>
      <c r="OR731" s="1"/>
      <c r="OS731" s="1"/>
      <c r="OT731" s="1"/>
      <c r="OU731" s="1"/>
      <c r="OV731" s="1"/>
      <c r="OW731" s="1"/>
      <c r="OX731" s="1"/>
      <c r="OY731" s="1"/>
      <c r="OZ731" s="1"/>
      <c r="PA731" s="1"/>
      <c r="PB731" s="1"/>
      <c r="PC731" s="1"/>
      <c r="PD731" s="1"/>
      <c r="PE731" s="1"/>
      <c r="PF731" s="1"/>
      <c r="PG731" s="1"/>
      <c r="PH731" s="1"/>
      <c r="PI731" s="1"/>
      <c r="PJ731" s="1"/>
      <c r="PK731" s="1"/>
      <c r="PL731" s="1"/>
      <c r="PM731" s="1"/>
      <c r="PN731" s="1"/>
      <c r="PO731" s="1"/>
      <c r="PP731" s="1"/>
      <c r="PQ731" s="1"/>
      <c r="PR731" s="1"/>
      <c r="PS731" s="1"/>
      <c r="PT731" s="1"/>
      <c r="PU731" s="1"/>
      <c r="PV731" s="1"/>
      <c r="PW731" s="1"/>
      <c r="PX731" s="1"/>
      <c r="PY731" s="1"/>
      <c r="PZ731" s="1"/>
      <c r="QA731" s="1"/>
      <c r="QB731" s="1"/>
      <c r="QC731" s="1"/>
      <c r="QD731" s="1"/>
      <c r="QE731" s="1"/>
      <c r="QF731" s="1"/>
      <c r="QG731" s="1"/>
      <c r="QH731" s="1"/>
      <c r="QI731" s="1"/>
      <c r="QJ731" s="1"/>
      <c r="QK731" s="1"/>
      <c r="QL731" s="1"/>
      <c r="QM731" s="1"/>
      <c r="QN731" s="1"/>
      <c r="QO731" s="1"/>
      <c r="QP731" s="1"/>
      <c r="QQ731" s="1"/>
      <c r="QR731" s="1"/>
      <c r="QS731" s="1"/>
      <c r="QT731" s="1"/>
      <c r="QU731" s="1"/>
      <c r="QV731" s="1"/>
      <c r="QW731" s="1"/>
      <c r="QX731" s="1"/>
      <c r="QY731" s="1"/>
      <c r="QZ731" s="1"/>
      <c r="RA731" s="1"/>
      <c r="RB731" s="1"/>
      <c r="RC731" s="1"/>
      <c r="RD731" s="1"/>
      <c r="RE731" s="1"/>
      <c r="RF731" s="1"/>
      <c r="RG731" s="1"/>
      <c r="RH731" s="1"/>
      <c r="RI731" s="1"/>
      <c r="RJ731" s="1"/>
      <c r="RK731" s="1"/>
      <c r="RL731" s="1"/>
      <c r="RM731" s="1"/>
      <c r="RN731" s="1"/>
      <c r="RO731" s="1"/>
      <c r="RP731" s="1"/>
      <c r="RQ731" s="1"/>
      <c r="RR731" s="1"/>
      <c r="RS731" s="1"/>
      <c r="RT731" s="1"/>
      <c r="RU731" s="1"/>
      <c r="RV731" s="1"/>
      <c r="RW731" s="1"/>
      <c r="RX731" s="1"/>
      <c r="RY731" s="1"/>
      <c r="RZ731" s="1"/>
      <c r="SA731" s="1"/>
      <c r="SB731" s="1"/>
      <c r="SC731" s="1"/>
      <c r="SD731" s="1"/>
      <c r="SE731" s="1"/>
      <c r="SF731" s="1"/>
      <c r="SG731" s="1"/>
      <c r="SH731" s="1"/>
      <c r="SI731" s="1"/>
      <c r="SJ731" s="1"/>
      <c r="SK731" s="1"/>
      <c r="SL731" s="1"/>
      <c r="SM731" s="1"/>
      <c r="SN731" s="1"/>
      <c r="SO731" s="1"/>
      <c r="SP731" s="1"/>
      <c r="SQ731" s="1"/>
      <c r="SR731" s="1"/>
      <c r="SS731" s="1"/>
      <c r="ST731" s="1"/>
      <c r="SU731" s="1"/>
      <c r="SV731" s="1"/>
      <c r="SW731" s="1"/>
      <c r="SX731" s="1"/>
      <c r="SY731" s="1"/>
      <c r="SZ731" s="1"/>
      <c r="TA731" s="1"/>
      <c r="TB731" s="1"/>
      <c r="TC731" s="1"/>
      <c r="TD731" s="1"/>
      <c r="TE731" s="1"/>
      <c r="TF731" s="1"/>
      <c r="TG731" s="1"/>
      <c r="TH731" s="1"/>
      <c r="TI731" s="1"/>
      <c r="TJ731" s="1"/>
      <c r="TK731" s="1"/>
      <c r="TL731" s="1"/>
      <c r="TM731" s="1"/>
      <c r="TN731" s="1"/>
      <c r="TO731" s="1"/>
      <c r="TP731" s="1"/>
      <c r="TQ731" s="1"/>
      <c r="TR731" s="1"/>
      <c r="TS731" s="1"/>
      <c r="TT731" s="1"/>
      <c r="TU731" s="1"/>
      <c r="TV731" s="1"/>
      <c r="TW731" s="1"/>
      <c r="TX731" s="1"/>
      <c r="TY731" s="1"/>
      <c r="TZ731" s="1"/>
      <c r="UA731" s="1"/>
      <c r="UB731" s="1"/>
      <c r="UC731" s="1"/>
      <c r="UD731" s="1"/>
      <c r="UE731" s="1"/>
      <c r="UF731" s="1"/>
      <c r="UG731" s="1"/>
      <c r="UH731" s="1"/>
      <c r="UI731" s="1"/>
      <c r="UJ731" s="1"/>
      <c r="UK731" s="1"/>
      <c r="UL731" s="1"/>
      <c r="UM731" s="1"/>
      <c r="UN731" s="1"/>
      <c r="UO731" s="1"/>
      <c r="UP731" s="1"/>
      <c r="UQ731" s="1"/>
      <c r="UR731" s="1"/>
      <c r="US731" s="1"/>
      <c r="UT731" s="1"/>
      <c r="UU731" s="1"/>
      <c r="UV731" s="1"/>
      <c r="UW731" s="1"/>
      <c r="UX731" s="1"/>
      <c r="UY731" s="1"/>
      <c r="UZ731" s="1"/>
      <c r="VA731" s="1"/>
      <c r="VB731" s="1"/>
      <c r="VC731" s="1"/>
      <c r="VD731" s="1"/>
      <c r="VE731" s="1"/>
      <c r="VF731" s="1"/>
      <c r="VG731" s="1"/>
      <c r="VH731" s="1"/>
      <c r="VI731" s="1"/>
      <c r="VJ731" s="1"/>
      <c r="VK731" s="1"/>
      <c r="VL731" s="1"/>
      <c r="VM731" s="1"/>
      <c r="VN731" s="1"/>
      <c r="VO731" s="1"/>
      <c r="VP731" s="1"/>
      <c r="VQ731" s="1"/>
      <c r="VR731" s="1"/>
      <c r="VS731" s="1"/>
      <c r="VT731" s="1"/>
      <c r="VU731" s="1"/>
      <c r="VV731" s="1"/>
      <c r="VW731" s="1"/>
      <c r="VX731" s="1"/>
      <c r="VY731" s="1"/>
      <c r="VZ731" s="1"/>
      <c r="WA731" s="1"/>
      <c r="WB731" s="1"/>
      <c r="WC731" s="1"/>
      <c r="WD731" s="1"/>
      <c r="WE731" s="1"/>
      <c r="WF731" s="1"/>
      <c r="WG731" s="1"/>
      <c r="WH731" s="1"/>
      <c r="WI731" s="1"/>
      <c r="WJ731" s="1"/>
      <c r="WK731" s="1"/>
      <c r="WL731" s="1"/>
      <c r="WM731" s="1"/>
      <c r="WN731" s="1"/>
      <c r="WO731" s="1"/>
      <c r="WP731" s="1"/>
      <c r="WQ731" s="1"/>
      <c r="WR731" s="1"/>
      <c r="WS731" s="1"/>
      <c r="WT731" s="1"/>
      <c r="WU731" s="1"/>
      <c r="WV731" s="1"/>
      <c r="WW731" s="1"/>
      <c r="WX731" s="1"/>
      <c r="WY731" s="1"/>
      <c r="WZ731" s="1"/>
      <c r="XA731" s="1"/>
      <c r="XB731" s="1"/>
      <c r="XC731" s="1"/>
      <c r="XD731" s="1"/>
      <c r="XE731" s="1"/>
      <c r="XF731" s="1"/>
      <c r="XG731" s="1"/>
      <c r="XH731" s="1"/>
      <c r="XI731" s="1"/>
      <c r="XJ731" s="1"/>
      <c r="XK731" s="1"/>
      <c r="XL731" s="1"/>
      <c r="XM731" s="1"/>
      <c r="XN731" s="1"/>
      <c r="XO731" s="1"/>
      <c r="XP731" s="1"/>
      <c r="XQ731" s="1"/>
      <c r="XR731" s="1"/>
      <c r="XS731" s="1"/>
      <c r="XT731" s="1"/>
      <c r="XU731" s="1"/>
      <c r="XV731" s="1"/>
      <c r="XW731" s="1"/>
      <c r="XX731" s="1"/>
      <c r="XY731" s="1"/>
      <c r="XZ731" s="1"/>
      <c r="YA731" s="1"/>
      <c r="YB731" s="1"/>
      <c r="YC731" s="1"/>
      <c r="YD731" s="1"/>
      <c r="YE731" s="1"/>
      <c r="YF731" s="1"/>
      <c r="YG731" s="1"/>
      <c r="YH731" s="1"/>
      <c r="YI731" s="1"/>
      <c r="YJ731" s="1"/>
      <c r="YK731" s="1"/>
      <c r="YL731" s="1"/>
      <c r="YM731" s="1"/>
      <c r="YN731" s="1"/>
      <c r="YO731" s="1"/>
      <c r="YP731" s="1"/>
      <c r="YQ731" s="1"/>
      <c r="YR731" s="1"/>
      <c r="YS731" s="1"/>
      <c r="YT731" s="1"/>
      <c r="YU731" s="1"/>
      <c r="YV731" s="1"/>
      <c r="YW731" s="1"/>
      <c r="YX731" s="1"/>
      <c r="YY731" s="1"/>
      <c r="YZ731" s="1"/>
      <c r="ZA731" s="1"/>
      <c r="ZB731" s="1"/>
      <c r="ZC731" s="1"/>
      <c r="ZD731" s="1"/>
      <c r="ZE731" s="1"/>
      <c r="ZF731" s="1"/>
      <c r="ZG731" s="1"/>
      <c r="ZH731" s="1"/>
      <c r="ZI731" s="1"/>
      <c r="ZJ731" s="1"/>
      <c r="ZK731" s="1"/>
      <c r="ZL731" s="1"/>
      <c r="ZM731" s="1"/>
      <c r="ZN731" s="1"/>
      <c r="ZO731" s="1"/>
      <c r="ZP731" s="1"/>
      <c r="ZQ731" s="1"/>
      <c r="ZR731" s="1"/>
      <c r="ZS731" s="1"/>
      <c r="ZT731" s="1"/>
      <c r="ZU731" s="1"/>
      <c r="ZV731" s="1"/>
      <c r="ZW731" s="1"/>
      <c r="ZX731" s="1"/>
      <c r="ZY731" s="1"/>
      <c r="ZZ731" s="1"/>
      <c r="AAA731" s="1"/>
      <c r="AAB731" s="1"/>
      <c r="AAC731" s="1"/>
      <c r="AAD731" s="1"/>
      <c r="AAE731" s="1"/>
      <c r="AAF731" s="1"/>
      <c r="AAG731" s="1"/>
      <c r="AAH731" s="1"/>
      <c r="AAI731" s="1"/>
      <c r="AAJ731" s="1"/>
      <c r="AAK731" s="1"/>
      <c r="AAL731" s="1"/>
      <c r="AAM731" s="1"/>
      <c r="AAN731" s="1"/>
      <c r="AAO731" s="1"/>
      <c r="AAP731" s="1"/>
      <c r="AAQ731" s="1"/>
      <c r="AAR731" s="1"/>
      <c r="AAS731" s="1"/>
      <c r="AAT731" s="1"/>
      <c r="AAU731" s="1"/>
      <c r="AAV731" s="1"/>
      <c r="AAW731" s="1"/>
      <c r="AAX731" s="1"/>
      <c r="AAY731" s="1"/>
      <c r="AAZ731" s="1"/>
      <c r="ABA731" s="1"/>
      <c r="ABB731" s="1"/>
      <c r="ABC731" s="1"/>
      <c r="ABD731" s="1"/>
      <c r="ABE731" s="1"/>
      <c r="ABF731" s="1"/>
      <c r="ABG731" s="1"/>
      <c r="ABH731" s="1"/>
      <c r="ABI731" s="1"/>
      <c r="ABJ731" s="1"/>
      <c r="ABK731" s="1"/>
      <c r="ABL731" s="1"/>
      <c r="ABM731" s="1"/>
      <c r="ABN731" s="1"/>
      <c r="ABO731" s="1"/>
      <c r="ABP731" s="1"/>
      <c r="ABQ731" s="1"/>
      <c r="ABR731" s="1"/>
      <c r="ABS731" s="1"/>
      <c r="ABT731" s="1"/>
      <c r="ABU731" s="1"/>
      <c r="ABV731" s="1"/>
      <c r="ABW731" s="1"/>
      <c r="ABX731" s="1"/>
      <c r="ABY731" s="1"/>
      <c r="ABZ731" s="1"/>
      <c r="ACA731" s="1"/>
      <c r="ACB731" s="1"/>
      <c r="ACC731" s="1"/>
      <c r="ACD731" s="1"/>
      <c r="ACE731" s="1"/>
      <c r="ACF731" s="1"/>
      <c r="ACG731" s="1"/>
      <c r="ACH731" s="1"/>
      <c r="ACI731" s="1"/>
      <c r="ACJ731" s="1"/>
      <c r="ACK731" s="1"/>
      <c r="ACL731" s="1"/>
      <c r="ACM731" s="1"/>
      <c r="ACN731" s="1"/>
      <c r="ACO731" s="1"/>
      <c r="ACP731" s="1"/>
      <c r="ACQ731" s="1"/>
      <c r="ACR731" s="1"/>
      <c r="ACS731" s="1"/>
      <c r="ACT731" s="1"/>
      <c r="ACU731" s="1"/>
      <c r="ACV731" s="1"/>
      <c r="ACW731" s="1"/>
      <c r="ACX731" s="1"/>
      <c r="ACY731" s="1"/>
      <c r="ACZ731" s="1"/>
      <c r="ADA731" s="1"/>
      <c r="ADB731" s="1"/>
      <c r="ADC731" s="1"/>
      <c r="ADD731" s="1"/>
      <c r="ADE731" s="1"/>
      <c r="ADF731" s="1"/>
      <c r="ADG731" s="1"/>
      <c r="ADH731" s="1"/>
      <c r="ADI731" s="1"/>
      <c r="ADJ731" s="1"/>
      <c r="ADK731" s="1"/>
      <c r="ADL731" s="1"/>
      <c r="ADM731" s="1"/>
      <c r="ADN731" s="1"/>
      <c r="ADO731" s="1"/>
      <c r="ADP731" s="1"/>
      <c r="ADQ731" s="1"/>
      <c r="ADR731" s="1"/>
      <c r="ADS731" s="1"/>
      <c r="ADT731" s="1"/>
      <c r="ADU731" s="1"/>
      <c r="ADV731" s="1"/>
      <c r="ADW731" s="1"/>
      <c r="ADX731" s="1"/>
      <c r="ADY731" s="1"/>
      <c r="ADZ731" s="1"/>
      <c r="AEA731" s="1"/>
      <c r="AEB731" s="1"/>
      <c r="AEC731" s="1"/>
      <c r="AED731" s="1"/>
      <c r="AEE731" s="1"/>
      <c r="AEF731" s="1"/>
      <c r="AEG731" s="1"/>
      <c r="AEH731" s="1"/>
      <c r="AEI731" s="1"/>
      <c r="AEJ731" s="1"/>
      <c r="AEK731" s="1"/>
      <c r="AEL731" s="1"/>
      <c r="AEM731" s="1"/>
      <c r="AEN731" s="1"/>
      <c r="AEO731" s="1"/>
      <c r="AEP731" s="1"/>
      <c r="AEQ731" s="1"/>
      <c r="AER731" s="1"/>
      <c r="AES731" s="1"/>
      <c r="AET731" s="1"/>
      <c r="AEU731" s="1"/>
      <c r="AEV731" s="1"/>
      <c r="AEW731" s="1"/>
      <c r="AEX731" s="1"/>
      <c r="AEY731" s="1"/>
      <c r="AEZ731" s="1"/>
      <c r="AFA731" s="1"/>
      <c r="AFB731" s="1"/>
      <c r="AFC731" s="1"/>
      <c r="AFD731" s="1"/>
      <c r="AFE731" s="1"/>
      <c r="AFF731" s="1"/>
      <c r="AFG731" s="1"/>
      <c r="AFH731" s="1"/>
      <c r="AFI731" s="1"/>
      <c r="AFJ731" s="1"/>
      <c r="AFK731" s="1"/>
      <c r="AFL731" s="1"/>
      <c r="AFM731" s="1"/>
      <c r="AFN731" s="1"/>
      <c r="AFO731" s="1"/>
      <c r="AFP731" s="1"/>
      <c r="AFQ731" s="1"/>
      <c r="AFR731" s="1"/>
      <c r="AFS731" s="1"/>
      <c r="AFT731" s="1"/>
      <c r="AFU731" s="1"/>
      <c r="AFV731" s="1"/>
      <c r="AFW731" s="1"/>
      <c r="AFX731" s="1"/>
      <c r="AFY731" s="1"/>
      <c r="AFZ731" s="1"/>
      <c r="AGA731" s="1"/>
      <c r="AGB731" s="1"/>
      <c r="AGC731" s="1"/>
      <c r="AGD731" s="1"/>
      <c r="AGE731" s="1"/>
      <c r="AGF731" s="1"/>
      <c r="AGG731" s="1"/>
      <c r="AGH731" s="1"/>
      <c r="AGI731" s="1"/>
      <c r="AGJ731" s="1"/>
      <c r="AGK731" s="1"/>
      <c r="AGL731" s="1"/>
      <c r="AGM731" s="1"/>
      <c r="AGN731" s="1"/>
      <c r="AGO731" s="1"/>
      <c r="AGP731" s="1"/>
      <c r="AGQ731" s="1"/>
      <c r="AGR731" s="1"/>
      <c r="AGS731" s="1"/>
      <c r="AGT731" s="1"/>
      <c r="AGU731" s="1"/>
      <c r="AGV731" s="1"/>
      <c r="AGW731" s="1"/>
      <c r="AGX731" s="1"/>
      <c r="AGY731" s="1"/>
      <c r="AGZ731" s="1"/>
      <c r="AHA731" s="1"/>
      <c r="AHB731" s="1"/>
      <c r="AHC731" s="1"/>
      <c r="AHD731" s="1"/>
      <c r="AHE731" s="1"/>
      <c r="AHF731" s="1"/>
      <c r="AHG731" s="1"/>
      <c r="AHH731" s="1"/>
      <c r="AHI731" s="1"/>
      <c r="AHJ731" s="1"/>
      <c r="AHK731" s="1"/>
      <c r="AHL731" s="1"/>
      <c r="AHM731" s="1"/>
      <c r="AHN731" s="1"/>
      <c r="AHO731" s="1"/>
      <c r="AHP731" s="1"/>
      <c r="AHQ731" s="1"/>
      <c r="AHR731" s="1"/>
      <c r="AHS731" s="1"/>
      <c r="AHT731" s="1"/>
      <c r="AHU731" s="1"/>
      <c r="AHV731" s="1"/>
      <c r="AHW731" s="1"/>
      <c r="AHX731" s="1"/>
      <c r="AHY731" s="1"/>
      <c r="AHZ731" s="1"/>
      <c r="AIA731" s="1"/>
      <c r="AIB731" s="1"/>
      <c r="AIC731" s="1"/>
      <c r="AID731" s="1"/>
      <c r="AIE731" s="1"/>
      <c r="AIF731" s="1"/>
      <c r="AIG731" s="1"/>
      <c r="AIH731" s="1"/>
      <c r="AII731" s="1"/>
      <c r="AIJ731" s="1"/>
      <c r="AIK731" s="1"/>
      <c r="AIL731" s="1"/>
      <c r="AIM731" s="1"/>
      <c r="AIN731" s="1"/>
      <c r="AIO731" s="1"/>
      <c r="AIP731" s="1"/>
      <c r="AIQ731" s="1"/>
      <c r="AIR731" s="1"/>
      <c r="AIS731" s="1"/>
      <c r="AIT731" s="1"/>
      <c r="AIU731" s="1"/>
      <c r="AIV731" s="1"/>
      <c r="AIW731" s="1"/>
      <c r="AIX731" s="1"/>
      <c r="AIY731" s="1"/>
      <c r="AIZ731" s="1"/>
      <c r="AJA731" s="1"/>
      <c r="AJB731" s="1"/>
      <c r="AJC731" s="1"/>
      <c r="AJD731" s="1"/>
      <c r="AJE731" s="1"/>
      <c r="AJF731" s="1"/>
      <c r="AJG731" s="1"/>
      <c r="AJH731" s="1"/>
      <c r="AJI731" s="1"/>
      <c r="AJJ731" s="1"/>
      <c r="AJK731" s="1"/>
      <c r="AJL731" s="1"/>
      <c r="AJM731" s="1"/>
      <c r="AJN731" s="1"/>
      <c r="AJO731" s="1"/>
      <c r="AJP731" s="1"/>
      <c r="AJQ731" s="1"/>
      <c r="AJR731" s="1"/>
      <c r="AJS731" s="1"/>
      <c r="AJT731" s="1"/>
      <c r="AJU731" s="1"/>
      <c r="AJV731" s="1"/>
      <c r="AJW731" s="1"/>
      <c r="AJX731" s="1"/>
      <c r="AJY731" s="1"/>
      <c r="AJZ731" s="1"/>
      <c r="AKA731" s="1"/>
      <c r="AKB731" s="1"/>
      <c r="AKC731" s="1"/>
      <c r="AKD731" s="1"/>
      <c r="AKE731" s="1"/>
      <c r="AKF731" s="1"/>
      <c r="AKG731" s="1"/>
      <c r="AKH731" s="1"/>
      <c r="AKI731" s="1"/>
      <c r="AKJ731" s="1"/>
      <c r="AKK731" s="1"/>
      <c r="AKL731" s="1"/>
      <c r="AKM731" s="1"/>
      <c r="AKN731" s="1"/>
      <c r="AKO731" s="1"/>
      <c r="AKP731" s="1"/>
      <c r="AKQ731" s="1"/>
      <c r="AKR731" s="1"/>
      <c r="AKS731" s="1"/>
      <c r="AKT731" s="1"/>
      <c r="AKU731" s="1"/>
      <c r="AKV731" s="1"/>
      <c r="AKW731" s="1"/>
      <c r="AKX731" s="1"/>
      <c r="AKY731" s="1"/>
      <c r="AKZ731" s="1"/>
      <c r="ALA731" s="1"/>
      <c r="ALB731" s="1"/>
      <c r="ALC731" s="1"/>
      <c r="ALD731" s="1"/>
      <c r="ALE731" s="1"/>
      <c r="ALF731" s="1"/>
      <c r="ALG731" s="1"/>
      <c r="ALH731" s="1"/>
      <c r="ALI731" s="1"/>
      <c r="ALJ731" s="1"/>
      <c r="ALK731" s="1"/>
      <c r="ALL731" s="1"/>
      <c r="ALM731" s="1"/>
      <c r="ALN731" s="1"/>
      <c r="ALO731" s="1"/>
      <c r="ALP731" s="1"/>
      <c r="ALQ731" s="1"/>
      <c r="ALR731" s="1"/>
      <c r="ALS731" s="1"/>
      <c r="ALT731" s="1"/>
      <c r="ALU731" s="1"/>
      <c r="ALV731" s="1"/>
      <c r="ALW731" s="1"/>
      <c r="ALX731" s="1"/>
      <c r="ALY731" s="1"/>
      <c r="ALZ731" s="1"/>
      <c r="AMA731" s="1"/>
      <c r="AMB731" s="1"/>
      <c r="AMC731" s="1"/>
      <c r="AMD731" s="1"/>
      <c r="AME731" s="1"/>
      <c r="AMF731" s="1"/>
      <c r="AMG731" s="1"/>
      <c r="AMH731" s="1"/>
      <c r="AMI731" s="1"/>
      <c r="AMJ731" s="1"/>
    </row>
    <row r="732" spans="1:1024" s="22" customFormat="1">
      <c r="A732" s="1" t="s">
        <v>9823</v>
      </c>
      <c r="B732" s="1" t="s">
        <v>9794</v>
      </c>
      <c r="C732" s="1" t="s">
        <v>1358</v>
      </c>
      <c r="D732" s="1" t="s">
        <v>13</v>
      </c>
      <c r="E732" s="1" t="s">
        <v>9824</v>
      </c>
      <c r="F732" s="1" t="s">
        <v>16</v>
      </c>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c r="KB732" s="1"/>
      <c r="KC732" s="1"/>
      <c r="KD732" s="1"/>
      <c r="KE732" s="1"/>
      <c r="KF732" s="1"/>
      <c r="KG732" s="1"/>
      <c r="KH732" s="1"/>
      <c r="KI732" s="1"/>
      <c r="KJ732" s="1"/>
      <c r="KK732" s="1"/>
      <c r="KL732" s="1"/>
      <c r="KM732" s="1"/>
      <c r="KN732" s="1"/>
      <c r="KO732" s="1"/>
      <c r="KP732" s="1"/>
      <c r="KQ732" s="1"/>
      <c r="KR732" s="1"/>
      <c r="KS732" s="1"/>
      <c r="KT732" s="1"/>
      <c r="KU732" s="1"/>
      <c r="KV732" s="1"/>
      <c r="KW732" s="1"/>
      <c r="KX732" s="1"/>
      <c r="KY732" s="1"/>
      <c r="KZ732" s="1"/>
      <c r="LA732" s="1"/>
      <c r="LB732" s="1"/>
      <c r="LC732" s="1"/>
      <c r="LD732" s="1"/>
      <c r="LE732" s="1"/>
      <c r="LF732" s="1"/>
      <c r="LG732" s="1"/>
      <c r="LH732" s="1"/>
      <c r="LI732" s="1"/>
      <c r="LJ732" s="1"/>
      <c r="LK732" s="1"/>
      <c r="LL732" s="1"/>
      <c r="LM732" s="1"/>
      <c r="LN732" s="1"/>
      <c r="LO732" s="1"/>
      <c r="LP732" s="1"/>
      <c r="LQ732" s="1"/>
      <c r="LR732" s="1"/>
      <c r="LS732" s="1"/>
      <c r="LT732" s="1"/>
      <c r="LU732" s="1"/>
      <c r="LV732" s="1"/>
      <c r="LW732" s="1"/>
      <c r="LX732" s="1"/>
      <c r="LY732" s="1"/>
      <c r="LZ732" s="1"/>
      <c r="MA732" s="1"/>
      <c r="MB732" s="1"/>
      <c r="MC732" s="1"/>
      <c r="MD732" s="1"/>
      <c r="ME732" s="1"/>
      <c r="MF732" s="1"/>
      <c r="MG732" s="1"/>
      <c r="MH732" s="1"/>
      <c r="MI732" s="1"/>
      <c r="MJ732" s="1"/>
      <c r="MK732" s="1"/>
      <c r="ML732" s="1"/>
      <c r="MM732" s="1"/>
      <c r="MN732" s="1"/>
      <c r="MO732" s="1"/>
      <c r="MP732" s="1"/>
      <c r="MQ732" s="1"/>
      <c r="MR732" s="1"/>
      <c r="MS732" s="1"/>
      <c r="MT732" s="1"/>
      <c r="MU732" s="1"/>
      <c r="MV732" s="1"/>
      <c r="MW732" s="1"/>
      <c r="MX732" s="1"/>
      <c r="MY732" s="1"/>
      <c r="MZ732" s="1"/>
      <c r="NA732" s="1"/>
      <c r="NB732" s="1"/>
      <c r="NC732" s="1"/>
      <c r="ND732" s="1"/>
      <c r="NE732" s="1"/>
      <c r="NF732" s="1"/>
      <c r="NG732" s="1"/>
      <c r="NH732" s="1"/>
      <c r="NI732" s="1"/>
      <c r="NJ732" s="1"/>
      <c r="NK732" s="1"/>
      <c r="NL732" s="1"/>
      <c r="NM732" s="1"/>
      <c r="NN732" s="1"/>
      <c r="NO732" s="1"/>
      <c r="NP732" s="1"/>
      <c r="NQ732" s="1"/>
      <c r="NR732" s="1"/>
      <c r="NS732" s="1"/>
      <c r="NT732" s="1"/>
      <c r="NU732" s="1"/>
      <c r="NV732" s="1"/>
      <c r="NW732" s="1"/>
      <c r="NX732" s="1"/>
      <c r="NY732" s="1"/>
      <c r="NZ732" s="1"/>
      <c r="OA732" s="1"/>
      <c r="OB732" s="1"/>
      <c r="OC732" s="1"/>
      <c r="OD732" s="1"/>
      <c r="OE732" s="1"/>
      <c r="OF732" s="1"/>
      <c r="OG732" s="1"/>
      <c r="OH732" s="1"/>
      <c r="OI732" s="1"/>
      <c r="OJ732" s="1"/>
      <c r="OK732" s="1"/>
      <c r="OL732" s="1"/>
      <c r="OM732" s="1"/>
      <c r="ON732" s="1"/>
      <c r="OO732" s="1"/>
      <c r="OP732" s="1"/>
      <c r="OQ732" s="1"/>
      <c r="OR732" s="1"/>
      <c r="OS732" s="1"/>
      <c r="OT732" s="1"/>
      <c r="OU732" s="1"/>
      <c r="OV732" s="1"/>
      <c r="OW732" s="1"/>
      <c r="OX732" s="1"/>
      <c r="OY732" s="1"/>
      <c r="OZ732" s="1"/>
      <c r="PA732" s="1"/>
      <c r="PB732" s="1"/>
      <c r="PC732" s="1"/>
      <c r="PD732" s="1"/>
      <c r="PE732" s="1"/>
      <c r="PF732" s="1"/>
      <c r="PG732" s="1"/>
      <c r="PH732" s="1"/>
      <c r="PI732" s="1"/>
      <c r="PJ732" s="1"/>
      <c r="PK732" s="1"/>
      <c r="PL732" s="1"/>
      <c r="PM732" s="1"/>
      <c r="PN732" s="1"/>
      <c r="PO732" s="1"/>
      <c r="PP732" s="1"/>
      <c r="PQ732" s="1"/>
      <c r="PR732" s="1"/>
      <c r="PS732" s="1"/>
      <c r="PT732" s="1"/>
      <c r="PU732" s="1"/>
      <c r="PV732" s="1"/>
      <c r="PW732" s="1"/>
      <c r="PX732" s="1"/>
      <c r="PY732" s="1"/>
      <c r="PZ732" s="1"/>
      <c r="QA732" s="1"/>
      <c r="QB732" s="1"/>
      <c r="QC732" s="1"/>
      <c r="QD732" s="1"/>
      <c r="QE732" s="1"/>
      <c r="QF732" s="1"/>
      <c r="QG732" s="1"/>
      <c r="QH732" s="1"/>
      <c r="QI732" s="1"/>
      <c r="QJ732" s="1"/>
      <c r="QK732" s="1"/>
      <c r="QL732" s="1"/>
      <c r="QM732" s="1"/>
      <c r="QN732" s="1"/>
      <c r="QO732" s="1"/>
      <c r="QP732" s="1"/>
      <c r="QQ732" s="1"/>
      <c r="QR732" s="1"/>
      <c r="QS732" s="1"/>
      <c r="QT732" s="1"/>
      <c r="QU732" s="1"/>
      <c r="QV732" s="1"/>
      <c r="QW732" s="1"/>
      <c r="QX732" s="1"/>
      <c r="QY732" s="1"/>
      <c r="QZ732" s="1"/>
      <c r="RA732" s="1"/>
      <c r="RB732" s="1"/>
      <c r="RC732" s="1"/>
      <c r="RD732" s="1"/>
      <c r="RE732" s="1"/>
      <c r="RF732" s="1"/>
      <c r="RG732" s="1"/>
      <c r="RH732" s="1"/>
      <c r="RI732" s="1"/>
      <c r="RJ732" s="1"/>
      <c r="RK732" s="1"/>
      <c r="RL732" s="1"/>
      <c r="RM732" s="1"/>
      <c r="RN732" s="1"/>
      <c r="RO732" s="1"/>
      <c r="RP732" s="1"/>
      <c r="RQ732" s="1"/>
      <c r="RR732" s="1"/>
      <c r="RS732" s="1"/>
      <c r="RT732" s="1"/>
      <c r="RU732" s="1"/>
      <c r="RV732" s="1"/>
      <c r="RW732" s="1"/>
      <c r="RX732" s="1"/>
      <c r="RY732" s="1"/>
      <c r="RZ732" s="1"/>
      <c r="SA732" s="1"/>
      <c r="SB732" s="1"/>
      <c r="SC732" s="1"/>
      <c r="SD732" s="1"/>
      <c r="SE732" s="1"/>
      <c r="SF732" s="1"/>
      <c r="SG732" s="1"/>
      <c r="SH732" s="1"/>
      <c r="SI732" s="1"/>
      <c r="SJ732" s="1"/>
      <c r="SK732" s="1"/>
      <c r="SL732" s="1"/>
      <c r="SM732" s="1"/>
      <c r="SN732" s="1"/>
      <c r="SO732" s="1"/>
      <c r="SP732" s="1"/>
      <c r="SQ732" s="1"/>
      <c r="SR732" s="1"/>
      <c r="SS732" s="1"/>
      <c r="ST732" s="1"/>
      <c r="SU732" s="1"/>
      <c r="SV732" s="1"/>
      <c r="SW732" s="1"/>
      <c r="SX732" s="1"/>
      <c r="SY732" s="1"/>
      <c r="SZ732" s="1"/>
      <c r="TA732" s="1"/>
      <c r="TB732" s="1"/>
      <c r="TC732" s="1"/>
      <c r="TD732" s="1"/>
      <c r="TE732" s="1"/>
      <c r="TF732" s="1"/>
      <c r="TG732" s="1"/>
      <c r="TH732" s="1"/>
      <c r="TI732" s="1"/>
      <c r="TJ732" s="1"/>
      <c r="TK732" s="1"/>
      <c r="TL732" s="1"/>
      <c r="TM732" s="1"/>
      <c r="TN732" s="1"/>
      <c r="TO732" s="1"/>
      <c r="TP732" s="1"/>
      <c r="TQ732" s="1"/>
      <c r="TR732" s="1"/>
      <c r="TS732" s="1"/>
      <c r="TT732" s="1"/>
      <c r="TU732" s="1"/>
      <c r="TV732" s="1"/>
      <c r="TW732" s="1"/>
      <c r="TX732" s="1"/>
      <c r="TY732" s="1"/>
      <c r="TZ732" s="1"/>
      <c r="UA732" s="1"/>
      <c r="UB732" s="1"/>
      <c r="UC732" s="1"/>
      <c r="UD732" s="1"/>
      <c r="UE732" s="1"/>
      <c r="UF732" s="1"/>
      <c r="UG732" s="1"/>
      <c r="UH732" s="1"/>
      <c r="UI732" s="1"/>
      <c r="UJ732" s="1"/>
      <c r="UK732" s="1"/>
      <c r="UL732" s="1"/>
      <c r="UM732" s="1"/>
      <c r="UN732" s="1"/>
      <c r="UO732" s="1"/>
      <c r="UP732" s="1"/>
      <c r="UQ732" s="1"/>
      <c r="UR732" s="1"/>
      <c r="US732" s="1"/>
      <c r="UT732" s="1"/>
      <c r="UU732" s="1"/>
      <c r="UV732" s="1"/>
      <c r="UW732" s="1"/>
      <c r="UX732" s="1"/>
      <c r="UY732" s="1"/>
      <c r="UZ732" s="1"/>
      <c r="VA732" s="1"/>
      <c r="VB732" s="1"/>
      <c r="VC732" s="1"/>
      <c r="VD732" s="1"/>
      <c r="VE732" s="1"/>
      <c r="VF732" s="1"/>
      <c r="VG732" s="1"/>
      <c r="VH732" s="1"/>
      <c r="VI732" s="1"/>
      <c r="VJ732" s="1"/>
      <c r="VK732" s="1"/>
      <c r="VL732" s="1"/>
      <c r="VM732" s="1"/>
      <c r="VN732" s="1"/>
      <c r="VO732" s="1"/>
      <c r="VP732" s="1"/>
      <c r="VQ732" s="1"/>
      <c r="VR732" s="1"/>
      <c r="VS732" s="1"/>
      <c r="VT732" s="1"/>
      <c r="VU732" s="1"/>
      <c r="VV732" s="1"/>
      <c r="VW732" s="1"/>
      <c r="VX732" s="1"/>
      <c r="VY732" s="1"/>
      <c r="VZ732" s="1"/>
      <c r="WA732" s="1"/>
      <c r="WB732" s="1"/>
      <c r="WC732" s="1"/>
      <c r="WD732" s="1"/>
      <c r="WE732" s="1"/>
      <c r="WF732" s="1"/>
      <c r="WG732" s="1"/>
      <c r="WH732" s="1"/>
      <c r="WI732" s="1"/>
      <c r="WJ732" s="1"/>
      <c r="WK732" s="1"/>
      <c r="WL732" s="1"/>
      <c r="WM732" s="1"/>
      <c r="WN732" s="1"/>
      <c r="WO732" s="1"/>
      <c r="WP732" s="1"/>
      <c r="WQ732" s="1"/>
      <c r="WR732" s="1"/>
      <c r="WS732" s="1"/>
      <c r="WT732" s="1"/>
      <c r="WU732" s="1"/>
      <c r="WV732" s="1"/>
      <c r="WW732" s="1"/>
      <c r="WX732" s="1"/>
      <c r="WY732" s="1"/>
      <c r="WZ732" s="1"/>
      <c r="XA732" s="1"/>
      <c r="XB732" s="1"/>
      <c r="XC732" s="1"/>
      <c r="XD732" s="1"/>
      <c r="XE732" s="1"/>
      <c r="XF732" s="1"/>
      <c r="XG732" s="1"/>
      <c r="XH732" s="1"/>
      <c r="XI732" s="1"/>
      <c r="XJ732" s="1"/>
      <c r="XK732" s="1"/>
      <c r="XL732" s="1"/>
      <c r="XM732" s="1"/>
      <c r="XN732" s="1"/>
      <c r="XO732" s="1"/>
      <c r="XP732" s="1"/>
      <c r="XQ732" s="1"/>
      <c r="XR732" s="1"/>
      <c r="XS732" s="1"/>
      <c r="XT732" s="1"/>
      <c r="XU732" s="1"/>
      <c r="XV732" s="1"/>
      <c r="XW732" s="1"/>
      <c r="XX732" s="1"/>
      <c r="XY732" s="1"/>
      <c r="XZ732" s="1"/>
      <c r="YA732" s="1"/>
      <c r="YB732" s="1"/>
      <c r="YC732" s="1"/>
      <c r="YD732" s="1"/>
      <c r="YE732" s="1"/>
      <c r="YF732" s="1"/>
      <c r="YG732" s="1"/>
      <c r="YH732" s="1"/>
      <c r="YI732" s="1"/>
      <c r="YJ732" s="1"/>
      <c r="YK732" s="1"/>
      <c r="YL732" s="1"/>
      <c r="YM732" s="1"/>
      <c r="YN732" s="1"/>
      <c r="YO732" s="1"/>
      <c r="YP732" s="1"/>
      <c r="YQ732" s="1"/>
      <c r="YR732" s="1"/>
      <c r="YS732" s="1"/>
      <c r="YT732" s="1"/>
      <c r="YU732" s="1"/>
      <c r="YV732" s="1"/>
      <c r="YW732" s="1"/>
      <c r="YX732" s="1"/>
      <c r="YY732" s="1"/>
      <c r="YZ732" s="1"/>
      <c r="ZA732" s="1"/>
      <c r="ZB732" s="1"/>
      <c r="ZC732" s="1"/>
      <c r="ZD732" s="1"/>
      <c r="ZE732" s="1"/>
      <c r="ZF732" s="1"/>
      <c r="ZG732" s="1"/>
      <c r="ZH732" s="1"/>
      <c r="ZI732" s="1"/>
      <c r="ZJ732" s="1"/>
      <c r="ZK732" s="1"/>
      <c r="ZL732" s="1"/>
      <c r="ZM732" s="1"/>
      <c r="ZN732" s="1"/>
      <c r="ZO732" s="1"/>
      <c r="ZP732" s="1"/>
      <c r="ZQ732" s="1"/>
      <c r="ZR732" s="1"/>
      <c r="ZS732" s="1"/>
      <c r="ZT732" s="1"/>
      <c r="ZU732" s="1"/>
      <c r="ZV732" s="1"/>
      <c r="ZW732" s="1"/>
      <c r="ZX732" s="1"/>
      <c r="ZY732" s="1"/>
      <c r="ZZ732" s="1"/>
      <c r="AAA732" s="1"/>
      <c r="AAB732" s="1"/>
      <c r="AAC732" s="1"/>
      <c r="AAD732" s="1"/>
      <c r="AAE732" s="1"/>
      <c r="AAF732" s="1"/>
      <c r="AAG732" s="1"/>
      <c r="AAH732" s="1"/>
      <c r="AAI732" s="1"/>
      <c r="AAJ732" s="1"/>
      <c r="AAK732" s="1"/>
      <c r="AAL732" s="1"/>
      <c r="AAM732" s="1"/>
      <c r="AAN732" s="1"/>
      <c r="AAO732" s="1"/>
      <c r="AAP732" s="1"/>
      <c r="AAQ732" s="1"/>
      <c r="AAR732" s="1"/>
      <c r="AAS732" s="1"/>
      <c r="AAT732" s="1"/>
      <c r="AAU732" s="1"/>
      <c r="AAV732" s="1"/>
      <c r="AAW732" s="1"/>
      <c r="AAX732" s="1"/>
      <c r="AAY732" s="1"/>
      <c r="AAZ732" s="1"/>
      <c r="ABA732" s="1"/>
      <c r="ABB732" s="1"/>
      <c r="ABC732" s="1"/>
      <c r="ABD732" s="1"/>
      <c r="ABE732" s="1"/>
      <c r="ABF732" s="1"/>
      <c r="ABG732" s="1"/>
      <c r="ABH732" s="1"/>
      <c r="ABI732" s="1"/>
      <c r="ABJ732" s="1"/>
      <c r="ABK732" s="1"/>
      <c r="ABL732" s="1"/>
      <c r="ABM732" s="1"/>
      <c r="ABN732" s="1"/>
      <c r="ABO732" s="1"/>
      <c r="ABP732" s="1"/>
      <c r="ABQ732" s="1"/>
      <c r="ABR732" s="1"/>
      <c r="ABS732" s="1"/>
      <c r="ABT732" s="1"/>
      <c r="ABU732" s="1"/>
      <c r="ABV732" s="1"/>
      <c r="ABW732" s="1"/>
      <c r="ABX732" s="1"/>
      <c r="ABY732" s="1"/>
      <c r="ABZ732" s="1"/>
      <c r="ACA732" s="1"/>
      <c r="ACB732" s="1"/>
      <c r="ACC732" s="1"/>
      <c r="ACD732" s="1"/>
      <c r="ACE732" s="1"/>
      <c r="ACF732" s="1"/>
      <c r="ACG732" s="1"/>
      <c r="ACH732" s="1"/>
      <c r="ACI732" s="1"/>
      <c r="ACJ732" s="1"/>
      <c r="ACK732" s="1"/>
      <c r="ACL732" s="1"/>
      <c r="ACM732" s="1"/>
      <c r="ACN732" s="1"/>
      <c r="ACO732" s="1"/>
      <c r="ACP732" s="1"/>
      <c r="ACQ732" s="1"/>
      <c r="ACR732" s="1"/>
      <c r="ACS732" s="1"/>
      <c r="ACT732" s="1"/>
      <c r="ACU732" s="1"/>
      <c r="ACV732" s="1"/>
      <c r="ACW732" s="1"/>
      <c r="ACX732" s="1"/>
      <c r="ACY732" s="1"/>
      <c r="ACZ732" s="1"/>
      <c r="ADA732" s="1"/>
      <c r="ADB732" s="1"/>
      <c r="ADC732" s="1"/>
      <c r="ADD732" s="1"/>
      <c r="ADE732" s="1"/>
      <c r="ADF732" s="1"/>
      <c r="ADG732" s="1"/>
      <c r="ADH732" s="1"/>
      <c r="ADI732" s="1"/>
      <c r="ADJ732" s="1"/>
      <c r="ADK732" s="1"/>
      <c r="ADL732" s="1"/>
      <c r="ADM732" s="1"/>
      <c r="ADN732" s="1"/>
      <c r="ADO732" s="1"/>
      <c r="ADP732" s="1"/>
      <c r="ADQ732" s="1"/>
      <c r="ADR732" s="1"/>
      <c r="ADS732" s="1"/>
      <c r="ADT732" s="1"/>
      <c r="ADU732" s="1"/>
      <c r="ADV732" s="1"/>
      <c r="ADW732" s="1"/>
      <c r="ADX732" s="1"/>
      <c r="ADY732" s="1"/>
      <c r="ADZ732" s="1"/>
      <c r="AEA732" s="1"/>
      <c r="AEB732" s="1"/>
      <c r="AEC732" s="1"/>
      <c r="AED732" s="1"/>
      <c r="AEE732" s="1"/>
      <c r="AEF732" s="1"/>
      <c r="AEG732" s="1"/>
      <c r="AEH732" s="1"/>
      <c r="AEI732" s="1"/>
      <c r="AEJ732" s="1"/>
      <c r="AEK732" s="1"/>
      <c r="AEL732" s="1"/>
      <c r="AEM732" s="1"/>
      <c r="AEN732" s="1"/>
      <c r="AEO732" s="1"/>
      <c r="AEP732" s="1"/>
      <c r="AEQ732" s="1"/>
      <c r="AER732" s="1"/>
      <c r="AES732" s="1"/>
      <c r="AET732" s="1"/>
      <c r="AEU732" s="1"/>
      <c r="AEV732" s="1"/>
      <c r="AEW732" s="1"/>
      <c r="AEX732" s="1"/>
      <c r="AEY732" s="1"/>
      <c r="AEZ732" s="1"/>
      <c r="AFA732" s="1"/>
      <c r="AFB732" s="1"/>
      <c r="AFC732" s="1"/>
      <c r="AFD732" s="1"/>
      <c r="AFE732" s="1"/>
      <c r="AFF732" s="1"/>
      <c r="AFG732" s="1"/>
      <c r="AFH732" s="1"/>
      <c r="AFI732" s="1"/>
      <c r="AFJ732" s="1"/>
      <c r="AFK732" s="1"/>
      <c r="AFL732" s="1"/>
      <c r="AFM732" s="1"/>
      <c r="AFN732" s="1"/>
      <c r="AFO732" s="1"/>
      <c r="AFP732" s="1"/>
      <c r="AFQ732" s="1"/>
      <c r="AFR732" s="1"/>
      <c r="AFS732" s="1"/>
      <c r="AFT732" s="1"/>
      <c r="AFU732" s="1"/>
      <c r="AFV732" s="1"/>
      <c r="AFW732" s="1"/>
      <c r="AFX732" s="1"/>
      <c r="AFY732" s="1"/>
      <c r="AFZ732" s="1"/>
      <c r="AGA732" s="1"/>
      <c r="AGB732" s="1"/>
      <c r="AGC732" s="1"/>
      <c r="AGD732" s="1"/>
      <c r="AGE732" s="1"/>
      <c r="AGF732" s="1"/>
      <c r="AGG732" s="1"/>
      <c r="AGH732" s="1"/>
      <c r="AGI732" s="1"/>
      <c r="AGJ732" s="1"/>
      <c r="AGK732" s="1"/>
      <c r="AGL732" s="1"/>
      <c r="AGM732" s="1"/>
      <c r="AGN732" s="1"/>
      <c r="AGO732" s="1"/>
      <c r="AGP732" s="1"/>
      <c r="AGQ732" s="1"/>
      <c r="AGR732" s="1"/>
      <c r="AGS732" s="1"/>
      <c r="AGT732" s="1"/>
      <c r="AGU732" s="1"/>
      <c r="AGV732" s="1"/>
      <c r="AGW732" s="1"/>
      <c r="AGX732" s="1"/>
      <c r="AGY732" s="1"/>
      <c r="AGZ732" s="1"/>
      <c r="AHA732" s="1"/>
      <c r="AHB732" s="1"/>
      <c r="AHC732" s="1"/>
      <c r="AHD732" s="1"/>
      <c r="AHE732" s="1"/>
      <c r="AHF732" s="1"/>
      <c r="AHG732" s="1"/>
      <c r="AHH732" s="1"/>
      <c r="AHI732" s="1"/>
      <c r="AHJ732" s="1"/>
      <c r="AHK732" s="1"/>
      <c r="AHL732" s="1"/>
      <c r="AHM732" s="1"/>
      <c r="AHN732" s="1"/>
      <c r="AHO732" s="1"/>
      <c r="AHP732" s="1"/>
      <c r="AHQ732" s="1"/>
      <c r="AHR732" s="1"/>
      <c r="AHS732" s="1"/>
      <c r="AHT732" s="1"/>
      <c r="AHU732" s="1"/>
      <c r="AHV732" s="1"/>
      <c r="AHW732" s="1"/>
      <c r="AHX732" s="1"/>
      <c r="AHY732" s="1"/>
      <c r="AHZ732" s="1"/>
      <c r="AIA732" s="1"/>
      <c r="AIB732" s="1"/>
      <c r="AIC732" s="1"/>
      <c r="AID732" s="1"/>
      <c r="AIE732" s="1"/>
      <c r="AIF732" s="1"/>
      <c r="AIG732" s="1"/>
      <c r="AIH732" s="1"/>
      <c r="AII732" s="1"/>
      <c r="AIJ732" s="1"/>
      <c r="AIK732" s="1"/>
      <c r="AIL732" s="1"/>
      <c r="AIM732" s="1"/>
      <c r="AIN732" s="1"/>
      <c r="AIO732" s="1"/>
      <c r="AIP732" s="1"/>
      <c r="AIQ732" s="1"/>
      <c r="AIR732" s="1"/>
      <c r="AIS732" s="1"/>
      <c r="AIT732" s="1"/>
      <c r="AIU732" s="1"/>
      <c r="AIV732" s="1"/>
      <c r="AIW732" s="1"/>
      <c r="AIX732" s="1"/>
      <c r="AIY732" s="1"/>
      <c r="AIZ732" s="1"/>
      <c r="AJA732" s="1"/>
      <c r="AJB732" s="1"/>
      <c r="AJC732" s="1"/>
      <c r="AJD732" s="1"/>
      <c r="AJE732" s="1"/>
      <c r="AJF732" s="1"/>
      <c r="AJG732" s="1"/>
      <c r="AJH732" s="1"/>
      <c r="AJI732" s="1"/>
      <c r="AJJ732" s="1"/>
      <c r="AJK732" s="1"/>
      <c r="AJL732" s="1"/>
      <c r="AJM732" s="1"/>
      <c r="AJN732" s="1"/>
      <c r="AJO732" s="1"/>
      <c r="AJP732" s="1"/>
      <c r="AJQ732" s="1"/>
      <c r="AJR732" s="1"/>
      <c r="AJS732" s="1"/>
      <c r="AJT732" s="1"/>
      <c r="AJU732" s="1"/>
      <c r="AJV732" s="1"/>
      <c r="AJW732" s="1"/>
      <c r="AJX732" s="1"/>
      <c r="AJY732" s="1"/>
      <c r="AJZ732" s="1"/>
      <c r="AKA732" s="1"/>
      <c r="AKB732" s="1"/>
      <c r="AKC732" s="1"/>
      <c r="AKD732" s="1"/>
      <c r="AKE732" s="1"/>
      <c r="AKF732" s="1"/>
      <c r="AKG732" s="1"/>
      <c r="AKH732" s="1"/>
      <c r="AKI732" s="1"/>
      <c r="AKJ732" s="1"/>
      <c r="AKK732" s="1"/>
      <c r="AKL732" s="1"/>
      <c r="AKM732" s="1"/>
      <c r="AKN732" s="1"/>
      <c r="AKO732" s="1"/>
      <c r="AKP732" s="1"/>
      <c r="AKQ732" s="1"/>
      <c r="AKR732" s="1"/>
      <c r="AKS732" s="1"/>
      <c r="AKT732" s="1"/>
      <c r="AKU732" s="1"/>
      <c r="AKV732" s="1"/>
      <c r="AKW732" s="1"/>
      <c r="AKX732" s="1"/>
      <c r="AKY732" s="1"/>
      <c r="AKZ732" s="1"/>
      <c r="ALA732" s="1"/>
      <c r="ALB732" s="1"/>
      <c r="ALC732" s="1"/>
      <c r="ALD732" s="1"/>
      <c r="ALE732" s="1"/>
      <c r="ALF732" s="1"/>
      <c r="ALG732" s="1"/>
      <c r="ALH732" s="1"/>
      <c r="ALI732" s="1"/>
      <c r="ALJ732" s="1"/>
      <c r="ALK732" s="1"/>
      <c r="ALL732" s="1"/>
      <c r="ALM732" s="1"/>
      <c r="ALN732" s="1"/>
      <c r="ALO732" s="1"/>
      <c r="ALP732" s="1"/>
      <c r="ALQ732" s="1"/>
      <c r="ALR732" s="1"/>
      <c r="ALS732" s="1"/>
      <c r="ALT732" s="1"/>
      <c r="ALU732" s="1"/>
      <c r="ALV732" s="1"/>
      <c r="ALW732" s="1"/>
      <c r="ALX732" s="1"/>
      <c r="ALY732" s="1"/>
      <c r="ALZ732" s="1"/>
      <c r="AMA732" s="1"/>
      <c r="AMB732" s="1"/>
      <c r="AMC732" s="1"/>
      <c r="AMD732" s="1"/>
      <c r="AME732" s="1"/>
      <c r="AMF732" s="1"/>
      <c r="AMG732" s="1"/>
      <c r="AMH732" s="1"/>
      <c r="AMI732" s="1"/>
      <c r="AMJ732" s="1"/>
    </row>
    <row r="733" spans="1:1024" s="22" customFormat="1">
      <c r="A733" s="1" t="s">
        <v>9825</v>
      </c>
      <c r="B733" s="1" t="s">
        <v>9795</v>
      </c>
      <c r="C733" s="1" t="s">
        <v>1358</v>
      </c>
      <c r="D733" s="1" t="s">
        <v>13</v>
      </c>
      <c r="E733" s="1" t="s">
        <v>9826</v>
      </c>
      <c r="F733" s="1" t="s">
        <v>16</v>
      </c>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c r="KB733" s="1"/>
      <c r="KC733" s="1"/>
      <c r="KD733" s="1"/>
      <c r="KE733" s="1"/>
      <c r="KF733" s="1"/>
      <c r="KG733" s="1"/>
      <c r="KH733" s="1"/>
      <c r="KI733" s="1"/>
      <c r="KJ733" s="1"/>
      <c r="KK733" s="1"/>
      <c r="KL733" s="1"/>
      <c r="KM733" s="1"/>
      <c r="KN733" s="1"/>
      <c r="KO733" s="1"/>
      <c r="KP733" s="1"/>
      <c r="KQ733" s="1"/>
      <c r="KR733" s="1"/>
      <c r="KS733" s="1"/>
      <c r="KT733" s="1"/>
      <c r="KU733" s="1"/>
      <c r="KV733" s="1"/>
      <c r="KW733" s="1"/>
      <c r="KX733" s="1"/>
      <c r="KY733" s="1"/>
      <c r="KZ733" s="1"/>
      <c r="LA733" s="1"/>
      <c r="LB733" s="1"/>
      <c r="LC733" s="1"/>
      <c r="LD733" s="1"/>
      <c r="LE733" s="1"/>
      <c r="LF733" s="1"/>
      <c r="LG733" s="1"/>
      <c r="LH733" s="1"/>
      <c r="LI733" s="1"/>
      <c r="LJ733" s="1"/>
      <c r="LK733" s="1"/>
      <c r="LL733" s="1"/>
      <c r="LM733" s="1"/>
      <c r="LN733" s="1"/>
      <c r="LO733" s="1"/>
      <c r="LP733" s="1"/>
      <c r="LQ733" s="1"/>
      <c r="LR733" s="1"/>
      <c r="LS733" s="1"/>
      <c r="LT733" s="1"/>
      <c r="LU733" s="1"/>
      <c r="LV733" s="1"/>
      <c r="LW733" s="1"/>
      <c r="LX733" s="1"/>
      <c r="LY733" s="1"/>
      <c r="LZ733" s="1"/>
      <c r="MA733" s="1"/>
      <c r="MB733" s="1"/>
      <c r="MC733" s="1"/>
      <c r="MD733" s="1"/>
      <c r="ME733" s="1"/>
      <c r="MF733" s="1"/>
      <c r="MG733" s="1"/>
      <c r="MH733" s="1"/>
      <c r="MI733" s="1"/>
      <c r="MJ733" s="1"/>
      <c r="MK733" s="1"/>
      <c r="ML733" s="1"/>
      <c r="MM733" s="1"/>
      <c r="MN733" s="1"/>
      <c r="MO733" s="1"/>
      <c r="MP733" s="1"/>
      <c r="MQ733" s="1"/>
      <c r="MR733" s="1"/>
      <c r="MS733" s="1"/>
      <c r="MT733" s="1"/>
      <c r="MU733" s="1"/>
      <c r="MV733" s="1"/>
      <c r="MW733" s="1"/>
      <c r="MX733" s="1"/>
      <c r="MY733" s="1"/>
      <c r="MZ733" s="1"/>
      <c r="NA733" s="1"/>
      <c r="NB733" s="1"/>
      <c r="NC733" s="1"/>
      <c r="ND733" s="1"/>
      <c r="NE733" s="1"/>
      <c r="NF733" s="1"/>
      <c r="NG733" s="1"/>
      <c r="NH733" s="1"/>
      <c r="NI733" s="1"/>
      <c r="NJ733" s="1"/>
      <c r="NK733" s="1"/>
      <c r="NL733" s="1"/>
      <c r="NM733" s="1"/>
      <c r="NN733" s="1"/>
      <c r="NO733" s="1"/>
      <c r="NP733" s="1"/>
      <c r="NQ733" s="1"/>
      <c r="NR733" s="1"/>
      <c r="NS733" s="1"/>
      <c r="NT733" s="1"/>
      <c r="NU733" s="1"/>
      <c r="NV733" s="1"/>
      <c r="NW733" s="1"/>
      <c r="NX733" s="1"/>
      <c r="NY733" s="1"/>
      <c r="NZ733" s="1"/>
      <c r="OA733" s="1"/>
      <c r="OB733" s="1"/>
      <c r="OC733" s="1"/>
      <c r="OD733" s="1"/>
      <c r="OE733" s="1"/>
      <c r="OF733" s="1"/>
      <c r="OG733" s="1"/>
      <c r="OH733" s="1"/>
      <c r="OI733" s="1"/>
      <c r="OJ733" s="1"/>
      <c r="OK733" s="1"/>
      <c r="OL733" s="1"/>
      <c r="OM733" s="1"/>
      <c r="ON733" s="1"/>
      <c r="OO733" s="1"/>
      <c r="OP733" s="1"/>
      <c r="OQ733" s="1"/>
      <c r="OR733" s="1"/>
      <c r="OS733" s="1"/>
      <c r="OT733" s="1"/>
      <c r="OU733" s="1"/>
      <c r="OV733" s="1"/>
      <c r="OW733" s="1"/>
      <c r="OX733" s="1"/>
      <c r="OY733" s="1"/>
      <c r="OZ733" s="1"/>
      <c r="PA733" s="1"/>
      <c r="PB733" s="1"/>
      <c r="PC733" s="1"/>
      <c r="PD733" s="1"/>
      <c r="PE733" s="1"/>
      <c r="PF733" s="1"/>
      <c r="PG733" s="1"/>
      <c r="PH733" s="1"/>
      <c r="PI733" s="1"/>
      <c r="PJ733" s="1"/>
      <c r="PK733" s="1"/>
      <c r="PL733" s="1"/>
      <c r="PM733" s="1"/>
      <c r="PN733" s="1"/>
      <c r="PO733" s="1"/>
      <c r="PP733" s="1"/>
      <c r="PQ733" s="1"/>
      <c r="PR733" s="1"/>
      <c r="PS733" s="1"/>
      <c r="PT733" s="1"/>
      <c r="PU733" s="1"/>
      <c r="PV733" s="1"/>
      <c r="PW733" s="1"/>
      <c r="PX733" s="1"/>
      <c r="PY733" s="1"/>
      <c r="PZ733" s="1"/>
      <c r="QA733" s="1"/>
      <c r="QB733" s="1"/>
      <c r="QC733" s="1"/>
      <c r="QD733" s="1"/>
      <c r="QE733" s="1"/>
      <c r="QF733" s="1"/>
      <c r="QG733" s="1"/>
      <c r="QH733" s="1"/>
      <c r="QI733" s="1"/>
      <c r="QJ733" s="1"/>
      <c r="QK733" s="1"/>
      <c r="QL733" s="1"/>
      <c r="QM733" s="1"/>
      <c r="QN733" s="1"/>
      <c r="QO733" s="1"/>
      <c r="QP733" s="1"/>
      <c r="QQ733" s="1"/>
      <c r="QR733" s="1"/>
      <c r="QS733" s="1"/>
      <c r="QT733" s="1"/>
      <c r="QU733" s="1"/>
      <c r="QV733" s="1"/>
      <c r="QW733" s="1"/>
      <c r="QX733" s="1"/>
      <c r="QY733" s="1"/>
      <c r="QZ733" s="1"/>
      <c r="RA733" s="1"/>
      <c r="RB733" s="1"/>
      <c r="RC733" s="1"/>
      <c r="RD733" s="1"/>
      <c r="RE733" s="1"/>
      <c r="RF733" s="1"/>
      <c r="RG733" s="1"/>
      <c r="RH733" s="1"/>
      <c r="RI733" s="1"/>
      <c r="RJ733" s="1"/>
      <c r="RK733" s="1"/>
      <c r="RL733" s="1"/>
      <c r="RM733" s="1"/>
      <c r="RN733" s="1"/>
      <c r="RO733" s="1"/>
      <c r="RP733" s="1"/>
      <c r="RQ733" s="1"/>
      <c r="RR733" s="1"/>
      <c r="RS733" s="1"/>
      <c r="RT733" s="1"/>
      <c r="RU733" s="1"/>
      <c r="RV733" s="1"/>
      <c r="RW733" s="1"/>
      <c r="RX733" s="1"/>
      <c r="RY733" s="1"/>
      <c r="RZ733" s="1"/>
      <c r="SA733" s="1"/>
      <c r="SB733" s="1"/>
      <c r="SC733" s="1"/>
      <c r="SD733" s="1"/>
      <c r="SE733" s="1"/>
      <c r="SF733" s="1"/>
      <c r="SG733" s="1"/>
      <c r="SH733" s="1"/>
      <c r="SI733" s="1"/>
      <c r="SJ733" s="1"/>
      <c r="SK733" s="1"/>
      <c r="SL733" s="1"/>
      <c r="SM733" s="1"/>
      <c r="SN733" s="1"/>
      <c r="SO733" s="1"/>
      <c r="SP733" s="1"/>
      <c r="SQ733" s="1"/>
      <c r="SR733" s="1"/>
      <c r="SS733" s="1"/>
      <c r="ST733" s="1"/>
      <c r="SU733" s="1"/>
      <c r="SV733" s="1"/>
      <c r="SW733" s="1"/>
      <c r="SX733" s="1"/>
      <c r="SY733" s="1"/>
      <c r="SZ733" s="1"/>
      <c r="TA733" s="1"/>
      <c r="TB733" s="1"/>
      <c r="TC733" s="1"/>
      <c r="TD733" s="1"/>
      <c r="TE733" s="1"/>
      <c r="TF733" s="1"/>
      <c r="TG733" s="1"/>
      <c r="TH733" s="1"/>
      <c r="TI733" s="1"/>
      <c r="TJ733" s="1"/>
      <c r="TK733" s="1"/>
      <c r="TL733" s="1"/>
      <c r="TM733" s="1"/>
      <c r="TN733" s="1"/>
      <c r="TO733" s="1"/>
      <c r="TP733" s="1"/>
      <c r="TQ733" s="1"/>
      <c r="TR733" s="1"/>
      <c r="TS733" s="1"/>
      <c r="TT733" s="1"/>
      <c r="TU733" s="1"/>
      <c r="TV733" s="1"/>
      <c r="TW733" s="1"/>
      <c r="TX733" s="1"/>
      <c r="TY733" s="1"/>
      <c r="TZ733" s="1"/>
      <c r="UA733" s="1"/>
      <c r="UB733" s="1"/>
      <c r="UC733" s="1"/>
      <c r="UD733" s="1"/>
      <c r="UE733" s="1"/>
      <c r="UF733" s="1"/>
      <c r="UG733" s="1"/>
      <c r="UH733" s="1"/>
      <c r="UI733" s="1"/>
      <c r="UJ733" s="1"/>
      <c r="UK733" s="1"/>
      <c r="UL733" s="1"/>
      <c r="UM733" s="1"/>
      <c r="UN733" s="1"/>
      <c r="UO733" s="1"/>
      <c r="UP733" s="1"/>
      <c r="UQ733" s="1"/>
      <c r="UR733" s="1"/>
      <c r="US733" s="1"/>
      <c r="UT733" s="1"/>
      <c r="UU733" s="1"/>
      <c r="UV733" s="1"/>
      <c r="UW733" s="1"/>
      <c r="UX733" s="1"/>
      <c r="UY733" s="1"/>
      <c r="UZ733" s="1"/>
      <c r="VA733" s="1"/>
      <c r="VB733" s="1"/>
      <c r="VC733" s="1"/>
      <c r="VD733" s="1"/>
      <c r="VE733" s="1"/>
      <c r="VF733" s="1"/>
      <c r="VG733" s="1"/>
      <c r="VH733" s="1"/>
      <c r="VI733" s="1"/>
      <c r="VJ733" s="1"/>
      <c r="VK733" s="1"/>
      <c r="VL733" s="1"/>
      <c r="VM733" s="1"/>
      <c r="VN733" s="1"/>
      <c r="VO733" s="1"/>
      <c r="VP733" s="1"/>
      <c r="VQ733" s="1"/>
      <c r="VR733" s="1"/>
      <c r="VS733" s="1"/>
      <c r="VT733" s="1"/>
      <c r="VU733" s="1"/>
      <c r="VV733" s="1"/>
      <c r="VW733" s="1"/>
      <c r="VX733" s="1"/>
      <c r="VY733" s="1"/>
      <c r="VZ733" s="1"/>
      <c r="WA733" s="1"/>
      <c r="WB733" s="1"/>
      <c r="WC733" s="1"/>
      <c r="WD733" s="1"/>
      <c r="WE733" s="1"/>
      <c r="WF733" s="1"/>
      <c r="WG733" s="1"/>
      <c r="WH733" s="1"/>
      <c r="WI733" s="1"/>
      <c r="WJ733" s="1"/>
      <c r="WK733" s="1"/>
      <c r="WL733" s="1"/>
      <c r="WM733" s="1"/>
      <c r="WN733" s="1"/>
      <c r="WO733" s="1"/>
      <c r="WP733" s="1"/>
      <c r="WQ733" s="1"/>
      <c r="WR733" s="1"/>
      <c r="WS733" s="1"/>
      <c r="WT733" s="1"/>
      <c r="WU733" s="1"/>
      <c r="WV733" s="1"/>
      <c r="WW733" s="1"/>
      <c r="WX733" s="1"/>
      <c r="WY733" s="1"/>
      <c r="WZ733" s="1"/>
      <c r="XA733" s="1"/>
      <c r="XB733" s="1"/>
      <c r="XC733" s="1"/>
      <c r="XD733" s="1"/>
      <c r="XE733" s="1"/>
      <c r="XF733" s="1"/>
      <c r="XG733" s="1"/>
      <c r="XH733" s="1"/>
      <c r="XI733" s="1"/>
      <c r="XJ733" s="1"/>
      <c r="XK733" s="1"/>
      <c r="XL733" s="1"/>
      <c r="XM733" s="1"/>
      <c r="XN733" s="1"/>
      <c r="XO733" s="1"/>
      <c r="XP733" s="1"/>
      <c r="XQ733" s="1"/>
      <c r="XR733" s="1"/>
      <c r="XS733" s="1"/>
      <c r="XT733" s="1"/>
      <c r="XU733" s="1"/>
      <c r="XV733" s="1"/>
      <c r="XW733" s="1"/>
      <c r="XX733" s="1"/>
      <c r="XY733" s="1"/>
      <c r="XZ733" s="1"/>
      <c r="YA733" s="1"/>
      <c r="YB733" s="1"/>
      <c r="YC733" s="1"/>
      <c r="YD733" s="1"/>
      <c r="YE733" s="1"/>
      <c r="YF733" s="1"/>
      <c r="YG733" s="1"/>
      <c r="YH733" s="1"/>
      <c r="YI733" s="1"/>
      <c r="YJ733" s="1"/>
      <c r="YK733" s="1"/>
      <c r="YL733" s="1"/>
      <c r="YM733" s="1"/>
      <c r="YN733" s="1"/>
      <c r="YO733" s="1"/>
      <c r="YP733" s="1"/>
      <c r="YQ733" s="1"/>
      <c r="YR733" s="1"/>
      <c r="YS733" s="1"/>
      <c r="YT733" s="1"/>
      <c r="YU733" s="1"/>
      <c r="YV733" s="1"/>
      <c r="YW733" s="1"/>
      <c r="YX733" s="1"/>
      <c r="YY733" s="1"/>
      <c r="YZ733" s="1"/>
      <c r="ZA733" s="1"/>
      <c r="ZB733" s="1"/>
      <c r="ZC733" s="1"/>
      <c r="ZD733" s="1"/>
      <c r="ZE733" s="1"/>
      <c r="ZF733" s="1"/>
      <c r="ZG733" s="1"/>
      <c r="ZH733" s="1"/>
      <c r="ZI733" s="1"/>
      <c r="ZJ733" s="1"/>
      <c r="ZK733" s="1"/>
      <c r="ZL733" s="1"/>
      <c r="ZM733" s="1"/>
      <c r="ZN733" s="1"/>
      <c r="ZO733" s="1"/>
      <c r="ZP733" s="1"/>
      <c r="ZQ733" s="1"/>
      <c r="ZR733" s="1"/>
      <c r="ZS733" s="1"/>
      <c r="ZT733" s="1"/>
      <c r="ZU733" s="1"/>
      <c r="ZV733" s="1"/>
      <c r="ZW733" s="1"/>
      <c r="ZX733" s="1"/>
      <c r="ZY733" s="1"/>
      <c r="ZZ733" s="1"/>
      <c r="AAA733" s="1"/>
      <c r="AAB733" s="1"/>
      <c r="AAC733" s="1"/>
      <c r="AAD733" s="1"/>
      <c r="AAE733" s="1"/>
      <c r="AAF733" s="1"/>
      <c r="AAG733" s="1"/>
      <c r="AAH733" s="1"/>
      <c r="AAI733" s="1"/>
      <c r="AAJ733" s="1"/>
      <c r="AAK733" s="1"/>
      <c r="AAL733" s="1"/>
      <c r="AAM733" s="1"/>
      <c r="AAN733" s="1"/>
      <c r="AAO733" s="1"/>
      <c r="AAP733" s="1"/>
      <c r="AAQ733" s="1"/>
      <c r="AAR733" s="1"/>
      <c r="AAS733" s="1"/>
      <c r="AAT733" s="1"/>
      <c r="AAU733" s="1"/>
      <c r="AAV733" s="1"/>
      <c r="AAW733" s="1"/>
      <c r="AAX733" s="1"/>
      <c r="AAY733" s="1"/>
      <c r="AAZ733" s="1"/>
      <c r="ABA733" s="1"/>
      <c r="ABB733" s="1"/>
      <c r="ABC733" s="1"/>
      <c r="ABD733" s="1"/>
      <c r="ABE733" s="1"/>
      <c r="ABF733" s="1"/>
      <c r="ABG733" s="1"/>
      <c r="ABH733" s="1"/>
      <c r="ABI733" s="1"/>
      <c r="ABJ733" s="1"/>
      <c r="ABK733" s="1"/>
      <c r="ABL733" s="1"/>
      <c r="ABM733" s="1"/>
      <c r="ABN733" s="1"/>
      <c r="ABO733" s="1"/>
      <c r="ABP733" s="1"/>
      <c r="ABQ733" s="1"/>
      <c r="ABR733" s="1"/>
      <c r="ABS733" s="1"/>
      <c r="ABT733" s="1"/>
      <c r="ABU733" s="1"/>
      <c r="ABV733" s="1"/>
      <c r="ABW733" s="1"/>
      <c r="ABX733" s="1"/>
      <c r="ABY733" s="1"/>
      <c r="ABZ733" s="1"/>
      <c r="ACA733" s="1"/>
      <c r="ACB733" s="1"/>
      <c r="ACC733" s="1"/>
      <c r="ACD733" s="1"/>
      <c r="ACE733" s="1"/>
      <c r="ACF733" s="1"/>
      <c r="ACG733" s="1"/>
      <c r="ACH733" s="1"/>
      <c r="ACI733" s="1"/>
      <c r="ACJ733" s="1"/>
      <c r="ACK733" s="1"/>
      <c r="ACL733" s="1"/>
      <c r="ACM733" s="1"/>
      <c r="ACN733" s="1"/>
      <c r="ACO733" s="1"/>
      <c r="ACP733" s="1"/>
      <c r="ACQ733" s="1"/>
      <c r="ACR733" s="1"/>
      <c r="ACS733" s="1"/>
      <c r="ACT733" s="1"/>
      <c r="ACU733" s="1"/>
      <c r="ACV733" s="1"/>
      <c r="ACW733" s="1"/>
      <c r="ACX733" s="1"/>
      <c r="ACY733" s="1"/>
      <c r="ACZ733" s="1"/>
      <c r="ADA733" s="1"/>
      <c r="ADB733" s="1"/>
      <c r="ADC733" s="1"/>
      <c r="ADD733" s="1"/>
      <c r="ADE733" s="1"/>
      <c r="ADF733" s="1"/>
      <c r="ADG733" s="1"/>
      <c r="ADH733" s="1"/>
      <c r="ADI733" s="1"/>
      <c r="ADJ733" s="1"/>
      <c r="ADK733" s="1"/>
      <c r="ADL733" s="1"/>
      <c r="ADM733" s="1"/>
      <c r="ADN733" s="1"/>
      <c r="ADO733" s="1"/>
      <c r="ADP733" s="1"/>
      <c r="ADQ733" s="1"/>
      <c r="ADR733" s="1"/>
      <c r="ADS733" s="1"/>
      <c r="ADT733" s="1"/>
      <c r="ADU733" s="1"/>
      <c r="ADV733" s="1"/>
      <c r="ADW733" s="1"/>
      <c r="ADX733" s="1"/>
      <c r="ADY733" s="1"/>
      <c r="ADZ733" s="1"/>
      <c r="AEA733" s="1"/>
      <c r="AEB733" s="1"/>
      <c r="AEC733" s="1"/>
      <c r="AED733" s="1"/>
      <c r="AEE733" s="1"/>
      <c r="AEF733" s="1"/>
      <c r="AEG733" s="1"/>
      <c r="AEH733" s="1"/>
      <c r="AEI733" s="1"/>
      <c r="AEJ733" s="1"/>
      <c r="AEK733" s="1"/>
      <c r="AEL733" s="1"/>
      <c r="AEM733" s="1"/>
      <c r="AEN733" s="1"/>
      <c r="AEO733" s="1"/>
      <c r="AEP733" s="1"/>
      <c r="AEQ733" s="1"/>
      <c r="AER733" s="1"/>
      <c r="AES733" s="1"/>
      <c r="AET733" s="1"/>
      <c r="AEU733" s="1"/>
      <c r="AEV733" s="1"/>
      <c r="AEW733" s="1"/>
      <c r="AEX733" s="1"/>
      <c r="AEY733" s="1"/>
      <c r="AEZ733" s="1"/>
      <c r="AFA733" s="1"/>
      <c r="AFB733" s="1"/>
      <c r="AFC733" s="1"/>
      <c r="AFD733" s="1"/>
      <c r="AFE733" s="1"/>
      <c r="AFF733" s="1"/>
      <c r="AFG733" s="1"/>
      <c r="AFH733" s="1"/>
      <c r="AFI733" s="1"/>
      <c r="AFJ733" s="1"/>
      <c r="AFK733" s="1"/>
      <c r="AFL733" s="1"/>
      <c r="AFM733" s="1"/>
      <c r="AFN733" s="1"/>
      <c r="AFO733" s="1"/>
      <c r="AFP733" s="1"/>
      <c r="AFQ733" s="1"/>
      <c r="AFR733" s="1"/>
      <c r="AFS733" s="1"/>
      <c r="AFT733" s="1"/>
      <c r="AFU733" s="1"/>
      <c r="AFV733" s="1"/>
      <c r="AFW733" s="1"/>
      <c r="AFX733" s="1"/>
      <c r="AFY733" s="1"/>
      <c r="AFZ733" s="1"/>
      <c r="AGA733" s="1"/>
      <c r="AGB733" s="1"/>
      <c r="AGC733" s="1"/>
      <c r="AGD733" s="1"/>
      <c r="AGE733" s="1"/>
      <c r="AGF733" s="1"/>
      <c r="AGG733" s="1"/>
      <c r="AGH733" s="1"/>
      <c r="AGI733" s="1"/>
      <c r="AGJ733" s="1"/>
      <c r="AGK733" s="1"/>
      <c r="AGL733" s="1"/>
      <c r="AGM733" s="1"/>
      <c r="AGN733" s="1"/>
      <c r="AGO733" s="1"/>
      <c r="AGP733" s="1"/>
      <c r="AGQ733" s="1"/>
      <c r="AGR733" s="1"/>
      <c r="AGS733" s="1"/>
      <c r="AGT733" s="1"/>
      <c r="AGU733" s="1"/>
      <c r="AGV733" s="1"/>
      <c r="AGW733" s="1"/>
      <c r="AGX733" s="1"/>
      <c r="AGY733" s="1"/>
      <c r="AGZ733" s="1"/>
      <c r="AHA733" s="1"/>
      <c r="AHB733" s="1"/>
      <c r="AHC733" s="1"/>
      <c r="AHD733" s="1"/>
      <c r="AHE733" s="1"/>
      <c r="AHF733" s="1"/>
      <c r="AHG733" s="1"/>
      <c r="AHH733" s="1"/>
      <c r="AHI733" s="1"/>
      <c r="AHJ733" s="1"/>
      <c r="AHK733" s="1"/>
      <c r="AHL733" s="1"/>
      <c r="AHM733" s="1"/>
      <c r="AHN733" s="1"/>
      <c r="AHO733" s="1"/>
      <c r="AHP733" s="1"/>
      <c r="AHQ733" s="1"/>
      <c r="AHR733" s="1"/>
      <c r="AHS733" s="1"/>
      <c r="AHT733" s="1"/>
      <c r="AHU733" s="1"/>
      <c r="AHV733" s="1"/>
      <c r="AHW733" s="1"/>
      <c r="AHX733" s="1"/>
      <c r="AHY733" s="1"/>
      <c r="AHZ733" s="1"/>
      <c r="AIA733" s="1"/>
      <c r="AIB733" s="1"/>
      <c r="AIC733" s="1"/>
      <c r="AID733" s="1"/>
      <c r="AIE733" s="1"/>
      <c r="AIF733" s="1"/>
      <c r="AIG733" s="1"/>
      <c r="AIH733" s="1"/>
      <c r="AII733" s="1"/>
      <c r="AIJ733" s="1"/>
      <c r="AIK733" s="1"/>
      <c r="AIL733" s="1"/>
      <c r="AIM733" s="1"/>
      <c r="AIN733" s="1"/>
      <c r="AIO733" s="1"/>
      <c r="AIP733" s="1"/>
      <c r="AIQ733" s="1"/>
      <c r="AIR733" s="1"/>
      <c r="AIS733" s="1"/>
      <c r="AIT733" s="1"/>
      <c r="AIU733" s="1"/>
      <c r="AIV733" s="1"/>
      <c r="AIW733" s="1"/>
      <c r="AIX733" s="1"/>
      <c r="AIY733" s="1"/>
      <c r="AIZ733" s="1"/>
      <c r="AJA733" s="1"/>
      <c r="AJB733" s="1"/>
      <c r="AJC733" s="1"/>
      <c r="AJD733" s="1"/>
      <c r="AJE733" s="1"/>
      <c r="AJF733" s="1"/>
      <c r="AJG733" s="1"/>
      <c r="AJH733" s="1"/>
      <c r="AJI733" s="1"/>
      <c r="AJJ733" s="1"/>
      <c r="AJK733" s="1"/>
      <c r="AJL733" s="1"/>
      <c r="AJM733" s="1"/>
      <c r="AJN733" s="1"/>
      <c r="AJO733" s="1"/>
      <c r="AJP733" s="1"/>
      <c r="AJQ733" s="1"/>
      <c r="AJR733" s="1"/>
      <c r="AJS733" s="1"/>
      <c r="AJT733" s="1"/>
      <c r="AJU733" s="1"/>
      <c r="AJV733" s="1"/>
      <c r="AJW733" s="1"/>
      <c r="AJX733" s="1"/>
      <c r="AJY733" s="1"/>
      <c r="AJZ733" s="1"/>
      <c r="AKA733" s="1"/>
      <c r="AKB733" s="1"/>
      <c r="AKC733" s="1"/>
      <c r="AKD733" s="1"/>
      <c r="AKE733" s="1"/>
      <c r="AKF733" s="1"/>
      <c r="AKG733" s="1"/>
      <c r="AKH733" s="1"/>
      <c r="AKI733" s="1"/>
      <c r="AKJ733" s="1"/>
      <c r="AKK733" s="1"/>
      <c r="AKL733" s="1"/>
      <c r="AKM733" s="1"/>
      <c r="AKN733" s="1"/>
      <c r="AKO733" s="1"/>
      <c r="AKP733" s="1"/>
      <c r="AKQ733" s="1"/>
      <c r="AKR733" s="1"/>
      <c r="AKS733" s="1"/>
      <c r="AKT733" s="1"/>
      <c r="AKU733" s="1"/>
      <c r="AKV733" s="1"/>
      <c r="AKW733" s="1"/>
      <c r="AKX733" s="1"/>
      <c r="AKY733" s="1"/>
      <c r="AKZ733" s="1"/>
      <c r="ALA733" s="1"/>
      <c r="ALB733" s="1"/>
      <c r="ALC733" s="1"/>
      <c r="ALD733" s="1"/>
      <c r="ALE733" s="1"/>
      <c r="ALF733" s="1"/>
      <c r="ALG733" s="1"/>
      <c r="ALH733" s="1"/>
      <c r="ALI733" s="1"/>
      <c r="ALJ733" s="1"/>
      <c r="ALK733" s="1"/>
      <c r="ALL733" s="1"/>
      <c r="ALM733" s="1"/>
      <c r="ALN733" s="1"/>
      <c r="ALO733" s="1"/>
      <c r="ALP733" s="1"/>
      <c r="ALQ733" s="1"/>
      <c r="ALR733" s="1"/>
      <c r="ALS733" s="1"/>
      <c r="ALT733" s="1"/>
      <c r="ALU733" s="1"/>
      <c r="ALV733" s="1"/>
      <c r="ALW733" s="1"/>
      <c r="ALX733" s="1"/>
      <c r="ALY733" s="1"/>
      <c r="ALZ733" s="1"/>
      <c r="AMA733" s="1"/>
      <c r="AMB733" s="1"/>
      <c r="AMC733" s="1"/>
      <c r="AMD733" s="1"/>
      <c r="AME733" s="1"/>
      <c r="AMF733" s="1"/>
      <c r="AMG733" s="1"/>
      <c r="AMH733" s="1"/>
      <c r="AMI733" s="1"/>
      <c r="AMJ733" s="1"/>
    </row>
    <row r="734" spans="1:1024" s="22" customFormat="1">
      <c r="A734" s="1" t="s">
        <v>9827</v>
      </c>
      <c r="B734" s="1" t="s">
        <v>9796</v>
      </c>
      <c r="C734" s="1" t="s">
        <v>1358</v>
      </c>
      <c r="D734" s="1" t="s">
        <v>13</v>
      </c>
      <c r="E734" s="1" t="s">
        <v>9828</v>
      </c>
      <c r="F734" s="1" t="s">
        <v>16</v>
      </c>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c r="KB734" s="1"/>
      <c r="KC734" s="1"/>
      <c r="KD734" s="1"/>
      <c r="KE734" s="1"/>
      <c r="KF734" s="1"/>
      <c r="KG734" s="1"/>
      <c r="KH734" s="1"/>
      <c r="KI734" s="1"/>
      <c r="KJ734" s="1"/>
      <c r="KK734" s="1"/>
      <c r="KL734" s="1"/>
      <c r="KM734" s="1"/>
      <c r="KN734" s="1"/>
      <c r="KO734" s="1"/>
      <c r="KP734" s="1"/>
      <c r="KQ734" s="1"/>
      <c r="KR734" s="1"/>
      <c r="KS734" s="1"/>
      <c r="KT734" s="1"/>
      <c r="KU734" s="1"/>
      <c r="KV734" s="1"/>
      <c r="KW734" s="1"/>
      <c r="KX734" s="1"/>
      <c r="KY734" s="1"/>
      <c r="KZ734" s="1"/>
      <c r="LA734" s="1"/>
      <c r="LB734" s="1"/>
      <c r="LC734" s="1"/>
      <c r="LD734" s="1"/>
      <c r="LE734" s="1"/>
      <c r="LF734" s="1"/>
      <c r="LG734" s="1"/>
      <c r="LH734" s="1"/>
      <c r="LI734" s="1"/>
      <c r="LJ734" s="1"/>
      <c r="LK734" s="1"/>
      <c r="LL734" s="1"/>
      <c r="LM734" s="1"/>
      <c r="LN734" s="1"/>
      <c r="LO734" s="1"/>
      <c r="LP734" s="1"/>
      <c r="LQ734" s="1"/>
      <c r="LR734" s="1"/>
      <c r="LS734" s="1"/>
      <c r="LT734" s="1"/>
      <c r="LU734" s="1"/>
      <c r="LV734" s="1"/>
      <c r="LW734" s="1"/>
      <c r="LX734" s="1"/>
      <c r="LY734" s="1"/>
      <c r="LZ734" s="1"/>
      <c r="MA734" s="1"/>
      <c r="MB734" s="1"/>
      <c r="MC734" s="1"/>
      <c r="MD734" s="1"/>
      <c r="ME734" s="1"/>
      <c r="MF734" s="1"/>
      <c r="MG734" s="1"/>
      <c r="MH734" s="1"/>
      <c r="MI734" s="1"/>
      <c r="MJ734" s="1"/>
      <c r="MK734" s="1"/>
      <c r="ML734" s="1"/>
      <c r="MM734" s="1"/>
      <c r="MN734" s="1"/>
      <c r="MO734" s="1"/>
      <c r="MP734" s="1"/>
      <c r="MQ734" s="1"/>
      <c r="MR734" s="1"/>
      <c r="MS734" s="1"/>
      <c r="MT734" s="1"/>
      <c r="MU734" s="1"/>
      <c r="MV734" s="1"/>
      <c r="MW734" s="1"/>
      <c r="MX734" s="1"/>
      <c r="MY734" s="1"/>
      <c r="MZ734" s="1"/>
      <c r="NA734" s="1"/>
      <c r="NB734" s="1"/>
      <c r="NC734" s="1"/>
      <c r="ND734" s="1"/>
      <c r="NE734" s="1"/>
      <c r="NF734" s="1"/>
      <c r="NG734" s="1"/>
      <c r="NH734" s="1"/>
      <c r="NI734" s="1"/>
      <c r="NJ734" s="1"/>
      <c r="NK734" s="1"/>
      <c r="NL734" s="1"/>
      <c r="NM734" s="1"/>
      <c r="NN734" s="1"/>
      <c r="NO734" s="1"/>
      <c r="NP734" s="1"/>
      <c r="NQ734" s="1"/>
      <c r="NR734" s="1"/>
      <c r="NS734" s="1"/>
      <c r="NT734" s="1"/>
      <c r="NU734" s="1"/>
      <c r="NV734" s="1"/>
      <c r="NW734" s="1"/>
      <c r="NX734" s="1"/>
      <c r="NY734" s="1"/>
      <c r="NZ734" s="1"/>
      <c r="OA734" s="1"/>
      <c r="OB734" s="1"/>
      <c r="OC734" s="1"/>
      <c r="OD734" s="1"/>
      <c r="OE734" s="1"/>
      <c r="OF734" s="1"/>
      <c r="OG734" s="1"/>
      <c r="OH734" s="1"/>
      <c r="OI734" s="1"/>
      <c r="OJ734" s="1"/>
      <c r="OK734" s="1"/>
      <c r="OL734" s="1"/>
      <c r="OM734" s="1"/>
      <c r="ON734" s="1"/>
      <c r="OO734" s="1"/>
      <c r="OP734" s="1"/>
      <c r="OQ734" s="1"/>
      <c r="OR734" s="1"/>
      <c r="OS734" s="1"/>
      <c r="OT734" s="1"/>
      <c r="OU734" s="1"/>
      <c r="OV734" s="1"/>
      <c r="OW734" s="1"/>
      <c r="OX734" s="1"/>
      <c r="OY734" s="1"/>
      <c r="OZ734" s="1"/>
      <c r="PA734" s="1"/>
      <c r="PB734" s="1"/>
      <c r="PC734" s="1"/>
      <c r="PD734" s="1"/>
      <c r="PE734" s="1"/>
      <c r="PF734" s="1"/>
      <c r="PG734" s="1"/>
      <c r="PH734" s="1"/>
      <c r="PI734" s="1"/>
      <c r="PJ734" s="1"/>
      <c r="PK734" s="1"/>
      <c r="PL734" s="1"/>
      <c r="PM734" s="1"/>
      <c r="PN734" s="1"/>
      <c r="PO734" s="1"/>
      <c r="PP734" s="1"/>
      <c r="PQ734" s="1"/>
      <c r="PR734" s="1"/>
      <c r="PS734" s="1"/>
      <c r="PT734" s="1"/>
      <c r="PU734" s="1"/>
      <c r="PV734" s="1"/>
      <c r="PW734" s="1"/>
      <c r="PX734" s="1"/>
      <c r="PY734" s="1"/>
      <c r="PZ734" s="1"/>
      <c r="QA734" s="1"/>
      <c r="QB734" s="1"/>
      <c r="QC734" s="1"/>
      <c r="QD734" s="1"/>
      <c r="QE734" s="1"/>
      <c r="QF734" s="1"/>
      <c r="QG734" s="1"/>
      <c r="QH734" s="1"/>
      <c r="QI734" s="1"/>
      <c r="QJ734" s="1"/>
      <c r="QK734" s="1"/>
      <c r="QL734" s="1"/>
      <c r="QM734" s="1"/>
      <c r="QN734" s="1"/>
      <c r="QO734" s="1"/>
      <c r="QP734" s="1"/>
      <c r="QQ734" s="1"/>
      <c r="QR734" s="1"/>
      <c r="QS734" s="1"/>
      <c r="QT734" s="1"/>
      <c r="QU734" s="1"/>
      <c r="QV734" s="1"/>
      <c r="QW734" s="1"/>
      <c r="QX734" s="1"/>
      <c r="QY734" s="1"/>
      <c r="QZ734" s="1"/>
      <c r="RA734" s="1"/>
      <c r="RB734" s="1"/>
      <c r="RC734" s="1"/>
      <c r="RD734" s="1"/>
      <c r="RE734" s="1"/>
      <c r="RF734" s="1"/>
      <c r="RG734" s="1"/>
      <c r="RH734" s="1"/>
      <c r="RI734" s="1"/>
      <c r="RJ734" s="1"/>
      <c r="RK734" s="1"/>
      <c r="RL734" s="1"/>
      <c r="RM734" s="1"/>
      <c r="RN734" s="1"/>
      <c r="RO734" s="1"/>
      <c r="RP734" s="1"/>
      <c r="RQ734" s="1"/>
      <c r="RR734" s="1"/>
      <c r="RS734" s="1"/>
      <c r="RT734" s="1"/>
      <c r="RU734" s="1"/>
      <c r="RV734" s="1"/>
      <c r="RW734" s="1"/>
      <c r="RX734" s="1"/>
      <c r="RY734" s="1"/>
      <c r="RZ734" s="1"/>
      <c r="SA734" s="1"/>
      <c r="SB734" s="1"/>
      <c r="SC734" s="1"/>
      <c r="SD734" s="1"/>
      <c r="SE734" s="1"/>
      <c r="SF734" s="1"/>
      <c r="SG734" s="1"/>
      <c r="SH734" s="1"/>
      <c r="SI734" s="1"/>
      <c r="SJ734" s="1"/>
      <c r="SK734" s="1"/>
      <c r="SL734" s="1"/>
      <c r="SM734" s="1"/>
      <c r="SN734" s="1"/>
      <c r="SO734" s="1"/>
      <c r="SP734" s="1"/>
      <c r="SQ734" s="1"/>
      <c r="SR734" s="1"/>
      <c r="SS734" s="1"/>
      <c r="ST734" s="1"/>
      <c r="SU734" s="1"/>
      <c r="SV734" s="1"/>
      <c r="SW734" s="1"/>
      <c r="SX734" s="1"/>
      <c r="SY734" s="1"/>
      <c r="SZ734" s="1"/>
      <c r="TA734" s="1"/>
      <c r="TB734" s="1"/>
      <c r="TC734" s="1"/>
      <c r="TD734" s="1"/>
      <c r="TE734" s="1"/>
      <c r="TF734" s="1"/>
      <c r="TG734" s="1"/>
      <c r="TH734" s="1"/>
      <c r="TI734" s="1"/>
      <c r="TJ734" s="1"/>
      <c r="TK734" s="1"/>
      <c r="TL734" s="1"/>
      <c r="TM734" s="1"/>
      <c r="TN734" s="1"/>
      <c r="TO734" s="1"/>
      <c r="TP734" s="1"/>
      <c r="TQ734" s="1"/>
      <c r="TR734" s="1"/>
      <c r="TS734" s="1"/>
      <c r="TT734" s="1"/>
      <c r="TU734" s="1"/>
      <c r="TV734" s="1"/>
      <c r="TW734" s="1"/>
      <c r="TX734" s="1"/>
      <c r="TY734" s="1"/>
      <c r="TZ734" s="1"/>
      <c r="UA734" s="1"/>
      <c r="UB734" s="1"/>
      <c r="UC734" s="1"/>
      <c r="UD734" s="1"/>
      <c r="UE734" s="1"/>
      <c r="UF734" s="1"/>
      <c r="UG734" s="1"/>
      <c r="UH734" s="1"/>
      <c r="UI734" s="1"/>
      <c r="UJ734" s="1"/>
      <c r="UK734" s="1"/>
      <c r="UL734" s="1"/>
      <c r="UM734" s="1"/>
      <c r="UN734" s="1"/>
      <c r="UO734" s="1"/>
      <c r="UP734" s="1"/>
      <c r="UQ734" s="1"/>
      <c r="UR734" s="1"/>
      <c r="US734" s="1"/>
      <c r="UT734" s="1"/>
      <c r="UU734" s="1"/>
      <c r="UV734" s="1"/>
      <c r="UW734" s="1"/>
      <c r="UX734" s="1"/>
      <c r="UY734" s="1"/>
      <c r="UZ734" s="1"/>
      <c r="VA734" s="1"/>
      <c r="VB734" s="1"/>
      <c r="VC734" s="1"/>
      <c r="VD734" s="1"/>
      <c r="VE734" s="1"/>
      <c r="VF734" s="1"/>
      <c r="VG734" s="1"/>
      <c r="VH734" s="1"/>
      <c r="VI734" s="1"/>
      <c r="VJ734" s="1"/>
      <c r="VK734" s="1"/>
      <c r="VL734" s="1"/>
      <c r="VM734" s="1"/>
      <c r="VN734" s="1"/>
      <c r="VO734" s="1"/>
      <c r="VP734" s="1"/>
      <c r="VQ734" s="1"/>
      <c r="VR734" s="1"/>
      <c r="VS734" s="1"/>
      <c r="VT734" s="1"/>
      <c r="VU734" s="1"/>
      <c r="VV734" s="1"/>
      <c r="VW734" s="1"/>
      <c r="VX734" s="1"/>
      <c r="VY734" s="1"/>
      <c r="VZ734" s="1"/>
      <c r="WA734" s="1"/>
      <c r="WB734" s="1"/>
      <c r="WC734" s="1"/>
      <c r="WD734" s="1"/>
      <c r="WE734" s="1"/>
      <c r="WF734" s="1"/>
      <c r="WG734" s="1"/>
      <c r="WH734" s="1"/>
      <c r="WI734" s="1"/>
      <c r="WJ734" s="1"/>
      <c r="WK734" s="1"/>
      <c r="WL734" s="1"/>
      <c r="WM734" s="1"/>
      <c r="WN734" s="1"/>
      <c r="WO734" s="1"/>
      <c r="WP734" s="1"/>
      <c r="WQ734" s="1"/>
      <c r="WR734" s="1"/>
      <c r="WS734" s="1"/>
      <c r="WT734" s="1"/>
      <c r="WU734" s="1"/>
      <c r="WV734" s="1"/>
      <c r="WW734" s="1"/>
      <c r="WX734" s="1"/>
      <c r="WY734" s="1"/>
      <c r="WZ734" s="1"/>
      <c r="XA734" s="1"/>
      <c r="XB734" s="1"/>
      <c r="XC734" s="1"/>
      <c r="XD734" s="1"/>
      <c r="XE734" s="1"/>
      <c r="XF734" s="1"/>
      <c r="XG734" s="1"/>
      <c r="XH734" s="1"/>
      <c r="XI734" s="1"/>
      <c r="XJ734" s="1"/>
      <c r="XK734" s="1"/>
      <c r="XL734" s="1"/>
      <c r="XM734" s="1"/>
      <c r="XN734" s="1"/>
      <c r="XO734" s="1"/>
      <c r="XP734" s="1"/>
      <c r="XQ734" s="1"/>
      <c r="XR734" s="1"/>
      <c r="XS734" s="1"/>
      <c r="XT734" s="1"/>
      <c r="XU734" s="1"/>
      <c r="XV734" s="1"/>
      <c r="XW734" s="1"/>
      <c r="XX734" s="1"/>
      <c r="XY734" s="1"/>
      <c r="XZ734" s="1"/>
      <c r="YA734" s="1"/>
      <c r="YB734" s="1"/>
      <c r="YC734" s="1"/>
      <c r="YD734" s="1"/>
      <c r="YE734" s="1"/>
      <c r="YF734" s="1"/>
      <c r="YG734" s="1"/>
      <c r="YH734" s="1"/>
      <c r="YI734" s="1"/>
      <c r="YJ734" s="1"/>
      <c r="YK734" s="1"/>
      <c r="YL734" s="1"/>
      <c r="YM734" s="1"/>
      <c r="YN734" s="1"/>
      <c r="YO734" s="1"/>
      <c r="YP734" s="1"/>
      <c r="YQ734" s="1"/>
      <c r="YR734" s="1"/>
      <c r="YS734" s="1"/>
      <c r="YT734" s="1"/>
      <c r="YU734" s="1"/>
      <c r="YV734" s="1"/>
      <c r="YW734" s="1"/>
      <c r="YX734" s="1"/>
      <c r="YY734" s="1"/>
      <c r="YZ734" s="1"/>
      <c r="ZA734" s="1"/>
      <c r="ZB734" s="1"/>
      <c r="ZC734" s="1"/>
      <c r="ZD734" s="1"/>
      <c r="ZE734" s="1"/>
      <c r="ZF734" s="1"/>
      <c r="ZG734" s="1"/>
      <c r="ZH734" s="1"/>
      <c r="ZI734" s="1"/>
      <c r="ZJ734" s="1"/>
      <c r="ZK734" s="1"/>
      <c r="ZL734" s="1"/>
      <c r="ZM734" s="1"/>
      <c r="ZN734" s="1"/>
      <c r="ZO734" s="1"/>
      <c r="ZP734" s="1"/>
      <c r="ZQ734" s="1"/>
      <c r="ZR734" s="1"/>
      <c r="ZS734" s="1"/>
      <c r="ZT734" s="1"/>
      <c r="ZU734" s="1"/>
      <c r="ZV734" s="1"/>
      <c r="ZW734" s="1"/>
      <c r="ZX734" s="1"/>
      <c r="ZY734" s="1"/>
      <c r="ZZ734" s="1"/>
      <c r="AAA734" s="1"/>
      <c r="AAB734" s="1"/>
      <c r="AAC734" s="1"/>
      <c r="AAD734" s="1"/>
      <c r="AAE734" s="1"/>
      <c r="AAF734" s="1"/>
      <c r="AAG734" s="1"/>
      <c r="AAH734" s="1"/>
      <c r="AAI734" s="1"/>
      <c r="AAJ734" s="1"/>
      <c r="AAK734" s="1"/>
      <c r="AAL734" s="1"/>
      <c r="AAM734" s="1"/>
      <c r="AAN734" s="1"/>
      <c r="AAO734" s="1"/>
      <c r="AAP734" s="1"/>
      <c r="AAQ734" s="1"/>
      <c r="AAR734" s="1"/>
      <c r="AAS734" s="1"/>
      <c r="AAT734" s="1"/>
      <c r="AAU734" s="1"/>
      <c r="AAV734" s="1"/>
      <c r="AAW734" s="1"/>
      <c r="AAX734" s="1"/>
      <c r="AAY734" s="1"/>
      <c r="AAZ734" s="1"/>
      <c r="ABA734" s="1"/>
      <c r="ABB734" s="1"/>
      <c r="ABC734" s="1"/>
      <c r="ABD734" s="1"/>
      <c r="ABE734" s="1"/>
      <c r="ABF734" s="1"/>
      <c r="ABG734" s="1"/>
      <c r="ABH734" s="1"/>
      <c r="ABI734" s="1"/>
      <c r="ABJ734" s="1"/>
      <c r="ABK734" s="1"/>
      <c r="ABL734" s="1"/>
      <c r="ABM734" s="1"/>
      <c r="ABN734" s="1"/>
      <c r="ABO734" s="1"/>
      <c r="ABP734" s="1"/>
      <c r="ABQ734" s="1"/>
      <c r="ABR734" s="1"/>
      <c r="ABS734" s="1"/>
      <c r="ABT734" s="1"/>
      <c r="ABU734" s="1"/>
      <c r="ABV734" s="1"/>
      <c r="ABW734" s="1"/>
      <c r="ABX734" s="1"/>
      <c r="ABY734" s="1"/>
      <c r="ABZ734" s="1"/>
      <c r="ACA734" s="1"/>
      <c r="ACB734" s="1"/>
      <c r="ACC734" s="1"/>
      <c r="ACD734" s="1"/>
      <c r="ACE734" s="1"/>
      <c r="ACF734" s="1"/>
      <c r="ACG734" s="1"/>
      <c r="ACH734" s="1"/>
      <c r="ACI734" s="1"/>
      <c r="ACJ734" s="1"/>
      <c r="ACK734" s="1"/>
      <c r="ACL734" s="1"/>
      <c r="ACM734" s="1"/>
      <c r="ACN734" s="1"/>
      <c r="ACO734" s="1"/>
      <c r="ACP734" s="1"/>
      <c r="ACQ734" s="1"/>
      <c r="ACR734" s="1"/>
      <c r="ACS734" s="1"/>
      <c r="ACT734" s="1"/>
      <c r="ACU734" s="1"/>
      <c r="ACV734" s="1"/>
      <c r="ACW734" s="1"/>
      <c r="ACX734" s="1"/>
      <c r="ACY734" s="1"/>
      <c r="ACZ734" s="1"/>
      <c r="ADA734" s="1"/>
      <c r="ADB734" s="1"/>
      <c r="ADC734" s="1"/>
      <c r="ADD734" s="1"/>
      <c r="ADE734" s="1"/>
      <c r="ADF734" s="1"/>
      <c r="ADG734" s="1"/>
      <c r="ADH734" s="1"/>
      <c r="ADI734" s="1"/>
      <c r="ADJ734" s="1"/>
      <c r="ADK734" s="1"/>
      <c r="ADL734" s="1"/>
      <c r="ADM734" s="1"/>
      <c r="ADN734" s="1"/>
      <c r="ADO734" s="1"/>
      <c r="ADP734" s="1"/>
      <c r="ADQ734" s="1"/>
      <c r="ADR734" s="1"/>
      <c r="ADS734" s="1"/>
      <c r="ADT734" s="1"/>
      <c r="ADU734" s="1"/>
      <c r="ADV734" s="1"/>
      <c r="ADW734" s="1"/>
      <c r="ADX734" s="1"/>
      <c r="ADY734" s="1"/>
      <c r="ADZ734" s="1"/>
      <c r="AEA734" s="1"/>
      <c r="AEB734" s="1"/>
      <c r="AEC734" s="1"/>
      <c r="AED734" s="1"/>
      <c r="AEE734" s="1"/>
      <c r="AEF734" s="1"/>
      <c r="AEG734" s="1"/>
      <c r="AEH734" s="1"/>
      <c r="AEI734" s="1"/>
      <c r="AEJ734" s="1"/>
      <c r="AEK734" s="1"/>
      <c r="AEL734" s="1"/>
      <c r="AEM734" s="1"/>
      <c r="AEN734" s="1"/>
      <c r="AEO734" s="1"/>
      <c r="AEP734" s="1"/>
      <c r="AEQ734" s="1"/>
      <c r="AER734" s="1"/>
      <c r="AES734" s="1"/>
      <c r="AET734" s="1"/>
      <c r="AEU734" s="1"/>
      <c r="AEV734" s="1"/>
      <c r="AEW734" s="1"/>
      <c r="AEX734" s="1"/>
      <c r="AEY734" s="1"/>
      <c r="AEZ734" s="1"/>
      <c r="AFA734" s="1"/>
      <c r="AFB734" s="1"/>
      <c r="AFC734" s="1"/>
      <c r="AFD734" s="1"/>
      <c r="AFE734" s="1"/>
      <c r="AFF734" s="1"/>
      <c r="AFG734" s="1"/>
      <c r="AFH734" s="1"/>
      <c r="AFI734" s="1"/>
      <c r="AFJ734" s="1"/>
      <c r="AFK734" s="1"/>
      <c r="AFL734" s="1"/>
      <c r="AFM734" s="1"/>
      <c r="AFN734" s="1"/>
      <c r="AFO734" s="1"/>
      <c r="AFP734" s="1"/>
      <c r="AFQ734" s="1"/>
      <c r="AFR734" s="1"/>
      <c r="AFS734" s="1"/>
      <c r="AFT734" s="1"/>
      <c r="AFU734" s="1"/>
      <c r="AFV734" s="1"/>
      <c r="AFW734" s="1"/>
      <c r="AFX734" s="1"/>
      <c r="AFY734" s="1"/>
      <c r="AFZ734" s="1"/>
      <c r="AGA734" s="1"/>
      <c r="AGB734" s="1"/>
      <c r="AGC734" s="1"/>
      <c r="AGD734" s="1"/>
      <c r="AGE734" s="1"/>
      <c r="AGF734" s="1"/>
      <c r="AGG734" s="1"/>
      <c r="AGH734" s="1"/>
      <c r="AGI734" s="1"/>
      <c r="AGJ734" s="1"/>
      <c r="AGK734" s="1"/>
      <c r="AGL734" s="1"/>
      <c r="AGM734" s="1"/>
      <c r="AGN734" s="1"/>
      <c r="AGO734" s="1"/>
      <c r="AGP734" s="1"/>
      <c r="AGQ734" s="1"/>
      <c r="AGR734" s="1"/>
      <c r="AGS734" s="1"/>
      <c r="AGT734" s="1"/>
      <c r="AGU734" s="1"/>
      <c r="AGV734" s="1"/>
      <c r="AGW734" s="1"/>
      <c r="AGX734" s="1"/>
      <c r="AGY734" s="1"/>
      <c r="AGZ734" s="1"/>
      <c r="AHA734" s="1"/>
      <c r="AHB734" s="1"/>
      <c r="AHC734" s="1"/>
      <c r="AHD734" s="1"/>
      <c r="AHE734" s="1"/>
      <c r="AHF734" s="1"/>
      <c r="AHG734" s="1"/>
      <c r="AHH734" s="1"/>
      <c r="AHI734" s="1"/>
      <c r="AHJ734" s="1"/>
      <c r="AHK734" s="1"/>
      <c r="AHL734" s="1"/>
      <c r="AHM734" s="1"/>
      <c r="AHN734" s="1"/>
      <c r="AHO734" s="1"/>
      <c r="AHP734" s="1"/>
      <c r="AHQ734" s="1"/>
      <c r="AHR734" s="1"/>
      <c r="AHS734" s="1"/>
      <c r="AHT734" s="1"/>
      <c r="AHU734" s="1"/>
      <c r="AHV734" s="1"/>
      <c r="AHW734" s="1"/>
      <c r="AHX734" s="1"/>
      <c r="AHY734" s="1"/>
      <c r="AHZ734" s="1"/>
      <c r="AIA734" s="1"/>
      <c r="AIB734" s="1"/>
      <c r="AIC734" s="1"/>
      <c r="AID734" s="1"/>
      <c r="AIE734" s="1"/>
      <c r="AIF734" s="1"/>
      <c r="AIG734" s="1"/>
      <c r="AIH734" s="1"/>
      <c r="AII734" s="1"/>
      <c r="AIJ734" s="1"/>
      <c r="AIK734" s="1"/>
      <c r="AIL734" s="1"/>
      <c r="AIM734" s="1"/>
      <c r="AIN734" s="1"/>
      <c r="AIO734" s="1"/>
      <c r="AIP734" s="1"/>
      <c r="AIQ734" s="1"/>
      <c r="AIR734" s="1"/>
      <c r="AIS734" s="1"/>
      <c r="AIT734" s="1"/>
      <c r="AIU734" s="1"/>
      <c r="AIV734" s="1"/>
      <c r="AIW734" s="1"/>
      <c r="AIX734" s="1"/>
      <c r="AIY734" s="1"/>
      <c r="AIZ734" s="1"/>
      <c r="AJA734" s="1"/>
      <c r="AJB734" s="1"/>
      <c r="AJC734" s="1"/>
      <c r="AJD734" s="1"/>
      <c r="AJE734" s="1"/>
      <c r="AJF734" s="1"/>
      <c r="AJG734" s="1"/>
      <c r="AJH734" s="1"/>
      <c r="AJI734" s="1"/>
      <c r="AJJ734" s="1"/>
      <c r="AJK734" s="1"/>
      <c r="AJL734" s="1"/>
      <c r="AJM734" s="1"/>
      <c r="AJN734" s="1"/>
      <c r="AJO734" s="1"/>
      <c r="AJP734" s="1"/>
      <c r="AJQ734" s="1"/>
      <c r="AJR734" s="1"/>
      <c r="AJS734" s="1"/>
      <c r="AJT734" s="1"/>
      <c r="AJU734" s="1"/>
      <c r="AJV734" s="1"/>
      <c r="AJW734" s="1"/>
      <c r="AJX734" s="1"/>
      <c r="AJY734" s="1"/>
      <c r="AJZ734" s="1"/>
      <c r="AKA734" s="1"/>
      <c r="AKB734" s="1"/>
      <c r="AKC734" s="1"/>
      <c r="AKD734" s="1"/>
      <c r="AKE734" s="1"/>
      <c r="AKF734" s="1"/>
      <c r="AKG734" s="1"/>
      <c r="AKH734" s="1"/>
      <c r="AKI734" s="1"/>
      <c r="AKJ734" s="1"/>
      <c r="AKK734" s="1"/>
      <c r="AKL734" s="1"/>
      <c r="AKM734" s="1"/>
      <c r="AKN734" s="1"/>
      <c r="AKO734" s="1"/>
      <c r="AKP734" s="1"/>
      <c r="AKQ734" s="1"/>
      <c r="AKR734" s="1"/>
      <c r="AKS734" s="1"/>
      <c r="AKT734" s="1"/>
      <c r="AKU734" s="1"/>
      <c r="AKV734" s="1"/>
      <c r="AKW734" s="1"/>
      <c r="AKX734" s="1"/>
      <c r="AKY734" s="1"/>
      <c r="AKZ734" s="1"/>
      <c r="ALA734" s="1"/>
      <c r="ALB734" s="1"/>
      <c r="ALC734" s="1"/>
      <c r="ALD734" s="1"/>
      <c r="ALE734" s="1"/>
      <c r="ALF734" s="1"/>
      <c r="ALG734" s="1"/>
      <c r="ALH734" s="1"/>
      <c r="ALI734" s="1"/>
      <c r="ALJ734" s="1"/>
      <c r="ALK734" s="1"/>
      <c r="ALL734" s="1"/>
      <c r="ALM734" s="1"/>
      <c r="ALN734" s="1"/>
      <c r="ALO734" s="1"/>
      <c r="ALP734" s="1"/>
      <c r="ALQ734" s="1"/>
      <c r="ALR734" s="1"/>
      <c r="ALS734" s="1"/>
      <c r="ALT734" s="1"/>
      <c r="ALU734" s="1"/>
      <c r="ALV734" s="1"/>
      <c r="ALW734" s="1"/>
      <c r="ALX734" s="1"/>
      <c r="ALY734" s="1"/>
      <c r="ALZ734" s="1"/>
      <c r="AMA734" s="1"/>
      <c r="AMB734" s="1"/>
      <c r="AMC734" s="1"/>
      <c r="AMD734" s="1"/>
      <c r="AME734" s="1"/>
      <c r="AMF734" s="1"/>
      <c r="AMG734" s="1"/>
      <c r="AMH734" s="1"/>
      <c r="AMI734" s="1"/>
      <c r="AMJ734" s="1"/>
    </row>
    <row r="735" spans="1:1024" s="22" customFormat="1">
      <c r="A735" s="1" t="s">
        <v>9829</v>
      </c>
      <c r="B735" s="1" t="s">
        <v>9797</v>
      </c>
      <c r="C735" s="1" t="s">
        <v>1358</v>
      </c>
      <c r="D735" s="1" t="s">
        <v>13</v>
      </c>
      <c r="E735" s="1" t="s">
        <v>9830</v>
      </c>
      <c r="F735" s="1" t="s">
        <v>16</v>
      </c>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c r="KB735" s="1"/>
      <c r="KC735" s="1"/>
      <c r="KD735" s="1"/>
      <c r="KE735" s="1"/>
      <c r="KF735" s="1"/>
      <c r="KG735" s="1"/>
      <c r="KH735" s="1"/>
      <c r="KI735" s="1"/>
      <c r="KJ735" s="1"/>
      <c r="KK735" s="1"/>
      <c r="KL735" s="1"/>
      <c r="KM735" s="1"/>
      <c r="KN735" s="1"/>
      <c r="KO735" s="1"/>
      <c r="KP735" s="1"/>
      <c r="KQ735" s="1"/>
      <c r="KR735" s="1"/>
      <c r="KS735" s="1"/>
      <c r="KT735" s="1"/>
      <c r="KU735" s="1"/>
      <c r="KV735" s="1"/>
      <c r="KW735" s="1"/>
      <c r="KX735" s="1"/>
      <c r="KY735" s="1"/>
      <c r="KZ735" s="1"/>
      <c r="LA735" s="1"/>
      <c r="LB735" s="1"/>
      <c r="LC735" s="1"/>
      <c r="LD735" s="1"/>
      <c r="LE735" s="1"/>
      <c r="LF735" s="1"/>
      <c r="LG735" s="1"/>
      <c r="LH735" s="1"/>
      <c r="LI735" s="1"/>
      <c r="LJ735" s="1"/>
      <c r="LK735" s="1"/>
      <c r="LL735" s="1"/>
      <c r="LM735" s="1"/>
      <c r="LN735" s="1"/>
      <c r="LO735" s="1"/>
      <c r="LP735" s="1"/>
      <c r="LQ735" s="1"/>
      <c r="LR735" s="1"/>
      <c r="LS735" s="1"/>
      <c r="LT735" s="1"/>
      <c r="LU735" s="1"/>
      <c r="LV735" s="1"/>
      <c r="LW735" s="1"/>
      <c r="LX735" s="1"/>
      <c r="LY735" s="1"/>
      <c r="LZ735" s="1"/>
      <c r="MA735" s="1"/>
      <c r="MB735" s="1"/>
      <c r="MC735" s="1"/>
      <c r="MD735" s="1"/>
      <c r="ME735" s="1"/>
      <c r="MF735" s="1"/>
      <c r="MG735" s="1"/>
      <c r="MH735" s="1"/>
      <c r="MI735" s="1"/>
      <c r="MJ735" s="1"/>
      <c r="MK735" s="1"/>
      <c r="ML735" s="1"/>
      <c r="MM735" s="1"/>
      <c r="MN735" s="1"/>
      <c r="MO735" s="1"/>
      <c r="MP735" s="1"/>
      <c r="MQ735" s="1"/>
      <c r="MR735" s="1"/>
      <c r="MS735" s="1"/>
      <c r="MT735" s="1"/>
      <c r="MU735" s="1"/>
      <c r="MV735" s="1"/>
      <c r="MW735" s="1"/>
      <c r="MX735" s="1"/>
      <c r="MY735" s="1"/>
      <c r="MZ735" s="1"/>
      <c r="NA735" s="1"/>
      <c r="NB735" s="1"/>
      <c r="NC735" s="1"/>
      <c r="ND735" s="1"/>
      <c r="NE735" s="1"/>
      <c r="NF735" s="1"/>
      <c r="NG735" s="1"/>
      <c r="NH735" s="1"/>
      <c r="NI735" s="1"/>
      <c r="NJ735" s="1"/>
      <c r="NK735" s="1"/>
      <c r="NL735" s="1"/>
      <c r="NM735" s="1"/>
      <c r="NN735" s="1"/>
      <c r="NO735" s="1"/>
      <c r="NP735" s="1"/>
      <c r="NQ735" s="1"/>
      <c r="NR735" s="1"/>
      <c r="NS735" s="1"/>
      <c r="NT735" s="1"/>
      <c r="NU735" s="1"/>
      <c r="NV735" s="1"/>
      <c r="NW735" s="1"/>
      <c r="NX735" s="1"/>
      <c r="NY735" s="1"/>
      <c r="NZ735" s="1"/>
      <c r="OA735" s="1"/>
      <c r="OB735" s="1"/>
      <c r="OC735" s="1"/>
      <c r="OD735" s="1"/>
      <c r="OE735" s="1"/>
      <c r="OF735" s="1"/>
      <c r="OG735" s="1"/>
      <c r="OH735" s="1"/>
      <c r="OI735" s="1"/>
      <c r="OJ735" s="1"/>
      <c r="OK735" s="1"/>
      <c r="OL735" s="1"/>
      <c r="OM735" s="1"/>
      <c r="ON735" s="1"/>
      <c r="OO735" s="1"/>
      <c r="OP735" s="1"/>
      <c r="OQ735" s="1"/>
      <c r="OR735" s="1"/>
      <c r="OS735" s="1"/>
      <c r="OT735" s="1"/>
      <c r="OU735" s="1"/>
      <c r="OV735" s="1"/>
      <c r="OW735" s="1"/>
      <c r="OX735" s="1"/>
      <c r="OY735" s="1"/>
      <c r="OZ735" s="1"/>
      <c r="PA735" s="1"/>
      <c r="PB735" s="1"/>
      <c r="PC735" s="1"/>
      <c r="PD735" s="1"/>
      <c r="PE735" s="1"/>
      <c r="PF735" s="1"/>
      <c r="PG735" s="1"/>
      <c r="PH735" s="1"/>
      <c r="PI735" s="1"/>
      <c r="PJ735" s="1"/>
      <c r="PK735" s="1"/>
      <c r="PL735" s="1"/>
      <c r="PM735" s="1"/>
      <c r="PN735" s="1"/>
      <c r="PO735" s="1"/>
      <c r="PP735" s="1"/>
      <c r="PQ735" s="1"/>
      <c r="PR735" s="1"/>
      <c r="PS735" s="1"/>
      <c r="PT735" s="1"/>
      <c r="PU735" s="1"/>
      <c r="PV735" s="1"/>
      <c r="PW735" s="1"/>
      <c r="PX735" s="1"/>
      <c r="PY735" s="1"/>
      <c r="PZ735" s="1"/>
      <c r="QA735" s="1"/>
      <c r="QB735" s="1"/>
      <c r="QC735" s="1"/>
      <c r="QD735" s="1"/>
      <c r="QE735" s="1"/>
      <c r="QF735" s="1"/>
      <c r="QG735" s="1"/>
      <c r="QH735" s="1"/>
      <c r="QI735" s="1"/>
      <c r="QJ735" s="1"/>
      <c r="QK735" s="1"/>
      <c r="QL735" s="1"/>
      <c r="QM735" s="1"/>
      <c r="QN735" s="1"/>
      <c r="QO735" s="1"/>
      <c r="QP735" s="1"/>
      <c r="QQ735" s="1"/>
      <c r="QR735" s="1"/>
      <c r="QS735" s="1"/>
      <c r="QT735" s="1"/>
      <c r="QU735" s="1"/>
      <c r="QV735" s="1"/>
      <c r="QW735" s="1"/>
      <c r="QX735" s="1"/>
      <c r="QY735" s="1"/>
      <c r="QZ735" s="1"/>
      <c r="RA735" s="1"/>
      <c r="RB735" s="1"/>
      <c r="RC735" s="1"/>
      <c r="RD735" s="1"/>
      <c r="RE735" s="1"/>
      <c r="RF735" s="1"/>
      <c r="RG735" s="1"/>
      <c r="RH735" s="1"/>
      <c r="RI735" s="1"/>
      <c r="RJ735" s="1"/>
      <c r="RK735" s="1"/>
      <c r="RL735" s="1"/>
      <c r="RM735" s="1"/>
      <c r="RN735" s="1"/>
      <c r="RO735" s="1"/>
      <c r="RP735" s="1"/>
      <c r="RQ735" s="1"/>
      <c r="RR735" s="1"/>
      <c r="RS735" s="1"/>
      <c r="RT735" s="1"/>
      <c r="RU735" s="1"/>
      <c r="RV735" s="1"/>
      <c r="RW735" s="1"/>
      <c r="RX735" s="1"/>
      <c r="RY735" s="1"/>
      <c r="RZ735" s="1"/>
      <c r="SA735" s="1"/>
      <c r="SB735" s="1"/>
      <c r="SC735" s="1"/>
      <c r="SD735" s="1"/>
      <c r="SE735" s="1"/>
      <c r="SF735" s="1"/>
      <c r="SG735" s="1"/>
      <c r="SH735" s="1"/>
      <c r="SI735" s="1"/>
      <c r="SJ735" s="1"/>
      <c r="SK735" s="1"/>
      <c r="SL735" s="1"/>
      <c r="SM735" s="1"/>
      <c r="SN735" s="1"/>
      <c r="SO735" s="1"/>
      <c r="SP735" s="1"/>
      <c r="SQ735" s="1"/>
      <c r="SR735" s="1"/>
      <c r="SS735" s="1"/>
      <c r="ST735" s="1"/>
      <c r="SU735" s="1"/>
      <c r="SV735" s="1"/>
      <c r="SW735" s="1"/>
      <c r="SX735" s="1"/>
      <c r="SY735" s="1"/>
      <c r="SZ735" s="1"/>
      <c r="TA735" s="1"/>
      <c r="TB735" s="1"/>
      <c r="TC735" s="1"/>
      <c r="TD735" s="1"/>
      <c r="TE735" s="1"/>
      <c r="TF735" s="1"/>
      <c r="TG735" s="1"/>
      <c r="TH735" s="1"/>
      <c r="TI735" s="1"/>
      <c r="TJ735" s="1"/>
      <c r="TK735" s="1"/>
      <c r="TL735" s="1"/>
      <c r="TM735" s="1"/>
      <c r="TN735" s="1"/>
      <c r="TO735" s="1"/>
      <c r="TP735" s="1"/>
      <c r="TQ735" s="1"/>
      <c r="TR735" s="1"/>
      <c r="TS735" s="1"/>
      <c r="TT735" s="1"/>
      <c r="TU735" s="1"/>
      <c r="TV735" s="1"/>
      <c r="TW735" s="1"/>
      <c r="TX735" s="1"/>
      <c r="TY735" s="1"/>
      <c r="TZ735" s="1"/>
      <c r="UA735" s="1"/>
      <c r="UB735" s="1"/>
      <c r="UC735" s="1"/>
      <c r="UD735" s="1"/>
      <c r="UE735" s="1"/>
      <c r="UF735" s="1"/>
      <c r="UG735" s="1"/>
      <c r="UH735" s="1"/>
      <c r="UI735" s="1"/>
      <c r="UJ735" s="1"/>
      <c r="UK735" s="1"/>
      <c r="UL735" s="1"/>
      <c r="UM735" s="1"/>
      <c r="UN735" s="1"/>
      <c r="UO735" s="1"/>
      <c r="UP735" s="1"/>
      <c r="UQ735" s="1"/>
      <c r="UR735" s="1"/>
      <c r="US735" s="1"/>
      <c r="UT735" s="1"/>
      <c r="UU735" s="1"/>
      <c r="UV735" s="1"/>
      <c r="UW735" s="1"/>
      <c r="UX735" s="1"/>
      <c r="UY735" s="1"/>
      <c r="UZ735" s="1"/>
      <c r="VA735" s="1"/>
      <c r="VB735" s="1"/>
      <c r="VC735" s="1"/>
      <c r="VD735" s="1"/>
      <c r="VE735" s="1"/>
      <c r="VF735" s="1"/>
      <c r="VG735" s="1"/>
      <c r="VH735" s="1"/>
      <c r="VI735" s="1"/>
      <c r="VJ735" s="1"/>
      <c r="VK735" s="1"/>
      <c r="VL735" s="1"/>
      <c r="VM735" s="1"/>
      <c r="VN735" s="1"/>
      <c r="VO735" s="1"/>
      <c r="VP735" s="1"/>
      <c r="VQ735" s="1"/>
      <c r="VR735" s="1"/>
      <c r="VS735" s="1"/>
      <c r="VT735" s="1"/>
      <c r="VU735" s="1"/>
      <c r="VV735" s="1"/>
      <c r="VW735" s="1"/>
      <c r="VX735" s="1"/>
      <c r="VY735" s="1"/>
      <c r="VZ735" s="1"/>
      <c r="WA735" s="1"/>
      <c r="WB735" s="1"/>
      <c r="WC735" s="1"/>
      <c r="WD735" s="1"/>
      <c r="WE735" s="1"/>
      <c r="WF735" s="1"/>
      <c r="WG735" s="1"/>
      <c r="WH735" s="1"/>
      <c r="WI735" s="1"/>
      <c r="WJ735" s="1"/>
      <c r="WK735" s="1"/>
      <c r="WL735" s="1"/>
      <c r="WM735" s="1"/>
      <c r="WN735" s="1"/>
      <c r="WO735" s="1"/>
      <c r="WP735" s="1"/>
      <c r="WQ735" s="1"/>
      <c r="WR735" s="1"/>
      <c r="WS735" s="1"/>
      <c r="WT735" s="1"/>
      <c r="WU735" s="1"/>
      <c r="WV735" s="1"/>
      <c r="WW735" s="1"/>
      <c r="WX735" s="1"/>
      <c r="WY735" s="1"/>
      <c r="WZ735" s="1"/>
      <c r="XA735" s="1"/>
      <c r="XB735" s="1"/>
      <c r="XC735" s="1"/>
      <c r="XD735" s="1"/>
      <c r="XE735" s="1"/>
      <c r="XF735" s="1"/>
      <c r="XG735" s="1"/>
      <c r="XH735" s="1"/>
      <c r="XI735" s="1"/>
      <c r="XJ735" s="1"/>
      <c r="XK735" s="1"/>
      <c r="XL735" s="1"/>
      <c r="XM735" s="1"/>
      <c r="XN735" s="1"/>
      <c r="XO735" s="1"/>
      <c r="XP735" s="1"/>
      <c r="XQ735" s="1"/>
      <c r="XR735" s="1"/>
      <c r="XS735" s="1"/>
      <c r="XT735" s="1"/>
      <c r="XU735" s="1"/>
      <c r="XV735" s="1"/>
      <c r="XW735" s="1"/>
      <c r="XX735" s="1"/>
      <c r="XY735" s="1"/>
      <c r="XZ735" s="1"/>
      <c r="YA735" s="1"/>
      <c r="YB735" s="1"/>
      <c r="YC735" s="1"/>
      <c r="YD735" s="1"/>
      <c r="YE735" s="1"/>
      <c r="YF735" s="1"/>
      <c r="YG735" s="1"/>
      <c r="YH735" s="1"/>
      <c r="YI735" s="1"/>
      <c r="YJ735" s="1"/>
      <c r="YK735" s="1"/>
      <c r="YL735" s="1"/>
      <c r="YM735" s="1"/>
      <c r="YN735" s="1"/>
      <c r="YO735" s="1"/>
      <c r="YP735" s="1"/>
      <c r="YQ735" s="1"/>
      <c r="YR735" s="1"/>
      <c r="YS735" s="1"/>
      <c r="YT735" s="1"/>
      <c r="YU735" s="1"/>
      <c r="YV735" s="1"/>
      <c r="YW735" s="1"/>
      <c r="YX735" s="1"/>
      <c r="YY735" s="1"/>
      <c r="YZ735" s="1"/>
      <c r="ZA735" s="1"/>
      <c r="ZB735" s="1"/>
      <c r="ZC735" s="1"/>
      <c r="ZD735" s="1"/>
      <c r="ZE735" s="1"/>
      <c r="ZF735" s="1"/>
      <c r="ZG735" s="1"/>
      <c r="ZH735" s="1"/>
      <c r="ZI735" s="1"/>
      <c r="ZJ735" s="1"/>
      <c r="ZK735" s="1"/>
      <c r="ZL735" s="1"/>
      <c r="ZM735" s="1"/>
      <c r="ZN735" s="1"/>
      <c r="ZO735" s="1"/>
      <c r="ZP735" s="1"/>
      <c r="ZQ735" s="1"/>
      <c r="ZR735" s="1"/>
      <c r="ZS735" s="1"/>
      <c r="ZT735" s="1"/>
      <c r="ZU735" s="1"/>
      <c r="ZV735" s="1"/>
      <c r="ZW735" s="1"/>
      <c r="ZX735" s="1"/>
      <c r="ZY735" s="1"/>
      <c r="ZZ735" s="1"/>
      <c r="AAA735" s="1"/>
      <c r="AAB735" s="1"/>
      <c r="AAC735" s="1"/>
      <c r="AAD735" s="1"/>
      <c r="AAE735" s="1"/>
      <c r="AAF735" s="1"/>
      <c r="AAG735" s="1"/>
      <c r="AAH735" s="1"/>
      <c r="AAI735" s="1"/>
      <c r="AAJ735" s="1"/>
      <c r="AAK735" s="1"/>
      <c r="AAL735" s="1"/>
      <c r="AAM735" s="1"/>
      <c r="AAN735" s="1"/>
      <c r="AAO735" s="1"/>
      <c r="AAP735" s="1"/>
      <c r="AAQ735" s="1"/>
      <c r="AAR735" s="1"/>
      <c r="AAS735" s="1"/>
      <c r="AAT735" s="1"/>
      <c r="AAU735" s="1"/>
      <c r="AAV735" s="1"/>
      <c r="AAW735" s="1"/>
      <c r="AAX735" s="1"/>
      <c r="AAY735" s="1"/>
      <c r="AAZ735" s="1"/>
      <c r="ABA735" s="1"/>
      <c r="ABB735" s="1"/>
      <c r="ABC735" s="1"/>
      <c r="ABD735" s="1"/>
      <c r="ABE735" s="1"/>
      <c r="ABF735" s="1"/>
      <c r="ABG735" s="1"/>
      <c r="ABH735" s="1"/>
      <c r="ABI735" s="1"/>
      <c r="ABJ735" s="1"/>
      <c r="ABK735" s="1"/>
      <c r="ABL735" s="1"/>
      <c r="ABM735" s="1"/>
      <c r="ABN735" s="1"/>
      <c r="ABO735" s="1"/>
      <c r="ABP735" s="1"/>
      <c r="ABQ735" s="1"/>
      <c r="ABR735" s="1"/>
      <c r="ABS735" s="1"/>
      <c r="ABT735" s="1"/>
      <c r="ABU735" s="1"/>
      <c r="ABV735" s="1"/>
      <c r="ABW735" s="1"/>
      <c r="ABX735" s="1"/>
      <c r="ABY735" s="1"/>
      <c r="ABZ735" s="1"/>
      <c r="ACA735" s="1"/>
      <c r="ACB735" s="1"/>
      <c r="ACC735" s="1"/>
      <c r="ACD735" s="1"/>
      <c r="ACE735" s="1"/>
      <c r="ACF735" s="1"/>
      <c r="ACG735" s="1"/>
      <c r="ACH735" s="1"/>
      <c r="ACI735" s="1"/>
      <c r="ACJ735" s="1"/>
      <c r="ACK735" s="1"/>
      <c r="ACL735" s="1"/>
      <c r="ACM735" s="1"/>
      <c r="ACN735" s="1"/>
      <c r="ACO735" s="1"/>
      <c r="ACP735" s="1"/>
      <c r="ACQ735" s="1"/>
      <c r="ACR735" s="1"/>
      <c r="ACS735" s="1"/>
      <c r="ACT735" s="1"/>
      <c r="ACU735" s="1"/>
      <c r="ACV735" s="1"/>
      <c r="ACW735" s="1"/>
      <c r="ACX735" s="1"/>
      <c r="ACY735" s="1"/>
      <c r="ACZ735" s="1"/>
      <c r="ADA735" s="1"/>
      <c r="ADB735" s="1"/>
      <c r="ADC735" s="1"/>
      <c r="ADD735" s="1"/>
      <c r="ADE735" s="1"/>
      <c r="ADF735" s="1"/>
      <c r="ADG735" s="1"/>
      <c r="ADH735" s="1"/>
      <c r="ADI735" s="1"/>
      <c r="ADJ735" s="1"/>
      <c r="ADK735" s="1"/>
      <c r="ADL735" s="1"/>
      <c r="ADM735" s="1"/>
      <c r="ADN735" s="1"/>
      <c r="ADO735" s="1"/>
      <c r="ADP735" s="1"/>
      <c r="ADQ735" s="1"/>
      <c r="ADR735" s="1"/>
      <c r="ADS735" s="1"/>
      <c r="ADT735" s="1"/>
      <c r="ADU735" s="1"/>
      <c r="ADV735" s="1"/>
      <c r="ADW735" s="1"/>
      <c r="ADX735" s="1"/>
      <c r="ADY735" s="1"/>
      <c r="ADZ735" s="1"/>
      <c r="AEA735" s="1"/>
      <c r="AEB735" s="1"/>
      <c r="AEC735" s="1"/>
      <c r="AED735" s="1"/>
      <c r="AEE735" s="1"/>
      <c r="AEF735" s="1"/>
      <c r="AEG735" s="1"/>
      <c r="AEH735" s="1"/>
      <c r="AEI735" s="1"/>
      <c r="AEJ735" s="1"/>
      <c r="AEK735" s="1"/>
      <c r="AEL735" s="1"/>
      <c r="AEM735" s="1"/>
      <c r="AEN735" s="1"/>
      <c r="AEO735" s="1"/>
      <c r="AEP735" s="1"/>
      <c r="AEQ735" s="1"/>
      <c r="AER735" s="1"/>
      <c r="AES735" s="1"/>
      <c r="AET735" s="1"/>
      <c r="AEU735" s="1"/>
      <c r="AEV735" s="1"/>
      <c r="AEW735" s="1"/>
      <c r="AEX735" s="1"/>
      <c r="AEY735" s="1"/>
      <c r="AEZ735" s="1"/>
      <c r="AFA735" s="1"/>
      <c r="AFB735" s="1"/>
      <c r="AFC735" s="1"/>
      <c r="AFD735" s="1"/>
      <c r="AFE735" s="1"/>
      <c r="AFF735" s="1"/>
      <c r="AFG735" s="1"/>
      <c r="AFH735" s="1"/>
      <c r="AFI735" s="1"/>
      <c r="AFJ735" s="1"/>
      <c r="AFK735" s="1"/>
      <c r="AFL735" s="1"/>
      <c r="AFM735" s="1"/>
      <c r="AFN735" s="1"/>
      <c r="AFO735" s="1"/>
      <c r="AFP735" s="1"/>
      <c r="AFQ735" s="1"/>
      <c r="AFR735" s="1"/>
      <c r="AFS735" s="1"/>
      <c r="AFT735" s="1"/>
      <c r="AFU735" s="1"/>
      <c r="AFV735" s="1"/>
      <c r="AFW735" s="1"/>
      <c r="AFX735" s="1"/>
      <c r="AFY735" s="1"/>
      <c r="AFZ735" s="1"/>
      <c r="AGA735" s="1"/>
      <c r="AGB735" s="1"/>
      <c r="AGC735" s="1"/>
      <c r="AGD735" s="1"/>
      <c r="AGE735" s="1"/>
      <c r="AGF735" s="1"/>
      <c r="AGG735" s="1"/>
      <c r="AGH735" s="1"/>
      <c r="AGI735" s="1"/>
      <c r="AGJ735" s="1"/>
      <c r="AGK735" s="1"/>
      <c r="AGL735" s="1"/>
      <c r="AGM735" s="1"/>
      <c r="AGN735" s="1"/>
      <c r="AGO735" s="1"/>
      <c r="AGP735" s="1"/>
      <c r="AGQ735" s="1"/>
      <c r="AGR735" s="1"/>
      <c r="AGS735" s="1"/>
      <c r="AGT735" s="1"/>
      <c r="AGU735" s="1"/>
      <c r="AGV735" s="1"/>
      <c r="AGW735" s="1"/>
      <c r="AGX735" s="1"/>
      <c r="AGY735" s="1"/>
      <c r="AGZ735" s="1"/>
      <c r="AHA735" s="1"/>
      <c r="AHB735" s="1"/>
      <c r="AHC735" s="1"/>
      <c r="AHD735" s="1"/>
      <c r="AHE735" s="1"/>
      <c r="AHF735" s="1"/>
      <c r="AHG735" s="1"/>
      <c r="AHH735" s="1"/>
      <c r="AHI735" s="1"/>
      <c r="AHJ735" s="1"/>
      <c r="AHK735" s="1"/>
      <c r="AHL735" s="1"/>
      <c r="AHM735" s="1"/>
      <c r="AHN735" s="1"/>
      <c r="AHO735" s="1"/>
      <c r="AHP735" s="1"/>
      <c r="AHQ735" s="1"/>
      <c r="AHR735" s="1"/>
      <c r="AHS735" s="1"/>
      <c r="AHT735" s="1"/>
      <c r="AHU735" s="1"/>
      <c r="AHV735" s="1"/>
      <c r="AHW735" s="1"/>
      <c r="AHX735" s="1"/>
      <c r="AHY735" s="1"/>
      <c r="AHZ735" s="1"/>
      <c r="AIA735" s="1"/>
      <c r="AIB735" s="1"/>
      <c r="AIC735" s="1"/>
      <c r="AID735" s="1"/>
      <c r="AIE735" s="1"/>
      <c r="AIF735" s="1"/>
      <c r="AIG735" s="1"/>
      <c r="AIH735" s="1"/>
      <c r="AII735" s="1"/>
      <c r="AIJ735" s="1"/>
      <c r="AIK735" s="1"/>
      <c r="AIL735" s="1"/>
      <c r="AIM735" s="1"/>
      <c r="AIN735" s="1"/>
      <c r="AIO735" s="1"/>
      <c r="AIP735" s="1"/>
      <c r="AIQ735" s="1"/>
      <c r="AIR735" s="1"/>
      <c r="AIS735" s="1"/>
      <c r="AIT735" s="1"/>
      <c r="AIU735" s="1"/>
      <c r="AIV735" s="1"/>
      <c r="AIW735" s="1"/>
      <c r="AIX735" s="1"/>
      <c r="AIY735" s="1"/>
      <c r="AIZ735" s="1"/>
      <c r="AJA735" s="1"/>
      <c r="AJB735" s="1"/>
      <c r="AJC735" s="1"/>
      <c r="AJD735" s="1"/>
      <c r="AJE735" s="1"/>
      <c r="AJF735" s="1"/>
      <c r="AJG735" s="1"/>
      <c r="AJH735" s="1"/>
      <c r="AJI735" s="1"/>
      <c r="AJJ735" s="1"/>
      <c r="AJK735" s="1"/>
      <c r="AJL735" s="1"/>
      <c r="AJM735" s="1"/>
      <c r="AJN735" s="1"/>
      <c r="AJO735" s="1"/>
      <c r="AJP735" s="1"/>
      <c r="AJQ735" s="1"/>
      <c r="AJR735" s="1"/>
      <c r="AJS735" s="1"/>
      <c r="AJT735" s="1"/>
      <c r="AJU735" s="1"/>
      <c r="AJV735" s="1"/>
      <c r="AJW735" s="1"/>
      <c r="AJX735" s="1"/>
      <c r="AJY735" s="1"/>
      <c r="AJZ735" s="1"/>
      <c r="AKA735" s="1"/>
      <c r="AKB735" s="1"/>
      <c r="AKC735" s="1"/>
      <c r="AKD735" s="1"/>
      <c r="AKE735" s="1"/>
      <c r="AKF735" s="1"/>
      <c r="AKG735" s="1"/>
      <c r="AKH735" s="1"/>
      <c r="AKI735" s="1"/>
      <c r="AKJ735" s="1"/>
      <c r="AKK735" s="1"/>
      <c r="AKL735" s="1"/>
      <c r="AKM735" s="1"/>
      <c r="AKN735" s="1"/>
      <c r="AKO735" s="1"/>
      <c r="AKP735" s="1"/>
      <c r="AKQ735" s="1"/>
      <c r="AKR735" s="1"/>
      <c r="AKS735" s="1"/>
      <c r="AKT735" s="1"/>
      <c r="AKU735" s="1"/>
      <c r="AKV735" s="1"/>
      <c r="AKW735" s="1"/>
      <c r="AKX735" s="1"/>
      <c r="AKY735" s="1"/>
      <c r="AKZ735" s="1"/>
      <c r="ALA735" s="1"/>
      <c r="ALB735" s="1"/>
      <c r="ALC735" s="1"/>
      <c r="ALD735" s="1"/>
      <c r="ALE735" s="1"/>
      <c r="ALF735" s="1"/>
      <c r="ALG735" s="1"/>
      <c r="ALH735" s="1"/>
      <c r="ALI735" s="1"/>
      <c r="ALJ735" s="1"/>
      <c r="ALK735" s="1"/>
      <c r="ALL735" s="1"/>
      <c r="ALM735" s="1"/>
      <c r="ALN735" s="1"/>
      <c r="ALO735" s="1"/>
      <c r="ALP735" s="1"/>
      <c r="ALQ735" s="1"/>
      <c r="ALR735" s="1"/>
      <c r="ALS735" s="1"/>
      <c r="ALT735" s="1"/>
      <c r="ALU735" s="1"/>
      <c r="ALV735" s="1"/>
      <c r="ALW735" s="1"/>
      <c r="ALX735" s="1"/>
      <c r="ALY735" s="1"/>
      <c r="ALZ735" s="1"/>
      <c r="AMA735" s="1"/>
      <c r="AMB735" s="1"/>
      <c r="AMC735" s="1"/>
      <c r="AMD735" s="1"/>
      <c r="AME735" s="1"/>
      <c r="AMF735" s="1"/>
      <c r="AMG735" s="1"/>
      <c r="AMH735" s="1"/>
      <c r="AMI735" s="1"/>
      <c r="AMJ735" s="1"/>
    </row>
    <row r="736" spans="1:1024" s="22" customFormat="1">
      <c r="A736" s="1" t="s">
        <v>9831</v>
      </c>
      <c r="B736" s="1" t="s">
        <v>9798</v>
      </c>
      <c r="C736" s="1" t="s">
        <v>1358</v>
      </c>
      <c r="D736" s="1" t="s">
        <v>10</v>
      </c>
      <c r="E736" s="1" t="s">
        <v>9832</v>
      </c>
      <c r="F736" s="1" t="s">
        <v>63</v>
      </c>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c r="KB736" s="1"/>
      <c r="KC736" s="1"/>
      <c r="KD736" s="1"/>
      <c r="KE736" s="1"/>
      <c r="KF736" s="1"/>
      <c r="KG736" s="1"/>
      <c r="KH736" s="1"/>
      <c r="KI736" s="1"/>
      <c r="KJ736" s="1"/>
      <c r="KK736" s="1"/>
      <c r="KL736" s="1"/>
      <c r="KM736" s="1"/>
      <c r="KN736" s="1"/>
      <c r="KO736" s="1"/>
      <c r="KP736" s="1"/>
      <c r="KQ736" s="1"/>
      <c r="KR736" s="1"/>
      <c r="KS736" s="1"/>
      <c r="KT736" s="1"/>
      <c r="KU736" s="1"/>
      <c r="KV736" s="1"/>
      <c r="KW736" s="1"/>
      <c r="KX736" s="1"/>
      <c r="KY736" s="1"/>
      <c r="KZ736" s="1"/>
      <c r="LA736" s="1"/>
      <c r="LB736" s="1"/>
      <c r="LC736" s="1"/>
      <c r="LD736" s="1"/>
      <c r="LE736" s="1"/>
      <c r="LF736" s="1"/>
      <c r="LG736" s="1"/>
      <c r="LH736" s="1"/>
      <c r="LI736" s="1"/>
      <c r="LJ736" s="1"/>
      <c r="LK736" s="1"/>
      <c r="LL736" s="1"/>
      <c r="LM736" s="1"/>
      <c r="LN736" s="1"/>
      <c r="LO736" s="1"/>
      <c r="LP736" s="1"/>
      <c r="LQ736" s="1"/>
      <c r="LR736" s="1"/>
      <c r="LS736" s="1"/>
      <c r="LT736" s="1"/>
      <c r="LU736" s="1"/>
      <c r="LV736" s="1"/>
      <c r="LW736" s="1"/>
      <c r="LX736" s="1"/>
      <c r="LY736" s="1"/>
      <c r="LZ736" s="1"/>
      <c r="MA736" s="1"/>
      <c r="MB736" s="1"/>
      <c r="MC736" s="1"/>
      <c r="MD736" s="1"/>
      <c r="ME736" s="1"/>
      <c r="MF736" s="1"/>
      <c r="MG736" s="1"/>
      <c r="MH736" s="1"/>
      <c r="MI736" s="1"/>
      <c r="MJ736" s="1"/>
      <c r="MK736" s="1"/>
      <c r="ML736" s="1"/>
      <c r="MM736" s="1"/>
      <c r="MN736" s="1"/>
      <c r="MO736" s="1"/>
      <c r="MP736" s="1"/>
      <c r="MQ736" s="1"/>
      <c r="MR736" s="1"/>
      <c r="MS736" s="1"/>
      <c r="MT736" s="1"/>
      <c r="MU736" s="1"/>
      <c r="MV736" s="1"/>
      <c r="MW736" s="1"/>
      <c r="MX736" s="1"/>
      <c r="MY736" s="1"/>
      <c r="MZ736" s="1"/>
      <c r="NA736" s="1"/>
      <c r="NB736" s="1"/>
      <c r="NC736" s="1"/>
      <c r="ND736" s="1"/>
      <c r="NE736" s="1"/>
      <c r="NF736" s="1"/>
      <c r="NG736" s="1"/>
      <c r="NH736" s="1"/>
      <c r="NI736" s="1"/>
      <c r="NJ736" s="1"/>
      <c r="NK736" s="1"/>
      <c r="NL736" s="1"/>
      <c r="NM736" s="1"/>
      <c r="NN736" s="1"/>
      <c r="NO736" s="1"/>
      <c r="NP736" s="1"/>
      <c r="NQ736" s="1"/>
      <c r="NR736" s="1"/>
      <c r="NS736" s="1"/>
      <c r="NT736" s="1"/>
      <c r="NU736" s="1"/>
      <c r="NV736" s="1"/>
      <c r="NW736" s="1"/>
      <c r="NX736" s="1"/>
      <c r="NY736" s="1"/>
      <c r="NZ736" s="1"/>
      <c r="OA736" s="1"/>
      <c r="OB736" s="1"/>
      <c r="OC736" s="1"/>
      <c r="OD736" s="1"/>
      <c r="OE736" s="1"/>
      <c r="OF736" s="1"/>
      <c r="OG736" s="1"/>
      <c r="OH736" s="1"/>
      <c r="OI736" s="1"/>
      <c r="OJ736" s="1"/>
      <c r="OK736" s="1"/>
      <c r="OL736" s="1"/>
      <c r="OM736" s="1"/>
      <c r="ON736" s="1"/>
      <c r="OO736" s="1"/>
      <c r="OP736" s="1"/>
      <c r="OQ736" s="1"/>
      <c r="OR736" s="1"/>
      <c r="OS736" s="1"/>
      <c r="OT736" s="1"/>
      <c r="OU736" s="1"/>
      <c r="OV736" s="1"/>
      <c r="OW736" s="1"/>
      <c r="OX736" s="1"/>
      <c r="OY736" s="1"/>
      <c r="OZ736" s="1"/>
      <c r="PA736" s="1"/>
      <c r="PB736" s="1"/>
      <c r="PC736" s="1"/>
      <c r="PD736" s="1"/>
      <c r="PE736" s="1"/>
      <c r="PF736" s="1"/>
      <c r="PG736" s="1"/>
      <c r="PH736" s="1"/>
      <c r="PI736" s="1"/>
      <c r="PJ736" s="1"/>
      <c r="PK736" s="1"/>
      <c r="PL736" s="1"/>
      <c r="PM736" s="1"/>
      <c r="PN736" s="1"/>
      <c r="PO736" s="1"/>
      <c r="PP736" s="1"/>
      <c r="PQ736" s="1"/>
      <c r="PR736" s="1"/>
      <c r="PS736" s="1"/>
      <c r="PT736" s="1"/>
      <c r="PU736" s="1"/>
      <c r="PV736" s="1"/>
      <c r="PW736" s="1"/>
      <c r="PX736" s="1"/>
      <c r="PY736" s="1"/>
      <c r="PZ736" s="1"/>
      <c r="QA736" s="1"/>
      <c r="QB736" s="1"/>
      <c r="QC736" s="1"/>
      <c r="QD736" s="1"/>
      <c r="QE736" s="1"/>
      <c r="QF736" s="1"/>
      <c r="QG736" s="1"/>
      <c r="QH736" s="1"/>
      <c r="QI736" s="1"/>
      <c r="QJ736" s="1"/>
      <c r="QK736" s="1"/>
      <c r="QL736" s="1"/>
      <c r="QM736" s="1"/>
      <c r="QN736" s="1"/>
      <c r="QO736" s="1"/>
      <c r="QP736" s="1"/>
      <c r="QQ736" s="1"/>
      <c r="QR736" s="1"/>
      <c r="QS736" s="1"/>
      <c r="QT736" s="1"/>
      <c r="QU736" s="1"/>
      <c r="QV736" s="1"/>
      <c r="QW736" s="1"/>
      <c r="QX736" s="1"/>
      <c r="QY736" s="1"/>
      <c r="QZ736" s="1"/>
      <c r="RA736" s="1"/>
      <c r="RB736" s="1"/>
      <c r="RC736" s="1"/>
      <c r="RD736" s="1"/>
      <c r="RE736" s="1"/>
      <c r="RF736" s="1"/>
      <c r="RG736" s="1"/>
      <c r="RH736" s="1"/>
      <c r="RI736" s="1"/>
      <c r="RJ736" s="1"/>
      <c r="RK736" s="1"/>
      <c r="RL736" s="1"/>
      <c r="RM736" s="1"/>
      <c r="RN736" s="1"/>
      <c r="RO736" s="1"/>
      <c r="RP736" s="1"/>
      <c r="RQ736" s="1"/>
      <c r="RR736" s="1"/>
      <c r="RS736" s="1"/>
      <c r="RT736" s="1"/>
      <c r="RU736" s="1"/>
      <c r="RV736" s="1"/>
      <c r="RW736" s="1"/>
      <c r="RX736" s="1"/>
      <c r="RY736" s="1"/>
      <c r="RZ736" s="1"/>
      <c r="SA736" s="1"/>
      <c r="SB736" s="1"/>
      <c r="SC736" s="1"/>
      <c r="SD736" s="1"/>
      <c r="SE736" s="1"/>
      <c r="SF736" s="1"/>
      <c r="SG736" s="1"/>
      <c r="SH736" s="1"/>
      <c r="SI736" s="1"/>
      <c r="SJ736" s="1"/>
      <c r="SK736" s="1"/>
      <c r="SL736" s="1"/>
      <c r="SM736" s="1"/>
      <c r="SN736" s="1"/>
      <c r="SO736" s="1"/>
      <c r="SP736" s="1"/>
      <c r="SQ736" s="1"/>
      <c r="SR736" s="1"/>
      <c r="SS736" s="1"/>
      <c r="ST736" s="1"/>
      <c r="SU736" s="1"/>
      <c r="SV736" s="1"/>
      <c r="SW736" s="1"/>
      <c r="SX736" s="1"/>
      <c r="SY736" s="1"/>
      <c r="SZ736" s="1"/>
      <c r="TA736" s="1"/>
      <c r="TB736" s="1"/>
      <c r="TC736" s="1"/>
      <c r="TD736" s="1"/>
      <c r="TE736" s="1"/>
      <c r="TF736" s="1"/>
      <c r="TG736" s="1"/>
      <c r="TH736" s="1"/>
      <c r="TI736" s="1"/>
      <c r="TJ736" s="1"/>
      <c r="TK736" s="1"/>
      <c r="TL736" s="1"/>
      <c r="TM736" s="1"/>
      <c r="TN736" s="1"/>
      <c r="TO736" s="1"/>
      <c r="TP736" s="1"/>
      <c r="TQ736" s="1"/>
      <c r="TR736" s="1"/>
      <c r="TS736" s="1"/>
      <c r="TT736" s="1"/>
      <c r="TU736" s="1"/>
      <c r="TV736" s="1"/>
      <c r="TW736" s="1"/>
      <c r="TX736" s="1"/>
      <c r="TY736" s="1"/>
      <c r="TZ736" s="1"/>
      <c r="UA736" s="1"/>
      <c r="UB736" s="1"/>
      <c r="UC736" s="1"/>
      <c r="UD736" s="1"/>
      <c r="UE736" s="1"/>
      <c r="UF736" s="1"/>
      <c r="UG736" s="1"/>
      <c r="UH736" s="1"/>
      <c r="UI736" s="1"/>
      <c r="UJ736" s="1"/>
      <c r="UK736" s="1"/>
      <c r="UL736" s="1"/>
      <c r="UM736" s="1"/>
      <c r="UN736" s="1"/>
      <c r="UO736" s="1"/>
      <c r="UP736" s="1"/>
      <c r="UQ736" s="1"/>
      <c r="UR736" s="1"/>
      <c r="US736" s="1"/>
      <c r="UT736" s="1"/>
      <c r="UU736" s="1"/>
      <c r="UV736" s="1"/>
      <c r="UW736" s="1"/>
      <c r="UX736" s="1"/>
      <c r="UY736" s="1"/>
      <c r="UZ736" s="1"/>
      <c r="VA736" s="1"/>
      <c r="VB736" s="1"/>
      <c r="VC736" s="1"/>
      <c r="VD736" s="1"/>
      <c r="VE736" s="1"/>
      <c r="VF736" s="1"/>
      <c r="VG736" s="1"/>
      <c r="VH736" s="1"/>
      <c r="VI736" s="1"/>
      <c r="VJ736" s="1"/>
      <c r="VK736" s="1"/>
      <c r="VL736" s="1"/>
      <c r="VM736" s="1"/>
      <c r="VN736" s="1"/>
      <c r="VO736" s="1"/>
      <c r="VP736" s="1"/>
      <c r="VQ736" s="1"/>
      <c r="VR736" s="1"/>
      <c r="VS736" s="1"/>
      <c r="VT736" s="1"/>
      <c r="VU736" s="1"/>
      <c r="VV736" s="1"/>
      <c r="VW736" s="1"/>
      <c r="VX736" s="1"/>
      <c r="VY736" s="1"/>
      <c r="VZ736" s="1"/>
      <c r="WA736" s="1"/>
      <c r="WB736" s="1"/>
      <c r="WC736" s="1"/>
      <c r="WD736" s="1"/>
      <c r="WE736" s="1"/>
      <c r="WF736" s="1"/>
      <c r="WG736" s="1"/>
      <c r="WH736" s="1"/>
      <c r="WI736" s="1"/>
      <c r="WJ736" s="1"/>
      <c r="WK736" s="1"/>
      <c r="WL736" s="1"/>
      <c r="WM736" s="1"/>
      <c r="WN736" s="1"/>
      <c r="WO736" s="1"/>
      <c r="WP736" s="1"/>
      <c r="WQ736" s="1"/>
      <c r="WR736" s="1"/>
      <c r="WS736" s="1"/>
      <c r="WT736" s="1"/>
      <c r="WU736" s="1"/>
      <c r="WV736" s="1"/>
      <c r="WW736" s="1"/>
      <c r="WX736" s="1"/>
      <c r="WY736" s="1"/>
      <c r="WZ736" s="1"/>
      <c r="XA736" s="1"/>
      <c r="XB736" s="1"/>
      <c r="XC736" s="1"/>
      <c r="XD736" s="1"/>
      <c r="XE736" s="1"/>
      <c r="XF736" s="1"/>
      <c r="XG736" s="1"/>
      <c r="XH736" s="1"/>
      <c r="XI736" s="1"/>
      <c r="XJ736" s="1"/>
      <c r="XK736" s="1"/>
      <c r="XL736" s="1"/>
      <c r="XM736" s="1"/>
      <c r="XN736" s="1"/>
      <c r="XO736" s="1"/>
      <c r="XP736" s="1"/>
      <c r="XQ736" s="1"/>
      <c r="XR736" s="1"/>
      <c r="XS736" s="1"/>
      <c r="XT736" s="1"/>
      <c r="XU736" s="1"/>
      <c r="XV736" s="1"/>
      <c r="XW736" s="1"/>
      <c r="XX736" s="1"/>
      <c r="XY736" s="1"/>
      <c r="XZ736" s="1"/>
      <c r="YA736" s="1"/>
      <c r="YB736" s="1"/>
      <c r="YC736" s="1"/>
      <c r="YD736" s="1"/>
      <c r="YE736" s="1"/>
      <c r="YF736" s="1"/>
      <c r="YG736" s="1"/>
      <c r="YH736" s="1"/>
      <c r="YI736" s="1"/>
      <c r="YJ736" s="1"/>
      <c r="YK736" s="1"/>
      <c r="YL736" s="1"/>
      <c r="YM736" s="1"/>
      <c r="YN736" s="1"/>
      <c r="YO736" s="1"/>
      <c r="YP736" s="1"/>
      <c r="YQ736" s="1"/>
      <c r="YR736" s="1"/>
      <c r="YS736" s="1"/>
      <c r="YT736" s="1"/>
      <c r="YU736" s="1"/>
      <c r="YV736" s="1"/>
      <c r="YW736" s="1"/>
      <c r="YX736" s="1"/>
      <c r="YY736" s="1"/>
      <c r="YZ736" s="1"/>
      <c r="ZA736" s="1"/>
      <c r="ZB736" s="1"/>
      <c r="ZC736" s="1"/>
      <c r="ZD736" s="1"/>
      <c r="ZE736" s="1"/>
      <c r="ZF736" s="1"/>
      <c r="ZG736" s="1"/>
      <c r="ZH736" s="1"/>
      <c r="ZI736" s="1"/>
      <c r="ZJ736" s="1"/>
      <c r="ZK736" s="1"/>
      <c r="ZL736" s="1"/>
      <c r="ZM736" s="1"/>
      <c r="ZN736" s="1"/>
      <c r="ZO736" s="1"/>
      <c r="ZP736" s="1"/>
      <c r="ZQ736" s="1"/>
      <c r="ZR736" s="1"/>
      <c r="ZS736" s="1"/>
      <c r="ZT736" s="1"/>
      <c r="ZU736" s="1"/>
      <c r="ZV736" s="1"/>
      <c r="ZW736" s="1"/>
      <c r="ZX736" s="1"/>
      <c r="ZY736" s="1"/>
      <c r="ZZ736" s="1"/>
      <c r="AAA736" s="1"/>
      <c r="AAB736" s="1"/>
      <c r="AAC736" s="1"/>
      <c r="AAD736" s="1"/>
      <c r="AAE736" s="1"/>
      <c r="AAF736" s="1"/>
      <c r="AAG736" s="1"/>
      <c r="AAH736" s="1"/>
      <c r="AAI736" s="1"/>
      <c r="AAJ736" s="1"/>
      <c r="AAK736" s="1"/>
      <c r="AAL736" s="1"/>
      <c r="AAM736" s="1"/>
      <c r="AAN736" s="1"/>
      <c r="AAO736" s="1"/>
      <c r="AAP736" s="1"/>
      <c r="AAQ736" s="1"/>
      <c r="AAR736" s="1"/>
      <c r="AAS736" s="1"/>
      <c r="AAT736" s="1"/>
      <c r="AAU736" s="1"/>
      <c r="AAV736" s="1"/>
      <c r="AAW736" s="1"/>
      <c r="AAX736" s="1"/>
      <c r="AAY736" s="1"/>
      <c r="AAZ736" s="1"/>
      <c r="ABA736" s="1"/>
      <c r="ABB736" s="1"/>
      <c r="ABC736" s="1"/>
      <c r="ABD736" s="1"/>
      <c r="ABE736" s="1"/>
      <c r="ABF736" s="1"/>
      <c r="ABG736" s="1"/>
      <c r="ABH736" s="1"/>
      <c r="ABI736" s="1"/>
      <c r="ABJ736" s="1"/>
      <c r="ABK736" s="1"/>
      <c r="ABL736" s="1"/>
      <c r="ABM736" s="1"/>
      <c r="ABN736" s="1"/>
      <c r="ABO736" s="1"/>
      <c r="ABP736" s="1"/>
      <c r="ABQ736" s="1"/>
      <c r="ABR736" s="1"/>
      <c r="ABS736" s="1"/>
      <c r="ABT736" s="1"/>
      <c r="ABU736" s="1"/>
      <c r="ABV736" s="1"/>
      <c r="ABW736" s="1"/>
      <c r="ABX736" s="1"/>
      <c r="ABY736" s="1"/>
      <c r="ABZ736" s="1"/>
      <c r="ACA736" s="1"/>
      <c r="ACB736" s="1"/>
      <c r="ACC736" s="1"/>
      <c r="ACD736" s="1"/>
      <c r="ACE736" s="1"/>
      <c r="ACF736" s="1"/>
      <c r="ACG736" s="1"/>
      <c r="ACH736" s="1"/>
      <c r="ACI736" s="1"/>
      <c r="ACJ736" s="1"/>
      <c r="ACK736" s="1"/>
      <c r="ACL736" s="1"/>
      <c r="ACM736" s="1"/>
      <c r="ACN736" s="1"/>
      <c r="ACO736" s="1"/>
      <c r="ACP736" s="1"/>
      <c r="ACQ736" s="1"/>
      <c r="ACR736" s="1"/>
      <c r="ACS736" s="1"/>
      <c r="ACT736" s="1"/>
      <c r="ACU736" s="1"/>
      <c r="ACV736" s="1"/>
      <c r="ACW736" s="1"/>
      <c r="ACX736" s="1"/>
      <c r="ACY736" s="1"/>
      <c r="ACZ736" s="1"/>
      <c r="ADA736" s="1"/>
      <c r="ADB736" s="1"/>
      <c r="ADC736" s="1"/>
      <c r="ADD736" s="1"/>
      <c r="ADE736" s="1"/>
      <c r="ADF736" s="1"/>
      <c r="ADG736" s="1"/>
      <c r="ADH736" s="1"/>
      <c r="ADI736" s="1"/>
      <c r="ADJ736" s="1"/>
      <c r="ADK736" s="1"/>
      <c r="ADL736" s="1"/>
      <c r="ADM736" s="1"/>
      <c r="ADN736" s="1"/>
      <c r="ADO736" s="1"/>
      <c r="ADP736" s="1"/>
      <c r="ADQ736" s="1"/>
      <c r="ADR736" s="1"/>
      <c r="ADS736" s="1"/>
      <c r="ADT736" s="1"/>
      <c r="ADU736" s="1"/>
      <c r="ADV736" s="1"/>
      <c r="ADW736" s="1"/>
      <c r="ADX736" s="1"/>
      <c r="ADY736" s="1"/>
      <c r="ADZ736" s="1"/>
      <c r="AEA736" s="1"/>
      <c r="AEB736" s="1"/>
      <c r="AEC736" s="1"/>
      <c r="AED736" s="1"/>
      <c r="AEE736" s="1"/>
      <c r="AEF736" s="1"/>
      <c r="AEG736" s="1"/>
      <c r="AEH736" s="1"/>
      <c r="AEI736" s="1"/>
      <c r="AEJ736" s="1"/>
      <c r="AEK736" s="1"/>
      <c r="AEL736" s="1"/>
      <c r="AEM736" s="1"/>
      <c r="AEN736" s="1"/>
      <c r="AEO736" s="1"/>
      <c r="AEP736" s="1"/>
      <c r="AEQ736" s="1"/>
      <c r="AER736" s="1"/>
      <c r="AES736" s="1"/>
      <c r="AET736" s="1"/>
      <c r="AEU736" s="1"/>
      <c r="AEV736" s="1"/>
      <c r="AEW736" s="1"/>
      <c r="AEX736" s="1"/>
      <c r="AEY736" s="1"/>
      <c r="AEZ736" s="1"/>
      <c r="AFA736" s="1"/>
      <c r="AFB736" s="1"/>
      <c r="AFC736" s="1"/>
      <c r="AFD736" s="1"/>
      <c r="AFE736" s="1"/>
      <c r="AFF736" s="1"/>
      <c r="AFG736" s="1"/>
      <c r="AFH736" s="1"/>
      <c r="AFI736" s="1"/>
      <c r="AFJ736" s="1"/>
      <c r="AFK736" s="1"/>
      <c r="AFL736" s="1"/>
      <c r="AFM736" s="1"/>
      <c r="AFN736" s="1"/>
      <c r="AFO736" s="1"/>
      <c r="AFP736" s="1"/>
      <c r="AFQ736" s="1"/>
      <c r="AFR736" s="1"/>
      <c r="AFS736" s="1"/>
      <c r="AFT736" s="1"/>
      <c r="AFU736" s="1"/>
      <c r="AFV736" s="1"/>
      <c r="AFW736" s="1"/>
      <c r="AFX736" s="1"/>
      <c r="AFY736" s="1"/>
      <c r="AFZ736" s="1"/>
      <c r="AGA736" s="1"/>
      <c r="AGB736" s="1"/>
      <c r="AGC736" s="1"/>
      <c r="AGD736" s="1"/>
      <c r="AGE736" s="1"/>
      <c r="AGF736" s="1"/>
      <c r="AGG736" s="1"/>
      <c r="AGH736" s="1"/>
      <c r="AGI736" s="1"/>
      <c r="AGJ736" s="1"/>
      <c r="AGK736" s="1"/>
      <c r="AGL736" s="1"/>
      <c r="AGM736" s="1"/>
      <c r="AGN736" s="1"/>
      <c r="AGO736" s="1"/>
      <c r="AGP736" s="1"/>
      <c r="AGQ736" s="1"/>
      <c r="AGR736" s="1"/>
      <c r="AGS736" s="1"/>
      <c r="AGT736" s="1"/>
      <c r="AGU736" s="1"/>
      <c r="AGV736" s="1"/>
      <c r="AGW736" s="1"/>
      <c r="AGX736" s="1"/>
      <c r="AGY736" s="1"/>
      <c r="AGZ736" s="1"/>
      <c r="AHA736" s="1"/>
      <c r="AHB736" s="1"/>
      <c r="AHC736" s="1"/>
      <c r="AHD736" s="1"/>
      <c r="AHE736" s="1"/>
      <c r="AHF736" s="1"/>
      <c r="AHG736" s="1"/>
      <c r="AHH736" s="1"/>
      <c r="AHI736" s="1"/>
      <c r="AHJ736" s="1"/>
      <c r="AHK736" s="1"/>
      <c r="AHL736" s="1"/>
      <c r="AHM736" s="1"/>
      <c r="AHN736" s="1"/>
      <c r="AHO736" s="1"/>
      <c r="AHP736" s="1"/>
      <c r="AHQ736" s="1"/>
      <c r="AHR736" s="1"/>
      <c r="AHS736" s="1"/>
      <c r="AHT736" s="1"/>
      <c r="AHU736" s="1"/>
      <c r="AHV736" s="1"/>
      <c r="AHW736" s="1"/>
      <c r="AHX736" s="1"/>
      <c r="AHY736" s="1"/>
      <c r="AHZ736" s="1"/>
      <c r="AIA736" s="1"/>
      <c r="AIB736" s="1"/>
      <c r="AIC736" s="1"/>
      <c r="AID736" s="1"/>
      <c r="AIE736" s="1"/>
      <c r="AIF736" s="1"/>
      <c r="AIG736" s="1"/>
      <c r="AIH736" s="1"/>
      <c r="AII736" s="1"/>
      <c r="AIJ736" s="1"/>
      <c r="AIK736" s="1"/>
      <c r="AIL736" s="1"/>
      <c r="AIM736" s="1"/>
      <c r="AIN736" s="1"/>
      <c r="AIO736" s="1"/>
      <c r="AIP736" s="1"/>
      <c r="AIQ736" s="1"/>
      <c r="AIR736" s="1"/>
      <c r="AIS736" s="1"/>
      <c r="AIT736" s="1"/>
      <c r="AIU736" s="1"/>
      <c r="AIV736" s="1"/>
      <c r="AIW736" s="1"/>
      <c r="AIX736" s="1"/>
      <c r="AIY736" s="1"/>
      <c r="AIZ736" s="1"/>
      <c r="AJA736" s="1"/>
      <c r="AJB736" s="1"/>
      <c r="AJC736" s="1"/>
      <c r="AJD736" s="1"/>
      <c r="AJE736" s="1"/>
      <c r="AJF736" s="1"/>
      <c r="AJG736" s="1"/>
      <c r="AJH736" s="1"/>
      <c r="AJI736" s="1"/>
      <c r="AJJ736" s="1"/>
      <c r="AJK736" s="1"/>
      <c r="AJL736" s="1"/>
      <c r="AJM736" s="1"/>
      <c r="AJN736" s="1"/>
      <c r="AJO736" s="1"/>
      <c r="AJP736" s="1"/>
      <c r="AJQ736" s="1"/>
      <c r="AJR736" s="1"/>
      <c r="AJS736" s="1"/>
      <c r="AJT736" s="1"/>
      <c r="AJU736" s="1"/>
      <c r="AJV736" s="1"/>
      <c r="AJW736" s="1"/>
      <c r="AJX736" s="1"/>
      <c r="AJY736" s="1"/>
      <c r="AJZ736" s="1"/>
      <c r="AKA736" s="1"/>
      <c r="AKB736" s="1"/>
      <c r="AKC736" s="1"/>
      <c r="AKD736" s="1"/>
      <c r="AKE736" s="1"/>
      <c r="AKF736" s="1"/>
      <c r="AKG736" s="1"/>
      <c r="AKH736" s="1"/>
      <c r="AKI736" s="1"/>
      <c r="AKJ736" s="1"/>
      <c r="AKK736" s="1"/>
      <c r="AKL736" s="1"/>
      <c r="AKM736" s="1"/>
      <c r="AKN736" s="1"/>
      <c r="AKO736" s="1"/>
      <c r="AKP736" s="1"/>
      <c r="AKQ736" s="1"/>
      <c r="AKR736" s="1"/>
      <c r="AKS736" s="1"/>
      <c r="AKT736" s="1"/>
      <c r="AKU736" s="1"/>
      <c r="AKV736" s="1"/>
      <c r="AKW736" s="1"/>
      <c r="AKX736" s="1"/>
      <c r="AKY736" s="1"/>
      <c r="AKZ736" s="1"/>
      <c r="ALA736" s="1"/>
      <c r="ALB736" s="1"/>
      <c r="ALC736" s="1"/>
      <c r="ALD736" s="1"/>
      <c r="ALE736" s="1"/>
      <c r="ALF736" s="1"/>
      <c r="ALG736" s="1"/>
      <c r="ALH736" s="1"/>
      <c r="ALI736" s="1"/>
      <c r="ALJ736" s="1"/>
      <c r="ALK736" s="1"/>
      <c r="ALL736" s="1"/>
      <c r="ALM736" s="1"/>
      <c r="ALN736" s="1"/>
      <c r="ALO736" s="1"/>
      <c r="ALP736" s="1"/>
      <c r="ALQ736" s="1"/>
      <c r="ALR736" s="1"/>
      <c r="ALS736" s="1"/>
      <c r="ALT736" s="1"/>
      <c r="ALU736" s="1"/>
      <c r="ALV736" s="1"/>
      <c r="ALW736" s="1"/>
      <c r="ALX736" s="1"/>
      <c r="ALY736" s="1"/>
      <c r="ALZ736" s="1"/>
      <c r="AMA736" s="1"/>
      <c r="AMB736" s="1"/>
      <c r="AMC736" s="1"/>
      <c r="AMD736" s="1"/>
      <c r="AME736" s="1"/>
      <c r="AMF736" s="1"/>
      <c r="AMG736" s="1"/>
      <c r="AMH736" s="1"/>
      <c r="AMI736" s="1"/>
      <c r="AMJ736" s="1"/>
    </row>
    <row r="737" spans="1:1024" s="22" customFormat="1">
      <c r="A737" s="1" t="s">
        <v>9833</v>
      </c>
      <c r="B737" s="1" t="s">
        <v>9799</v>
      </c>
      <c r="C737" s="1" t="s">
        <v>1358</v>
      </c>
      <c r="D737" s="1" t="s">
        <v>238</v>
      </c>
      <c r="E737" s="1" t="s">
        <v>9834</v>
      </c>
      <c r="F737" s="1" t="s">
        <v>9834</v>
      </c>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c r="KB737" s="1"/>
      <c r="KC737" s="1"/>
      <c r="KD737" s="1"/>
      <c r="KE737" s="1"/>
      <c r="KF737" s="1"/>
      <c r="KG737" s="1"/>
      <c r="KH737" s="1"/>
      <c r="KI737" s="1"/>
      <c r="KJ737" s="1"/>
      <c r="KK737" s="1"/>
      <c r="KL737" s="1"/>
      <c r="KM737" s="1"/>
      <c r="KN737" s="1"/>
      <c r="KO737" s="1"/>
      <c r="KP737" s="1"/>
      <c r="KQ737" s="1"/>
      <c r="KR737" s="1"/>
      <c r="KS737" s="1"/>
      <c r="KT737" s="1"/>
      <c r="KU737" s="1"/>
      <c r="KV737" s="1"/>
      <c r="KW737" s="1"/>
      <c r="KX737" s="1"/>
      <c r="KY737" s="1"/>
      <c r="KZ737" s="1"/>
      <c r="LA737" s="1"/>
      <c r="LB737" s="1"/>
      <c r="LC737" s="1"/>
      <c r="LD737" s="1"/>
      <c r="LE737" s="1"/>
      <c r="LF737" s="1"/>
      <c r="LG737" s="1"/>
      <c r="LH737" s="1"/>
      <c r="LI737" s="1"/>
      <c r="LJ737" s="1"/>
      <c r="LK737" s="1"/>
      <c r="LL737" s="1"/>
      <c r="LM737" s="1"/>
      <c r="LN737" s="1"/>
      <c r="LO737" s="1"/>
      <c r="LP737" s="1"/>
      <c r="LQ737" s="1"/>
      <c r="LR737" s="1"/>
      <c r="LS737" s="1"/>
      <c r="LT737" s="1"/>
      <c r="LU737" s="1"/>
      <c r="LV737" s="1"/>
      <c r="LW737" s="1"/>
      <c r="LX737" s="1"/>
      <c r="LY737" s="1"/>
      <c r="LZ737" s="1"/>
      <c r="MA737" s="1"/>
      <c r="MB737" s="1"/>
      <c r="MC737" s="1"/>
      <c r="MD737" s="1"/>
      <c r="ME737" s="1"/>
      <c r="MF737" s="1"/>
      <c r="MG737" s="1"/>
      <c r="MH737" s="1"/>
      <c r="MI737" s="1"/>
      <c r="MJ737" s="1"/>
      <c r="MK737" s="1"/>
      <c r="ML737" s="1"/>
      <c r="MM737" s="1"/>
      <c r="MN737" s="1"/>
      <c r="MO737" s="1"/>
      <c r="MP737" s="1"/>
      <c r="MQ737" s="1"/>
      <c r="MR737" s="1"/>
      <c r="MS737" s="1"/>
      <c r="MT737" s="1"/>
      <c r="MU737" s="1"/>
      <c r="MV737" s="1"/>
      <c r="MW737" s="1"/>
      <c r="MX737" s="1"/>
      <c r="MY737" s="1"/>
      <c r="MZ737" s="1"/>
      <c r="NA737" s="1"/>
      <c r="NB737" s="1"/>
      <c r="NC737" s="1"/>
      <c r="ND737" s="1"/>
      <c r="NE737" s="1"/>
      <c r="NF737" s="1"/>
      <c r="NG737" s="1"/>
      <c r="NH737" s="1"/>
      <c r="NI737" s="1"/>
      <c r="NJ737" s="1"/>
      <c r="NK737" s="1"/>
      <c r="NL737" s="1"/>
      <c r="NM737" s="1"/>
      <c r="NN737" s="1"/>
      <c r="NO737" s="1"/>
      <c r="NP737" s="1"/>
      <c r="NQ737" s="1"/>
      <c r="NR737" s="1"/>
      <c r="NS737" s="1"/>
      <c r="NT737" s="1"/>
      <c r="NU737" s="1"/>
      <c r="NV737" s="1"/>
      <c r="NW737" s="1"/>
      <c r="NX737" s="1"/>
      <c r="NY737" s="1"/>
      <c r="NZ737" s="1"/>
      <c r="OA737" s="1"/>
      <c r="OB737" s="1"/>
      <c r="OC737" s="1"/>
      <c r="OD737" s="1"/>
      <c r="OE737" s="1"/>
      <c r="OF737" s="1"/>
      <c r="OG737" s="1"/>
      <c r="OH737" s="1"/>
      <c r="OI737" s="1"/>
      <c r="OJ737" s="1"/>
      <c r="OK737" s="1"/>
      <c r="OL737" s="1"/>
      <c r="OM737" s="1"/>
      <c r="ON737" s="1"/>
      <c r="OO737" s="1"/>
      <c r="OP737" s="1"/>
      <c r="OQ737" s="1"/>
      <c r="OR737" s="1"/>
      <c r="OS737" s="1"/>
      <c r="OT737" s="1"/>
      <c r="OU737" s="1"/>
      <c r="OV737" s="1"/>
      <c r="OW737" s="1"/>
      <c r="OX737" s="1"/>
      <c r="OY737" s="1"/>
      <c r="OZ737" s="1"/>
      <c r="PA737" s="1"/>
      <c r="PB737" s="1"/>
      <c r="PC737" s="1"/>
      <c r="PD737" s="1"/>
      <c r="PE737" s="1"/>
      <c r="PF737" s="1"/>
      <c r="PG737" s="1"/>
      <c r="PH737" s="1"/>
      <c r="PI737" s="1"/>
      <c r="PJ737" s="1"/>
      <c r="PK737" s="1"/>
      <c r="PL737" s="1"/>
      <c r="PM737" s="1"/>
      <c r="PN737" s="1"/>
      <c r="PO737" s="1"/>
      <c r="PP737" s="1"/>
      <c r="PQ737" s="1"/>
      <c r="PR737" s="1"/>
      <c r="PS737" s="1"/>
      <c r="PT737" s="1"/>
      <c r="PU737" s="1"/>
      <c r="PV737" s="1"/>
      <c r="PW737" s="1"/>
      <c r="PX737" s="1"/>
      <c r="PY737" s="1"/>
      <c r="PZ737" s="1"/>
      <c r="QA737" s="1"/>
      <c r="QB737" s="1"/>
      <c r="QC737" s="1"/>
      <c r="QD737" s="1"/>
      <c r="QE737" s="1"/>
      <c r="QF737" s="1"/>
      <c r="QG737" s="1"/>
      <c r="QH737" s="1"/>
      <c r="QI737" s="1"/>
      <c r="QJ737" s="1"/>
      <c r="QK737" s="1"/>
      <c r="QL737" s="1"/>
      <c r="QM737" s="1"/>
      <c r="QN737" s="1"/>
      <c r="QO737" s="1"/>
      <c r="QP737" s="1"/>
      <c r="QQ737" s="1"/>
      <c r="QR737" s="1"/>
      <c r="QS737" s="1"/>
      <c r="QT737" s="1"/>
      <c r="QU737" s="1"/>
      <c r="QV737" s="1"/>
      <c r="QW737" s="1"/>
      <c r="QX737" s="1"/>
      <c r="QY737" s="1"/>
      <c r="QZ737" s="1"/>
      <c r="RA737" s="1"/>
      <c r="RB737" s="1"/>
      <c r="RC737" s="1"/>
      <c r="RD737" s="1"/>
      <c r="RE737" s="1"/>
      <c r="RF737" s="1"/>
      <c r="RG737" s="1"/>
      <c r="RH737" s="1"/>
      <c r="RI737" s="1"/>
      <c r="RJ737" s="1"/>
      <c r="RK737" s="1"/>
      <c r="RL737" s="1"/>
      <c r="RM737" s="1"/>
      <c r="RN737" s="1"/>
      <c r="RO737" s="1"/>
      <c r="RP737" s="1"/>
      <c r="RQ737" s="1"/>
      <c r="RR737" s="1"/>
      <c r="RS737" s="1"/>
      <c r="RT737" s="1"/>
      <c r="RU737" s="1"/>
      <c r="RV737" s="1"/>
      <c r="RW737" s="1"/>
      <c r="RX737" s="1"/>
      <c r="RY737" s="1"/>
      <c r="RZ737" s="1"/>
      <c r="SA737" s="1"/>
      <c r="SB737" s="1"/>
      <c r="SC737" s="1"/>
      <c r="SD737" s="1"/>
      <c r="SE737" s="1"/>
      <c r="SF737" s="1"/>
      <c r="SG737" s="1"/>
      <c r="SH737" s="1"/>
      <c r="SI737" s="1"/>
      <c r="SJ737" s="1"/>
      <c r="SK737" s="1"/>
      <c r="SL737" s="1"/>
      <c r="SM737" s="1"/>
      <c r="SN737" s="1"/>
      <c r="SO737" s="1"/>
      <c r="SP737" s="1"/>
      <c r="SQ737" s="1"/>
      <c r="SR737" s="1"/>
      <c r="SS737" s="1"/>
      <c r="ST737" s="1"/>
      <c r="SU737" s="1"/>
      <c r="SV737" s="1"/>
      <c r="SW737" s="1"/>
      <c r="SX737" s="1"/>
      <c r="SY737" s="1"/>
      <c r="SZ737" s="1"/>
      <c r="TA737" s="1"/>
      <c r="TB737" s="1"/>
      <c r="TC737" s="1"/>
      <c r="TD737" s="1"/>
      <c r="TE737" s="1"/>
      <c r="TF737" s="1"/>
      <c r="TG737" s="1"/>
      <c r="TH737" s="1"/>
      <c r="TI737" s="1"/>
      <c r="TJ737" s="1"/>
      <c r="TK737" s="1"/>
      <c r="TL737" s="1"/>
      <c r="TM737" s="1"/>
      <c r="TN737" s="1"/>
      <c r="TO737" s="1"/>
      <c r="TP737" s="1"/>
      <c r="TQ737" s="1"/>
      <c r="TR737" s="1"/>
      <c r="TS737" s="1"/>
      <c r="TT737" s="1"/>
      <c r="TU737" s="1"/>
      <c r="TV737" s="1"/>
      <c r="TW737" s="1"/>
      <c r="TX737" s="1"/>
      <c r="TY737" s="1"/>
      <c r="TZ737" s="1"/>
      <c r="UA737" s="1"/>
      <c r="UB737" s="1"/>
      <c r="UC737" s="1"/>
      <c r="UD737" s="1"/>
      <c r="UE737" s="1"/>
      <c r="UF737" s="1"/>
      <c r="UG737" s="1"/>
      <c r="UH737" s="1"/>
      <c r="UI737" s="1"/>
      <c r="UJ737" s="1"/>
      <c r="UK737" s="1"/>
      <c r="UL737" s="1"/>
      <c r="UM737" s="1"/>
      <c r="UN737" s="1"/>
      <c r="UO737" s="1"/>
      <c r="UP737" s="1"/>
      <c r="UQ737" s="1"/>
      <c r="UR737" s="1"/>
      <c r="US737" s="1"/>
      <c r="UT737" s="1"/>
      <c r="UU737" s="1"/>
      <c r="UV737" s="1"/>
      <c r="UW737" s="1"/>
      <c r="UX737" s="1"/>
      <c r="UY737" s="1"/>
      <c r="UZ737" s="1"/>
      <c r="VA737" s="1"/>
      <c r="VB737" s="1"/>
      <c r="VC737" s="1"/>
      <c r="VD737" s="1"/>
      <c r="VE737" s="1"/>
      <c r="VF737" s="1"/>
      <c r="VG737" s="1"/>
      <c r="VH737" s="1"/>
      <c r="VI737" s="1"/>
      <c r="VJ737" s="1"/>
      <c r="VK737" s="1"/>
      <c r="VL737" s="1"/>
      <c r="VM737" s="1"/>
      <c r="VN737" s="1"/>
      <c r="VO737" s="1"/>
      <c r="VP737" s="1"/>
      <c r="VQ737" s="1"/>
      <c r="VR737" s="1"/>
      <c r="VS737" s="1"/>
      <c r="VT737" s="1"/>
      <c r="VU737" s="1"/>
      <c r="VV737" s="1"/>
      <c r="VW737" s="1"/>
      <c r="VX737" s="1"/>
      <c r="VY737" s="1"/>
      <c r="VZ737" s="1"/>
      <c r="WA737" s="1"/>
      <c r="WB737" s="1"/>
      <c r="WC737" s="1"/>
      <c r="WD737" s="1"/>
      <c r="WE737" s="1"/>
      <c r="WF737" s="1"/>
      <c r="WG737" s="1"/>
      <c r="WH737" s="1"/>
      <c r="WI737" s="1"/>
      <c r="WJ737" s="1"/>
      <c r="WK737" s="1"/>
      <c r="WL737" s="1"/>
      <c r="WM737" s="1"/>
      <c r="WN737" s="1"/>
      <c r="WO737" s="1"/>
      <c r="WP737" s="1"/>
      <c r="WQ737" s="1"/>
      <c r="WR737" s="1"/>
      <c r="WS737" s="1"/>
      <c r="WT737" s="1"/>
      <c r="WU737" s="1"/>
      <c r="WV737" s="1"/>
      <c r="WW737" s="1"/>
      <c r="WX737" s="1"/>
      <c r="WY737" s="1"/>
      <c r="WZ737" s="1"/>
      <c r="XA737" s="1"/>
      <c r="XB737" s="1"/>
      <c r="XC737" s="1"/>
      <c r="XD737" s="1"/>
      <c r="XE737" s="1"/>
      <c r="XF737" s="1"/>
      <c r="XG737" s="1"/>
      <c r="XH737" s="1"/>
      <c r="XI737" s="1"/>
      <c r="XJ737" s="1"/>
      <c r="XK737" s="1"/>
      <c r="XL737" s="1"/>
      <c r="XM737" s="1"/>
      <c r="XN737" s="1"/>
      <c r="XO737" s="1"/>
      <c r="XP737" s="1"/>
      <c r="XQ737" s="1"/>
      <c r="XR737" s="1"/>
      <c r="XS737" s="1"/>
      <c r="XT737" s="1"/>
      <c r="XU737" s="1"/>
      <c r="XV737" s="1"/>
      <c r="XW737" s="1"/>
      <c r="XX737" s="1"/>
      <c r="XY737" s="1"/>
      <c r="XZ737" s="1"/>
      <c r="YA737" s="1"/>
      <c r="YB737" s="1"/>
      <c r="YC737" s="1"/>
      <c r="YD737" s="1"/>
      <c r="YE737" s="1"/>
      <c r="YF737" s="1"/>
      <c r="YG737" s="1"/>
      <c r="YH737" s="1"/>
      <c r="YI737" s="1"/>
      <c r="YJ737" s="1"/>
      <c r="YK737" s="1"/>
      <c r="YL737" s="1"/>
      <c r="YM737" s="1"/>
      <c r="YN737" s="1"/>
      <c r="YO737" s="1"/>
      <c r="YP737" s="1"/>
      <c r="YQ737" s="1"/>
      <c r="YR737" s="1"/>
      <c r="YS737" s="1"/>
      <c r="YT737" s="1"/>
      <c r="YU737" s="1"/>
      <c r="YV737" s="1"/>
      <c r="YW737" s="1"/>
      <c r="YX737" s="1"/>
      <c r="YY737" s="1"/>
      <c r="YZ737" s="1"/>
      <c r="ZA737" s="1"/>
      <c r="ZB737" s="1"/>
      <c r="ZC737" s="1"/>
      <c r="ZD737" s="1"/>
      <c r="ZE737" s="1"/>
      <c r="ZF737" s="1"/>
      <c r="ZG737" s="1"/>
      <c r="ZH737" s="1"/>
      <c r="ZI737" s="1"/>
      <c r="ZJ737" s="1"/>
      <c r="ZK737" s="1"/>
      <c r="ZL737" s="1"/>
      <c r="ZM737" s="1"/>
      <c r="ZN737" s="1"/>
      <c r="ZO737" s="1"/>
      <c r="ZP737" s="1"/>
      <c r="ZQ737" s="1"/>
      <c r="ZR737" s="1"/>
      <c r="ZS737" s="1"/>
      <c r="ZT737" s="1"/>
      <c r="ZU737" s="1"/>
      <c r="ZV737" s="1"/>
      <c r="ZW737" s="1"/>
      <c r="ZX737" s="1"/>
      <c r="ZY737" s="1"/>
      <c r="ZZ737" s="1"/>
      <c r="AAA737" s="1"/>
      <c r="AAB737" s="1"/>
      <c r="AAC737" s="1"/>
      <c r="AAD737" s="1"/>
      <c r="AAE737" s="1"/>
      <c r="AAF737" s="1"/>
      <c r="AAG737" s="1"/>
      <c r="AAH737" s="1"/>
      <c r="AAI737" s="1"/>
      <c r="AAJ737" s="1"/>
      <c r="AAK737" s="1"/>
      <c r="AAL737" s="1"/>
      <c r="AAM737" s="1"/>
      <c r="AAN737" s="1"/>
      <c r="AAO737" s="1"/>
      <c r="AAP737" s="1"/>
      <c r="AAQ737" s="1"/>
      <c r="AAR737" s="1"/>
      <c r="AAS737" s="1"/>
      <c r="AAT737" s="1"/>
      <c r="AAU737" s="1"/>
      <c r="AAV737" s="1"/>
      <c r="AAW737" s="1"/>
      <c r="AAX737" s="1"/>
      <c r="AAY737" s="1"/>
      <c r="AAZ737" s="1"/>
      <c r="ABA737" s="1"/>
      <c r="ABB737" s="1"/>
      <c r="ABC737" s="1"/>
      <c r="ABD737" s="1"/>
      <c r="ABE737" s="1"/>
      <c r="ABF737" s="1"/>
      <c r="ABG737" s="1"/>
      <c r="ABH737" s="1"/>
      <c r="ABI737" s="1"/>
      <c r="ABJ737" s="1"/>
      <c r="ABK737" s="1"/>
      <c r="ABL737" s="1"/>
      <c r="ABM737" s="1"/>
      <c r="ABN737" s="1"/>
      <c r="ABO737" s="1"/>
      <c r="ABP737" s="1"/>
      <c r="ABQ737" s="1"/>
      <c r="ABR737" s="1"/>
      <c r="ABS737" s="1"/>
      <c r="ABT737" s="1"/>
      <c r="ABU737" s="1"/>
      <c r="ABV737" s="1"/>
      <c r="ABW737" s="1"/>
      <c r="ABX737" s="1"/>
      <c r="ABY737" s="1"/>
      <c r="ABZ737" s="1"/>
      <c r="ACA737" s="1"/>
      <c r="ACB737" s="1"/>
      <c r="ACC737" s="1"/>
      <c r="ACD737" s="1"/>
      <c r="ACE737" s="1"/>
      <c r="ACF737" s="1"/>
      <c r="ACG737" s="1"/>
      <c r="ACH737" s="1"/>
      <c r="ACI737" s="1"/>
      <c r="ACJ737" s="1"/>
      <c r="ACK737" s="1"/>
      <c r="ACL737" s="1"/>
      <c r="ACM737" s="1"/>
      <c r="ACN737" s="1"/>
      <c r="ACO737" s="1"/>
      <c r="ACP737" s="1"/>
      <c r="ACQ737" s="1"/>
      <c r="ACR737" s="1"/>
      <c r="ACS737" s="1"/>
      <c r="ACT737" s="1"/>
      <c r="ACU737" s="1"/>
      <c r="ACV737" s="1"/>
      <c r="ACW737" s="1"/>
      <c r="ACX737" s="1"/>
      <c r="ACY737" s="1"/>
      <c r="ACZ737" s="1"/>
      <c r="ADA737" s="1"/>
      <c r="ADB737" s="1"/>
      <c r="ADC737" s="1"/>
      <c r="ADD737" s="1"/>
      <c r="ADE737" s="1"/>
      <c r="ADF737" s="1"/>
      <c r="ADG737" s="1"/>
      <c r="ADH737" s="1"/>
      <c r="ADI737" s="1"/>
      <c r="ADJ737" s="1"/>
      <c r="ADK737" s="1"/>
      <c r="ADL737" s="1"/>
      <c r="ADM737" s="1"/>
      <c r="ADN737" s="1"/>
      <c r="ADO737" s="1"/>
      <c r="ADP737" s="1"/>
      <c r="ADQ737" s="1"/>
      <c r="ADR737" s="1"/>
      <c r="ADS737" s="1"/>
      <c r="ADT737" s="1"/>
      <c r="ADU737" s="1"/>
      <c r="ADV737" s="1"/>
      <c r="ADW737" s="1"/>
      <c r="ADX737" s="1"/>
      <c r="ADY737" s="1"/>
      <c r="ADZ737" s="1"/>
      <c r="AEA737" s="1"/>
      <c r="AEB737" s="1"/>
      <c r="AEC737" s="1"/>
      <c r="AED737" s="1"/>
      <c r="AEE737" s="1"/>
      <c r="AEF737" s="1"/>
      <c r="AEG737" s="1"/>
      <c r="AEH737" s="1"/>
      <c r="AEI737" s="1"/>
      <c r="AEJ737" s="1"/>
      <c r="AEK737" s="1"/>
      <c r="AEL737" s="1"/>
      <c r="AEM737" s="1"/>
      <c r="AEN737" s="1"/>
      <c r="AEO737" s="1"/>
      <c r="AEP737" s="1"/>
      <c r="AEQ737" s="1"/>
      <c r="AER737" s="1"/>
      <c r="AES737" s="1"/>
      <c r="AET737" s="1"/>
      <c r="AEU737" s="1"/>
      <c r="AEV737" s="1"/>
      <c r="AEW737" s="1"/>
      <c r="AEX737" s="1"/>
      <c r="AEY737" s="1"/>
      <c r="AEZ737" s="1"/>
      <c r="AFA737" s="1"/>
      <c r="AFB737" s="1"/>
      <c r="AFC737" s="1"/>
      <c r="AFD737" s="1"/>
      <c r="AFE737" s="1"/>
      <c r="AFF737" s="1"/>
      <c r="AFG737" s="1"/>
      <c r="AFH737" s="1"/>
      <c r="AFI737" s="1"/>
      <c r="AFJ737" s="1"/>
      <c r="AFK737" s="1"/>
      <c r="AFL737" s="1"/>
      <c r="AFM737" s="1"/>
      <c r="AFN737" s="1"/>
      <c r="AFO737" s="1"/>
      <c r="AFP737" s="1"/>
      <c r="AFQ737" s="1"/>
      <c r="AFR737" s="1"/>
      <c r="AFS737" s="1"/>
      <c r="AFT737" s="1"/>
      <c r="AFU737" s="1"/>
      <c r="AFV737" s="1"/>
      <c r="AFW737" s="1"/>
      <c r="AFX737" s="1"/>
      <c r="AFY737" s="1"/>
      <c r="AFZ737" s="1"/>
      <c r="AGA737" s="1"/>
      <c r="AGB737" s="1"/>
      <c r="AGC737" s="1"/>
      <c r="AGD737" s="1"/>
      <c r="AGE737" s="1"/>
      <c r="AGF737" s="1"/>
      <c r="AGG737" s="1"/>
      <c r="AGH737" s="1"/>
      <c r="AGI737" s="1"/>
      <c r="AGJ737" s="1"/>
      <c r="AGK737" s="1"/>
      <c r="AGL737" s="1"/>
      <c r="AGM737" s="1"/>
      <c r="AGN737" s="1"/>
      <c r="AGO737" s="1"/>
      <c r="AGP737" s="1"/>
      <c r="AGQ737" s="1"/>
      <c r="AGR737" s="1"/>
      <c r="AGS737" s="1"/>
      <c r="AGT737" s="1"/>
      <c r="AGU737" s="1"/>
      <c r="AGV737" s="1"/>
      <c r="AGW737" s="1"/>
      <c r="AGX737" s="1"/>
      <c r="AGY737" s="1"/>
      <c r="AGZ737" s="1"/>
      <c r="AHA737" s="1"/>
      <c r="AHB737" s="1"/>
      <c r="AHC737" s="1"/>
      <c r="AHD737" s="1"/>
      <c r="AHE737" s="1"/>
      <c r="AHF737" s="1"/>
      <c r="AHG737" s="1"/>
      <c r="AHH737" s="1"/>
      <c r="AHI737" s="1"/>
      <c r="AHJ737" s="1"/>
      <c r="AHK737" s="1"/>
      <c r="AHL737" s="1"/>
      <c r="AHM737" s="1"/>
      <c r="AHN737" s="1"/>
      <c r="AHO737" s="1"/>
      <c r="AHP737" s="1"/>
      <c r="AHQ737" s="1"/>
      <c r="AHR737" s="1"/>
      <c r="AHS737" s="1"/>
      <c r="AHT737" s="1"/>
      <c r="AHU737" s="1"/>
      <c r="AHV737" s="1"/>
      <c r="AHW737" s="1"/>
      <c r="AHX737" s="1"/>
      <c r="AHY737" s="1"/>
      <c r="AHZ737" s="1"/>
      <c r="AIA737" s="1"/>
      <c r="AIB737" s="1"/>
      <c r="AIC737" s="1"/>
      <c r="AID737" s="1"/>
      <c r="AIE737" s="1"/>
      <c r="AIF737" s="1"/>
      <c r="AIG737" s="1"/>
      <c r="AIH737" s="1"/>
      <c r="AII737" s="1"/>
      <c r="AIJ737" s="1"/>
      <c r="AIK737" s="1"/>
      <c r="AIL737" s="1"/>
      <c r="AIM737" s="1"/>
      <c r="AIN737" s="1"/>
      <c r="AIO737" s="1"/>
      <c r="AIP737" s="1"/>
      <c r="AIQ737" s="1"/>
      <c r="AIR737" s="1"/>
      <c r="AIS737" s="1"/>
      <c r="AIT737" s="1"/>
      <c r="AIU737" s="1"/>
      <c r="AIV737" s="1"/>
      <c r="AIW737" s="1"/>
      <c r="AIX737" s="1"/>
      <c r="AIY737" s="1"/>
      <c r="AIZ737" s="1"/>
      <c r="AJA737" s="1"/>
      <c r="AJB737" s="1"/>
      <c r="AJC737" s="1"/>
      <c r="AJD737" s="1"/>
      <c r="AJE737" s="1"/>
      <c r="AJF737" s="1"/>
      <c r="AJG737" s="1"/>
      <c r="AJH737" s="1"/>
      <c r="AJI737" s="1"/>
      <c r="AJJ737" s="1"/>
      <c r="AJK737" s="1"/>
      <c r="AJL737" s="1"/>
      <c r="AJM737" s="1"/>
      <c r="AJN737" s="1"/>
      <c r="AJO737" s="1"/>
      <c r="AJP737" s="1"/>
      <c r="AJQ737" s="1"/>
      <c r="AJR737" s="1"/>
      <c r="AJS737" s="1"/>
      <c r="AJT737" s="1"/>
      <c r="AJU737" s="1"/>
      <c r="AJV737" s="1"/>
      <c r="AJW737" s="1"/>
      <c r="AJX737" s="1"/>
      <c r="AJY737" s="1"/>
      <c r="AJZ737" s="1"/>
      <c r="AKA737" s="1"/>
      <c r="AKB737" s="1"/>
      <c r="AKC737" s="1"/>
      <c r="AKD737" s="1"/>
      <c r="AKE737" s="1"/>
      <c r="AKF737" s="1"/>
      <c r="AKG737" s="1"/>
      <c r="AKH737" s="1"/>
      <c r="AKI737" s="1"/>
      <c r="AKJ737" s="1"/>
      <c r="AKK737" s="1"/>
      <c r="AKL737" s="1"/>
      <c r="AKM737" s="1"/>
      <c r="AKN737" s="1"/>
      <c r="AKO737" s="1"/>
      <c r="AKP737" s="1"/>
      <c r="AKQ737" s="1"/>
      <c r="AKR737" s="1"/>
      <c r="AKS737" s="1"/>
      <c r="AKT737" s="1"/>
      <c r="AKU737" s="1"/>
      <c r="AKV737" s="1"/>
      <c r="AKW737" s="1"/>
      <c r="AKX737" s="1"/>
      <c r="AKY737" s="1"/>
      <c r="AKZ737" s="1"/>
      <c r="ALA737" s="1"/>
      <c r="ALB737" s="1"/>
      <c r="ALC737" s="1"/>
      <c r="ALD737" s="1"/>
      <c r="ALE737" s="1"/>
      <c r="ALF737" s="1"/>
      <c r="ALG737" s="1"/>
      <c r="ALH737" s="1"/>
      <c r="ALI737" s="1"/>
      <c r="ALJ737" s="1"/>
      <c r="ALK737" s="1"/>
      <c r="ALL737" s="1"/>
      <c r="ALM737" s="1"/>
      <c r="ALN737" s="1"/>
      <c r="ALO737" s="1"/>
      <c r="ALP737" s="1"/>
      <c r="ALQ737" s="1"/>
      <c r="ALR737" s="1"/>
      <c r="ALS737" s="1"/>
      <c r="ALT737" s="1"/>
      <c r="ALU737" s="1"/>
      <c r="ALV737" s="1"/>
      <c r="ALW737" s="1"/>
      <c r="ALX737" s="1"/>
      <c r="ALY737" s="1"/>
      <c r="ALZ737" s="1"/>
      <c r="AMA737" s="1"/>
      <c r="AMB737" s="1"/>
      <c r="AMC737" s="1"/>
      <c r="AMD737" s="1"/>
      <c r="AME737" s="1"/>
      <c r="AMF737" s="1"/>
      <c r="AMG737" s="1"/>
      <c r="AMH737" s="1"/>
      <c r="AMI737" s="1"/>
      <c r="AMJ737" s="1"/>
    </row>
    <row r="738" spans="1:1024" s="22" customFormat="1">
      <c r="A738" s="1" t="s">
        <v>9835</v>
      </c>
      <c r="B738" s="1" t="s">
        <v>9800</v>
      </c>
      <c r="C738" s="1" t="s">
        <v>1358</v>
      </c>
      <c r="D738" s="1" t="s">
        <v>238</v>
      </c>
      <c r="E738" s="1" t="s">
        <v>9836</v>
      </c>
      <c r="F738" s="1" t="s">
        <v>9836</v>
      </c>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c r="KB738" s="1"/>
      <c r="KC738" s="1"/>
      <c r="KD738" s="1"/>
      <c r="KE738" s="1"/>
      <c r="KF738" s="1"/>
      <c r="KG738" s="1"/>
      <c r="KH738" s="1"/>
      <c r="KI738" s="1"/>
      <c r="KJ738" s="1"/>
      <c r="KK738" s="1"/>
      <c r="KL738" s="1"/>
      <c r="KM738" s="1"/>
      <c r="KN738" s="1"/>
      <c r="KO738" s="1"/>
      <c r="KP738" s="1"/>
      <c r="KQ738" s="1"/>
      <c r="KR738" s="1"/>
      <c r="KS738" s="1"/>
      <c r="KT738" s="1"/>
      <c r="KU738" s="1"/>
      <c r="KV738" s="1"/>
      <c r="KW738" s="1"/>
      <c r="KX738" s="1"/>
      <c r="KY738" s="1"/>
      <c r="KZ738" s="1"/>
      <c r="LA738" s="1"/>
      <c r="LB738" s="1"/>
      <c r="LC738" s="1"/>
      <c r="LD738" s="1"/>
      <c r="LE738" s="1"/>
      <c r="LF738" s="1"/>
      <c r="LG738" s="1"/>
      <c r="LH738" s="1"/>
      <c r="LI738" s="1"/>
      <c r="LJ738" s="1"/>
      <c r="LK738" s="1"/>
      <c r="LL738" s="1"/>
      <c r="LM738" s="1"/>
      <c r="LN738" s="1"/>
      <c r="LO738" s="1"/>
      <c r="LP738" s="1"/>
      <c r="LQ738" s="1"/>
      <c r="LR738" s="1"/>
      <c r="LS738" s="1"/>
      <c r="LT738" s="1"/>
      <c r="LU738" s="1"/>
      <c r="LV738" s="1"/>
      <c r="LW738" s="1"/>
      <c r="LX738" s="1"/>
      <c r="LY738" s="1"/>
      <c r="LZ738" s="1"/>
      <c r="MA738" s="1"/>
      <c r="MB738" s="1"/>
      <c r="MC738" s="1"/>
      <c r="MD738" s="1"/>
      <c r="ME738" s="1"/>
      <c r="MF738" s="1"/>
      <c r="MG738" s="1"/>
      <c r="MH738" s="1"/>
      <c r="MI738" s="1"/>
      <c r="MJ738" s="1"/>
      <c r="MK738" s="1"/>
      <c r="ML738" s="1"/>
      <c r="MM738" s="1"/>
      <c r="MN738" s="1"/>
      <c r="MO738" s="1"/>
      <c r="MP738" s="1"/>
      <c r="MQ738" s="1"/>
      <c r="MR738" s="1"/>
      <c r="MS738" s="1"/>
      <c r="MT738" s="1"/>
      <c r="MU738" s="1"/>
      <c r="MV738" s="1"/>
      <c r="MW738" s="1"/>
      <c r="MX738" s="1"/>
      <c r="MY738" s="1"/>
      <c r="MZ738" s="1"/>
      <c r="NA738" s="1"/>
      <c r="NB738" s="1"/>
      <c r="NC738" s="1"/>
      <c r="ND738" s="1"/>
      <c r="NE738" s="1"/>
      <c r="NF738" s="1"/>
      <c r="NG738" s="1"/>
      <c r="NH738" s="1"/>
      <c r="NI738" s="1"/>
      <c r="NJ738" s="1"/>
      <c r="NK738" s="1"/>
      <c r="NL738" s="1"/>
      <c r="NM738" s="1"/>
      <c r="NN738" s="1"/>
      <c r="NO738" s="1"/>
      <c r="NP738" s="1"/>
      <c r="NQ738" s="1"/>
      <c r="NR738" s="1"/>
      <c r="NS738" s="1"/>
      <c r="NT738" s="1"/>
      <c r="NU738" s="1"/>
      <c r="NV738" s="1"/>
      <c r="NW738" s="1"/>
      <c r="NX738" s="1"/>
      <c r="NY738" s="1"/>
      <c r="NZ738" s="1"/>
      <c r="OA738" s="1"/>
      <c r="OB738" s="1"/>
      <c r="OC738" s="1"/>
      <c r="OD738" s="1"/>
      <c r="OE738" s="1"/>
      <c r="OF738" s="1"/>
      <c r="OG738" s="1"/>
      <c r="OH738" s="1"/>
      <c r="OI738" s="1"/>
      <c r="OJ738" s="1"/>
      <c r="OK738" s="1"/>
      <c r="OL738" s="1"/>
      <c r="OM738" s="1"/>
      <c r="ON738" s="1"/>
      <c r="OO738" s="1"/>
      <c r="OP738" s="1"/>
      <c r="OQ738" s="1"/>
      <c r="OR738" s="1"/>
      <c r="OS738" s="1"/>
      <c r="OT738" s="1"/>
      <c r="OU738" s="1"/>
      <c r="OV738" s="1"/>
      <c r="OW738" s="1"/>
      <c r="OX738" s="1"/>
      <c r="OY738" s="1"/>
      <c r="OZ738" s="1"/>
      <c r="PA738" s="1"/>
      <c r="PB738" s="1"/>
      <c r="PC738" s="1"/>
      <c r="PD738" s="1"/>
      <c r="PE738" s="1"/>
      <c r="PF738" s="1"/>
      <c r="PG738" s="1"/>
      <c r="PH738" s="1"/>
      <c r="PI738" s="1"/>
      <c r="PJ738" s="1"/>
      <c r="PK738" s="1"/>
      <c r="PL738" s="1"/>
      <c r="PM738" s="1"/>
      <c r="PN738" s="1"/>
      <c r="PO738" s="1"/>
      <c r="PP738" s="1"/>
      <c r="PQ738" s="1"/>
      <c r="PR738" s="1"/>
      <c r="PS738" s="1"/>
      <c r="PT738" s="1"/>
      <c r="PU738" s="1"/>
      <c r="PV738" s="1"/>
      <c r="PW738" s="1"/>
      <c r="PX738" s="1"/>
      <c r="PY738" s="1"/>
      <c r="PZ738" s="1"/>
      <c r="QA738" s="1"/>
      <c r="QB738" s="1"/>
      <c r="QC738" s="1"/>
      <c r="QD738" s="1"/>
      <c r="QE738" s="1"/>
      <c r="QF738" s="1"/>
      <c r="QG738" s="1"/>
      <c r="QH738" s="1"/>
      <c r="QI738" s="1"/>
      <c r="QJ738" s="1"/>
      <c r="QK738" s="1"/>
      <c r="QL738" s="1"/>
      <c r="QM738" s="1"/>
      <c r="QN738" s="1"/>
      <c r="QO738" s="1"/>
      <c r="QP738" s="1"/>
      <c r="QQ738" s="1"/>
      <c r="QR738" s="1"/>
      <c r="QS738" s="1"/>
      <c r="QT738" s="1"/>
      <c r="QU738" s="1"/>
      <c r="QV738" s="1"/>
      <c r="QW738" s="1"/>
      <c r="QX738" s="1"/>
      <c r="QY738" s="1"/>
      <c r="QZ738" s="1"/>
      <c r="RA738" s="1"/>
      <c r="RB738" s="1"/>
      <c r="RC738" s="1"/>
      <c r="RD738" s="1"/>
      <c r="RE738" s="1"/>
      <c r="RF738" s="1"/>
      <c r="RG738" s="1"/>
      <c r="RH738" s="1"/>
      <c r="RI738" s="1"/>
      <c r="RJ738" s="1"/>
      <c r="RK738" s="1"/>
      <c r="RL738" s="1"/>
      <c r="RM738" s="1"/>
      <c r="RN738" s="1"/>
      <c r="RO738" s="1"/>
      <c r="RP738" s="1"/>
      <c r="RQ738" s="1"/>
      <c r="RR738" s="1"/>
      <c r="RS738" s="1"/>
      <c r="RT738" s="1"/>
      <c r="RU738" s="1"/>
      <c r="RV738" s="1"/>
      <c r="RW738" s="1"/>
      <c r="RX738" s="1"/>
      <c r="RY738" s="1"/>
      <c r="RZ738" s="1"/>
      <c r="SA738" s="1"/>
      <c r="SB738" s="1"/>
      <c r="SC738" s="1"/>
      <c r="SD738" s="1"/>
      <c r="SE738" s="1"/>
      <c r="SF738" s="1"/>
      <c r="SG738" s="1"/>
      <c r="SH738" s="1"/>
      <c r="SI738" s="1"/>
      <c r="SJ738" s="1"/>
      <c r="SK738" s="1"/>
      <c r="SL738" s="1"/>
      <c r="SM738" s="1"/>
      <c r="SN738" s="1"/>
      <c r="SO738" s="1"/>
      <c r="SP738" s="1"/>
      <c r="SQ738" s="1"/>
      <c r="SR738" s="1"/>
      <c r="SS738" s="1"/>
      <c r="ST738" s="1"/>
      <c r="SU738" s="1"/>
      <c r="SV738" s="1"/>
      <c r="SW738" s="1"/>
      <c r="SX738" s="1"/>
      <c r="SY738" s="1"/>
      <c r="SZ738" s="1"/>
      <c r="TA738" s="1"/>
      <c r="TB738" s="1"/>
      <c r="TC738" s="1"/>
      <c r="TD738" s="1"/>
      <c r="TE738" s="1"/>
      <c r="TF738" s="1"/>
      <c r="TG738" s="1"/>
      <c r="TH738" s="1"/>
      <c r="TI738" s="1"/>
      <c r="TJ738" s="1"/>
      <c r="TK738" s="1"/>
      <c r="TL738" s="1"/>
      <c r="TM738" s="1"/>
      <c r="TN738" s="1"/>
      <c r="TO738" s="1"/>
      <c r="TP738" s="1"/>
      <c r="TQ738" s="1"/>
      <c r="TR738" s="1"/>
      <c r="TS738" s="1"/>
      <c r="TT738" s="1"/>
      <c r="TU738" s="1"/>
      <c r="TV738" s="1"/>
      <c r="TW738" s="1"/>
      <c r="TX738" s="1"/>
      <c r="TY738" s="1"/>
      <c r="TZ738" s="1"/>
      <c r="UA738" s="1"/>
      <c r="UB738" s="1"/>
      <c r="UC738" s="1"/>
      <c r="UD738" s="1"/>
      <c r="UE738" s="1"/>
      <c r="UF738" s="1"/>
      <c r="UG738" s="1"/>
      <c r="UH738" s="1"/>
      <c r="UI738" s="1"/>
      <c r="UJ738" s="1"/>
      <c r="UK738" s="1"/>
      <c r="UL738" s="1"/>
      <c r="UM738" s="1"/>
      <c r="UN738" s="1"/>
      <c r="UO738" s="1"/>
      <c r="UP738" s="1"/>
      <c r="UQ738" s="1"/>
      <c r="UR738" s="1"/>
      <c r="US738" s="1"/>
      <c r="UT738" s="1"/>
      <c r="UU738" s="1"/>
      <c r="UV738" s="1"/>
      <c r="UW738" s="1"/>
      <c r="UX738" s="1"/>
      <c r="UY738" s="1"/>
      <c r="UZ738" s="1"/>
      <c r="VA738" s="1"/>
      <c r="VB738" s="1"/>
      <c r="VC738" s="1"/>
      <c r="VD738" s="1"/>
      <c r="VE738" s="1"/>
      <c r="VF738" s="1"/>
      <c r="VG738" s="1"/>
      <c r="VH738" s="1"/>
      <c r="VI738" s="1"/>
      <c r="VJ738" s="1"/>
      <c r="VK738" s="1"/>
      <c r="VL738" s="1"/>
      <c r="VM738" s="1"/>
      <c r="VN738" s="1"/>
      <c r="VO738" s="1"/>
      <c r="VP738" s="1"/>
      <c r="VQ738" s="1"/>
      <c r="VR738" s="1"/>
      <c r="VS738" s="1"/>
      <c r="VT738" s="1"/>
      <c r="VU738" s="1"/>
      <c r="VV738" s="1"/>
      <c r="VW738" s="1"/>
      <c r="VX738" s="1"/>
      <c r="VY738" s="1"/>
      <c r="VZ738" s="1"/>
      <c r="WA738" s="1"/>
      <c r="WB738" s="1"/>
      <c r="WC738" s="1"/>
      <c r="WD738" s="1"/>
      <c r="WE738" s="1"/>
      <c r="WF738" s="1"/>
      <c r="WG738" s="1"/>
      <c r="WH738" s="1"/>
      <c r="WI738" s="1"/>
      <c r="WJ738" s="1"/>
      <c r="WK738" s="1"/>
      <c r="WL738" s="1"/>
      <c r="WM738" s="1"/>
      <c r="WN738" s="1"/>
      <c r="WO738" s="1"/>
      <c r="WP738" s="1"/>
      <c r="WQ738" s="1"/>
      <c r="WR738" s="1"/>
      <c r="WS738" s="1"/>
      <c r="WT738" s="1"/>
      <c r="WU738" s="1"/>
      <c r="WV738" s="1"/>
      <c r="WW738" s="1"/>
      <c r="WX738" s="1"/>
      <c r="WY738" s="1"/>
      <c r="WZ738" s="1"/>
      <c r="XA738" s="1"/>
      <c r="XB738" s="1"/>
      <c r="XC738" s="1"/>
      <c r="XD738" s="1"/>
      <c r="XE738" s="1"/>
      <c r="XF738" s="1"/>
      <c r="XG738" s="1"/>
      <c r="XH738" s="1"/>
      <c r="XI738" s="1"/>
      <c r="XJ738" s="1"/>
      <c r="XK738" s="1"/>
      <c r="XL738" s="1"/>
      <c r="XM738" s="1"/>
      <c r="XN738" s="1"/>
      <c r="XO738" s="1"/>
      <c r="XP738" s="1"/>
      <c r="XQ738" s="1"/>
      <c r="XR738" s="1"/>
      <c r="XS738" s="1"/>
      <c r="XT738" s="1"/>
      <c r="XU738" s="1"/>
      <c r="XV738" s="1"/>
      <c r="XW738" s="1"/>
      <c r="XX738" s="1"/>
      <c r="XY738" s="1"/>
      <c r="XZ738" s="1"/>
      <c r="YA738" s="1"/>
      <c r="YB738" s="1"/>
      <c r="YC738" s="1"/>
      <c r="YD738" s="1"/>
      <c r="YE738" s="1"/>
      <c r="YF738" s="1"/>
      <c r="YG738" s="1"/>
      <c r="YH738" s="1"/>
      <c r="YI738" s="1"/>
      <c r="YJ738" s="1"/>
      <c r="YK738" s="1"/>
      <c r="YL738" s="1"/>
      <c r="YM738" s="1"/>
      <c r="YN738" s="1"/>
      <c r="YO738" s="1"/>
      <c r="YP738" s="1"/>
      <c r="YQ738" s="1"/>
      <c r="YR738" s="1"/>
      <c r="YS738" s="1"/>
      <c r="YT738" s="1"/>
      <c r="YU738" s="1"/>
      <c r="YV738" s="1"/>
      <c r="YW738" s="1"/>
      <c r="YX738" s="1"/>
      <c r="YY738" s="1"/>
      <c r="YZ738" s="1"/>
      <c r="ZA738" s="1"/>
      <c r="ZB738" s="1"/>
      <c r="ZC738" s="1"/>
      <c r="ZD738" s="1"/>
      <c r="ZE738" s="1"/>
      <c r="ZF738" s="1"/>
      <c r="ZG738" s="1"/>
      <c r="ZH738" s="1"/>
      <c r="ZI738" s="1"/>
      <c r="ZJ738" s="1"/>
      <c r="ZK738" s="1"/>
      <c r="ZL738" s="1"/>
      <c r="ZM738" s="1"/>
      <c r="ZN738" s="1"/>
      <c r="ZO738" s="1"/>
      <c r="ZP738" s="1"/>
      <c r="ZQ738" s="1"/>
      <c r="ZR738" s="1"/>
      <c r="ZS738" s="1"/>
      <c r="ZT738" s="1"/>
      <c r="ZU738" s="1"/>
      <c r="ZV738" s="1"/>
      <c r="ZW738" s="1"/>
      <c r="ZX738" s="1"/>
      <c r="ZY738" s="1"/>
      <c r="ZZ738" s="1"/>
      <c r="AAA738" s="1"/>
      <c r="AAB738" s="1"/>
      <c r="AAC738" s="1"/>
      <c r="AAD738" s="1"/>
      <c r="AAE738" s="1"/>
      <c r="AAF738" s="1"/>
      <c r="AAG738" s="1"/>
      <c r="AAH738" s="1"/>
      <c r="AAI738" s="1"/>
      <c r="AAJ738" s="1"/>
      <c r="AAK738" s="1"/>
      <c r="AAL738" s="1"/>
      <c r="AAM738" s="1"/>
      <c r="AAN738" s="1"/>
      <c r="AAO738" s="1"/>
      <c r="AAP738" s="1"/>
      <c r="AAQ738" s="1"/>
      <c r="AAR738" s="1"/>
      <c r="AAS738" s="1"/>
      <c r="AAT738" s="1"/>
      <c r="AAU738" s="1"/>
      <c r="AAV738" s="1"/>
      <c r="AAW738" s="1"/>
      <c r="AAX738" s="1"/>
      <c r="AAY738" s="1"/>
      <c r="AAZ738" s="1"/>
      <c r="ABA738" s="1"/>
      <c r="ABB738" s="1"/>
      <c r="ABC738" s="1"/>
      <c r="ABD738" s="1"/>
      <c r="ABE738" s="1"/>
      <c r="ABF738" s="1"/>
      <c r="ABG738" s="1"/>
      <c r="ABH738" s="1"/>
      <c r="ABI738" s="1"/>
      <c r="ABJ738" s="1"/>
      <c r="ABK738" s="1"/>
      <c r="ABL738" s="1"/>
      <c r="ABM738" s="1"/>
      <c r="ABN738" s="1"/>
      <c r="ABO738" s="1"/>
      <c r="ABP738" s="1"/>
      <c r="ABQ738" s="1"/>
      <c r="ABR738" s="1"/>
      <c r="ABS738" s="1"/>
      <c r="ABT738" s="1"/>
      <c r="ABU738" s="1"/>
      <c r="ABV738" s="1"/>
      <c r="ABW738" s="1"/>
      <c r="ABX738" s="1"/>
      <c r="ABY738" s="1"/>
      <c r="ABZ738" s="1"/>
      <c r="ACA738" s="1"/>
      <c r="ACB738" s="1"/>
      <c r="ACC738" s="1"/>
      <c r="ACD738" s="1"/>
      <c r="ACE738" s="1"/>
      <c r="ACF738" s="1"/>
      <c r="ACG738" s="1"/>
      <c r="ACH738" s="1"/>
      <c r="ACI738" s="1"/>
      <c r="ACJ738" s="1"/>
      <c r="ACK738" s="1"/>
      <c r="ACL738" s="1"/>
      <c r="ACM738" s="1"/>
      <c r="ACN738" s="1"/>
      <c r="ACO738" s="1"/>
      <c r="ACP738" s="1"/>
      <c r="ACQ738" s="1"/>
      <c r="ACR738" s="1"/>
      <c r="ACS738" s="1"/>
      <c r="ACT738" s="1"/>
      <c r="ACU738" s="1"/>
      <c r="ACV738" s="1"/>
      <c r="ACW738" s="1"/>
      <c r="ACX738" s="1"/>
      <c r="ACY738" s="1"/>
      <c r="ACZ738" s="1"/>
      <c r="ADA738" s="1"/>
      <c r="ADB738" s="1"/>
      <c r="ADC738" s="1"/>
      <c r="ADD738" s="1"/>
      <c r="ADE738" s="1"/>
      <c r="ADF738" s="1"/>
      <c r="ADG738" s="1"/>
      <c r="ADH738" s="1"/>
      <c r="ADI738" s="1"/>
      <c r="ADJ738" s="1"/>
      <c r="ADK738" s="1"/>
      <c r="ADL738" s="1"/>
      <c r="ADM738" s="1"/>
      <c r="ADN738" s="1"/>
      <c r="ADO738" s="1"/>
      <c r="ADP738" s="1"/>
      <c r="ADQ738" s="1"/>
      <c r="ADR738" s="1"/>
      <c r="ADS738" s="1"/>
      <c r="ADT738" s="1"/>
      <c r="ADU738" s="1"/>
      <c r="ADV738" s="1"/>
      <c r="ADW738" s="1"/>
      <c r="ADX738" s="1"/>
      <c r="ADY738" s="1"/>
      <c r="ADZ738" s="1"/>
      <c r="AEA738" s="1"/>
      <c r="AEB738" s="1"/>
      <c r="AEC738" s="1"/>
      <c r="AED738" s="1"/>
      <c r="AEE738" s="1"/>
      <c r="AEF738" s="1"/>
      <c r="AEG738" s="1"/>
      <c r="AEH738" s="1"/>
      <c r="AEI738" s="1"/>
      <c r="AEJ738" s="1"/>
      <c r="AEK738" s="1"/>
      <c r="AEL738" s="1"/>
      <c r="AEM738" s="1"/>
      <c r="AEN738" s="1"/>
      <c r="AEO738" s="1"/>
      <c r="AEP738" s="1"/>
      <c r="AEQ738" s="1"/>
      <c r="AER738" s="1"/>
      <c r="AES738" s="1"/>
      <c r="AET738" s="1"/>
      <c r="AEU738" s="1"/>
      <c r="AEV738" s="1"/>
      <c r="AEW738" s="1"/>
      <c r="AEX738" s="1"/>
      <c r="AEY738" s="1"/>
      <c r="AEZ738" s="1"/>
      <c r="AFA738" s="1"/>
      <c r="AFB738" s="1"/>
      <c r="AFC738" s="1"/>
      <c r="AFD738" s="1"/>
      <c r="AFE738" s="1"/>
      <c r="AFF738" s="1"/>
      <c r="AFG738" s="1"/>
      <c r="AFH738" s="1"/>
      <c r="AFI738" s="1"/>
      <c r="AFJ738" s="1"/>
      <c r="AFK738" s="1"/>
      <c r="AFL738" s="1"/>
      <c r="AFM738" s="1"/>
      <c r="AFN738" s="1"/>
      <c r="AFO738" s="1"/>
      <c r="AFP738" s="1"/>
      <c r="AFQ738" s="1"/>
      <c r="AFR738" s="1"/>
      <c r="AFS738" s="1"/>
      <c r="AFT738" s="1"/>
      <c r="AFU738" s="1"/>
      <c r="AFV738" s="1"/>
      <c r="AFW738" s="1"/>
      <c r="AFX738" s="1"/>
      <c r="AFY738" s="1"/>
      <c r="AFZ738" s="1"/>
      <c r="AGA738" s="1"/>
      <c r="AGB738" s="1"/>
      <c r="AGC738" s="1"/>
      <c r="AGD738" s="1"/>
      <c r="AGE738" s="1"/>
      <c r="AGF738" s="1"/>
      <c r="AGG738" s="1"/>
      <c r="AGH738" s="1"/>
      <c r="AGI738" s="1"/>
      <c r="AGJ738" s="1"/>
      <c r="AGK738" s="1"/>
      <c r="AGL738" s="1"/>
      <c r="AGM738" s="1"/>
      <c r="AGN738" s="1"/>
      <c r="AGO738" s="1"/>
      <c r="AGP738" s="1"/>
      <c r="AGQ738" s="1"/>
      <c r="AGR738" s="1"/>
      <c r="AGS738" s="1"/>
      <c r="AGT738" s="1"/>
      <c r="AGU738" s="1"/>
      <c r="AGV738" s="1"/>
      <c r="AGW738" s="1"/>
      <c r="AGX738" s="1"/>
      <c r="AGY738" s="1"/>
      <c r="AGZ738" s="1"/>
      <c r="AHA738" s="1"/>
      <c r="AHB738" s="1"/>
      <c r="AHC738" s="1"/>
      <c r="AHD738" s="1"/>
      <c r="AHE738" s="1"/>
      <c r="AHF738" s="1"/>
      <c r="AHG738" s="1"/>
      <c r="AHH738" s="1"/>
      <c r="AHI738" s="1"/>
      <c r="AHJ738" s="1"/>
      <c r="AHK738" s="1"/>
      <c r="AHL738" s="1"/>
      <c r="AHM738" s="1"/>
      <c r="AHN738" s="1"/>
      <c r="AHO738" s="1"/>
      <c r="AHP738" s="1"/>
      <c r="AHQ738" s="1"/>
      <c r="AHR738" s="1"/>
      <c r="AHS738" s="1"/>
      <c r="AHT738" s="1"/>
      <c r="AHU738" s="1"/>
      <c r="AHV738" s="1"/>
      <c r="AHW738" s="1"/>
      <c r="AHX738" s="1"/>
      <c r="AHY738" s="1"/>
      <c r="AHZ738" s="1"/>
      <c r="AIA738" s="1"/>
      <c r="AIB738" s="1"/>
      <c r="AIC738" s="1"/>
      <c r="AID738" s="1"/>
      <c r="AIE738" s="1"/>
      <c r="AIF738" s="1"/>
      <c r="AIG738" s="1"/>
      <c r="AIH738" s="1"/>
      <c r="AII738" s="1"/>
      <c r="AIJ738" s="1"/>
      <c r="AIK738" s="1"/>
      <c r="AIL738" s="1"/>
      <c r="AIM738" s="1"/>
      <c r="AIN738" s="1"/>
      <c r="AIO738" s="1"/>
      <c r="AIP738" s="1"/>
      <c r="AIQ738" s="1"/>
      <c r="AIR738" s="1"/>
      <c r="AIS738" s="1"/>
      <c r="AIT738" s="1"/>
      <c r="AIU738" s="1"/>
      <c r="AIV738" s="1"/>
      <c r="AIW738" s="1"/>
      <c r="AIX738" s="1"/>
      <c r="AIY738" s="1"/>
      <c r="AIZ738" s="1"/>
      <c r="AJA738" s="1"/>
      <c r="AJB738" s="1"/>
      <c r="AJC738" s="1"/>
      <c r="AJD738" s="1"/>
      <c r="AJE738" s="1"/>
      <c r="AJF738" s="1"/>
      <c r="AJG738" s="1"/>
      <c r="AJH738" s="1"/>
      <c r="AJI738" s="1"/>
      <c r="AJJ738" s="1"/>
      <c r="AJK738" s="1"/>
      <c r="AJL738" s="1"/>
      <c r="AJM738" s="1"/>
      <c r="AJN738" s="1"/>
      <c r="AJO738" s="1"/>
      <c r="AJP738" s="1"/>
      <c r="AJQ738" s="1"/>
      <c r="AJR738" s="1"/>
      <c r="AJS738" s="1"/>
      <c r="AJT738" s="1"/>
      <c r="AJU738" s="1"/>
      <c r="AJV738" s="1"/>
      <c r="AJW738" s="1"/>
      <c r="AJX738" s="1"/>
      <c r="AJY738" s="1"/>
      <c r="AJZ738" s="1"/>
      <c r="AKA738" s="1"/>
      <c r="AKB738" s="1"/>
      <c r="AKC738" s="1"/>
      <c r="AKD738" s="1"/>
      <c r="AKE738" s="1"/>
      <c r="AKF738" s="1"/>
      <c r="AKG738" s="1"/>
      <c r="AKH738" s="1"/>
      <c r="AKI738" s="1"/>
      <c r="AKJ738" s="1"/>
      <c r="AKK738" s="1"/>
      <c r="AKL738" s="1"/>
      <c r="AKM738" s="1"/>
      <c r="AKN738" s="1"/>
      <c r="AKO738" s="1"/>
      <c r="AKP738" s="1"/>
      <c r="AKQ738" s="1"/>
      <c r="AKR738" s="1"/>
      <c r="AKS738" s="1"/>
      <c r="AKT738" s="1"/>
      <c r="AKU738" s="1"/>
      <c r="AKV738" s="1"/>
      <c r="AKW738" s="1"/>
      <c r="AKX738" s="1"/>
      <c r="AKY738" s="1"/>
      <c r="AKZ738" s="1"/>
      <c r="ALA738" s="1"/>
      <c r="ALB738" s="1"/>
      <c r="ALC738" s="1"/>
      <c r="ALD738" s="1"/>
      <c r="ALE738" s="1"/>
      <c r="ALF738" s="1"/>
      <c r="ALG738" s="1"/>
      <c r="ALH738" s="1"/>
      <c r="ALI738" s="1"/>
      <c r="ALJ738" s="1"/>
      <c r="ALK738" s="1"/>
      <c r="ALL738" s="1"/>
      <c r="ALM738" s="1"/>
      <c r="ALN738" s="1"/>
      <c r="ALO738" s="1"/>
      <c r="ALP738" s="1"/>
      <c r="ALQ738" s="1"/>
      <c r="ALR738" s="1"/>
      <c r="ALS738" s="1"/>
      <c r="ALT738" s="1"/>
      <c r="ALU738" s="1"/>
      <c r="ALV738" s="1"/>
      <c r="ALW738" s="1"/>
      <c r="ALX738" s="1"/>
      <c r="ALY738" s="1"/>
      <c r="ALZ738" s="1"/>
      <c r="AMA738" s="1"/>
      <c r="AMB738" s="1"/>
      <c r="AMC738" s="1"/>
      <c r="AMD738" s="1"/>
      <c r="AME738" s="1"/>
      <c r="AMF738" s="1"/>
      <c r="AMG738" s="1"/>
      <c r="AMH738" s="1"/>
      <c r="AMI738" s="1"/>
      <c r="AMJ738" s="1"/>
    </row>
    <row r="739" spans="1:1024" s="22" customFormat="1">
      <c r="A739" s="1" t="s">
        <v>9837</v>
      </c>
      <c r="B739" s="1" t="s">
        <v>9801</v>
      </c>
      <c r="C739" s="1" t="s">
        <v>1358</v>
      </c>
      <c r="D739" s="1" t="s">
        <v>13</v>
      </c>
      <c r="E739" s="1" t="s">
        <v>9838</v>
      </c>
      <c r="F739" s="1" t="s">
        <v>1313</v>
      </c>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c r="KB739" s="1"/>
      <c r="KC739" s="1"/>
      <c r="KD739" s="1"/>
      <c r="KE739" s="1"/>
      <c r="KF739" s="1"/>
      <c r="KG739" s="1"/>
      <c r="KH739" s="1"/>
      <c r="KI739" s="1"/>
      <c r="KJ739" s="1"/>
      <c r="KK739" s="1"/>
      <c r="KL739" s="1"/>
      <c r="KM739" s="1"/>
      <c r="KN739" s="1"/>
      <c r="KO739" s="1"/>
      <c r="KP739" s="1"/>
      <c r="KQ739" s="1"/>
      <c r="KR739" s="1"/>
      <c r="KS739" s="1"/>
      <c r="KT739" s="1"/>
      <c r="KU739" s="1"/>
      <c r="KV739" s="1"/>
      <c r="KW739" s="1"/>
      <c r="KX739" s="1"/>
      <c r="KY739" s="1"/>
      <c r="KZ739" s="1"/>
      <c r="LA739" s="1"/>
      <c r="LB739" s="1"/>
      <c r="LC739" s="1"/>
      <c r="LD739" s="1"/>
      <c r="LE739" s="1"/>
      <c r="LF739" s="1"/>
      <c r="LG739" s="1"/>
      <c r="LH739" s="1"/>
      <c r="LI739" s="1"/>
      <c r="LJ739" s="1"/>
      <c r="LK739" s="1"/>
      <c r="LL739" s="1"/>
      <c r="LM739" s="1"/>
      <c r="LN739" s="1"/>
      <c r="LO739" s="1"/>
      <c r="LP739" s="1"/>
      <c r="LQ739" s="1"/>
      <c r="LR739" s="1"/>
      <c r="LS739" s="1"/>
      <c r="LT739" s="1"/>
      <c r="LU739" s="1"/>
      <c r="LV739" s="1"/>
      <c r="LW739" s="1"/>
      <c r="LX739" s="1"/>
      <c r="LY739" s="1"/>
      <c r="LZ739" s="1"/>
      <c r="MA739" s="1"/>
      <c r="MB739" s="1"/>
      <c r="MC739" s="1"/>
      <c r="MD739" s="1"/>
      <c r="ME739" s="1"/>
      <c r="MF739" s="1"/>
      <c r="MG739" s="1"/>
      <c r="MH739" s="1"/>
      <c r="MI739" s="1"/>
      <c r="MJ739" s="1"/>
      <c r="MK739" s="1"/>
      <c r="ML739" s="1"/>
      <c r="MM739" s="1"/>
      <c r="MN739" s="1"/>
      <c r="MO739" s="1"/>
      <c r="MP739" s="1"/>
      <c r="MQ739" s="1"/>
      <c r="MR739" s="1"/>
      <c r="MS739" s="1"/>
      <c r="MT739" s="1"/>
      <c r="MU739" s="1"/>
      <c r="MV739" s="1"/>
      <c r="MW739" s="1"/>
      <c r="MX739" s="1"/>
      <c r="MY739" s="1"/>
      <c r="MZ739" s="1"/>
      <c r="NA739" s="1"/>
      <c r="NB739" s="1"/>
      <c r="NC739" s="1"/>
      <c r="ND739" s="1"/>
      <c r="NE739" s="1"/>
      <c r="NF739" s="1"/>
      <c r="NG739" s="1"/>
      <c r="NH739" s="1"/>
      <c r="NI739" s="1"/>
      <c r="NJ739" s="1"/>
      <c r="NK739" s="1"/>
      <c r="NL739" s="1"/>
      <c r="NM739" s="1"/>
      <c r="NN739" s="1"/>
      <c r="NO739" s="1"/>
      <c r="NP739" s="1"/>
      <c r="NQ739" s="1"/>
      <c r="NR739" s="1"/>
      <c r="NS739" s="1"/>
      <c r="NT739" s="1"/>
      <c r="NU739" s="1"/>
      <c r="NV739" s="1"/>
      <c r="NW739" s="1"/>
      <c r="NX739" s="1"/>
      <c r="NY739" s="1"/>
      <c r="NZ739" s="1"/>
      <c r="OA739" s="1"/>
      <c r="OB739" s="1"/>
      <c r="OC739" s="1"/>
      <c r="OD739" s="1"/>
      <c r="OE739" s="1"/>
      <c r="OF739" s="1"/>
      <c r="OG739" s="1"/>
      <c r="OH739" s="1"/>
      <c r="OI739" s="1"/>
      <c r="OJ739" s="1"/>
      <c r="OK739" s="1"/>
      <c r="OL739" s="1"/>
      <c r="OM739" s="1"/>
      <c r="ON739" s="1"/>
      <c r="OO739" s="1"/>
      <c r="OP739" s="1"/>
      <c r="OQ739" s="1"/>
      <c r="OR739" s="1"/>
      <c r="OS739" s="1"/>
      <c r="OT739" s="1"/>
      <c r="OU739" s="1"/>
      <c r="OV739" s="1"/>
      <c r="OW739" s="1"/>
      <c r="OX739" s="1"/>
      <c r="OY739" s="1"/>
      <c r="OZ739" s="1"/>
      <c r="PA739" s="1"/>
      <c r="PB739" s="1"/>
      <c r="PC739" s="1"/>
      <c r="PD739" s="1"/>
      <c r="PE739" s="1"/>
      <c r="PF739" s="1"/>
      <c r="PG739" s="1"/>
      <c r="PH739" s="1"/>
      <c r="PI739" s="1"/>
      <c r="PJ739" s="1"/>
      <c r="PK739" s="1"/>
      <c r="PL739" s="1"/>
      <c r="PM739" s="1"/>
      <c r="PN739" s="1"/>
      <c r="PO739" s="1"/>
      <c r="PP739" s="1"/>
      <c r="PQ739" s="1"/>
      <c r="PR739" s="1"/>
      <c r="PS739" s="1"/>
      <c r="PT739" s="1"/>
      <c r="PU739" s="1"/>
      <c r="PV739" s="1"/>
      <c r="PW739" s="1"/>
      <c r="PX739" s="1"/>
      <c r="PY739" s="1"/>
      <c r="PZ739" s="1"/>
      <c r="QA739" s="1"/>
      <c r="QB739" s="1"/>
      <c r="QC739" s="1"/>
      <c r="QD739" s="1"/>
      <c r="QE739" s="1"/>
      <c r="QF739" s="1"/>
      <c r="QG739" s="1"/>
      <c r="QH739" s="1"/>
      <c r="QI739" s="1"/>
      <c r="QJ739" s="1"/>
      <c r="QK739" s="1"/>
      <c r="QL739" s="1"/>
      <c r="QM739" s="1"/>
      <c r="QN739" s="1"/>
      <c r="QO739" s="1"/>
      <c r="QP739" s="1"/>
      <c r="QQ739" s="1"/>
      <c r="QR739" s="1"/>
      <c r="QS739" s="1"/>
      <c r="QT739" s="1"/>
      <c r="QU739" s="1"/>
      <c r="QV739" s="1"/>
      <c r="QW739" s="1"/>
      <c r="QX739" s="1"/>
      <c r="QY739" s="1"/>
      <c r="QZ739" s="1"/>
      <c r="RA739" s="1"/>
      <c r="RB739" s="1"/>
      <c r="RC739" s="1"/>
      <c r="RD739" s="1"/>
      <c r="RE739" s="1"/>
      <c r="RF739" s="1"/>
      <c r="RG739" s="1"/>
      <c r="RH739" s="1"/>
      <c r="RI739" s="1"/>
      <c r="RJ739" s="1"/>
      <c r="RK739" s="1"/>
      <c r="RL739" s="1"/>
      <c r="RM739" s="1"/>
      <c r="RN739" s="1"/>
      <c r="RO739" s="1"/>
      <c r="RP739" s="1"/>
      <c r="RQ739" s="1"/>
      <c r="RR739" s="1"/>
      <c r="RS739" s="1"/>
      <c r="RT739" s="1"/>
      <c r="RU739" s="1"/>
      <c r="RV739" s="1"/>
      <c r="RW739" s="1"/>
      <c r="RX739" s="1"/>
      <c r="RY739" s="1"/>
      <c r="RZ739" s="1"/>
      <c r="SA739" s="1"/>
      <c r="SB739" s="1"/>
      <c r="SC739" s="1"/>
      <c r="SD739" s="1"/>
      <c r="SE739" s="1"/>
      <c r="SF739" s="1"/>
      <c r="SG739" s="1"/>
      <c r="SH739" s="1"/>
      <c r="SI739" s="1"/>
      <c r="SJ739" s="1"/>
      <c r="SK739" s="1"/>
      <c r="SL739" s="1"/>
      <c r="SM739" s="1"/>
      <c r="SN739" s="1"/>
      <c r="SO739" s="1"/>
      <c r="SP739" s="1"/>
      <c r="SQ739" s="1"/>
      <c r="SR739" s="1"/>
      <c r="SS739" s="1"/>
      <c r="ST739" s="1"/>
      <c r="SU739" s="1"/>
      <c r="SV739" s="1"/>
      <c r="SW739" s="1"/>
      <c r="SX739" s="1"/>
      <c r="SY739" s="1"/>
      <c r="SZ739" s="1"/>
      <c r="TA739" s="1"/>
      <c r="TB739" s="1"/>
      <c r="TC739" s="1"/>
      <c r="TD739" s="1"/>
      <c r="TE739" s="1"/>
      <c r="TF739" s="1"/>
      <c r="TG739" s="1"/>
      <c r="TH739" s="1"/>
      <c r="TI739" s="1"/>
      <c r="TJ739" s="1"/>
      <c r="TK739" s="1"/>
      <c r="TL739" s="1"/>
      <c r="TM739" s="1"/>
      <c r="TN739" s="1"/>
      <c r="TO739" s="1"/>
      <c r="TP739" s="1"/>
      <c r="TQ739" s="1"/>
      <c r="TR739" s="1"/>
      <c r="TS739" s="1"/>
      <c r="TT739" s="1"/>
      <c r="TU739" s="1"/>
      <c r="TV739" s="1"/>
      <c r="TW739" s="1"/>
      <c r="TX739" s="1"/>
      <c r="TY739" s="1"/>
      <c r="TZ739" s="1"/>
      <c r="UA739" s="1"/>
      <c r="UB739" s="1"/>
      <c r="UC739" s="1"/>
      <c r="UD739" s="1"/>
      <c r="UE739" s="1"/>
      <c r="UF739" s="1"/>
      <c r="UG739" s="1"/>
      <c r="UH739" s="1"/>
      <c r="UI739" s="1"/>
      <c r="UJ739" s="1"/>
      <c r="UK739" s="1"/>
      <c r="UL739" s="1"/>
      <c r="UM739" s="1"/>
      <c r="UN739" s="1"/>
      <c r="UO739" s="1"/>
      <c r="UP739" s="1"/>
      <c r="UQ739" s="1"/>
      <c r="UR739" s="1"/>
      <c r="US739" s="1"/>
      <c r="UT739" s="1"/>
      <c r="UU739" s="1"/>
      <c r="UV739" s="1"/>
      <c r="UW739" s="1"/>
      <c r="UX739" s="1"/>
      <c r="UY739" s="1"/>
      <c r="UZ739" s="1"/>
      <c r="VA739" s="1"/>
      <c r="VB739" s="1"/>
      <c r="VC739" s="1"/>
      <c r="VD739" s="1"/>
      <c r="VE739" s="1"/>
      <c r="VF739" s="1"/>
      <c r="VG739" s="1"/>
      <c r="VH739" s="1"/>
      <c r="VI739" s="1"/>
      <c r="VJ739" s="1"/>
      <c r="VK739" s="1"/>
      <c r="VL739" s="1"/>
      <c r="VM739" s="1"/>
      <c r="VN739" s="1"/>
      <c r="VO739" s="1"/>
      <c r="VP739" s="1"/>
      <c r="VQ739" s="1"/>
      <c r="VR739" s="1"/>
      <c r="VS739" s="1"/>
      <c r="VT739" s="1"/>
      <c r="VU739" s="1"/>
      <c r="VV739" s="1"/>
      <c r="VW739" s="1"/>
      <c r="VX739" s="1"/>
      <c r="VY739" s="1"/>
      <c r="VZ739" s="1"/>
      <c r="WA739" s="1"/>
      <c r="WB739" s="1"/>
      <c r="WC739" s="1"/>
      <c r="WD739" s="1"/>
      <c r="WE739" s="1"/>
      <c r="WF739" s="1"/>
      <c r="WG739" s="1"/>
      <c r="WH739" s="1"/>
      <c r="WI739" s="1"/>
      <c r="WJ739" s="1"/>
      <c r="WK739" s="1"/>
      <c r="WL739" s="1"/>
      <c r="WM739" s="1"/>
      <c r="WN739" s="1"/>
      <c r="WO739" s="1"/>
      <c r="WP739" s="1"/>
      <c r="WQ739" s="1"/>
      <c r="WR739" s="1"/>
      <c r="WS739" s="1"/>
      <c r="WT739" s="1"/>
      <c r="WU739" s="1"/>
      <c r="WV739" s="1"/>
      <c r="WW739" s="1"/>
      <c r="WX739" s="1"/>
      <c r="WY739" s="1"/>
      <c r="WZ739" s="1"/>
      <c r="XA739" s="1"/>
      <c r="XB739" s="1"/>
      <c r="XC739" s="1"/>
      <c r="XD739" s="1"/>
      <c r="XE739" s="1"/>
      <c r="XF739" s="1"/>
      <c r="XG739" s="1"/>
      <c r="XH739" s="1"/>
      <c r="XI739" s="1"/>
      <c r="XJ739" s="1"/>
      <c r="XK739" s="1"/>
      <c r="XL739" s="1"/>
      <c r="XM739" s="1"/>
      <c r="XN739" s="1"/>
      <c r="XO739" s="1"/>
      <c r="XP739" s="1"/>
      <c r="XQ739" s="1"/>
      <c r="XR739" s="1"/>
      <c r="XS739" s="1"/>
      <c r="XT739" s="1"/>
      <c r="XU739" s="1"/>
      <c r="XV739" s="1"/>
      <c r="XW739" s="1"/>
      <c r="XX739" s="1"/>
      <c r="XY739" s="1"/>
      <c r="XZ739" s="1"/>
      <c r="YA739" s="1"/>
      <c r="YB739" s="1"/>
      <c r="YC739" s="1"/>
      <c r="YD739" s="1"/>
      <c r="YE739" s="1"/>
      <c r="YF739" s="1"/>
      <c r="YG739" s="1"/>
      <c r="YH739" s="1"/>
      <c r="YI739" s="1"/>
      <c r="YJ739" s="1"/>
      <c r="YK739" s="1"/>
      <c r="YL739" s="1"/>
      <c r="YM739" s="1"/>
      <c r="YN739" s="1"/>
      <c r="YO739" s="1"/>
      <c r="YP739" s="1"/>
      <c r="YQ739" s="1"/>
      <c r="YR739" s="1"/>
      <c r="YS739" s="1"/>
      <c r="YT739" s="1"/>
      <c r="YU739" s="1"/>
      <c r="YV739" s="1"/>
      <c r="YW739" s="1"/>
      <c r="YX739" s="1"/>
      <c r="YY739" s="1"/>
      <c r="YZ739" s="1"/>
      <c r="ZA739" s="1"/>
      <c r="ZB739" s="1"/>
      <c r="ZC739" s="1"/>
      <c r="ZD739" s="1"/>
      <c r="ZE739" s="1"/>
      <c r="ZF739" s="1"/>
      <c r="ZG739" s="1"/>
      <c r="ZH739" s="1"/>
      <c r="ZI739" s="1"/>
      <c r="ZJ739" s="1"/>
      <c r="ZK739" s="1"/>
      <c r="ZL739" s="1"/>
      <c r="ZM739" s="1"/>
      <c r="ZN739" s="1"/>
      <c r="ZO739" s="1"/>
      <c r="ZP739" s="1"/>
      <c r="ZQ739" s="1"/>
      <c r="ZR739" s="1"/>
      <c r="ZS739" s="1"/>
      <c r="ZT739" s="1"/>
      <c r="ZU739" s="1"/>
      <c r="ZV739" s="1"/>
      <c r="ZW739" s="1"/>
      <c r="ZX739" s="1"/>
      <c r="ZY739" s="1"/>
      <c r="ZZ739" s="1"/>
      <c r="AAA739" s="1"/>
      <c r="AAB739" s="1"/>
      <c r="AAC739" s="1"/>
      <c r="AAD739" s="1"/>
      <c r="AAE739" s="1"/>
      <c r="AAF739" s="1"/>
      <c r="AAG739" s="1"/>
      <c r="AAH739" s="1"/>
      <c r="AAI739" s="1"/>
      <c r="AAJ739" s="1"/>
      <c r="AAK739" s="1"/>
      <c r="AAL739" s="1"/>
      <c r="AAM739" s="1"/>
      <c r="AAN739" s="1"/>
      <c r="AAO739" s="1"/>
      <c r="AAP739" s="1"/>
      <c r="AAQ739" s="1"/>
      <c r="AAR739" s="1"/>
      <c r="AAS739" s="1"/>
      <c r="AAT739" s="1"/>
      <c r="AAU739" s="1"/>
      <c r="AAV739" s="1"/>
      <c r="AAW739" s="1"/>
      <c r="AAX739" s="1"/>
      <c r="AAY739" s="1"/>
      <c r="AAZ739" s="1"/>
      <c r="ABA739" s="1"/>
      <c r="ABB739" s="1"/>
      <c r="ABC739" s="1"/>
      <c r="ABD739" s="1"/>
      <c r="ABE739" s="1"/>
      <c r="ABF739" s="1"/>
      <c r="ABG739" s="1"/>
      <c r="ABH739" s="1"/>
      <c r="ABI739" s="1"/>
      <c r="ABJ739" s="1"/>
      <c r="ABK739" s="1"/>
      <c r="ABL739" s="1"/>
      <c r="ABM739" s="1"/>
      <c r="ABN739" s="1"/>
      <c r="ABO739" s="1"/>
      <c r="ABP739" s="1"/>
      <c r="ABQ739" s="1"/>
      <c r="ABR739" s="1"/>
      <c r="ABS739" s="1"/>
      <c r="ABT739" s="1"/>
      <c r="ABU739" s="1"/>
      <c r="ABV739" s="1"/>
      <c r="ABW739" s="1"/>
      <c r="ABX739" s="1"/>
      <c r="ABY739" s="1"/>
      <c r="ABZ739" s="1"/>
      <c r="ACA739" s="1"/>
      <c r="ACB739" s="1"/>
      <c r="ACC739" s="1"/>
      <c r="ACD739" s="1"/>
      <c r="ACE739" s="1"/>
      <c r="ACF739" s="1"/>
      <c r="ACG739" s="1"/>
      <c r="ACH739" s="1"/>
      <c r="ACI739" s="1"/>
      <c r="ACJ739" s="1"/>
      <c r="ACK739" s="1"/>
      <c r="ACL739" s="1"/>
      <c r="ACM739" s="1"/>
      <c r="ACN739" s="1"/>
      <c r="ACO739" s="1"/>
      <c r="ACP739" s="1"/>
      <c r="ACQ739" s="1"/>
      <c r="ACR739" s="1"/>
      <c r="ACS739" s="1"/>
      <c r="ACT739" s="1"/>
      <c r="ACU739" s="1"/>
      <c r="ACV739" s="1"/>
      <c r="ACW739" s="1"/>
      <c r="ACX739" s="1"/>
      <c r="ACY739" s="1"/>
      <c r="ACZ739" s="1"/>
      <c r="ADA739" s="1"/>
      <c r="ADB739" s="1"/>
      <c r="ADC739" s="1"/>
      <c r="ADD739" s="1"/>
      <c r="ADE739" s="1"/>
      <c r="ADF739" s="1"/>
      <c r="ADG739" s="1"/>
      <c r="ADH739" s="1"/>
      <c r="ADI739" s="1"/>
      <c r="ADJ739" s="1"/>
      <c r="ADK739" s="1"/>
      <c r="ADL739" s="1"/>
      <c r="ADM739" s="1"/>
      <c r="ADN739" s="1"/>
      <c r="ADO739" s="1"/>
      <c r="ADP739" s="1"/>
      <c r="ADQ739" s="1"/>
      <c r="ADR739" s="1"/>
      <c r="ADS739" s="1"/>
      <c r="ADT739" s="1"/>
      <c r="ADU739" s="1"/>
      <c r="ADV739" s="1"/>
      <c r="ADW739" s="1"/>
      <c r="ADX739" s="1"/>
      <c r="ADY739" s="1"/>
      <c r="ADZ739" s="1"/>
      <c r="AEA739" s="1"/>
      <c r="AEB739" s="1"/>
      <c r="AEC739" s="1"/>
      <c r="AED739" s="1"/>
      <c r="AEE739" s="1"/>
      <c r="AEF739" s="1"/>
      <c r="AEG739" s="1"/>
      <c r="AEH739" s="1"/>
      <c r="AEI739" s="1"/>
      <c r="AEJ739" s="1"/>
      <c r="AEK739" s="1"/>
      <c r="AEL739" s="1"/>
      <c r="AEM739" s="1"/>
      <c r="AEN739" s="1"/>
      <c r="AEO739" s="1"/>
      <c r="AEP739" s="1"/>
      <c r="AEQ739" s="1"/>
      <c r="AER739" s="1"/>
      <c r="AES739" s="1"/>
      <c r="AET739" s="1"/>
      <c r="AEU739" s="1"/>
      <c r="AEV739" s="1"/>
      <c r="AEW739" s="1"/>
      <c r="AEX739" s="1"/>
      <c r="AEY739" s="1"/>
      <c r="AEZ739" s="1"/>
      <c r="AFA739" s="1"/>
      <c r="AFB739" s="1"/>
      <c r="AFC739" s="1"/>
      <c r="AFD739" s="1"/>
      <c r="AFE739" s="1"/>
      <c r="AFF739" s="1"/>
      <c r="AFG739" s="1"/>
      <c r="AFH739" s="1"/>
      <c r="AFI739" s="1"/>
      <c r="AFJ739" s="1"/>
      <c r="AFK739" s="1"/>
      <c r="AFL739" s="1"/>
      <c r="AFM739" s="1"/>
      <c r="AFN739" s="1"/>
      <c r="AFO739" s="1"/>
      <c r="AFP739" s="1"/>
      <c r="AFQ739" s="1"/>
      <c r="AFR739" s="1"/>
      <c r="AFS739" s="1"/>
      <c r="AFT739" s="1"/>
      <c r="AFU739" s="1"/>
      <c r="AFV739" s="1"/>
      <c r="AFW739" s="1"/>
      <c r="AFX739" s="1"/>
      <c r="AFY739" s="1"/>
      <c r="AFZ739" s="1"/>
      <c r="AGA739" s="1"/>
      <c r="AGB739" s="1"/>
      <c r="AGC739" s="1"/>
      <c r="AGD739" s="1"/>
      <c r="AGE739" s="1"/>
      <c r="AGF739" s="1"/>
      <c r="AGG739" s="1"/>
      <c r="AGH739" s="1"/>
      <c r="AGI739" s="1"/>
      <c r="AGJ739" s="1"/>
      <c r="AGK739" s="1"/>
      <c r="AGL739" s="1"/>
      <c r="AGM739" s="1"/>
      <c r="AGN739" s="1"/>
      <c r="AGO739" s="1"/>
      <c r="AGP739" s="1"/>
      <c r="AGQ739" s="1"/>
      <c r="AGR739" s="1"/>
      <c r="AGS739" s="1"/>
      <c r="AGT739" s="1"/>
      <c r="AGU739" s="1"/>
      <c r="AGV739" s="1"/>
      <c r="AGW739" s="1"/>
      <c r="AGX739" s="1"/>
      <c r="AGY739" s="1"/>
      <c r="AGZ739" s="1"/>
      <c r="AHA739" s="1"/>
      <c r="AHB739" s="1"/>
      <c r="AHC739" s="1"/>
      <c r="AHD739" s="1"/>
      <c r="AHE739" s="1"/>
      <c r="AHF739" s="1"/>
      <c r="AHG739" s="1"/>
      <c r="AHH739" s="1"/>
      <c r="AHI739" s="1"/>
      <c r="AHJ739" s="1"/>
      <c r="AHK739" s="1"/>
      <c r="AHL739" s="1"/>
      <c r="AHM739" s="1"/>
      <c r="AHN739" s="1"/>
      <c r="AHO739" s="1"/>
      <c r="AHP739" s="1"/>
      <c r="AHQ739" s="1"/>
      <c r="AHR739" s="1"/>
      <c r="AHS739" s="1"/>
      <c r="AHT739" s="1"/>
      <c r="AHU739" s="1"/>
      <c r="AHV739" s="1"/>
      <c r="AHW739" s="1"/>
      <c r="AHX739" s="1"/>
      <c r="AHY739" s="1"/>
      <c r="AHZ739" s="1"/>
      <c r="AIA739" s="1"/>
      <c r="AIB739" s="1"/>
      <c r="AIC739" s="1"/>
      <c r="AID739" s="1"/>
      <c r="AIE739" s="1"/>
      <c r="AIF739" s="1"/>
      <c r="AIG739" s="1"/>
      <c r="AIH739" s="1"/>
      <c r="AII739" s="1"/>
      <c r="AIJ739" s="1"/>
      <c r="AIK739" s="1"/>
      <c r="AIL739" s="1"/>
      <c r="AIM739" s="1"/>
      <c r="AIN739" s="1"/>
      <c r="AIO739" s="1"/>
      <c r="AIP739" s="1"/>
      <c r="AIQ739" s="1"/>
      <c r="AIR739" s="1"/>
      <c r="AIS739" s="1"/>
      <c r="AIT739" s="1"/>
      <c r="AIU739" s="1"/>
      <c r="AIV739" s="1"/>
      <c r="AIW739" s="1"/>
      <c r="AIX739" s="1"/>
      <c r="AIY739" s="1"/>
      <c r="AIZ739" s="1"/>
      <c r="AJA739" s="1"/>
      <c r="AJB739" s="1"/>
      <c r="AJC739" s="1"/>
      <c r="AJD739" s="1"/>
      <c r="AJE739" s="1"/>
      <c r="AJF739" s="1"/>
      <c r="AJG739" s="1"/>
      <c r="AJH739" s="1"/>
      <c r="AJI739" s="1"/>
      <c r="AJJ739" s="1"/>
      <c r="AJK739" s="1"/>
      <c r="AJL739" s="1"/>
      <c r="AJM739" s="1"/>
      <c r="AJN739" s="1"/>
      <c r="AJO739" s="1"/>
      <c r="AJP739" s="1"/>
      <c r="AJQ739" s="1"/>
      <c r="AJR739" s="1"/>
      <c r="AJS739" s="1"/>
      <c r="AJT739" s="1"/>
      <c r="AJU739" s="1"/>
      <c r="AJV739" s="1"/>
      <c r="AJW739" s="1"/>
      <c r="AJX739" s="1"/>
      <c r="AJY739" s="1"/>
      <c r="AJZ739" s="1"/>
      <c r="AKA739" s="1"/>
      <c r="AKB739" s="1"/>
      <c r="AKC739" s="1"/>
      <c r="AKD739" s="1"/>
      <c r="AKE739" s="1"/>
      <c r="AKF739" s="1"/>
      <c r="AKG739" s="1"/>
      <c r="AKH739" s="1"/>
      <c r="AKI739" s="1"/>
      <c r="AKJ739" s="1"/>
      <c r="AKK739" s="1"/>
      <c r="AKL739" s="1"/>
      <c r="AKM739" s="1"/>
      <c r="AKN739" s="1"/>
      <c r="AKO739" s="1"/>
      <c r="AKP739" s="1"/>
      <c r="AKQ739" s="1"/>
      <c r="AKR739" s="1"/>
      <c r="AKS739" s="1"/>
      <c r="AKT739" s="1"/>
      <c r="AKU739" s="1"/>
      <c r="AKV739" s="1"/>
      <c r="AKW739" s="1"/>
      <c r="AKX739" s="1"/>
      <c r="AKY739" s="1"/>
      <c r="AKZ739" s="1"/>
      <c r="ALA739" s="1"/>
      <c r="ALB739" s="1"/>
      <c r="ALC739" s="1"/>
      <c r="ALD739" s="1"/>
      <c r="ALE739" s="1"/>
      <c r="ALF739" s="1"/>
      <c r="ALG739" s="1"/>
      <c r="ALH739" s="1"/>
      <c r="ALI739" s="1"/>
      <c r="ALJ739" s="1"/>
      <c r="ALK739" s="1"/>
      <c r="ALL739" s="1"/>
      <c r="ALM739" s="1"/>
      <c r="ALN739" s="1"/>
      <c r="ALO739" s="1"/>
      <c r="ALP739" s="1"/>
      <c r="ALQ739" s="1"/>
      <c r="ALR739" s="1"/>
      <c r="ALS739" s="1"/>
      <c r="ALT739" s="1"/>
      <c r="ALU739" s="1"/>
      <c r="ALV739" s="1"/>
      <c r="ALW739" s="1"/>
      <c r="ALX739" s="1"/>
      <c r="ALY739" s="1"/>
      <c r="ALZ739" s="1"/>
      <c r="AMA739" s="1"/>
      <c r="AMB739" s="1"/>
      <c r="AMC739" s="1"/>
      <c r="AMD739" s="1"/>
      <c r="AME739" s="1"/>
      <c r="AMF739" s="1"/>
      <c r="AMG739" s="1"/>
      <c r="AMH739" s="1"/>
      <c r="AMI739" s="1"/>
      <c r="AMJ739" s="1"/>
    </row>
    <row r="740" spans="1:1024" s="22" customFormat="1">
      <c r="A740" s="1" t="s">
        <v>9839</v>
      </c>
      <c r="B740" s="1" t="s">
        <v>9802</v>
      </c>
      <c r="C740" s="1" t="s">
        <v>1358</v>
      </c>
      <c r="D740" s="1" t="s">
        <v>13</v>
      </c>
      <c r="E740" s="1" t="s">
        <v>9840</v>
      </c>
      <c r="F740" s="1" t="s">
        <v>1313</v>
      </c>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c r="KB740" s="1"/>
      <c r="KC740" s="1"/>
      <c r="KD740" s="1"/>
      <c r="KE740" s="1"/>
      <c r="KF740" s="1"/>
      <c r="KG740" s="1"/>
      <c r="KH740" s="1"/>
      <c r="KI740" s="1"/>
      <c r="KJ740" s="1"/>
      <c r="KK740" s="1"/>
      <c r="KL740" s="1"/>
      <c r="KM740" s="1"/>
      <c r="KN740" s="1"/>
      <c r="KO740" s="1"/>
      <c r="KP740" s="1"/>
      <c r="KQ740" s="1"/>
      <c r="KR740" s="1"/>
      <c r="KS740" s="1"/>
      <c r="KT740" s="1"/>
      <c r="KU740" s="1"/>
      <c r="KV740" s="1"/>
      <c r="KW740" s="1"/>
      <c r="KX740" s="1"/>
      <c r="KY740" s="1"/>
      <c r="KZ740" s="1"/>
      <c r="LA740" s="1"/>
      <c r="LB740" s="1"/>
      <c r="LC740" s="1"/>
      <c r="LD740" s="1"/>
      <c r="LE740" s="1"/>
      <c r="LF740" s="1"/>
      <c r="LG740" s="1"/>
      <c r="LH740" s="1"/>
      <c r="LI740" s="1"/>
      <c r="LJ740" s="1"/>
      <c r="LK740" s="1"/>
      <c r="LL740" s="1"/>
      <c r="LM740" s="1"/>
      <c r="LN740" s="1"/>
      <c r="LO740" s="1"/>
      <c r="LP740" s="1"/>
      <c r="LQ740" s="1"/>
      <c r="LR740" s="1"/>
      <c r="LS740" s="1"/>
      <c r="LT740" s="1"/>
      <c r="LU740" s="1"/>
      <c r="LV740" s="1"/>
      <c r="LW740" s="1"/>
      <c r="LX740" s="1"/>
      <c r="LY740" s="1"/>
      <c r="LZ740" s="1"/>
      <c r="MA740" s="1"/>
      <c r="MB740" s="1"/>
      <c r="MC740" s="1"/>
      <c r="MD740" s="1"/>
      <c r="ME740" s="1"/>
      <c r="MF740" s="1"/>
      <c r="MG740" s="1"/>
      <c r="MH740" s="1"/>
      <c r="MI740" s="1"/>
      <c r="MJ740" s="1"/>
      <c r="MK740" s="1"/>
      <c r="ML740" s="1"/>
      <c r="MM740" s="1"/>
      <c r="MN740" s="1"/>
      <c r="MO740" s="1"/>
      <c r="MP740" s="1"/>
      <c r="MQ740" s="1"/>
      <c r="MR740" s="1"/>
      <c r="MS740" s="1"/>
      <c r="MT740" s="1"/>
      <c r="MU740" s="1"/>
      <c r="MV740" s="1"/>
      <c r="MW740" s="1"/>
      <c r="MX740" s="1"/>
      <c r="MY740" s="1"/>
      <c r="MZ740" s="1"/>
      <c r="NA740" s="1"/>
      <c r="NB740" s="1"/>
      <c r="NC740" s="1"/>
      <c r="ND740" s="1"/>
      <c r="NE740" s="1"/>
      <c r="NF740" s="1"/>
      <c r="NG740" s="1"/>
      <c r="NH740" s="1"/>
      <c r="NI740" s="1"/>
      <c r="NJ740" s="1"/>
      <c r="NK740" s="1"/>
      <c r="NL740" s="1"/>
      <c r="NM740" s="1"/>
      <c r="NN740" s="1"/>
      <c r="NO740" s="1"/>
      <c r="NP740" s="1"/>
      <c r="NQ740" s="1"/>
      <c r="NR740" s="1"/>
      <c r="NS740" s="1"/>
      <c r="NT740" s="1"/>
      <c r="NU740" s="1"/>
      <c r="NV740" s="1"/>
      <c r="NW740" s="1"/>
      <c r="NX740" s="1"/>
      <c r="NY740" s="1"/>
      <c r="NZ740" s="1"/>
      <c r="OA740" s="1"/>
      <c r="OB740" s="1"/>
      <c r="OC740" s="1"/>
      <c r="OD740" s="1"/>
      <c r="OE740" s="1"/>
      <c r="OF740" s="1"/>
      <c r="OG740" s="1"/>
      <c r="OH740" s="1"/>
      <c r="OI740" s="1"/>
      <c r="OJ740" s="1"/>
      <c r="OK740" s="1"/>
      <c r="OL740" s="1"/>
      <c r="OM740" s="1"/>
      <c r="ON740" s="1"/>
      <c r="OO740" s="1"/>
      <c r="OP740" s="1"/>
      <c r="OQ740" s="1"/>
      <c r="OR740" s="1"/>
      <c r="OS740" s="1"/>
      <c r="OT740" s="1"/>
      <c r="OU740" s="1"/>
      <c r="OV740" s="1"/>
      <c r="OW740" s="1"/>
      <c r="OX740" s="1"/>
      <c r="OY740" s="1"/>
      <c r="OZ740" s="1"/>
      <c r="PA740" s="1"/>
      <c r="PB740" s="1"/>
      <c r="PC740" s="1"/>
      <c r="PD740" s="1"/>
      <c r="PE740" s="1"/>
      <c r="PF740" s="1"/>
      <c r="PG740" s="1"/>
      <c r="PH740" s="1"/>
      <c r="PI740" s="1"/>
      <c r="PJ740" s="1"/>
      <c r="PK740" s="1"/>
      <c r="PL740" s="1"/>
      <c r="PM740" s="1"/>
      <c r="PN740" s="1"/>
      <c r="PO740" s="1"/>
      <c r="PP740" s="1"/>
      <c r="PQ740" s="1"/>
      <c r="PR740" s="1"/>
      <c r="PS740" s="1"/>
      <c r="PT740" s="1"/>
      <c r="PU740" s="1"/>
      <c r="PV740" s="1"/>
      <c r="PW740" s="1"/>
      <c r="PX740" s="1"/>
      <c r="PY740" s="1"/>
      <c r="PZ740" s="1"/>
      <c r="QA740" s="1"/>
      <c r="QB740" s="1"/>
      <c r="QC740" s="1"/>
      <c r="QD740" s="1"/>
      <c r="QE740" s="1"/>
      <c r="QF740" s="1"/>
      <c r="QG740" s="1"/>
      <c r="QH740" s="1"/>
      <c r="QI740" s="1"/>
      <c r="QJ740" s="1"/>
      <c r="QK740" s="1"/>
      <c r="QL740" s="1"/>
      <c r="QM740" s="1"/>
      <c r="QN740" s="1"/>
      <c r="QO740" s="1"/>
      <c r="QP740" s="1"/>
      <c r="QQ740" s="1"/>
      <c r="QR740" s="1"/>
      <c r="QS740" s="1"/>
      <c r="QT740" s="1"/>
      <c r="QU740" s="1"/>
      <c r="QV740" s="1"/>
      <c r="QW740" s="1"/>
      <c r="QX740" s="1"/>
      <c r="QY740" s="1"/>
      <c r="QZ740" s="1"/>
      <c r="RA740" s="1"/>
      <c r="RB740" s="1"/>
      <c r="RC740" s="1"/>
      <c r="RD740" s="1"/>
      <c r="RE740" s="1"/>
      <c r="RF740" s="1"/>
      <c r="RG740" s="1"/>
      <c r="RH740" s="1"/>
      <c r="RI740" s="1"/>
      <c r="RJ740" s="1"/>
      <c r="RK740" s="1"/>
      <c r="RL740" s="1"/>
      <c r="RM740" s="1"/>
      <c r="RN740" s="1"/>
      <c r="RO740" s="1"/>
      <c r="RP740" s="1"/>
      <c r="RQ740" s="1"/>
      <c r="RR740" s="1"/>
      <c r="RS740" s="1"/>
      <c r="RT740" s="1"/>
      <c r="RU740" s="1"/>
      <c r="RV740" s="1"/>
      <c r="RW740" s="1"/>
      <c r="RX740" s="1"/>
      <c r="RY740" s="1"/>
      <c r="RZ740" s="1"/>
      <c r="SA740" s="1"/>
      <c r="SB740" s="1"/>
      <c r="SC740" s="1"/>
      <c r="SD740" s="1"/>
      <c r="SE740" s="1"/>
      <c r="SF740" s="1"/>
      <c r="SG740" s="1"/>
      <c r="SH740" s="1"/>
      <c r="SI740" s="1"/>
      <c r="SJ740" s="1"/>
      <c r="SK740" s="1"/>
      <c r="SL740" s="1"/>
      <c r="SM740" s="1"/>
      <c r="SN740" s="1"/>
      <c r="SO740" s="1"/>
      <c r="SP740" s="1"/>
      <c r="SQ740" s="1"/>
      <c r="SR740" s="1"/>
      <c r="SS740" s="1"/>
      <c r="ST740" s="1"/>
      <c r="SU740" s="1"/>
      <c r="SV740" s="1"/>
      <c r="SW740" s="1"/>
      <c r="SX740" s="1"/>
      <c r="SY740" s="1"/>
      <c r="SZ740" s="1"/>
      <c r="TA740" s="1"/>
      <c r="TB740" s="1"/>
      <c r="TC740" s="1"/>
      <c r="TD740" s="1"/>
      <c r="TE740" s="1"/>
      <c r="TF740" s="1"/>
      <c r="TG740" s="1"/>
      <c r="TH740" s="1"/>
      <c r="TI740" s="1"/>
      <c r="TJ740" s="1"/>
      <c r="TK740" s="1"/>
      <c r="TL740" s="1"/>
      <c r="TM740" s="1"/>
      <c r="TN740" s="1"/>
      <c r="TO740" s="1"/>
      <c r="TP740" s="1"/>
      <c r="TQ740" s="1"/>
      <c r="TR740" s="1"/>
      <c r="TS740" s="1"/>
      <c r="TT740" s="1"/>
      <c r="TU740" s="1"/>
      <c r="TV740" s="1"/>
      <c r="TW740" s="1"/>
      <c r="TX740" s="1"/>
      <c r="TY740" s="1"/>
      <c r="TZ740" s="1"/>
      <c r="UA740" s="1"/>
      <c r="UB740" s="1"/>
      <c r="UC740" s="1"/>
      <c r="UD740" s="1"/>
      <c r="UE740" s="1"/>
      <c r="UF740" s="1"/>
      <c r="UG740" s="1"/>
      <c r="UH740" s="1"/>
      <c r="UI740" s="1"/>
      <c r="UJ740" s="1"/>
      <c r="UK740" s="1"/>
      <c r="UL740" s="1"/>
      <c r="UM740" s="1"/>
      <c r="UN740" s="1"/>
      <c r="UO740" s="1"/>
      <c r="UP740" s="1"/>
      <c r="UQ740" s="1"/>
      <c r="UR740" s="1"/>
      <c r="US740" s="1"/>
      <c r="UT740" s="1"/>
      <c r="UU740" s="1"/>
      <c r="UV740" s="1"/>
      <c r="UW740" s="1"/>
      <c r="UX740" s="1"/>
      <c r="UY740" s="1"/>
      <c r="UZ740" s="1"/>
      <c r="VA740" s="1"/>
      <c r="VB740" s="1"/>
      <c r="VC740" s="1"/>
      <c r="VD740" s="1"/>
      <c r="VE740" s="1"/>
      <c r="VF740" s="1"/>
      <c r="VG740" s="1"/>
      <c r="VH740" s="1"/>
      <c r="VI740" s="1"/>
      <c r="VJ740" s="1"/>
      <c r="VK740" s="1"/>
      <c r="VL740" s="1"/>
      <c r="VM740" s="1"/>
      <c r="VN740" s="1"/>
      <c r="VO740" s="1"/>
      <c r="VP740" s="1"/>
      <c r="VQ740" s="1"/>
      <c r="VR740" s="1"/>
      <c r="VS740" s="1"/>
      <c r="VT740" s="1"/>
      <c r="VU740" s="1"/>
      <c r="VV740" s="1"/>
      <c r="VW740" s="1"/>
      <c r="VX740" s="1"/>
      <c r="VY740" s="1"/>
      <c r="VZ740" s="1"/>
      <c r="WA740" s="1"/>
      <c r="WB740" s="1"/>
      <c r="WC740" s="1"/>
      <c r="WD740" s="1"/>
      <c r="WE740" s="1"/>
      <c r="WF740" s="1"/>
      <c r="WG740" s="1"/>
      <c r="WH740" s="1"/>
      <c r="WI740" s="1"/>
      <c r="WJ740" s="1"/>
      <c r="WK740" s="1"/>
      <c r="WL740" s="1"/>
      <c r="WM740" s="1"/>
      <c r="WN740" s="1"/>
      <c r="WO740" s="1"/>
      <c r="WP740" s="1"/>
      <c r="WQ740" s="1"/>
      <c r="WR740" s="1"/>
      <c r="WS740" s="1"/>
      <c r="WT740" s="1"/>
      <c r="WU740" s="1"/>
      <c r="WV740" s="1"/>
      <c r="WW740" s="1"/>
      <c r="WX740" s="1"/>
      <c r="WY740" s="1"/>
      <c r="WZ740" s="1"/>
      <c r="XA740" s="1"/>
      <c r="XB740" s="1"/>
      <c r="XC740" s="1"/>
      <c r="XD740" s="1"/>
      <c r="XE740" s="1"/>
      <c r="XF740" s="1"/>
      <c r="XG740" s="1"/>
      <c r="XH740" s="1"/>
      <c r="XI740" s="1"/>
      <c r="XJ740" s="1"/>
      <c r="XK740" s="1"/>
      <c r="XL740" s="1"/>
      <c r="XM740" s="1"/>
      <c r="XN740" s="1"/>
      <c r="XO740" s="1"/>
      <c r="XP740" s="1"/>
      <c r="XQ740" s="1"/>
      <c r="XR740" s="1"/>
      <c r="XS740" s="1"/>
      <c r="XT740" s="1"/>
      <c r="XU740" s="1"/>
      <c r="XV740" s="1"/>
      <c r="XW740" s="1"/>
      <c r="XX740" s="1"/>
      <c r="XY740" s="1"/>
      <c r="XZ740" s="1"/>
      <c r="YA740" s="1"/>
      <c r="YB740" s="1"/>
      <c r="YC740" s="1"/>
      <c r="YD740" s="1"/>
      <c r="YE740" s="1"/>
      <c r="YF740" s="1"/>
      <c r="YG740" s="1"/>
      <c r="YH740" s="1"/>
      <c r="YI740" s="1"/>
      <c r="YJ740" s="1"/>
      <c r="YK740" s="1"/>
      <c r="YL740" s="1"/>
      <c r="YM740" s="1"/>
      <c r="YN740" s="1"/>
      <c r="YO740" s="1"/>
      <c r="YP740" s="1"/>
      <c r="YQ740" s="1"/>
      <c r="YR740" s="1"/>
      <c r="YS740" s="1"/>
      <c r="YT740" s="1"/>
      <c r="YU740" s="1"/>
      <c r="YV740" s="1"/>
      <c r="YW740" s="1"/>
      <c r="YX740" s="1"/>
      <c r="YY740" s="1"/>
      <c r="YZ740" s="1"/>
      <c r="ZA740" s="1"/>
      <c r="ZB740" s="1"/>
      <c r="ZC740" s="1"/>
      <c r="ZD740" s="1"/>
      <c r="ZE740" s="1"/>
      <c r="ZF740" s="1"/>
      <c r="ZG740" s="1"/>
      <c r="ZH740" s="1"/>
      <c r="ZI740" s="1"/>
      <c r="ZJ740" s="1"/>
      <c r="ZK740" s="1"/>
      <c r="ZL740" s="1"/>
      <c r="ZM740" s="1"/>
      <c r="ZN740" s="1"/>
      <c r="ZO740" s="1"/>
      <c r="ZP740" s="1"/>
      <c r="ZQ740" s="1"/>
      <c r="ZR740" s="1"/>
      <c r="ZS740" s="1"/>
      <c r="ZT740" s="1"/>
      <c r="ZU740" s="1"/>
      <c r="ZV740" s="1"/>
      <c r="ZW740" s="1"/>
      <c r="ZX740" s="1"/>
      <c r="ZY740" s="1"/>
      <c r="ZZ740" s="1"/>
      <c r="AAA740" s="1"/>
      <c r="AAB740" s="1"/>
      <c r="AAC740" s="1"/>
      <c r="AAD740" s="1"/>
      <c r="AAE740" s="1"/>
      <c r="AAF740" s="1"/>
      <c r="AAG740" s="1"/>
      <c r="AAH740" s="1"/>
      <c r="AAI740" s="1"/>
      <c r="AAJ740" s="1"/>
      <c r="AAK740" s="1"/>
      <c r="AAL740" s="1"/>
      <c r="AAM740" s="1"/>
      <c r="AAN740" s="1"/>
      <c r="AAO740" s="1"/>
      <c r="AAP740" s="1"/>
      <c r="AAQ740" s="1"/>
      <c r="AAR740" s="1"/>
      <c r="AAS740" s="1"/>
      <c r="AAT740" s="1"/>
      <c r="AAU740" s="1"/>
      <c r="AAV740" s="1"/>
      <c r="AAW740" s="1"/>
      <c r="AAX740" s="1"/>
      <c r="AAY740" s="1"/>
      <c r="AAZ740" s="1"/>
      <c r="ABA740" s="1"/>
      <c r="ABB740" s="1"/>
      <c r="ABC740" s="1"/>
      <c r="ABD740" s="1"/>
      <c r="ABE740" s="1"/>
      <c r="ABF740" s="1"/>
      <c r="ABG740" s="1"/>
      <c r="ABH740" s="1"/>
      <c r="ABI740" s="1"/>
      <c r="ABJ740" s="1"/>
      <c r="ABK740" s="1"/>
      <c r="ABL740" s="1"/>
      <c r="ABM740" s="1"/>
      <c r="ABN740" s="1"/>
      <c r="ABO740" s="1"/>
      <c r="ABP740" s="1"/>
      <c r="ABQ740" s="1"/>
      <c r="ABR740" s="1"/>
      <c r="ABS740" s="1"/>
      <c r="ABT740" s="1"/>
      <c r="ABU740" s="1"/>
      <c r="ABV740" s="1"/>
      <c r="ABW740" s="1"/>
      <c r="ABX740" s="1"/>
      <c r="ABY740" s="1"/>
      <c r="ABZ740" s="1"/>
      <c r="ACA740" s="1"/>
      <c r="ACB740" s="1"/>
      <c r="ACC740" s="1"/>
      <c r="ACD740" s="1"/>
      <c r="ACE740" s="1"/>
      <c r="ACF740" s="1"/>
      <c r="ACG740" s="1"/>
      <c r="ACH740" s="1"/>
      <c r="ACI740" s="1"/>
      <c r="ACJ740" s="1"/>
      <c r="ACK740" s="1"/>
      <c r="ACL740" s="1"/>
      <c r="ACM740" s="1"/>
      <c r="ACN740" s="1"/>
      <c r="ACO740" s="1"/>
      <c r="ACP740" s="1"/>
      <c r="ACQ740" s="1"/>
      <c r="ACR740" s="1"/>
      <c r="ACS740" s="1"/>
      <c r="ACT740" s="1"/>
      <c r="ACU740" s="1"/>
      <c r="ACV740" s="1"/>
      <c r="ACW740" s="1"/>
      <c r="ACX740" s="1"/>
      <c r="ACY740" s="1"/>
      <c r="ACZ740" s="1"/>
      <c r="ADA740" s="1"/>
      <c r="ADB740" s="1"/>
      <c r="ADC740" s="1"/>
      <c r="ADD740" s="1"/>
      <c r="ADE740" s="1"/>
      <c r="ADF740" s="1"/>
      <c r="ADG740" s="1"/>
      <c r="ADH740" s="1"/>
      <c r="ADI740" s="1"/>
      <c r="ADJ740" s="1"/>
      <c r="ADK740" s="1"/>
      <c r="ADL740" s="1"/>
      <c r="ADM740" s="1"/>
      <c r="ADN740" s="1"/>
      <c r="ADO740" s="1"/>
      <c r="ADP740" s="1"/>
      <c r="ADQ740" s="1"/>
      <c r="ADR740" s="1"/>
      <c r="ADS740" s="1"/>
      <c r="ADT740" s="1"/>
      <c r="ADU740" s="1"/>
      <c r="ADV740" s="1"/>
      <c r="ADW740" s="1"/>
      <c r="ADX740" s="1"/>
      <c r="ADY740" s="1"/>
      <c r="ADZ740" s="1"/>
      <c r="AEA740" s="1"/>
      <c r="AEB740" s="1"/>
      <c r="AEC740" s="1"/>
      <c r="AED740" s="1"/>
      <c r="AEE740" s="1"/>
      <c r="AEF740" s="1"/>
      <c r="AEG740" s="1"/>
      <c r="AEH740" s="1"/>
      <c r="AEI740" s="1"/>
      <c r="AEJ740" s="1"/>
      <c r="AEK740" s="1"/>
      <c r="AEL740" s="1"/>
      <c r="AEM740" s="1"/>
      <c r="AEN740" s="1"/>
      <c r="AEO740" s="1"/>
      <c r="AEP740" s="1"/>
      <c r="AEQ740" s="1"/>
      <c r="AER740" s="1"/>
      <c r="AES740" s="1"/>
      <c r="AET740" s="1"/>
      <c r="AEU740" s="1"/>
      <c r="AEV740" s="1"/>
      <c r="AEW740" s="1"/>
      <c r="AEX740" s="1"/>
      <c r="AEY740" s="1"/>
      <c r="AEZ740" s="1"/>
      <c r="AFA740" s="1"/>
      <c r="AFB740" s="1"/>
      <c r="AFC740" s="1"/>
      <c r="AFD740" s="1"/>
      <c r="AFE740" s="1"/>
      <c r="AFF740" s="1"/>
      <c r="AFG740" s="1"/>
      <c r="AFH740" s="1"/>
      <c r="AFI740" s="1"/>
      <c r="AFJ740" s="1"/>
      <c r="AFK740" s="1"/>
      <c r="AFL740" s="1"/>
      <c r="AFM740" s="1"/>
      <c r="AFN740" s="1"/>
      <c r="AFO740" s="1"/>
      <c r="AFP740" s="1"/>
      <c r="AFQ740" s="1"/>
      <c r="AFR740" s="1"/>
      <c r="AFS740" s="1"/>
      <c r="AFT740" s="1"/>
      <c r="AFU740" s="1"/>
      <c r="AFV740" s="1"/>
      <c r="AFW740" s="1"/>
      <c r="AFX740" s="1"/>
      <c r="AFY740" s="1"/>
      <c r="AFZ740" s="1"/>
      <c r="AGA740" s="1"/>
      <c r="AGB740" s="1"/>
      <c r="AGC740" s="1"/>
      <c r="AGD740" s="1"/>
      <c r="AGE740" s="1"/>
      <c r="AGF740" s="1"/>
      <c r="AGG740" s="1"/>
      <c r="AGH740" s="1"/>
      <c r="AGI740" s="1"/>
      <c r="AGJ740" s="1"/>
      <c r="AGK740" s="1"/>
      <c r="AGL740" s="1"/>
      <c r="AGM740" s="1"/>
      <c r="AGN740" s="1"/>
      <c r="AGO740" s="1"/>
      <c r="AGP740" s="1"/>
      <c r="AGQ740" s="1"/>
      <c r="AGR740" s="1"/>
      <c r="AGS740" s="1"/>
      <c r="AGT740" s="1"/>
      <c r="AGU740" s="1"/>
      <c r="AGV740" s="1"/>
      <c r="AGW740" s="1"/>
      <c r="AGX740" s="1"/>
      <c r="AGY740" s="1"/>
      <c r="AGZ740" s="1"/>
      <c r="AHA740" s="1"/>
      <c r="AHB740" s="1"/>
      <c r="AHC740" s="1"/>
      <c r="AHD740" s="1"/>
      <c r="AHE740" s="1"/>
      <c r="AHF740" s="1"/>
      <c r="AHG740" s="1"/>
      <c r="AHH740" s="1"/>
      <c r="AHI740" s="1"/>
      <c r="AHJ740" s="1"/>
      <c r="AHK740" s="1"/>
      <c r="AHL740" s="1"/>
      <c r="AHM740" s="1"/>
      <c r="AHN740" s="1"/>
      <c r="AHO740" s="1"/>
      <c r="AHP740" s="1"/>
      <c r="AHQ740" s="1"/>
      <c r="AHR740" s="1"/>
      <c r="AHS740" s="1"/>
      <c r="AHT740" s="1"/>
      <c r="AHU740" s="1"/>
      <c r="AHV740" s="1"/>
      <c r="AHW740" s="1"/>
      <c r="AHX740" s="1"/>
      <c r="AHY740" s="1"/>
      <c r="AHZ740" s="1"/>
      <c r="AIA740" s="1"/>
      <c r="AIB740" s="1"/>
      <c r="AIC740" s="1"/>
      <c r="AID740" s="1"/>
      <c r="AIE740" s="1"/>
      <c r="AIF740" s="1"/>
      <c r="AIG740" s="1"/>
      <c r="AIH740" s="1"/>
      <c r="AII740" s="1"/>
      <c r="AIJ740" s="1"/>
      <c r="AIK740" s="1"/>
      <c r="AIL740" s="1"/>
      <c r="AIM740" s="1"/>
      <c r="AIN740" s="1"/>
      <c r="AIO740" s="1"/>
      <c r="AIP740" s="1"/>
      <c r="AIQ740" s="1"/>
      <c r="AIR740" s="1"/>
      <c r="AIS740" s="1"/>
      <c r="AIT740" s="1"/>
      <c r="AIU740" s="1"/>
      <c r="AIV740" s="1"/>
      <c r="AIW740" s="1"/>
      <c r="AIX740" s="1"/>
      <c r="AIY740" s="1"/>
      <c r="AIZ740" s="1"/>
      <c r="AJA740" s="1"/>
      <c r="AJB740" s="1"/>
      <c r="AJC740" s="1"/>
      <c r="AJD740" s="1"/>
      <c r="AJE740" s="1"/>
      <c r="AJF740" s="1"/>
      <c r="AJG740" s="1"/>
      <c r="AJH740" s="1"/>
      <c r="AJI740" s="1"/>
      <c r="AJJ740" s="1"/>
      <c r="AJK740" s="1"/>
      <c r="AJL740" s="1"/>
      <c r="AJM740" s="1"/>
      <c r="AJN740" s="1"/>
      <c r="AJO740" s="1"/>
      <c r="AJP740" s="1"/>
      <c r="AJQ740" s="1"/>
      <c r="AJR740" s="1"/>
      <c r="AJS740" s="1"/>
      <c r="AJT740" s="1"/>
      <c r="AJU740" s="1"/>
      <c r="AJV740" s="1"/>
      <c r="AJW740" s="1"/>
      <c r="AJX740" s="1"/>
      <c r="AJY740" s="1"/>
      <c r="AJZ740" s="1"/>
      <c r="AKA740" s="1"/>
      <c r="AKB740" s="1"/>
      <c r="AKC740" s="1"/>
      <c r="AKD740" s="1"/>
      <c r="AKE740" s="1"/>
      <c r="AKF740" s="1"/>
      <c r="AKG740" s="1"/>
      <c r="AKH740" s="1"/>
      <c r="AKI740" s="1"/>
      <c r="AKJ740" s="1"/>
      <c r="AKK740" s="1"/>
      <c r="AKL740" s="1"/>
      <c r="AKM740" s="1"/>
      <c r="AKN740" s="1"/>
      <c r="AKO740" s="1"/>
      <c r="AKP740" s="1"/>
      <c r="AKQ740" s="1"/>
      <c r="AKR740" s="1"/>
      <c r="AKS740" s="1"/>
      <c r="AKT740" s="1"/>
      <c r="AKU740" s="1"/>
      <c r="AKV740" s="1"/>
      <c r="AKW740" s="1"/>
      <c r="AKX740" s="1"/>
      <c r="AKY740" s="1"/>
      <c r="AKZ740" s="1"/>
      <c r="ALA740" s="1"/>
      <c r="ALB740" s="1"/>
      <c r="ALC740" s="1"/>
      <c r="ALD740" s="1"/>
      <c r="ALE740" s="1"/>
      <c r="ALF740" s="1"/>
      <c r="ALG740" s="1"/>
      <c r="ALH740" s="1"/>
      <c r="ALI740" s="1"/>
      <c r="ALJ740" s="1"/>
      <c r="ALK740" s="1"/>
      <c r="ALL740" s="1"/>
      <c r="ALM740" s="1"/>
      <c r="ALN740" s="1"/>
      <c r="ALO740" s="1"/>
      <c r="ALP740" s="1"/>
      <c r="ALQ740" s="1"/>
      <c r="ALR740" s="1"/>
      <c r="ALS740" s="1"/>
      <c r="ALT740" s="1"/>
      <c r="ALU740" s="1"/>
      <c r="ALV740" s="1"/>
      <c r="ALW740" s="1"/>
      <c r="ALX740" s="1"/>
      <c r="ALY740" s="1"/>
      <c r="ALZ740" s="1"/>
      <c r="AMA740" s="1"/>
      <c r="AMB740" s="1"/>
      <c r="AMC740" s="1"/>
      <c r="AMD740" s="1"/>
      <c r="AME740" s="1"/>
      <c r="AMF740" s="1"/>
      <c r="AMG740" s="1"/>
      <c r="AMH740" s="1"/>
      <c r="AMI740" s="1"/>
      <c r="AMJ740" s="1"/>
    </row>
    <row r="741" spans="1:1024" s="22" customFormat="1">
      <c r="A741" s="1" t="s">
        <v>9841</v>
      </c>
      <c r="B741" s="1" t="s">
        <v>9803</v>
      </c>
      <c r="C741" s="1" t="s">
        <v>1358</v>
      </c>
      <c r="D741" s="1" t="s">
        <v>288</v>
      </c>
      <c r="E741" s="1" t="s">
        <v>9842</v>
      </c>
      <c r="F741" s="1" t="s">
        <v>12</v>
      </c>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c r="KB741" s="1"/>
      <c r="KC741" s="1"/>
      <c r="KD741" s="1"/>
      <c r="KE741" s="1"/>
      <c r="KF741" s="1"/>
      <c r="KG741" s="1"/>
      <c r="KH741" s="1"/>
      <c r="KI741" s="1"/>
      <c r="KJ741" s="1"/>
      <c r="KK741" s="1"/>
      <c r="KL741" s="1"/>
      <c r="KM741" s="1"/>
      <c r="KN741" s="1"/>
      <c r="KO741" s="1"/>
      <c r="KP741" s="1"/>
      <c r="KQ741" s="1"/>
      <c r="KR741" s="1"/>
      <c r="KS741" s="1"/>
      <c r="KT741" s="1"/>
      <c r="KU741" s="1"/>
      <c r="KV741" s="1"/>
      <c r="KW741" s="1"/>
      <c r="KX741" s="1"/>
      <c r="KY741" s="1"/>
      <c r="KZ741" s="1"/>
      <c r="LA741" s="1"/>
      <c r="LB741" s="1"/>
      <c r="LC741" s="1"/>
      <c r="LD741" s="1"/>
      <c r="LE741" s="1"/>
      <c r="LF741" s="1"/>
      <c r="LG741" s="1"/>
      <c r="LH741" s="1"/>
      <c r="LI741" s="1"/>
      <c r="LJ741" s="1"/>
      <c r="LK741" s="1"/>
      <c r="LL741" s="1"/>
      <c r="LM741" s="1"/>
      <c r="LN741" s="1"/>
      <c r="LO741" s="1"/>
      <c r="LP741" s="1"/>
      <c r="LQ741" s="1"/>
      <c r="LR741" s="1"/>
      <c r="LS741" s="1"/>
      <c r="LT741" s="1"/>
      <c r="LU741" s="1"/>
      <c r="LV741" s="1"/>
      <c r="LW741" s="1"/>
      <c r="LX741" s="1"/>
      <c r="LY741" s="1"/>
      <c r="LZ741" s="1"/>
      <c r="MA741" s="1"/>
      <c r="MB741" s="1"/>
      <c r="MC741" s="1"/>
      <c r="MD741" s="1"/>
      <c r="ME741" s="1"/>
      <c r="MF741" s="1"/>
      <c r="MG741" s="1"/>
      <c r="MH741" s="1"/>
      <c r="MI741" s="1"/>
      <c r="MJ741" s="1"/>
      <c r="MK741" s="1"/>
      <c r="ML741" s="1"/>
      <c r="MM741" s="1"/>
      <c r="MN741" s="1"/>
      <c r="MO741" s="1"/>
      <c r="MP741" s="1"/>
      <c r="MQ741" s="1"/>
      <c r="MR741" s="1"/>
      <c r="MS741" s="1"/>
      <c r="MT741" s="1"/>
      <c r="MU741" s="1"/>
      <c r="MV741" s="1"/>
      <c r="MW741" s="1"/>
      <c r="MX741" s="1"/>
      <c r="MY741" s="1"/>
      <c r="MZ741" s="1"/>
      <c r="NA741" s="1"/>
      <c r="NB741" s="1"/>
      <c r="NC741" s="1"/>
      <c r="ND741" s="1"/>
      <c r="NE741" s="1"/>
      <c r="NF741" s="1"/>
      <c r="NG741" s="1"/>
      <c r="NH741" s="1"/>
      <c r="NI741" s="1"/>
      <c r="NJ741" s="1"/>
      <c r="NK741" s="1"/>
      <c r="NL741" s="1"/>
      <c r="NM741" s="1"/>
      <c r="NN741" s="1"/>
      <c r="NO741" s="1"/>
      <c r="NP741" s="1"/>
      <c r="NQ741" s="1"/>
      <c r="NR741" s="1"/>
      <c r="NS741" s="1"/>
      <c r="NT741" s="1"/>
      <c r="NU741" s="1"/>
      <c r="NV741" s="1"/>
      <c r="NW741" s="1"/>
      <c r="NX741" s="1"/>
      <c r="NY741" s="1"/>
      <c r="NZ741" s="1"/>
      <c r="OA741" s="1"/>
      <c r="OB741" s="1"/>
      <c r="OC741" s="1"/>
      <c r="OD741" s="1"/>
      <c r="OE741" s="1"/>
      <c r="OF741" s="1"/>
      <c r="OG741" s="1"/>
      <c r="OH741" s="1"/>
      <c r="OI741" s="1"/>
      <c r="OJ741" s="1"/>
      <c r="OK741" s="1"/>
      <c r="OL741" s="1"/>
      <c r="OM741" s="1"/>
      <c r="ON741" s="1"/>
      <c r="OO741" s="1"/>
      <c r="OP741" s="1"/>
      <c r="OQ741" s="1"/>
      <c r="OR741" s="1"/>
      <c r="OS741" s="1"/>
      <c r="OT741" s="1"/>
      <c r="OU741" s="1"/>
      <c r="OV741" s="1"/>
      <c r="OW741" s="1"/>
      <c r="OX741" s="1"/>
      <c r="OY741" s="1"/>
      <c r="OZ741" s="1"/>
      <c r="PA741" s="1"/>
      <c r="PB741" s="1"/>
      <c r="PC741" s="1"/>
      <c r="PD741" s="1"/>
      <c r="PE741" s="1"/>
      <c r="PF741" s="1"/>
      <c r="PG741" s="1"/>
      <c r="PH741" s="1"/>
      <c r="PI741" s="1"/>
      <c r="PJ741" s="1"/>
      <c r="PK741" s="1"/>
      <c r="PL741" s="1"/>
      <c r="PM741" s="1"/>
      <c r="PN741" s="1"/>
      <c r="PO741" s="1"/>
      <c r="PP741" s="1"/>
      <c r="PQ741" s="1"/>
      <c r="PR741" s="1"/>
      <c r="PS741" s="1"/>
      <c r="PT741" s="1"/>
      <c r="PU741" s="1"/>
      <c r="PV741" s="1"/>
      <c r="PW741" s="1"/>
      <c r="PX741" s="1"/>
      <c r="PY741" s="1"/>
      <c r="PZ741" s="1"/>
      <c r="QA741" s="1"/>
      <c r="QB741" s="1"/>
      <c r="QC741" s="1"/>
      <c r="QD741" s="1"/>
      <c r="QE741" s="1"/>
      <c r="QF741" s="1"/>
      <c r="QG741" s="1"/>
      <c r="QH741" s="1"/>
      <c r="QI741" s="1"/>
      <c r="QJ741" s="1"/>
      <c r="QK741" s="1"/>
      <c r="QL741" s="1"/>
      <c r="QM741" s="1"/>
      <c r="QN741" s="1"/>
      <c r="QO741" s="1"/>
      <c r="QP741" s="1"/>
      <c r="QQ741" s="1"/>
      <c r="QR741" s="1"/>
      <c r="QS741" s="1"/>
      <c r="QT741" s="1"/>
      <c r="QU741" s="1"/>
      <c r="QV741" s="1"/>
      <c r="QW741" s="1"/>
      <c r="QX741" s="1"/>
      <c r="QY741" s="1"/>
      <c r="QZ741" s="1"/>
      <c r="RA741" s="1"/>
      <c r="RB741" s="1"/>
      <c r="RC741" s="1"/>
      <c r="RD741" s="1"/>
      <c r="RE741" s="1"/>
      <c r="RF741" s="1"/>
      <c r="RG741" s="1"/>
      <c r="RH741" s="1"/>
      <c r="RI741" s="1"/>
      <c r="RJ741" s="1"/>
      <c r="RK741" s="1"/>
      <c r="RL741" s="1"/>
      <c r="RM741" s="1"/>
      <c r="RN741" s="1"/>
      <c r="RO741" s="1"/>
      <c r="RP741" s="1"/>
      <c r="RQ741" s="1"/>
      <c r="RR741" s="1"/>
      <c r="RS741" s="1"/>
      <c r="RT741" s="1"/>
      <c r="RU741" s="1"/>
      <c r="RV741" s="1"/>
      <c r="RW741" s="1"/>
      <c r="RX741" s="1"/>
      <c r="RY741" s="1"/>
      <c r="RZ741" s="1"/>
      <c r="SA741" s="1"/>
      <c r="SB741" s="1"/>
      <c r="SC741" s="1"/>
      <c r="SD741" s="1"/>
      <c r="SE741" s="1"/>
      <c r="SF741" s="1"/>
      <c r="SG741" s="1"/>
      <c r="SH741" s="1"/>
      <c r="SI741" s="1"/>
      <c r="SJ741" s="1"/>
      <c r="SK741" s="1"/>
      <c r="SL741" s="1"/>
      <c r="SM741" s="1"/>
      <c r="SN741" s="1"/>
      <c r="SO741" s="1"/>
      <c r="SP741" s="1"/>
      <c r="SQ741" s="1"/>
      <c r="SR741" s="1"/>
      <c r="SS741" s="1"/>
      <c r="ST741" s="1"/>
      <c r="SU741" s="1"/>
      <c r="SV741" s="1"/>
      <c r="SW741" s="1"/>
      <c r="SX741" s="1"/>
      <c r="SY741" s="1"/>
      <c r="SZ741" s="1"/>
      <c r="TA741" s="1"/>
      <c r="TB741" s="1"/>
      <c r="TC741" s="1"/>
      <c r="TD741" s="1"/>
      <c r="TE741" s="1"/>
      <c r="TF741" s="1"/>
      <c r="TG741" s="1"/>
      <c r="TH741" s="1"/>
      <c r="TI741" s="1"/>
      <c r="TJ741" s="1"/>
      <c r="TK741" s="1"/>
      <c r="TL741" s="1"/>
      <c r="TM741" s="1"/>
      <c r="TN741" s="1"/>
      <c r="TO741" s="1"/>
      <c r="TP741" s="1"/>
      <c r="TQ741" s="1"/>
      <c r="TR741" s="1"/>
      <c r="TS741" s="1"/>
      <c r="TT741" s="1"/>
      <c r="TU741" s="1"/>
      <c r="TV741" s="1"/>
      <c r="TW741" s="1"/>
      <c r="TX741" s="1"/>
      <c r="TY741" s="1"/>
      <c r="TZ741" s="1"/>
      <c r="UA741" s="1"/>
      <c r="UB741" s="1"/>
      <c r="UC741" s="1"/>
      <c r="UD741" s="1"/>
      <c r="UE741" s="1"/>
      <c r="UF741" s="1"/>
      <c r="UG741" s="1"/>
      <c r="UH741" s="1"/>
      <c r="UI741" s="1"/>
      <c r="UJ741" s="1"/>
      <c r="UK741" s="1"/>
      <c r="UL741" s="1"/>
      <c r="UM741" s="1"/>
      <c r="UN741" s="1"/>
      <c r="UO741" s="1"/>
      <c r="UP741" s="1"/>
      <c r="UQ741" s="1"/>
      <c r="UR741" s="1"/>
      <c r="US741" s="1"/>
      <c r="UT741" s="1"/>
      <c r="UU741" s="1"/>
      <c r="UV741" s="1"/>
      <c r="UW741" s="1"/>
      <c r="UX741" s="1"/>
      <c r="UY741" s="1"/>
      <c r="UZ741" s="1"/>
      <c r="VA741" s="1"/>
      <c r="VB741" s="1"/>
      <c r="VC741" s="1"/>
      <c r="VD741" s="1"/>
      <c r="VE741" s="1"/>
      <c r="VF741" s="1"/>
      <c r="VG741" s="1"/>
      <c r="VH741" s="1"/>
      <c r="VI741" s="1"/>
      <c r="VJ741" s="1"/>
      <c r="VK741" s="1"/>
      <c r="VL741" s="1"/>
      <c r="VM741" s="1"/>
      <c r="VN741" s="1"/>
      <c r="VO741" s="1"/>
      <c r="VP741" s="1"/>
      <c r="VQ741" s="1"/>
      <c r="VR741" s="1"/>
      <c r="VS741" s="1"/>
      <c r="VT741" s="1"/>
      <c r="VU741" s="1"/>
      <c r="VV741" s="1"/>
      <c r="VW741" s="1"/>
      <c r="VX741" s="1"/>
      <c r="VY741" s="1"/>
      <c r="VZ741" s="1"/>
      <c r="WA741" s="1"/>
      <c r="WB741" s="1"/>
      <c r="WC741" s="1"/>
      <c r="WD741" s="1"/>
      <c r="WE741" s="1"/>
      <c r="WF741" s="1"/>
      <c r="WG741" s="1"/>
      <c r="WH741" s="1"/>
      <c r="WI741" s="1"/>
      <c r="WJ741" s="1"/>
      <c r="WK741" s="1"/>
      <c r="WL741" s="1"/>
      <c r="WM741" s="1"/>
      <c r="WN741" s="1"/>
      <c r="WO741" s="1"/>
      <c r="WP741" s="1"/>
      <c r="WQ741" s="1"/>
      <c r="WR741" s="1"/>
      <c r="WS741" s="1"/>
      <c r="WT741" s="1"/>
      <c r="WU741" s="1"/>
      <c r="WV741" s="1"/>
      <c r="WW741" s="1"/>
      <c r="WX741" s="1"/>
      <c r="WY741" s="1"/>
      <c r="WZ741" s="1"/>
      <c r="XA741" s="1"/>
      <c r="XB741" s="1"/>
      <c r="XC741" s="1"/>
      <c r="XD741" s="1"/>
      <c r="XE741" s="1"/>
      <c r="XF741" s="1"/>
      <c r="XG741" s="1"/>
      <c r="XH741" s="1"/>
      <c r="XI741" s="1"/>
      <c r="XJ741" s="1"/>
      <c r="XK741" s="1"/>
      <c r="XL741" s="1"/>
      <c r="XM741" s="1"/>
      <c r="XN741" s="1"/>
      <c r="XO741" s="1"/>
      <c r="XP741" s="1"/>
      <c r="XQ741" s="1"/>
      <c r="XR741" s="1"/>
      <c r="XS741" s="1"/>
      <c r="XT741" s="1"/>
      <c r="XU741" s="1"/>
      <c r="XV741" s="1"/>
      <c r="XW741" s="1"/>
      <c r="XX741" s="1"/>
      <c r="XY741" s="1"/>
      <c r="XZ741" s="1"/>
      <c r="YA741" s="1"/>
      <c r="YB741" s="1"/>
      <c r="YC741" s="1"/>
      <c r="YD741" s="1"/>
      <c r="YE741" s="1"/>
      <c r="YF741" s="1"/>
      <c r="YG741" s="1"/>
      <c r="YH741" s="1"/>
      <c r="YI741" s="1"/>
      <c r="YJ741" s="1"/>
      <c r="YK741" s="1"/>
      <c r="YL741" s="1"/>
      <c r="YM741" s="1"/>
      <c r="YN741" s="1"/>
      <c r="YO741" s="1"/>
      <c r="YP741" s="1"/>
      <c r="YQ741" s="1"/>
      <c r="YR741" s="1"/>
      <c r="YS741" s="1"/>
      <c r="YT741" s="1"/>
      <c r="YU741" s="1"/>
      <c r="YV741" s="1"/>
      <c r="YW741" s="1"/>
      <c r="YX741" s="1"/>
      <c r="YY741" s="1"/>
      <c r="YZ741" s="1"/>
      <c r="ZA741" s="1"/>
      <c r="ZB741" s="1"/>
      <c r="ZC741" s="1"/>
      <c r="ZD741" s="1"/>
      <c r="ZE741" s="1"/>
      <c r="ZF741" s="1"/>
      <c r="ZG741" s="1"/>
      <c r="ZH741" s="1"/>
      <c r="ZI741" s="1"/>
      <c r="ZJ741" s="1"/>
      <c r="ZK741" s="1"/>
      <c r="ZL741" s="1"/>
      <c r="ZM741" s="1"/>
      <c r="ZN741" s="1"/>
      <c r="ZO741" s="1"/>
      <c r="ZP741" s="1"/>
      <c r="ZQ741" s="1"/>
      <c r="ZR741" s="1"/>
      <c r="ZS741" s="1"/>
      <c r="ZT741" s="1"/>
      <c r="ZU741" s="1"/>
      <c r="ZV741" s="1"/>
      <c r="ZW741" s="1"/>
      <c r="ZX741" s="1"/>
      <c r="ZY741" s="1"/>
      <c r="ZZ741" s="1"/>
      <c r="AAA741" s="1"/>
      <c r="AAB741" s="1"/>
      <c r="AAC741" s="1"/>
      <c r="AAD741" s="1"/>
      <c r="AAE741" s="1"/>
      <c r="AAF741" s="1"/>
      <c r="AAG741" s="1"/>
      <c r="AAH741" s="1"/>
      <c r="AAI741" s="1"/>
      <c r="AAJ741" s="1"/>
      <c r="AAK741" s="1"/>
      <c r="AAL741" s="1"/>
      <c r="AAM741" s="1"/>
      <c r="AAN741" s="1"/>
      <c r="AAO741" s="1"/>
      <c r="AAP741" s="1"/>
      <c r="AAQ741" s="1"/>
      <c r="AAR741" s="1"/>
      <c r="AAS741" s="1"/>
      <c r="AAT741" s="1"/>
      <c r="AAU741" s="1"/>
      <c r="AAV741" s="1"/>
      <c r="AAW741" s="1"/>
      <c r="AAX741" s="1"/>
      <c r="AAY741" s="1"/>
      <c r="AAZ741" s="1"/>
      <c r="ABA741" s="1"/>
      <c r="ABB741" s="1"/>
      <c r="ABC741" s="1"/>
      <c r="ABD741" s="1"/>
      <c r="ABE741" s="1"/>
      <c r="ABF741" s="1"/>
      <c r="ABG741" s="1"/>
      <c r="ABH741" s="1"/>
      <c r="ABI741" s="1"/>
      <c r="ABJ741" s="1"/>
      <c r="ABK741" s="1"/>
      <c r="ABL741" s="1"/>
      <c r="ABM741" s="1"/>
      <c r="ABN741" s="1"/>
      <c r="ABO741" s="1"/>
      <c r="ABP741" s="1"/>
      <c r="ABQ741" s="1"/>
      <c r="ABR741" s="1"/>
      <c r="ABS741" s="1"/>
      <c r="ABT741" s="1"/>
      <c r="ABU741" s="1"/>
      <c r="ABV741" s="1"/>
      <c r="ABW741" s="1"/>
      <c r="ABX741" s="1"/>
      <c r="ABY741" s="1"/>
      <c r="ABZ741" s="1"/>
      <c r="ACA741" s="1"/>
      <c r="ACB741" s="1"/>
      <c r="ACC741" s="1"/>
      <c r="ACD741" s="1"/>
      <c r="ACE741" s="1"/>
      <c r="ACF741" s="1"/>
      <c r="ACG741" s="1"/>
      <c r="ACH741" s="1"/>
      <c r="ACI741" s="1"/>
      <c r="ACJ741" s="1"/>
      <c r="ACK741" s="1"/>
      <c r="ACL741" s="1"/>
      <c r="ACM741" s="1"/>
      <c r="ACN741" s="1"/>
      <c r="ACO741" s="1"/>
      <c r="ACP741" s="1"/>
      <c r="ACQ741" s="1"/>
      <c r="ACR741" s="1"/>
      <c r="ACS741" s="1"/>
      <c r="ACT741" s="1"/>
      <c r="ACU741" s="1"/>
      <c r="ACV741" s="1"/>
      <c r="ACW741" s="1"/>
      <c r="ACX741" s="1"/>
      <c r="ACY741" s="1"/>
      <c r="ACZ741" s="1"/>
      <c r="ADA741" s="1"/>
      <c r="ADB741" s="1"/>
      <c r="ADC741" s="1"/>
      <c r="ADD741" s="1"/>
      <c r="ADE741" s="1"/>
      <c r="ADF741" s="1"/>
      <c r="ADG741" s="1"/>
      <c r="ADH741" s="1"/>
      <c r="ADI741" s="1"/>
      <c r="ADJ741" s="1"/>
      <c r="ADK741" s="1"/>
      <c r="ADL741" s="1"/>
      <c r="ADM741" s="1"/>
      <c r="ADN741" s="1"/>
      <c r="ADO741" s="1"/>
      <c r="ADP741" s="1"/>
      <c r="ADQ741" s="1"/>
      <c r="ADR741" s="1"/>
      <c r="ADS741" s="1"/>
      <c r="ADT741" s="1"/>
      <c r="ADU741" s="1"/>
      <c r="ADV741" s="1"/>
      <c r="ADW741" s="1"/>
      <c r="ADX741" s="1"/>
      <c r="ADY741" s="1"/>
      <c r="ADZ741" s="1"/>
      <c r="AEA741" s="1"/>
      <c r="AEB741" s="1"/>
      <c r="AEC741" s="1"/>
      <c r="AED741" s="1"/>
      <c r="AEE741" s="1"/>
      <c r="AEF741" s="1"/>
      <c r="AEG741" s="1"/>
      <c r="AEH741" s="1"/>
      <c r="AEI741" s="1"/>
      <c r="AEJ741" s="1"/>
      <c r="AEK741" s="1"/>
      <c r="AEL741" s="1"/>
      <c r="AEM741" s="1"/>
      <c r="AEN741" s="1"/>
      <c r="AEO741" s="1"/>
      <c r="AEP741" s="1"/>
      <c r="AEQ741" s="1"/>
      <c r="AER741" s="1"/>
      <c r="AES741" s="1"/>
      <c r="AET741" s="1"/>
      <c r="AEU741" s="1"/>
      <c r="AEV741" s="1"/>
      <c r="AEW741" s="1"/>
      <c r="AEX741" s="1"/>
      <c r="AEY741" s="1"/>
      <c r="AEZ741" s="1"/>
      <c r="AFA741" s="1"/>
      <c r="AFB741" s="1"/>
      <c r="AFC741" s="1"/>
      <c r="AFD741" s="1"/>
      <c r="AFE741" s="1"/>
      <c r="AFF741" s="1"/>
      <c r="AFG741" s="1"/>
      <c r="AFH741" s="1"/>
      <c r="AFI741" s="1"/>
      <c r="AFJ741" s="1"/>
      <c r="AFK741" s="1"/>
      <c r="AFL741" s="1"/>
      <c r="AFM741" s="1"/>
      <c r="AFN741" s="1"/>
      <c r="AFO741" s="1"/>
      <c r="AFP741" s="1"/>
      <c r="AFQ741" s="1"/>
      <c r="AFR741" s="1"/>
      <c r="AFS741" s="1"/>
      <c r="AFT741" s="1"/>
      <c r="AFU741" s="1"/>
      <c r="AFV741" s="1"/>
      <c r="AFW741" s="1"/>
      <c r="AFX741" s="1"/>
      <c r="AFY741" s="1"/>
      <c r="AFZ741" s="1"/>
      <c r="AGA741" s="1"/>
      <c r="AGB741" s="1"/>
      <c r="AGC741" s="1"/>
      <c r="AGD741" s="1"/>
      <c r="AGE741" s="1"/>
      <c r="AGF741" s="1"/>
      <c r="AGG741" s="1"/>
      <c r="AGH741" s="1"/>
      <c r="AGI741" s="1"/>
      <c r="AGJ741" s="1"/>
      <c r="AGK741" s="1"/>
      <c r="AGL741" s="1"/>
      <c r="AGM741" s="1"/>
      <c r="AGN741" s="1"/>
      <c r="AGO741" s="1"/>
      <c r="AGP741" s="1"/>
      <c r="AGQ741" s="1"/>
      <c r="AGR741" s="1"/>
      <c r="AGS741" s="1"/>
      <c r="AGT741" s="1"/>
      <c r="AGU741" s="1"/>
      <c r="AGV741" s="1"/>
      <c r="AGW741" s="1"/>
      <c r="AGX741" s="1"/>
      <c r="AGY741" s="1"/>
      <c r="AGZ741" s="1"/>
      <c r="AHA741" s="1"/>
      <c r="AHB741" s="1"/>
      <c r="AHC741" s="1"/>
      <c r="AHD741" s="1"/>
      <c r="AHE741" s="1"/>
      <c r="AHF741" s="1"/>
      <c r="AHG741" s="1"/>
      <c r="AHH741" s="1"/>
      <c r="AHI741" s="1"/>
      <c r="AHJ741" s="1"/>
      <c r="AHK741" s="1"/>
      <c r="AHL741" s="1"/>
      <c r="AHM741" s="1"/>
      <c r="AHN741" s="1"/>
      <c r="AHO741" s="1"/>
      <c r="AHP741" s="1"/>
      <c r="AHQ741" s="1"/>
      <c r="AHR741" s="1"/>
      <c r="AHS741" s="1"/>
      <c r="AHT741" s="1"/>
      <c r="AHU741" s="1"/>
      <c r="AHV741" s="1"/>
      <c r="AHW741" s="1"/>
      <c r="AHX741" s="1"/>
      <c r="AHY741" s="1"/>
      <c r="AHZ741" s="1"/>
      <c r="AIA741" s="1"/>
      <c r="AIB741" s="1"/>
      <c r="AIC741" s="1"/>
      <c r="AID741" s="1"/>
      <c r="AIE741" s="1"/>
      <c r="AIF741" s="1"/>
      <c r="AIG741" s="1"/>
      <c r="AIH741" s="1"/>
      <c r="AII741" s="1"/>
      <c r="AIJ741" s="1"/>
      <c r="AIK741" s="1"/>
      <c r="AIL741" s="1"/>
      <c r="AIM741" s="1"/>
      <c r="AIN741" s="1"/>
      <c r="AIO741" s="1"/>
      <c r="AIP741" s="1"/>
      <c r="AIQ741" s="1"/>
      <c r="AIR741" s="1"/>
      <c r="AIS741" s="1"/>
      <c r="AIT741" s="1"/>
      <c r="AIU741" s="1"/>
      <c r="AIV741" s="1"/>
      <c r="AIW741" s="1"/>
      <c r="AIX741" s="1"/>
      <c r="AIY741" s="1"/>
      <c r="AIZ741" s="1"/>
      <c r="AJA741" s="1"/>
      <c r="AJB741" s="1"/>
      <c r="AJC741" s="1"/>
      <c r="AJD741" s="1"/>
      <c r="AJE741" s="1"/>
      <c r="AJF741" s="1"/>
      <c r="AJG741" s="1"/>
      <c r="AJH741" s="1"/>
      <c r="AJI741" s="1"/>
      <c r="AJJ741" s="1"/>
      <c r="AJK741" s="1"/>
      <c r="AJL741" s="1"/>
      <c r="AJM741" s="1"/>
      <c r="AJN741" s="1"/>
      <c r="AJO741" s="1"/>
      <c r="AJP741" s="1"/>
      <c r="AJQ741" s="1"/>
      <c r="AJR741" s="1"/>
      <c r="AJS741" s="1"/>
      <c r="AJT741" s="1"/>
      <c r="AJU741" s="1"/>
      <c r="AJV741" s="1"/>
      <c r="AJW741" s="1"/>
      <c r="AJX741" s="1"/>
      <c r="AJY741" s="1"/>
      <c r="AJZ741" s="1"/>
      <c r="AKA741" s="1"/>
      <c r="AKB741" s="1"/>
      <c r="AKC741" s="1"/>
      <c r="AKD741" s="1"/>
      <c r="AKE741" s="1"/>
      <c r="AKF741" s="1"/>
      <c r="AKG741" s="1"/>
      <c r="AKH741" s="1"/>
      <c r="AKI741" s="1"/>
      <c r="AKJ741" s="1"/>
      <c r="AKK741" s="1"/>
      <c r="AKL741" s="1"/>
      <c r="AKM741" s="1"/>
      <c r="AKN741" s="1"/>
      <c r="AKO741" s="1"/>
      <c r="AKP741" s="1"/>
      <c r="AKQ741" s="1"/>
      <c r="AKR741" s="1"/>
      <c r="AKS741" s="1"/>
      <c r="AKT741" s="1"/>
      <c r="AKU741" s="1"/>
      <c r="AKV741" s="1"/>
      <c r="AKW741" s="1"/>
      <c r="AKX741" s="1"/>
      <c r="AKY741" s="1"/>
      <c r="AKZ741" s="1"/>
      <c r="ALA741" s="1"/>
      <c r="ALB741" s="1"/>
      <c r="ALC741" s="1"/>
      <c r="ALD741" s="1"/>
      <c r="ALE741" s="1"/>
      <c r="ALF741" s="1"/>
      <c r="ALG741" s="1"/>
      <c r="ALH741" s="1"/>
      <c r="ALI741" s="1"/>
      <c r="ALJ741" s="1"/>
      <c r="ALK741" s="1"/>
      <c r="ALL741" s="1"/>
      <c r="ALM741" s="1"/>
      <c r="ALN741" s="1"/>
      <c r="ALO741" s="1"/>
      <c r="ALP741" s="1"/>
      <c r="ALQ741" s="1"/>
      <c r="ALR741" s="1"/>
      <c r="ALS741" s="1"/>
      <c r="ALT741" s="1"/>
      <c r="ALU741" s="1"/>
      <c r="ALV741" s="1"/>
      <c r="ALW741" s="1"/>
      <c r="ALX741" s="1"/>
      <c r="ALY741" s="1"/>
      <c r="ALZ741" s="1"/>
      <c r="AMA741" s="1"/>
      <c r="AMB741" s="1"/>
      <c r="AMC741" s="1"/>
      <c r="AMD741" s="1"/>
      <c r="AME741" s="1"/>
      <c r="AMF741" s="1"/>
      <c r="AMG741" s="1"/>
      <c r="AMH741" s="1"/>
      <c r="AMI741" s="1"/>
      <c r="AMJ741" s="1"/>
    </row>
    <row r="742" spans="1:1024" s="22" customFormat="1">
      <c r="A742" s="1" t="s">
        <v>9843</v>
      </c>
      <c r="B742" s="1" t="s">
        <v>9804</v>
      </c>
      <c r="C742" s="1" t="s">
        <v>1358</v>
      </c>
      <c r="D742" s="1" t="s">
        <v>247</v>
      </c>
      <c r="E742" s="1" t="s">
        <v>9844</v>
      </c>
      <c r="F742" s="1" t="s">
        <v>9844</v>
      </c>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c r="KB742" s="1"/>
      <c r="KC742" s="1"/>
      <c r="KD742" s="1"/>
      <c r="KE742" s="1"/>
      <c r="KF742" s="1"/>
      <c r="KG742" s="1"/>
      <c r="KH742" s="1"/>
      <c r="KI742" s="1"/>
      <c r="KJ742" s="1"/>
      <c r="KK742" s="1"/>
      <c r="KL742" s="1"/>
      <c r="KM742" s="1"/>
      <c r="KN742" s="1"/>
      <c r="KO742" s="1"/>
      <c r="KP742" s="1"/>
      <c r="KQ742" s="1"/>
      <c r="KR742" s="1"/>
      <c r="KS742" s="1"/>
      <c r="KT742" s="1"/>
      <c r="KU742" s="1"/>
      <c r="KV742" s="1"/>
      <c r="KW742" s="1"/>
      <c r="KX742" s="1"/>
      <c r="KY742" s="1"/>
      <c r="KZ742" s="1"/>
      <c r="LA742" s="1"/>
      <c r="LB742" s="1"/>
      <c r="LC742" s="1"/>
      <c r="LD742" s="1"/>
      <c r="LE742" s="1"/>
      <c r="LF742" s="1"/>
      <c r="LG742" s="1"/>
      <c r="LH742" s="1"/>
      <c r="LI742" s="1"/>
      <c r="LJ742" s="1"/>
      <c r="LK742" s="1"/>
      <c r="LL742" s="1"/>
      <c r="LM742" s="1"/>
      <c r="LN742" s="1"/>
      <c r="LO742" s="1"/>
      <c r="LP742" s="1"/>
      <c r="LQ742" s="1"/>
      <c r="LR742" s="1"/>
      <c r="LS742" s="1"/>
      <c r="LT742" s="1"/>
      <c r="LU742" s="1"/>
      <c r="LV742" s="1"/>
      <c r="LW742" s="1"/>
      <c r="LX742" s="1"/>
      <c r="LY742" s="1"/>
      <c r="LZ742" s="1"/>
      <c r="MA742" s="1"/>
      <c r="MB742" s="1"/>
      <c r="MC742" s="1"/>
      <c r="MD742" s="1"/>
      <c r="ME742" s="1"/>
      <c r="MF742" s="1"/>
      <c r="MG742" s="1"/>
      <c r="MH742" s="1"/>
      <c r="MI742" s="1"/>
      <c r="MJ742" s="1"/>
      <c r="MK742" s="1"/>
      <c r="ML742" s="1"/>
      <c r="MM742" s="1"/>
      <c r="MN742" s="1"/>
      <c r="MO742" s="1"/>
      <c r="MP742" s="1"/>
      <c r="MQ742" s="1"/>
      <c r="MR742" s="1"/>
      <c r="MS742" s="1"/>
      <c r="MT742" s="1"/>
      <c r="MU742" s="1"/>
      <c r="MV742" s="1"/>
      <c r="MW742" s="1"/>
      <c r="MX742" s="1"/>
      <c r="MY742" s="1"/>
      <c r="MZ742" s="1"/>
      <c r="NA742" s="1"/>
      <c r="NB742" s="1"/>
      <c r="NC742" s="1"/>
      <c r="ND742" s="1"/>
      <c r="NE742" s="1"/>
      <c r="NF742" s="1"/>
      <c r="NG742" s="1"/>
      <c r="NH742" s="1"/>
      <c r="NI742" s="1"/>
      <c r="NJ742" s="1"/>
      <c r="NK742" s="1"/>
      <c r="NL742" s="1"/>
      <c r="NM742" s="1"/>
      <c r="NN742" s="1"/>
      <c r="NO742" s="1"/>
      <c r="NP742" s="1"/>
      <c r="NQ742" s="1"/>
      <c r="NR742" s="1"/>
      <c r="NS742" s="1"/>
      <c r="NT742" s="1"/>
      <c r="NU742" s="1"/>
      <c r="NV742" s="1"/>
      <c r="NW742" s="1"/>
      <c r="NX742" s="1"/>
      <c r="NY742" s="1"/>
      <c r="NZ742" s="1"/>
      <c r="OA742" s="1"/>
      <c r="OB742" s="1"/>
      <c r="OC742" s="1"/>
      <c r="OD742" s="1"/>
      <c r="OE742" s="1"/>
      <c r="OF742" s="1"/>
      <c r="OG742" s="1"/>
      <c r="OH742" s="1"/>
      <c r="OI742" s="1"/>
      <c r="OJ742" s="1"/>
      <c r="OK742" s="1"/>
      <c r="OL742" s="1"/>
      <c r="OM742" s="1"/>
      <c r="ON742" s="1"/>
      <c r="OO742" s="1"/>
      <c r="OP742" s="1"/>
      <c r="OQ742" s="1"/>
      <c r="OR742" s="1"/>
      <c r="OS742" s="1"/>
      <c r="OT742" s="1"/>
      <c r="OU742" s="1"/>
      <c r="OV742" s="1"/>
      <c r="OW742" s="1"/>
      <c r="OX742" s="1"/>
      <c r="OY742" s="1"/>
      <c r="OZ742" s="1"/>
      <c r="PA742" s="1"/>
      <c r="PB742" s="1"/>
      <c r="PC742" s="1"/>
      <c r="PD742" s="1"/>
      <c r="PE742" s="1"/>
      <c r="PF742" s="1"/>
      <c r="PG742" s="1"/>
      <c r="PH742" s="1"/>
      <c r="PI742" s="1"/>
      <c r="PJ742" s="1"/>
      <c r="PK742" s="1"/>
      <c r="PL742" s="1"/>
      <c r="PM742" s="1"/>
      <c r="PN742" s="1"/>
      <c r="PO742" s="1"/>
      <c r="PP742" s="1"/>
      <c r="PQ742" s="1"/>
      <c r="PR742" s="1"/>
      <c r="PS742" s="1"/>
      <c r="PT742" s="1"/>
      <c r="PU742" s="1"/>
      <c r="PV742" s="1"/>
      <c r="PW742" s="1"/>
      <c r="PX742" s="1"/>
      <c r="PY742" s="1"/>
      <c r="PZ742" s="1"/>
      <c r="QA742" s="1"/>
      <c r="QB742" s="1"/>
      <c r="QC742" s="1"/>
      <c r="QD742" s="1"/>
      <c r="QE742" s="1"/>
      <c r="QF742" s="1"/>
      <c r="QG742" s="1"/>
      <c r="QH742" s="1"/>
      <c r="QI742" s="1"/>
      <c r="QJ742" s="1"/>
      <c r="QK742" s="1"/>
      <c r="QL742" s="1"/>
      <c r="QM742" s="1"/>
      <c r="QN742" s="1"/>
      <c r="QO742" s="1"/>
      <c r="QP742" s="1"/>
      <c r="QQ742" s="1"/>
      <c r="QR742" s="1"/>
      <c r="QS742" s="1"/>
      <c r="QT742" s="1"/>
      <c r="QU742" s="1"/>
      <c r="QV742" s="1"/>
      <c r="QW742" s="1"/>
      <c r="QX742" s="1"/>
      <c r="QY742" s="1"/>
      <c r="QZ742" s="1"/>
      <c r="RA742" s="1"/>
      <c r="RB742" s="1"/>
      <c r="RC742" s="1"/>
      <c r="RD742" s="1"/>
      <c r="RE742" s="1"/>
      <c r="RF742" s="1"/>
      <c r="RG742" s="1"/>
      <c r="RH742" s="1"/>
      <c r="RI742" s="1"/>
      <c r="RJ742" s="1"/>
      <c r="RK742" s="1"/>
      <c r="RL742" s="1"/>
      <c r="RM742" s="1"/>
      <c r="RN742" s="1"/>
      <c r="RO742" s="1"/>
      <c r="RP742" s="1"/>
      <c r="RQ742" s="1"/>
      <c r="RR742" s="1"/>
      <c r="RS742" s="1"/>
      <c r="RT742" s="1"/>
      <c r="RU742" s="1"/>
      <c r="RV742" s="1"/>
      <c r="RW742" s="1"/>
      <c r="RX742" s="1"/>
      <c r="RY742" s="1"/>
      <c r="RZ742" s="1"/>
      <c r="SA742" s="1"/>
      <c r="SB742" s="1"/>
      <c r="SC742" s="1"/>
      <c r="SD742" s="1"/>
      <c r="SE742" s="1"/>
      <c r="SF742" s="1"/>
      <c r="SG742" s="1"/>
      <c r="SH742" s="1"/>
      <c r="SI742" s="1"/>
      <c r="SJ742" s="1"/>
      <c r="SK742" s="1"/>
      <c r="SL742" s="1"/>
      <c r="SM742" s="1"/>
      <c r="SN742" s="1"/>
      <c r="SO742" s="1"/>
      <c r="SP742" s="1"/>
      <c r="SQ742" s="1"/>
      <c r="SR742" s="1"/>
      <c r="SS742" s="1"/>
      <c r="ST742" s="1"/>
      <c r="SU742" s="1"/>
      <c r="SV742" s="1"/>
      <c r="SW742" s="1"/>
      <c r="SX742" s="1"/>
      <c r="SY742" s="1"/>
      <c r="SZ742" s="1"/>
      <c r="TA742" s="1"/>
      <c r="TB742" s="1"/>
      <c r="TC742" s="1"/>
      <c r="TD742" s="1"/>
      <c r="TE742" s="1"/>
      <c r="TF742" s="1"/>
      <c r="TG742" s="1"/>
      <c r="TH742" s="1"/>
      <c r="TI742" s="1"/>
      <c r="TJ742" s="1"/>
      <c r="TK742" s="1"/>
      <c r="TL742" s="1"/>
      <c r="TM742" s="1"/>
      <c r="TN742" s="1"/>
      <c r="TO742" s="1"/>
      <c r="TP742" s="1"/>
      <c r="TQ742" s="1"/>
      <c r="TR742" s="1"/>
      <c r="TS742" s="1"/>
      <c r="TT742" s="1"/>
      <c r="TU742" s="1"/>
      <c r="TV742" s="1"/>
      <c r="TW742" s="1"/>
      <c r="TX742" s="1"/>
      <c r="TY742" s="1"/>
      <c r="TZ742" s="1"/>
      <c r="UA742" s="1"/>
      <c r="UB742" s="1"/>
      <c r="UC742" s="1"/>
      <c r="UD742" s="1"/>
      <c r="UE742" s="1"/>
      <c r="UF742" s="1"/>
      <c r="UG742" s="1"/>
      <c r="UH742" s="1"/>
      <c r="UI742" s="1"/>
      <c r="UJ742" s="1"/>
      <c r="UK742" s="1"/>
      <c r="UL742" s="1"/>
      <c r="UM742" s="1"/>
      <c r="UN742" s="1"/>
      <c r="UO742" s="1"/>
      <c r="UP742" s="1"/>
      <c r="UQ742" s="1"/>
      <c r="UR742" s="1"/>
      <c r="US742" s="1"/>
      <c r="UT742" s="1"/>
      <c r="UU742" s="1"/>
      <c r="UV742" s="1"/>
      <c r="UW742" s="1"/>
      <c r="UX742" s="1"/>
      <c r="UY742" s="1"/>
      <c r="UZ742" s="1"/>
      <c r="VA742" s="1"/>
      <c r="VB742" s="1"/>
      <c r="VC742" s="1"/>
      <c r="VD742" s="1"/>
      <c r="VE742" s="1"/>
      <c r="VF742" s="1"/>
      <c r="VG742" s="1"/>
      <c r="VH742" s="1"/>
      <c r="VI742" s="1"/>
      <c r="VJ742" s="1"/>
      <c r="VK742" s="1"/>
      <c r="VL742" s="1"/>
      <c r="VM742" s="1"/>
      <c r="VN742" s="1"/>
      <c r="VO742" s="1"/>
      <c r="VP742" s="1"/>
      <c r="VQ742" s="1"/>
      <c r="VR742" s="1"/>
      <c r="VS742" s="1"/>
      <c r="VT742" s="1"/>
      <c r="VU742" s="1"/>
      <c r="VV742" s="1"/>
      <c r="VW742" s="1"/>
      <c r="VX742" s="1"/>
      <c r="VY742" s="1"/>
      <c r="VZ742" s="1"/>
      <c r="WA742" s="1"/>
      <c r="WB742" s="1"/>
      <c r="WC742" s="1"/>
      <c r="WD742" s="1"/>
      <c r="WE742" s="1"/>
      <c r="WF742" s="1"/>
      <c r="WG742" s="1"/>
      <c r="WH742" s="1"/>
      <c r="WI742" s="1"/>
      <c r="WJ742" s="1"/>
      <c r="WK742" s="1"/>
      <c r="WL742" s="1"/>
      <c r="WM742" s="1"/>
      <c r="WN742" s="1"/>
      <c r="WO742" s="1"/>
      <c r="WP742" s="1"/>
      <c r="WQ742" s="1"/>
      <c r="WR742" s="1"/>
      <c r="WS742" s="1"/>
      <c r="WT742" s="1"/>
      <c r="WU742" s="1"/>
      <c r="WV742" s="1"/>
      <c r="WW742" s="1"/>
      <c r="WX742" s="1"/>
      <c r="WY742" s="1"/>
      <c r="WZ742" s="1"/>
      <c r="XA742" s="1"/>
      <c r="XB742" s="1"/>
      <c r="XC742" s="1"/>
      <c r="XD742" s="1"/>
      <c r="XE742" s="1"/>
      <c r="XF742" s="1"/>
      <c r="XG742" s="1"/>
      <c r="XH742" s="1"/>
      <c r="XI742" s="1"/>
      <c r="XJ742" s="1"/>
      <c r="XK742" s="1"/>
      <c r="XL742" s="1"/>
      <c r="XM742" s="1"/>
      <c r="XN742" s="1"/>
      <c r="XO742" s="1"/>
      <c r="XP742" s="1"/>
      <c r="XQ742" s="1"/>
      <c r="XR742" s="1"/>
      <c r="XS742" s="1"/>
      <c r="XT742" s="1"/>
      <c r="XU742" s="1"/>
      <c r="XV742" s="1"/>
      <c r="XW742" s="1"/>
      <c r="XX742" s="1"/>
      <c r="XY742" s="1"/>
      <c r="XZ742" s="1"/>
      <c r="YA742" s="1"/>
      <c r="YB742" s="1"/>
      <c r="YC742" s="1"/>
      <c r="YD742" s="1"/>
      <c r="YE742" s="1"/>
      <c r="YF742" s="1"/>
      <c r="YG742" s="1"/>
      <c r="YH742" s="1"/>
      <c r="YI742" s="1"/>
      <c r="YJ742" s="1"/>
      <c r="YK742" s="1"/>
      <c r="YL742" s="1"/>
      <c r="YM742" s="1"/>
      <c r="YN742" s="1"/>
      <c r="YO742" s="1"/>
      <c r="YP742" s="1"/>
      <c r="YQ742" s="1"/>
      <c r="YR742" s="1"/>
      <c r="YS742" s="1"/>
      <c r="YT742" s="1"/>
      <c r="YU742" s="1"/>
      <c r="YV742" s="1"/>
      <c r="YW742" s="1"/>
      <c r="YX742" s="1"/>
      <c r="YY742" s="1"/>
      <c r="YZ742" s="1"/>
      <c r="ZA742" s="1"/>
      <c r="ZB742" s="1"/>
      <c r="ZC742" s="1"/>
      <c r="ZD742" s="1"/>
      <c r="ZE742" s="1"/>
      <c r="ZF742" s="1"/>
      <c r="ZG742" s="1"/>
      <c r="ZH742" s="1"/>
      <c r="ZI742" s="1"/>
      <c r="ZJ742" s="1"/>
      <c r="ZK742" s="1"/>
      <c r="ZL742" s="1"/>
      <c r="ZM742" s="1"/>
      <c r="ZN742" s="1"/>
      <c r="ZO742" s="1"/>
      <c r="ZP742" s="1"/>
      <c r="ZQ742" s="1"/>
      <c r="ZR742" s="1"/>
      <c r="ZS742" s="1"/>
      <c r="ZT742" s="1"/>
      <c r="ZU742" s="1"/>
      <c r="ZV742" s="1"/>
      <c r="ZW742" s="1"/>
      <c r="ZX742" s="1"/>
      <c r="ZY742" s="1"/>
      <c r="ZZ742" s="1"/>
      <c r="AAA742" s="1"/>
      <c r="AAB742" s="1"/>
      <c r="AAC742" s="1"/>
      <c r="AAD742" s="1"/>
      <c r="AAE742" s="1"/>
      <c r="AAF742" s="1"/>
      <c r="AAG742" s="1"/>
      <c r="AAH742" s="1"/>
      <c r="AAI742" s="1"/>
      <c r="AAJ742" s="1"/>
      <c r="AAK742" s="1"/>
      <c r="AAL742" s="1"/>
      <c r="AAM742" s="1"/>
      <c r="AAN742" s="1"/>
      <c r="AAO742" s="1"/>
      <c r="AAP742" s="1"/>
      <c r="AAQ742" s="1"/>
      <c r="AAR742" s="1"/>
      <c r="AAS742" s="1"/>
      <c r="AAT742" s="1"/>
      <c r="AAU742" s="1"/>
      <c r="AAV742" s="1"/>
      <c r="AAW742" s="1"/>
      <c r="AAX742" s="1"/>
      <c r="AAY742" s="1"/>
      <c r="AAZ742" s="1"/>
      <c r="ABA742" s="1"/>
      <c r="ABB742" s="1"/>
      <c r="ABC742" s="1"/>
      <c r="ABD742" s="1"/>
      <c r="ABE742" s="1"/>
      <c r="ABF742" s="1"/>
      <c r="ABG742" s="1"/>
      <c r="ABH742" s="1"/>
      <c r="ABI742" s="1"/>
      <c r="ABJ742" s="1"/>
      <c r="ABK742" s="1"/>
      <c r="ABL742" s="1"/>
      <c r="ABM742" s="1"/>
      <c r="ABN742" s="1"/>
      <c r="ABO742" s="1"/>
      <c r="ABP742" s="1"/>
      <c r="ABQ742" s="1"/>
      <c r="ABR742" s="1"/>
      <c r="ABS742" s="1"/>
      <c r="ABT742" s="1"/>
      <c r="ABU742" s="1"/>
      <c r="ABV742" s="1"/>
      <c r="ABW742" s="1"/>
      <c r="ABX742" s="1"/>
      <c r="ABY742" s="1"/>
      <c r="ABZ742" s="1"/>
      <c r="ACA742" s="1"/>
      <c r="ACB742" s="1"/>
      <c r="ACC742" s="1"/>
      <c r="ACD742" s="1"/>
      <c r="ACE742" s="1"/>
      <c r="ACF742" s="1"/>
      <c r="ACG742" s="1"/>
      <c r="ACH742" s="1"/>
      <c r="ACI742" s="1"/>
      <c r="ACJ742" s="1"/>
      <c r="ACK742" s="1"/>
      <c r="ACL742" s="1"/>
      <c r="ACM742" s="1"/>
      <c r="ACN742" s="1"/>
      <c r="ACO742" s="1"/>
      <c r="ACP742" s="1"/>
      <c r="ACQ742" s="1"/>
      <c r="ACR742" s="1"/>
      <c r="ACS742" s="1"/>
      <c r="ACT742" s="1"/>
      <c r="ACU742" s="1"/>
      <c r="ACV742" s="1"/>
      <c r="ACW742" s="1"/>
      <c r="ACX742" s="1"/>
      <c r="ACY742" s="1"/>
      <c r="ACZ742" s="1"/>
      <c r="ADA742" s="1"/>
      <c r="ADB742" s="1"/>
      <c r="ADC742" s="1"/>
      <c r="ADD742" s="1"/>
      <c r="ADE742" s="1"/>
      <c r="ADF742" s="1"/>
      <c r="ADG742" s="1"/>
      <c r="ADH742" s="1"/>
      <c r="ADI742" s="1"/>
      <c r="ADJ742" s="1"/>
      <c r="ADK742" s="1"/>
      <c r="ADL742" s="1"/>
      <c r="ADM742" s="1"/>
      <c r="ADN742" s="1"/>
      <c r="ADO742" s="1"/>
      <c r="ADP742" s="1"/>
      <c r="ADQ742" s="1"/>
      <c r="ADR742" s="1"/>
      <c r="ADS742" s="1"/>
      <c r="ADT742" s="1"/>
      <c r="ADU742" s="1"/>
      <c r="ADV742" s="1"/>
      <c r="ADW742" s="1"/>
      <c r="ADX742" s="1"/>
      <c r="ADY742" s="1"/>
      <c r="ADZ742" s="1"/>
      <c r="AEA742" s="1"/>
      <c r="AEB742" s="1"/>
      <c r="AEC742" s="1"/>
      <c r="AED742" s="1"/>
      <c r="AEE742" s="1"/>
      <c r="AEF742" s="1"/>
      <c r="AEG742" s="1"/>
      <c r="AEH742" s="1"/>
      <c r="AEI742" s="1"/>
      <c r="AEJ742" s="1"/>
      <c r="AEK742" s="1"/>
      <c r="AEL742" s="1"/>
      <c r="AEM742" s="1"/>
      <c r="AEN742" s="1"/>
      <c r="AEO742" s="1"/>
      <c r="AEP742" s="1"/>
      <c r="AEQ742" s="1"/>
      <c r="AER742" s="1"/>
      <c r="AES742" s="1"/>
      <c r="AET742" s="1"/>
      <c r="AEU742" s="1"/>
      <c r="AEV742" s="1"/>
      <c r="AEW742" s="1"/>
      <c r="AEX742" s="1"/>
      <c r="AEY742" s="1"/>
      <c r="AEZ742" s="1"/>
      <c r="AFA742" s="1"/>
      <c r="AFB742" s="1"/>
      <c r="AFC742" s="1"/>
      <c r="AFD742" s="1"/>
      <c r="AFE742" s="1"/>
      <c r="AFF742" s="1"/>
      <c r="AFG742" s="1"/>
      <c r="AFH742" s="1"/>
      <c r="AFI742" s="1"/>
      <c r="AFJ742" s="1"/>
      <c r="AFK742" s="1"/>
      <c r="AFL742" s="1"/>
      <c r="AFM742" s="1"/>
      <c r="AFN742" s="1"/>
      <c r="AFO742" s="1"/>
      <c r="AFP742" s="1"/>
      <c r="AFQ742" s="1"/>
      <c r="AFR742" s="1"/>
      <c r="AFS742" s="1"/>
      <c r="AFT742" s="1"/>
      <c r="AFU742" s="1"/>
      <c r="AFV742" s="1"/>
      <c r="AFW742" s="1"/>
      <c r="AFX742" s="1"/>
      <c r="AFY742" s="1"/>
      <c r="AFZ742" s="1"/>
      <c r="AGA742" s="1"/>
      <c r="AGB742" s="1"/>
      <c r="AGC742" s="1"/>
      <c r="AGD742" s="1"/>
      <c r="AGE742" s="1"/>
      <c r="AGF742" s="1"/>
      <c r="AGG742" s="1"/>
      <c r="AGH742" s="1"/>
      <c r="AGI742" s="1"/>
      <c r="AGJ742" s="1"/>
      <c r="AGK742" s="1"/>
      <c r="AGL742" s="1"/>
      <c r="AGM742" s="1"/>
      <c r="AGN742" s="1"/>
      <c r="AGO742" s="1"/>
      <c r="AGP742" s="1"/>
      <c r="AGQ742" s="1"/>
      <c r="AGR742" s="1"/>
      <c r="AGS742" s="1"/>
      <c r="AGT742" s="1"/>
      <c r="AGU742" s="1"/>
      <c r="AGV742" s="1"/>
      <c r="AGW742" s="1"/>
      <c r="AGX742" s="1"/>
      <c r="AGY742" s="1"/>
      <c r="AGZ742" s="1"/>
      <c r="AHA742" s="1"/>
      <c r="AHB742" s="1"/>
      <c r="AHC742" s="1"/>
      <c r="AHD742" s="1"/>
      <c r="AHE742" s="1"/>
      <c r="AHF742" s="1"/>
      <c r="AHG742" s="1"/>
      <c r="AHH742" s="1"/>
      <c r="AHI742" s="1"/>
      <c r="AHJ742" s="1"/>
      <c r="AHK742" s="1"/>
      <c r="AHL742" s="1"/>
      <c r="AHM742" s="1"/>
      <c r="AHN742" s="1"/>
      <c r="AHO742" s="1"/>
      <c r="AHP742" s="1"/>
      <c r="AHQ742" s="1"/>
      <c r="AHR742" s="1"/>
      <c r="AHS742" s="1"/>
      <c r="AHT742" s="1"/>
      <c r="AHU742" s="1"/>
      <c r="AHV742" s="1"/>
      <c r="AHW742" s="1"/>
      <c r="AHX742" s="1"/>
      <c r="AHY742" s="1"/>
      <c r="AHZ742" s="1"/>
      <c r="AIA742" s="1"/>
      <c r="AIB742" s="1"/>
      <c r="AIC742" s="1"/>
      <c r="AID742" s="1"/>
      <c r="AIE742" s="1"/>
      <c r="AIF742" s="1"/>
      <c r="AIG742" s="1"/>
      <c r="AIH742" s="1"/>
      <c r="AII742" s="1"/>
      <c r="AIJ742" s="1"/>
      <c r="AIK742" s="1"/>
      <c r="AIL742" s="1"/>
      <c r="AIM742" s="1"/>
      <c r="AIN742" s="1"/>
      <c r="AIO742" s="1"/>
      <c r="AIP742" s="1"/>
      <c r="AIQ742" s="1"/>
      <c r="AIR742" s="1"/>
      <c r="AIS742" s="1"/>
      <c r="AIT742" s="1"/>
      <c r="AIU742" s="1"/>
      <c r="AIV742" s="1"/>
      <c r="AIW742" s="1"/>
      <c r="AIX742" s="1"/>
      <c r="AIY742" s="1"/>
      <c r="AIZ742" s="1"/>
      <c r="AJA742" s="1"/>
      <c r="AJB742" s="1"/>
      <c r="AJC742" s="1"/>
      <c r="AJD742" s="1"/>
      <c r="AJE742" s="1"/>
      <c r="AJF742" s="1"/>
      <c r="AJG742" s="1"/>
      <c r="AJH742" s="1"/>
      <c r="AJI742" s="1"/>
      <c r="AJJ742" s="1"/>
      <c r="AJK742" s="1"/>
      <c r="AJL742" s="1"/>
      <c r="AJM742" s="1"/>
      <c r="AJN742" s="1"/>
      <c r="AJO742" s="1"/>
      <c r="AJP742" s="1"/>
      <c r="AJQ742" s="1"/>
      <c r="AJR742" s="1"/>
      <c r="AJS742" s="1"/>
      <c r="AJT742" s="1"/>
      <c r="AJU742" s="1"/>
      <c r="AJV742" s="1"/>
      <c r="AJW742" s="1"/>
      <c r="AJX742" s="1"/>
      <c r="AJY742" s="1"/>
      <c r="AJZ742" s="1"/>
      <c r="AKA742" s="1"/>
      <c r="AKB742" s="1"/>
      <c r="AKC742" s="1"/>
      <c r="AKD742" s="1"/>
      <c r="AKE742" s="1"/>
      <c r="AKF742" s="1"/>
      <c r="AKG742" s="1"/>
      <c r="AKH742" s="1"/>
      <c r="AKI742" s="1"/>
      <c r="AKJ742" s="1"/>
      <c r="AKK742" s="1"/>
      <c r="AKL742" s="1"/>
      <c r="AKM742" s="1"/>
      <c r="AKN742" s="1"/>
      <c r="AKO742" s="1"/>
      <c r="AKP742" s="1"/>
      <c r="AKQ742" s="1"/>
      <c r="AKR742" s="1"/>
      <c r="AKS742" s="1"/>
      <c r="AKT742" s="1"/>
      <c r="AKU742" s="1"/>
      <c r="AKV742" s="1"/>
      <c r="AKW742" s="1"/>
      <c r="AKX742" s="1"/>
      <c r="AKY742" s="1"/>
      <c r="AKZ742" s="1"/>
      <c r="ALA742" s="1"/>
      <c r="ALB742" s="1"/>
      <c r="ALC742" s="1"/>
      <c r="ALD742" s="1"/>
      <c r="ALE742" s="1"/>
      <c r="ALF742" s="1"/>
      <c r="ALG742" s="1"/>
      <c r="ALH742" s="1"/>
      <c r="ALI742" s="1"/>
      <c r="ALJ742" s="1"/>
      <c r="ALK742" s="1"/>
      <c r="ALL742" s="1"/>
      <c r="ALM742" s="1"/>
      <c r="ALN742" s="1"/>
      <c r="ALO742" s="1"/>
      <c r="ALP742" s="1"/>
      <c r="ALQ742" s="1"/>
      <c r="ALR742" s="1"/>
      <c r="ALS742" s="1"/>
      <c r="ALT742" s="1"/>
      <c r="ALU742" s="1"/>
      <c r="ALV742" s="1"/>
      <c r="ALW742" s="1"/>
      <c r="ALX742" s="1"/>
      <c r="ALY742" s="1"/>
      <c r="ALZ742" s="1"/>
      <c r="AMA742" s="1"/>
      <c r="AMB742" s="1"/>
      <c r="AMC742" s="1"/>
      <c r="AMD742" s="1"/>
      <c r="AME742" s="1"/>
      <c r="AMF742" s="1"/>
      <c r="AMG742" s="1"/>
      <c r="AMH742" s="1"/>
      <c r="AMI742" s="1"/>
      <c r="AMJ742" s="1"/>
    </row>
    <row r="743" spans="1:1024" s="22" customFormat="1">
      <c r="A743" s="1" t="s">
        <v>9845</v>
      </c>
      <c r="B743" s="1" t="s">
        <v>9805</v>
      </c>
      <c r="C743" s="1" t="s">
        <v>1358</v>
      </c>
      <c r="D743" s="1" t="s">
        <v>247</v>
      </c>
      <c r="E743" s="1" t="s">
        <v>9846</v>
      </c>
      <c r="F743" s="1" t="s">
        <v>9847</v>
      </c>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c r="KB743" s="1"/>
      <c r="KC743" s="1"/>
      <c r="KD743" s="1"/>
      <c r="KE743" s="1"/>
      <c r="KF743" s="1"/>
      <c r="KG743" s="1"/>
      <c r="KH743" s="1"/>
      <c r="KI743" s="1"/>
      <c r="KJ743" s="1"/>
      <c r="KK743" s="1"/>
      <c r="KL743" s="1"/>
      <c r="KM743" s="1"/>
      <c r="KN743" s="1"/>
      <c r="KO743" s="1"/>
      <c r="KP743" s="1"/>
      <c r="KQ743" s="1"/>
      <c r="KR743" s="1"/>
      <c r="KS743" s="1"/>
      <c r="KT743" s="1"/>
      <c r="KU743" s="1"/>
      <c r="KV743" s="1"/>
      <c r="KW743" s="1"/>
      <c r="KX743" s="1"/>
      <c r="KY743" s="1"/>
      <c r="KZ743" s="1"/>
      <c r="LA743" s="1"/>
      <c r="LB743" s="1"/>
      <c r="LC743" s="1"/>
      <c r="LD743" s="1"/>
      <c r="LE743" s="1"/>
      <c r="LF743" s="1"/>
      <c r="LG743" s="1"/>
      <c r="LH743" s="1"/>
      <c r="LI743" s="1"/>
      <c r="LJ743" s="1"/>
      <c r="LK743" s="1"/>
      <c r="LL743" s="1"/>
      <c r="LM743" s="1"/>
      <c r="LN743" s="1"/>
      <c r="LO743" s="1"/>
      <c r="LP743" s="1"/>
      <c r="LQ743" s="1"/>
      <c r="LR743" s="1"/>
      <c r="LS743" s="1"/>
      <c r="LT743" s="1"/>
      <c r="LU743" s="1"/>
      <c r="LV743" s="1"/>
      <c r="LW743" s="1"/>
      <c r="LX743" s="1"/>
      <c r="LY743" s="1"/>
      <c r="LZ743" s="1"/>
      <c r="MA743" s="1"/>
      <c r="MB743" s="1"/>
      <c r="MC743" s="1"/>
      <c r="MD743" s="1"/>
      <c r="ME743" s="1"/>
      <c r="MF743" s="1"/>
      <c r="MG743" s="1"/>
      <c r="MH743" s="1"/>
      <c r="MI743" s="1"/>
      <c r="MJ743" s="1"/>
      <c r="MK743" s="1"/>
      <c r="ML743" s="1"/>
      <c r="MM743" s="1"/>
      <c r="MN743" s="1"/>
      <c r="MO743" s="1"/>
      <c r="MP743" s="1"/>
      <c r="MQ743" s="1"/>
      <c r="MR743" s="1"/>
      <c r="MS743" s="1"/>
      <c r="MT743" s="1"/>
      <c r="MU743" s="1"/>
      <c r="MV743" s="1"/>
      <c r="MW743" s="1"/>
      <c r="MX743" s="1"/>
      <c r="MY743" s="1"/>
      <c r="MZ743" s="1"/>
      <c r="NA743" s="1"/>
      <c r="NB743" s="1"/>
      <c r="NC743" s="1"/>
      <c r="ND743" s="1"/>
      <c r="NE743" s="1"/>
      <c r="NF743" s="1"/>
      <c r="NG743" s="1"/>
      <c r="NH743" s="1"/>
      <c r="NI743" s="1"/>
      <c r="NJ743" s="1"/>
      <c r="NK743" s="1"/>
      <c r="NL743" s="1"/>
      <c r="NM743" s="1"/>
      <c r="NN743" s="1"/>
      <c r="NO743" s="1"/>
      <c r="NP743" s="1"/>
      <c r="NQ743" s="1"/>
      <c r="NR743" s="1"/>
      <c r="NS743" s="1"/>
      <c r="NT743" s="1"/>
      <c r="NU743" s="1"/>
      <c r="NV743" s="1"/>
      <c r="NW743" s="1"/>
      <c r="NX743" s="1"/>
      <c r="NY743" s="1"/>
      <c r="NZ743" s="1"/>
      <c r="OA743" s="1"/>
      <c r="OB743" s="1"/>
      <c r="OC743" s="1"/>
      <c r="OD743" s="1"/>
      <c r="OE743" s="1"/>
      <c r="OF743" s="1"/>
      <c r="OG743" s="1"/>
      <c r="OH743" s="1"/>
      <c r="OI743" s="1"/>
      <c r="OJ743" s="1"/>
      <c r="OK743" s="1"/>
      <c r="OL743" s="1"/>
      <c r="OM743" s="1"/>
      <c r="ON743" s="1"/>
      <c r="OO743" s="1"/>
      <c r="OP743" s="1"/>
      <c r="OQ743" s="1"/>
      <c r="OR743" s="1"/>
      <c r="OS743" s="1"/>
      <c r="OT743" s="1"/>
      <c r="OU743" s="1"/>
      <c r="OV743" s="1"/>
      <c r="OW743" s="1"/>
      <c r="OX743" s="1"/>
      <c r="OY743" s="1"/>
      <c r="OZ743" s="1"/>
      <c r="PA743" s="1"/>
      <c r="PB743" s="1"/>
      <c r="PC743" s="1"/>
      <c r="PD743" s="1"/>
      <c r="PE743" s="1"/>
      <c r="PF743" s="1"/>
      <c r="PG743" s="1"/>
      <c r="PH743" s="1"/>
      <c r="PI743" s="1"/>
      <c r="PJ743" s="1"/>
      <c r="PK743" s="1"/>
      <c r="PL743" s="1"/>
      <c r="PM743" s="1"/>
      <c r="PN743" s="1"/>
      <c r="PO743" s="1"/>
      <c r="PP743" s="1"/>
      <c r="PQ743" s="1"/>
      <c r="PR743" s="1"/>
      <c r="PS743" s="1"/>
      <c r="PT743" s="1"/>
      <c r="PU743" s="1"/>
      <c r="PV743" s="1"/>
      <c r="PW743" s="1"/>
      <c r="PX743" s="1"/>
      <c r="PY743" s="1"/>
      <c r="PZ743" s="1"/>
      <c r="QA743" s="1"/>
      <c r="QB743" s="1"/>
      <c r="QC743" s="1"/>
      <c r="QD743" s="1"/>
      <c r="QE743" s="1"/>
      <c r="QF743" s="1"/>
      <c r="QG743" s="1"/>
      <c r="QH743" s="1"/>
      <c r="QI743" s="1"/>
      <c r="QJ743" s="1"/>
      <c r="QK743" s="1"/>
      <c r="QL743" s="1"/>
      <c r="QM743" s="1"/>
      <c r="QN743" s="1"/>
      <c r="QO743" s="1"/>
      <c r="QP743" s="1"/>
      <c r="QQ743" s="1"/>
      <c r="QR743" s="1"/>
      <c r="QS743" s="1"/>
      <c r="QT743" s="1"/>
      <c r="QU743" s="1"/>
      <c r="QV743" s="1"/>
      <c r="QW743" s="1"/>
      <c r="QX743" s="1"/>
      <c r="QY743" s="1"/>
      <c r="QZ743" s="1"/>
      <c r="RA743" s="1"/>
      <c r="RB743" s="1"/>
      <c r="RC743" s="1"/>
      <c r="RD743" s="1"/>
      <c r="RE743" s="1"/>
      <c r="RF743" s="1"/>
      <c r="RG743" s="1"/>
      <c r="RH743" s="1"/>
      <c r="RI743" s="1"/>
      <c r="RJ743" s="1"/>
      <c r="RK743" s="1"/>
      <c r="RL743" s="1"/>
      <c r="RM743" s="1"/>
      <c r="RN743" s="1"/>
      <c r="RO743" s="1"/>
      <c r="RP743" s="1"/>
      <c r="RQ743" s="1"/>
      <c r="RR743" s="1"/>
      <c r="RS743" s="1"/>
      <c r="RT743" s="1"/>
      <c r="RU743" s="1"/>
      <c r="RV743" s="1"/>
      <c r="RW743" s="1"/>
      <c r="RX743" s="1"/>
      <c r="RY743" s="1"/>
      <c r="RZ743" s="1"/>
      <c r="SA743" s="1"/>
      <c r="SB743" s="1"/>
      <c r="SC743" s="1"/>
      <c r="SD743" s="1"/>
      <c r="SE743" s="1"/>
      <c r="SF743" s="1"/>
      <c r="SG743" s="1"/>
      <c r="SH743" s="1"/>
      <c r="SI743" s="1"/>
      <c r="SJ743" s="1"/>
      <c r="SK743" s="1"/>
      <c r="SL743" s="1"/>
      <c r="SM743" s="1"/>
      <c r="SN743" s="1"/>
      <c r="SO743" s="1"/>
      <c r="SP743" s="1"/>
      <c r="SQ743" s="1"/>
      <c r="SR743" s="1"/>
      <c r="SS743" s="1"/>
      <c r="ST743" s="1"/>
      <c r="SU743" s="1"/>
      <c r="SV743" s="1"/>
      <c r="SW743" s="1"/>
      <c r="SX743" s="1"/>
      <c r="SY743" s="1"/>
      <c r="SZ743" s="1"/>
      <c r="TA743" s="1"/>
      <c r="TB743" s="1"/>
      <c r="TC743" s="1"/>
      <c r="TD743" s="1"/>
      <c r="TE743" s="1"/>
      <c r="TF743" s="1"/>
      <c r="TG743" s="1"/>
      <c r="TH743" s="1"/>
      <c r="TI743" s="1"/>
      <c r="TJ743" s="1"/>
      <c r="TK743" s="1"/>
      <c r="TL743" s="1"/>
      <c r="TM743" s="1"/>
      <c r="TN743" s="1"/>
      <c r="TO743" s="1"/>
      <c r="TP743" s="1"/>
      <c r="TQ743" s="1"/>
      <c r="TR743" s="1"/>
      <c r="TS743" s="1"/>
      <c r="TT743" s="1"/>
      <c r="TU743" s="1"/>
      <c r="TV743" s="1"/>
      <c r="TW743" s="1"/>
      <c r="TX743" s="1"/>
      <c r="TY743" s="1"/>
      <c r="TZ743" s="1"/>
      <c r="UA743" s="1"/>
      <c r="UB743" s="1"/>
      <c r="UC743" s="1"/>
      <c r="UD743" s="1"/>
      <c r="UE743" s="1"/>
      <c r="UF743" s="1"/>
      <c r="UG743" s="1"/>
      <c r="UH743" s="1"/>
      <c r="UI743" s="1"/>
      <c r="UJ743" s="1"/>
      <c r="UK743" s="1"/>
      <c r="UL743" s="1"/>
      <c r="UM743" s="1"/>
      <c r="UN743" s="1"/>
      <c r="UO743" s="1"/>
      <c r="UP743" s="1"/>
      <c r="UQ743" s="1"/>
      <c r="UR743" s="1"/>
      <c r="US743" s="1"/>
      <c r="UT743" s="1"/>
      <c r="UU743" s="1"/>
      <c r="UV743" s="1"/>
      <c r="UW743" s="1"/>
      <c r="UX743" s="1"/>
      <c r="UY743" s="1"/>
      <c r="UZ743" s="1"/>
      <c r="VA743" s="1"/>
      <c r="VB743" s="1"/>
      <c r="VC743" s="1"/>
      <c r="VD743" s="1"/>
      <c r="VE743" s="1"/>
      <c r="VF743" s="1"/>
      <c r="VG743" s="1"/>
      <c r="VH743" s="1"/>
      <c r="VI743" s="1"/>
      <c r="VJ743" s="1"/>
      <c r="VK743" s="1"/>
      <c r="VL743" s="1"/>
      <c r="VM743" s="1"/>
      <c r="VN743" s="1"/>
      <c r="VO743" s="1"/>
      <c r="VP743" s="1"/>
      <c r="VQ743" s="1"/>
      <c r="VR743" s="1"/>
      <c r="VS743" s="1"/>
      <c r="VT743" s="1"/>
      <c r="VU743" s="1"/>
      <c r="VV743" s="1"/>
      <c r="VW743" s="1"/>
      <c r="VX743" s="1"/>
      <c r="VY743" s="1"/>
      <c r="VZ743" s="1"/>
      <c r="WA743" s="1"/>
      <c r="WB743" s="1"/>
      <c r="WC743" s="1"/>
      <c r="WD743" s="1"/>
      <c r="WE743" s="1"/>
      <c r="WF743" s="1"/>
      <c r="WG743" s="1"/>
      <c r="WH743" s="1"/>
      <c r="WI743" s="1"/>
      <c r="WJ743" s="1"/>
      <c r="WK743" s="1"/>
      <c r="WL743" s="1"/>
      <c r="WM743" s="1"/>
      <c r="WN743" s="1"/>
      <c r="WO743" s="1"/>
      <c r="WP743" s="1"/>
      <c r="WQ743" s="1"/>
      <c r="WR743" s="1"/>
      <c r="WS743" s="1"/>
      <c r="WT743" s="1"/>
      <c r="WU743" s="1"/>
      <c r="WV743" s="1"/>
      <c r="WW743" s="1"/>
      <c r="WX743" s="1"/>
      <c r="WY743" s="1"/>
      <c r="WZ743" s="1"/>
      <c r="XA743" s="1"/>
      <c r="XB743" s="1"/>
      <c r="XC743" s="1"/>
      <c r="XD743" s="1"/>
      <c r="XE743" s="1"/>
      <c r="XF743" s="1"/>
      <c r="XG743" s="1"/>
      <c r="XH743" s="1"/>
      <c r="XI743" s="1"/>
      <c r="XJ743" s="1"/>
      <c r="XK743" s="1"/>
      <c r="XL743" s="1"/>
      <c r="XM743" s="1"/>
      <c r="XN743" s="1"/>
      <c r="XO743" s="1"/>
      <c r="XP743" s="1"/>
      <c r="XQ743" s="1"/>
      <c r="XR743" s="1"/>
      <c r="XS743" s="1"/>
      <c r="XT743" s="1"/>
      <c r="XU743" s="1"/>
      <c r="XV743" s="1"/>
      <c r="XW743" s="1"/>
      <c r="XX743" s="1"/>
      <c r="XY743" s="1"/>
      <c r="XZ743" s="1"/>
      <c r="YA743" s="1"/>
      <c r="YB743" s="1"/>
      <c r="YC743" s="1"/>
      <c r="YD743" s="1"/>
      <c r="YE743" s="1"/>
      <c r="YF743" s="1"/>
      <c r="YG743" s="1"/>
      <c r="YH743" s="1"/>
      <c r="YI743" s="1"/>
      <c r="YJ743" s="1"/>
      <c r="YK743" s="1"/>
      <c r="YL743" s="1"/>
      <c r="YM743" s="1"/>
      <c r="YN743" s="1"/>
      <c r="YO743" s="1"/>
      <c r="YP743" s="1"/>
      <c r="YQ743" s="1"/>
      <c r="YR743" s="1"/>
      <c r="YS743" s="1"/>
      <c r="YT743" s="1"/>
      <c r="YU743" s="1"/>
      <c r="YV743" s="1"/>
      <c r="YW743" s="1"/>
      <c r="YX743" s="1"/>
      <c r="YY743" s="1"/>
      <c r="YZ743" s="1"/>
      <c r="ZA743" s="1"/>
      <c r="ZB743" s="1"/>
      <c r="ZC743" s="1"/>
      <c r="ZD743" s="1"/>
      <c r="ZE743" s="1"/>
      <c r="ZF743" s="1"/>
      <c r="ZG743" s="1"/>
      <c r="ZH743" s="1"/>
      <c r="ZI743" s="1"/>
      <c r="ZJ743" s="1"/>
      <c r="ZK743" s="1"/>
      <c r="ZL743" s="1"/>
      <c r="ZM743" s="1"/>
      <c r="ZN743" s="1"/>
      <c r="ZO743" s="1"/>
      <c r="ZP743" s="1"/>
      <c r="ZQ743" s="1"/>
      <c r="ZR743" s="1"/>
      <c r="ZS743" s="1"/>
      <c r="ZT743" s="1"/>
      <c r="ZU743" s="1"/>
      <c r="ZV743" s="1"/>
      <c r="ZW743" s="1"/>
      <c r="ZX743" s="1"/>
      <c r="ZY743" s="1"/>
      <c r="ZZ743" s="1"/>
      <c r="AAA743" s="1"/>
      <c r="AAB743" s="1"/>
      <c r="AAC743" s="1"/>
      <c r="AAD743" s="1"/>
      <c r="AAE743" s="1"/>
      <c r="AAF743" s="1"/>
      <c r="AAG743" s="1"/>
      <c r="AAH743" s="1"/>
      <c r="AAI743" s="1"/>
      <c r="AAJ743" s="1"/>
      <c r="AAK743" s="1"/>
      <c r="AAL743" s="1"/>
      <c r="AAM743" s="1"/>
      <c r="AAN743" s="1"/>
      <c r="AAO743" s="1"/>
      <c r="AAP743" s="1"/>
      <c r="AAQ743" s="1"/>
      <c r="AAR743" s="1"/>
      <c r="AAS743" s="1"/>
      <c r="AAT743" s="1"/>
      <c r="AAU743" s="1"/>
      <c r="AAV743" s="1"/>
      <c r="AAW743" s="1"/>
      <c r="AAX743" s="1"/>
      <c r="AAY743" s="1"/>
      <c r="AAZ743" s="1"/>
      <c r="ABA743" s="1"/>
      <c r="ABB743" s="1"/>
      <c r="ABC743" s="1"/>
      <c r="ABD743" s="1"/>
      <c r="ABE743" s="1"/>
      <c r="ABF743" s="1"/>
      <c r="ABG743" s="1"/>
      <c r="ABH743" s="1"/>
      <c r="ABI743" s="1"/>
      <c r="ABJ743" s="1"/>
      <c r="ABK743" s="1"/>
      <c r="ABL743" s="1"/>
      <c r="ABM743" s="1"/>
      <c r="ABN743" s="1"/>
      <c r="ABO743" s="1"/>
      <c r="ABP743" s="1"/>
      <c r="ABQ743" s="1"/>
      <c r="ABR743" s="1"/>
      <c r="ABS743" s="1"/>
      <c r="ABT743" s="1"/>
      <c r="ABU743" s="1"/>
      <c r="ABV743" s="1"/>
      <c r="ABW743" s="1"/>
      <c r="ABX743" s="1"/>
      <c r="ABY743" s="1"/>
      <c r="ABZ743" s="1"/>
      <c r="ACA743" s="1"/>
      <c r="ACB743" s="1"/>
      <c r="ACC743" s="1"/>
      <c r="ACD743" s="1"/>
      <c r="ACE743" s="1"/>
      <c r="ACF743" s="1"/>
      <c r="ACG743" s="1"/>
      <c r="ACH743" s="1"/>
      <c r="ACI743" s="1"/>
      <c r="ACJ743" s="1"/>
      <c r="ACK743" s="1"/>
      <c r="ACL743" s="1"/>
      <c r="ACM743" s="1"/>
      <c r="ACN743" s="1"/>
      <c r="ACO743" s="1"/>
      <c r="ACP743" s="1"/>
      <c r="ACQ743" s="1"/>
      <c r="ACR743" s="1"/>
      <c r="ACS743" s="1"/>
      <c r="ACT743" s="1"/>
      <c r="ACU743" s="1"/>
      <c r="ACV743" s="1"/>
      <c r="ACW743" s="1"/>
      <c r="ACX743" s="1"/>
      <c r="ACY743" s="1"/>
      <c r="ACZ743" s="1"/>
      <c r="ADA743" s="1"/>
      <c r="ADB743" s="1"/>
      <c r="ADC743" s="1"/>
      <c r="ADD743" s="1"/>
      <c r="ADE743" s="1"/>
      <c r="ADF743" s="1"/>
      <c r="ADG743" s="1"/>
      <c r="ADH743" s="1"/>
      <c r="ADI743" s="1"/>
      <c r="ADJ743" s="1"/>
      <c r="ADK743" s="1"/>
      <c r="ADL743" s="1"/>
      <c r="ADM743" s="1"/>
      <c r="ADN743" s="1"/>
      <c r="ADO743" s="1"/>
      <c r="ADP743" s="1"/>
      <c r="ADQ743" s="1"/>
      <c r="ADR743" s="1"/>
      <c r="ADS743" s="1"/>
      <c r="ADT743" s="1"/>
      <c r="ADU743" s="1"/>
      <c r="ADV743" s="1"/>
      <c r="ADW743" s="1"/>
      <c r="ADX743" s="1"/>
      <c r="ADY743" s="1"/>
      <c r="ADZ743" s="1"/>
      <c r="AEA743" s="1"/>
      <c r="AEB743" s="1"/>
      <c r="AEC743" s="1"/>
      <c r="AED743" s="1"/>
      <c r="AEE743" s="1"/>
      <c r="AEF743" s="1"/>
      <c r="AEG743" s="1"/>
      <c r="AEH743" s="1"/>
      <c r="AEI743" s="1"/>
      <c r="AEJ743" s="1"/>
      <c r="AEK743" s="1"/>
      <c r="AEL743" s="1"/>
      <c r="AEM743" s="1"/>
      <c r="AEN743" s="1"/>
      <c r="AEO743" s="1"/>
      <c r="AEP743" s="1"/>
      <c r="AEQ743" s="1"/>
      <c r="AER743" s="1"/>
      <c r="AES743" s="1"/>
      <c r="AET743" s="1"/>
      <c r="AEU743" s="1"/>
      <c r="AEV743" s="1"/>
      <c r="AEW743" s="1"/>
      <c r="AEX743" s="1"/>
      <c r="AEY743" s="1"/>
      <c r="AEZ743" s="1"/>
      <c r="AFA743" s="1"/>
      <c r="AFB743" s="1"/>
      <c r="AFC743" s="1"/>
      <c r="AFD743" s="1"/>
      <c r="AFE743" s="1"/>
      <c r="AFF743" s="1"/>
      <c r="AFG743" s="1"/>
      <c r="AFH743" s="1"/>
      <c r="AFI743" s="1"/>
      <c r="AFJ743" s="1"/>
      <c r="AFK743" s="1"/>
      <c r="AFL743" s="1"/>
      <c r="AFM743" s="1"/>
      <c r="AFN743" s="1"/>
      <c r="AFO743" s="1"/>
      <c r="AFP743" s="1"/>
      <c r="AFQ743" s="1"/>
      <c r="AFR743" s="1"/>
      <c r="AFS743" s="1"/>
      <c r="AFT743" s="1"/>
      <c r="AFU743" s="1"/>
      <c r="AFV743" s="1"/>
      <c r="AFW743" s="1"/>
      <c r="AFX743" s="1"/>
      <c r="AFY743" s="1"/>
      <c r="AFZ743" s="1"/>
      <c r="AGA743" s="1"/>
      <c r="AGB743" s="1"/>
      <c r="AGC743" s="1"/>
      <c r="AGD743" s="1"/>
      <c r="AGE743" s="1"/>
      <c r="AGF743" s="1"/>
      <c r="AGG743" s="1"/>
      <c r="AGH743" s="1"/>
      <c r="AGI743" s="1"/>
      <c r="AGJ743" s="1"/>
      <c r="AGK743" s="1"/>
      <c r="AGL743" s="1"/>
      <c r="AGM743" s="1"/>
      <c r="AGN743" s="1"/>
      <c r="AGO743" s="1"/>
      <c r="AGP743" s="1"/>
      <c r="AGQ743" s="1"/>
      <c r="AGR743" s="1"/>
      <c r="AGS743" s="1"/>
      <c r="AGT743" s="1"/>
      <c r="AGU743" s="1"/>
      <c r="AGV743" s="1"/>
      <c r="AGW743" s="1"/>
      <c r="AGX743" s="1"/>
      <c r="AGY743" s="1"/>
      <c r="AGZ743" s="1"/>
      <c r="AHA743" s="1"/>
      <c r="AHB743" s="1"/>
      <c r="AHC743" s="1"/>
      <c r="AHD743" s="1"/>
      <c r="AHE743" s="1"/>
      <c r="AHF743" s="1"/>
      <c r="AHG743" s="1"/>
      <c r="AHH743" s="1"/>
      <c r="AHI743" s="1"/>
      <c r="AHJ743" s="1"/>
      <c r="AHK743" s="1"/>
      <c r="AHL743" s="1"/>
      <c r="AHM743" s="1"/>
      <c r="AHN743" s="1"/>
      <c r="AHO743" s="1"/>
      <c r="AHP743" s="1"/>
      <c r="AHQ743" s="1"/>
      <c r="AHR743" s="1"/>
      <c r="AHS743" s="1"/>
      <c r="AHT743" s="1"/>
      <c r="AHU743" s="1"/>
      <c r="AHV743" s="1"/>
      <c r="AHW743" s="1"/>
      <c r="AHX743" s="1"/>
      <c r="AHY743" s="1"/>
      <c r="AHZ743" s="1"/>
      <c r="AIA743" s="1"/>
      <c r="AIB743" s="1"/>
      <c r="AIC743" s="1"/>
      <c r="AID743" s="1"/>
      <c r="AIE743" s="1"/>
      <c r="AIF743" s="1"/>
      <c r="AIG743" s="1"/>
      <c r="AIH743" s="1"/>
      <c r="AII743" s="1"/>
      <c r="AIJ743" s="1"/>
      <c r="AIK743" s="1"/>
      <c r="AIL743" s="1"/>
      <c r="AIM743" s="1"/>
      <c r="AIN743" s="1"/>
      <c r="AIO743" s="1"/>
      <c r="AIP743" s="1"/>
      <c r="AIQ743" s="1"/>
      <c r="AIR743" s="1"/>
      <c r="AIS743" s="1"/>
      <c r="AIT743" s="1"/>
      <c r="AIU743" s="1"/>
      <c r="AIV743" s="1"/>
      <c r="AIW743" s="1"/>
      <c r="AIX743" s="1"/>
      <c r="AIY743" s="1"/>
      <c r="AIZ743" s="1"/>
      <c r="AJA743" s="1"/>
      <c r="AJB743" s="1"/>
      <c r="AJC743" s="1"/>
      <c r="AJD743" s="1"/>
      <c r="AJE743" s="1"/>
      <c r="AJF743" s="1"/>
      <c r="AJG743" s="1"/>
      <c r="AJH743" s="1"/>
      <c r="AJI743" s="1"/>
      <c r="AJJ743" s="1"/>
      <c r="AJK743" s="1"/>
      <c r="AJL743" s="1"/>
      <c r="AJM743" s="1"/>
      <c r="AJN743" s="1"/>
      <c r="AJO743" s="1"/>
      <c r="AJP743" s="1"/>
      <c r="AJQ743" s="1"/>
      <c r="AJR743" s="1"/>
      <c r="AJS743" s="1"/>
      <c r="AJT743" s="1"/>
      <c r="AJU743" s="1"/>
      <c r="AJV743" s="1"/>
      <c r="AJW743" s="1"/>
      <c r="AJX743" s="1"/>
      <c r="AJY743" s="1"/>
      <c r="AJZ743" s="1"/>
      <c r="AKA743" s="1"/>
      <c r="AKB743" s="1"/>
      <c r="AKC743" s="1"/>
      <c r="AKD743" s="1"/>
      <c r="AKE743" s="1"/>
      <c r="AKF743" s="1"/>
      <c r="AKG743" s="1"/>
      <c r="AKH743" s="1"/>
      <c r="AKI743" s="1"/>
      <c r="AKJ743" s="1"/>
      <c r="AKK743" s="1"/>
      <c r="AKL743" s="1"/>
      <c r="AKM743" s="1"/>
      <c r="AKN743" s="1"/>
      <c r="AKO743" s="1"/>
      <c r="AKP743" s="1"/>
      <c r="AKQ743" s="1"/>
      <c r="AKR743" s="1"/>
      <c r="AKS743" s="1"/>
      <c r="AKT743" s="1"/>
      <c r="AKU743" s="1"/>
      <c r="AKV743" s="1"/>
      <c r="AKW743" s="1"/>
      <c r="AKX743" s="1"/>
      <c r="AKY743" s="1"/>
      <c r="AKZ743" s="1"/>
      <c r="ALA743" s="1"/>
      <c r="ALB743" s="1"/>
      <c r="ALC743" s="1"/>
      <c r="ALD743" s="1"/>
      <c r="ALE743" s="1"/>
      <c r="ALF743" s="1"/>
      <c r="ALG743" s="1"/>
      <c r="ALH743" s="1"/>
      <c r="ALI743" s="1"/>
      <c r="ALJ743" s="1"/>
      <c r="ALK743" s="1"/>
      <c r="ALL743" s="1"/>
      <c r="ALM743" s="1"/>
      <c r="ALN743" s="1"/>
      <c r="ALO743" s="1"/>
      <c r="ALP743" s="1"/>
      <c r="ALQ743" s="1"/>
      <c r="ALR743" s="1"/>
      <c r="ALS743" s="1"/>
      <c r="ALT743" s="1"/>
      <c r="ALU743" s="1"/>
      <c r="ALV743" s="1"/>
      <c r="ALW743" s="1"/>
      <c r="ALX743" s="1"/>
      <c r="ALY743" s="1"/>
      <c r="ALZ743" s="1"/>
      <c r="AMA743" s="1"/>
      <c r="AMB743" s="1"/>
      <c r="AMC743" s="1"/>
      <c r="AMD743" s="1"/>
      <c r="AME743" s="1"/>
      <c r="AMF743" s="1"/>
      <c r="AMG743" s="1"/>
      <c r="AMH743" s="1"/>
      <c r="AMI743" s="1"/>
      <c r="AMJ743" s="1"/>
    </row>
    <row r="744" spans="1:1024" s="22" customForma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c r="KB744" s="1"/>
      <c r="KC744" s="1"/>
      <c r="KD744" s="1"/>
      <c r="KE744" s="1"/>
      <c r="KF744" s="1"/>
      <c r="KG744" s="1"/>
      <c r="KH744" s="1"/>
      <c r="KI744" s="1"/>
      <c r="KJ744" s="1"/>
      <c r="KK744" s="1"/>
      <c r="KL744" s="1"/>
      <c r="KM744" s="1"/>
      <c r="KN744" s="1"/>
      <c r="KO744" s="1"/>
      <c r="KP744" s="1"/>
      <c r="KQ744" s="1"/>
      <c r="KR744" s="1"/>
      <c r="KS744" s="1"/>
      <c r="KT744" s="1"/>
      <c r="KU744" s="1"/>
      <c r="KV744" s="1"/>
      <c r="KW744" s="1"/>
      <c r="KX744" s="1"/>
      <c r="KY744" s="1"/>
      <c r="KZ744" s="1"/>
      <c r="LA744" s="1"/>
      <c r="LB744" s="1"/>
      <c r="LC744" s="1"/>
      <c r="LD744" s="1"/>
      <c r="LE744" s="1"/>
      <c r="LF744" s="1"/>
      <c r="LG744" s="1"/>
      <c r="LH744" s="1"/>
      <c r="LI744" s="1"/>
      <c r="LJ744" s="1"/>
      <c r="LK744" s="1"/>
      <c r="LL744" s="1"/>
      <c r="LM744" s="1"/>
      <c r="LN744" s="1"/>
      <c r="LO744" s="1"/>
      <c r="LP744" s="1"/>
      <c r="LQ744" s="1"/>
      <c r="LR744" s="1"/>
      <c r="LS744" s="1"/>
      <c r="LT744" s="1"/>
      <c r="LU744" s="1"/>
      <c r="LV744" s="1"/>
      <c r="LW744" s="1"/>
      <c r="LX744" s="1"/>
      <c r="LY744" s="1"/>
      <c r="LZ744" s="1"/>
      <c r="MA744" s="1"/>
      <c r="MB744" s="1"/>
      <c r="MC744" s="1"/>
      <c r="MD744" s="1"/>
      <c r="ME744" s="1"/>
      <c r="MF744" s="1"/>
      <c r="MG744" s="1"/>
      <c r="MH744" s="1"/>
      <c r="MI744" s="1"/>
      <c r="MJ744" s="1"/>
      <c r="MK744" s="1"/>
      <c r="ML744" s="1"/>
      <c r="MM744" s="1"/>
      <c r="MN744" s="1"/>
      <c r="MO744" s="1"/>
      <c r="MP744" s="1"/>
      <c r="MQ744" s="1"/>
      <c r="MR744" s="1"/>
      <c r="MS744" s="1"/>
      <c r="MT744" s="1"/>
      <c r="MU744" s="1"/>
      <c r="MV744" s="1"/>
      <c r="MW744" s="1"/>
      <c r="MX744" s="1"/>
      <c r="MY744" s="1"/>
      <c r="MZ744" s="1"/>
      <c r="NA744" s="1"/>
      <c r="NB744" s="1"/>
      <c r="NC744" s="1"/>
      <c r="ND744" s="1"/>
      <c r="NE744" s="1"/>
      <c r="NF744" s="1"/>
      <c r="NG744" s="1"/>
      <c r="NH744" s="1"/>
      <c r="NI744" s="1"/>
      <c r="NJ744" s="1"/>
      <c r="NK744" s="1"/>
      <c r="NL744" s="1"/>
      <c r="NM744" s="1"/>
      <c r="NN744" s="1"/>
      <c r="NO744" s="1"/>
      <c r="NP744" s="1"/>
      <c r="NQ744" s="1"/>
      <c r="NR744" s="1"/>
      <c r="NS744" s="1"/>
      <c r="NT744" s="1"/>
      <c r="NU744" s="1"/>
      <c r="NV744" s="1"/>
      <c r="NW744" s="1"/>
      <c r="NX744" s="1"/>
      <c r="NY744" s="1"/>
      <c r="NZ744" s="1"/>
      <c r="OA744" s="1"/>
      <c r="OB744" s="1"/>
      <c r="OC744" s="1"/>
      <c r="OD744" s="1"/>
      <c r="OE744" s="1"/>
      <c r="OF744" s="1"/>
      <c r="OG744" s="1"/>
      <c r="OH744" s="1"/>
      <c r="OI744" s="1"/>
      <c r="OJ744" s="1"/>
      <c r="OK744" s="1"/>
      <c r="OL744" s="1"/>
      <c r="OM744" s="1"/>
      <c r="ON744" s="1"/>
      <c r="OO744" s="1"/>
      <c r="OP744" s="1"/>
      <c r="OQ744" s="1"/>
      <c r="OR744" s="1"/>
      <c r="OS744" s="1"/>
      <c r="OT744" s="1"/>
      <c r="OU744" s="1"/>
      <c r="OV744" s="1"/>
      <c r="OW744" s="1"/>
      <c r="OX744" s="1"/>
      <c r="OY744" s="1"/>
      <c r="OZ744" s="1"/>
      <c r="PA744" s="1"/>
      <c r="PB744" s="1"/>
      <c r="PC744" s="1"/>
      <c r="PD744" s="1"/>
      <c r="PE744" s="1"/>
      <c r="PF744" s="1"/>
      <c r="PG744" s="1"/>
      <c r="PH744" s="1"/>
      <c r="PI744" s="1"/>
      <c r="PJ744" s="1"/>
      <c r="PK744" s="1"/>
      <c r="PL744" s="1"/>
      <c r="PM744" s="1"/>
      <c r="PN744" s="1"/>
      <c r="PO744" s="1"/>
      <c r="PP744" s="1"/>
      <c r="PQ744" s="1"/>
      <c r="PR744" s="1"/>
      <c r="PS744" s="1"/>
      <c r="PT744" s="1"/>
      <c r="PU744" s="1"/>
      <c r="PV744" s="1"/>
      <c r="PW744" s="1"/>
      <c r="PX744" s="1"/>
      <c r="PY744" s="1"/>
      <c r="PZ744" s="1"/>
      <c r="QA744" s="1"/>
      <c r="QB744" s="1"/>
      <c r="QC744" s="1"/>
      <c r="QD744" s="1"/>
      <c r="QE744" s="1"/>
      <c r="QF744" s="1"/>
      <c r="QG744" s="1"/>
      <c r="QH744" s="1"/>
      <c r="QI744" s="1"/>
      <c r="QJ744" s="1"/>
      <c r="QK744" s="1"/>
      <c r="QL744" s="1"/>
      <c r="QM744" s="1"/>
      <c r="QN744" s="1"/>
      <c r="QO744" s="1"/>
      <c r="QP744" s="1"/>
      <c r="QQ744" s="1"/>
      <c r="QR744" s="1"/>
      <c r="QS744" s="1"/>
      <c r="QT744" s="1"/>
      <c r="QU744" s="1"/>
      <c r="QV744" s="1"/>
      <c r="QW744" s="1"/>
      <c r="QX744" s="1"/>
      <c r="QY744" s="1"/>
      <c r="QZ744" s="1"/>
      <c r="RA744" s="1"/>
      <c r="RB744" s="1"/>
      <c r="RC744" s="1"/>
      <c r="RD744" s="1"/>
      <c r="RE744" s="1"/>
      <c r="RF744" s="1"/>
      <c r="RG744" s="1"/>
      <c r="RH744" s="1"/>
      <c r="RI744" s="1"/>
      <c r="RJ744" s="1"/>
      <c r="RK744" s="1"/>
      <c r="RL744" s="1"/>
      <c r="RM744" s="1"/>
      <c r="RN744" s="1"/>
      <c r="RO744" s="1"/>
      <c r="RP744" s="1"/>
      <c r="RQ744" s="1"/>
      <c r="RR744" s="1"/>
      <c r="RS744" s="1"/>
      <c r="RT744" s="1"/>
      <c r="RU744" s="1"/>
      <c r="RV744" s="1"/>
      <c r="RW744" s="1"/>
      <c r="RX744" s="1"/>
      <c r="RY744" s="1"/>
      <c r="RZ744" s="1"/>
      <c r="SA744" s="1"/>
      <c r="SB744" s="1"/>
      <c r="SC744" s="1"/>
      <c r="SD744" s="1"/>
      <c r="SE744" s="1"/>
      <c r="SF744" s="1"/>
      <c r="SG744" s="1"/>
      <c r="SH744" s="1"/>
      <c r="SI744" s="1"/>
      <c r="SJ744" s="1"/>
      <c r="SK744" s="1"/>
      <c r="SL744" s="1"/>
      <c r="SM744" s="1"/>
      <c r="SN744" s="1"/>
      <c r="SO744" s="1"/>
      <c r="SP744" s="1"/>
      <c r="SQ744" s="1"/>
      <c r="SR744" s="1"/>
      <c r="SS744" s="1"/>
      <c r="ST744" s="1"/>
      <c r="SU744" s="1"/>
      <c r="SV744" s="1"/>
      <c r="SW744" s="1"/>
      <c r="SX744" s="1"/>
      <c r="SY744" s="1"/>
      <c r="SZ744" s="1"/>
      <c r="TA744" s="1"/>
      <c r="TB744" s="1"/>
      <c r="TC744" s="1"/>
      <c r="TD744" s="1"/>
      <c r="TE744" s="1"/>
      <c r="TF744" s="1"/>
      <c r="TG744" s="1"/>
      <c r="TH744" s="1"/>
      <c r="TI744" s="1"/>
      <c r="TJ744" s="1"/>
      <c r="TK744" s="1"/>
      <c r="TL744" s="1"/>
      <c r="TM744" s="1"/>
      <c r="TN744" s="1"/>
      <c r="TO744" s="1"/>
      <c r="TP744" s="1"/>
      <c r="TQ744" s="1"/>
      <c r="TR744" s="1"/>
      <c r="TS744" s="1"/>
      <c r="TT744" s="1"/>
      <c r="TU744" s="1"/>
      <c r="TV744" s="1"/>
      <c r="TW744" s="1"/>
      <c r="TX744" s="1"/>
      <c r="TY744" s="1"/>
      <c r="TZ744" s="1"/>
      <c r="UA744" s="1"/>
      <c r="UB744" s="1"/>
      <c r="UC744" s="1"/>
      <c r="UD744" s="1"/>
      <c r="UE744" s="1"/>
      <c r="UF744" s="1"/>
      <c r="UG744" s="1"/>
      <c r="UH744" s="1"/>
      <c r="UI744" s="1"/>
      <c r="UJ744" s="1"/>
      <c r="UK744" s="1"/>
      <c r="UL744" s="1"/>
      <c r="UM744" s="1"/>
      <c r="UN744" s="1"/>
      <c r="UO744" s="1"/>
      <c r="UP744" s="1"/>
      <c r="UQ744" s="1"/>
      <c r="UR744" s="1"/>
      <c r="US744" s="1"/>
      <c r="UT744" s="1"/>
      <c r="UU744" s="1"/>
      <c r="UV744" s="1"/>
      <c r="UW744" s="1"/>
      <c r="UX744" s="1"/>
      <c r="UY744" s="1"/>
      <c r="UZ744" s="1"/>
      <c r="VA744" s="1"/>
      <c r="VB744" s="1"/>
      <c r="VC744" s="1"/>
      <c r="VD744" s="1"/>
      <c r="VE744" s="1"/>
      <c r="VF744" s="1"/>
      <c r="VG744" s="1"/>
      <c r="VH744" s="1"/>
      <c r="VI744" s="1"/>
      <c r="VJ744" s="1"/>
      <c r="VK744" s="1"/>
      <c r="VL744" s="1"/>
      <c r="VM744" s="1"/>
      <c r="VN744" s="1"/>
      <c r="VO744" s="1"/>
      <c r="VP744" s="1"/>
      <c r="VQ744" s="1"/>
      <c r="VR744" s="1"/>
      <c r="VS744" s="1"/>
      <c r="VT744" s="1"/>
      <c r="VU744" s="1"/>
      <c r="VV744" s="1"/>
      <c r="VW744" s="1"/>
      <c r="VX744" s="1"/>
      <c r="VY744" s="1"/>
      <c r="VZ744" s="1"/>
      <c r="WA744" s="1"/>
      <c r="WB744" s="1"/>
      <c r="WC744" s="1"/>
      <c r="WD744" s="1"/>
      <c r="WE744" s="1"/>
      <c r="WF744" s="1"/>
      <c r="WG744" s="1"/>
      <c r="WH744" s="1"/>
      <c r="WI744" s="1"/>
      <c r="WJ744" s="1"/>
      <c r="WK744" s="1"/>
      <c r="WL744" s="1"/>
      <c r="WM744" s="1"/>
      <c r="WN744" s="1"/>
      <c r="WO744" s="1"/>
      <c r="WP744" s="1"/>
      <c r="WQ744" s="1"/>
      <c r="WR744" s="1"/>
      <c r="WS744" s="1"/>
      <c r="WT744" s="1"/>
      <c r="WU744" s="1"/>
      <c r="WV744" s="1"/>
      <c r="WW744" s="1"/>
      <c r="WX744" s="1"/>
      <c r="WY744" s="1"/>
      <c r="WZ744" s="1"/>
      <c r="XA744" s="1"/>
      <c r="XB744" s="1"/>
      <c r="XC744" s="1"/>
      <c r="XD744" s="1"/>
      <c r="XE744" s="1"/>
      <c r="XF744" s="1"/>
      <c r="XG744" s="1"/>
      <c r="XH744" s="1"/>
      <c r="XI744" s="1"/>
      <c r="XJ744" s="1"/>
      <c r="XK744" s="1"/>
      <c r="XL744" s="1"/>
      <c r="XM744" s="1"/>
      <c r="XN744" s="1"/>
      <c r="XO744" s="1"/>
      <c r="XP744" s="1"/>
      <c r="XQ744" s="1"/>
      <c r="XR744" s="1"/>
      <c r="XS744" s="1"/>
      <c r="XT744" s="1"/>
      <c r="XU744" s="1"/>
      <c r="XV744" s="1"/>
      <c r="XW744" s="1"/>
      <c r="XX744" s="1"/>
      <c r="XY744" s="1"/>
      <c r="XZ744" s="1"/>
      <c r="YA744" s="1"/>
      <c r="YB744" s="1"/>
      <c r="YC744" s="1"/>
      <c r="YD744" s="1"/>
      <c r="YE744" s="1"/>
      <c r="YF744" s="1"/>
      <c r="YG744" s="1"/>
      <c r="YH744" s="1"/>
      <c r="YI744" s="1"/>
      <c r="YJ744" s="1"/>
      <c r="YK744" s="1"/>
      <c r="YL744" s="1"/>
      <c r="YM744" s="1"/>
      <c r="YN744" s="1"/>
      <c r="YO744" s="1"/>
      <c r="YP744" s="1"/>
      <c r="YQ744" s="1"/>
      <c r="YR744" s="1"/>
      <c r="YS744" s="1"/>
      <c r="YT744" s="1"/>
      <c r="YU744" s="1"/>
      <c r="YV744" s="1"/>
      <c r="YW744" s="1"/>
      <c r="YX744" s="1"/>
      <c r="YY744" s="1"/>
      <c r="YZ744" s="1"/>
      <c r="ZA744" s="1"/>
      <c r="ZB744" s="1"/>
      <c r="ZC744" s="1"/>
      <c r="ZD744" s="1"/>
      <c r="ZE744" s="1"/>
      <c r="ZF744" s="1"/>
      <c r="ZG744" s="1"/>
      <c r="ZH744" s="1"/>
      <c r="ZI744" s="1"/>
      <c r="ZJ744" s="1"/>
      <c r="ZK744" s="1"/>
      <c r="ZL744" s="1"/>
      <c r="ZM744" s="1"/>
      <c r="ZN744" s="1"/>
      <c r="ZO744" s="1"/>
      <c r="ZP744" s="1"/>
      <c r="ZQ744" s="1"/>
      <c r="ZR744" s="1"/>
      <c r="ZS744" s="1"/>
      <c r="ZT744" s="1"/>
      <c r="ZU744" s="1"/>
      <c r="ZV744" s="1"/>
      <c r="ZW744" s="1"/>
      <c r="ZX744" s="1"/>
      <c r="ZY744" s="1"/>
      <c r="ZZ744" s="1"/>
      <c r="AAA744" s="1"/>
      <c r="AAB744" s="1"/>
      <c r="AAC744" s="1"/>
      <c r="AAD744" s="1"/>
      <c r="AAE744" s="1"/>
      <c r="AAF744" s="1"/>
      <c r="AAG744" s="1"/>
      <c r="AAH744" s="1"/>
      <c r="AAI744" s="1"/>
      <c r="AAJ744" s="1"/>
      <c r="AAK744" s="1"/>
      <c r="AAL744" s="1"/>
      <c r="AAM744" s="1"/>
      <c r="AAN744" s="1"/>
      <c r="AAO744" s="1"/>
      <c r="AAP744" s="1"/>
      <c r="AAQ744" s="1"/>
      <c r="AAR744" s="1"/>
      <c r="AAS744" s="1"/>
      <c r="AAT744" s="1"/>
      <c r="AAU744" s="1"/>
      <c r="AAV744" s="1"/>
      <c r="AAW744" s="1"/>
      <c r="AAX744" s="1"/>
      <c r="AAY744" s="1"/>
      <c r="AAZ744" s="1"/>
      <c r="ABA744" s="1"/>
      <c r="ABB744" s="1"/>
      <c r="ABC744" s="1"/>
      <c r="ABD744" s="1"/>
      <c r="ABE744" s="1"/>
      <c r="ABF744" s="1"/>
      <c r="ABG744" s="1"/>
      <c r="ABH744" s="1"/>
      <c r="ABI744" s="1"/>
      <c r="ABJ744" s="1"/>
      <c r="ABK744" s="1"/>
      <c r="ABL744" s="1"/>
      <c r="ABM744" s="1"/>
      <c r="ABN744" s="1"/>
      <c r="ABO744" s="1"/>
      <c r="ABP744" s="1"/>
      <c r="ABQ744" s="1"/>
      <c r="ABR744" s="1"/>
      <c r="ABS744" s="1"/>
      <c r="ABT744" s="1"/>
      <c r="ABU744" s="1"/>
      <c r="ABV744" s="1"/>
      <c r="ABW744" s="1"/>
      <c r="ABX744" s="1"/>
      <c r="ABY744" s="1"/>
      <c r="ABZ744" s="1"/>
      <c r="ACA744" s="1"/>
      <c r="ACB744" s="1"/>
      <c r="ACC744" s="1"/>
      <c r="ACD744" s="1"/>
      <c r="ACE744" s="1"/>
      <c r="ACF744" s="1"/>
      <c r="ACG744" s="1"/>
      <c r="ACH744" s="1"/>
      <c r="ACI744" s="1"/>
      <c r="ACJ744" s="1"/>
      <c r="ACK744" s="1"/>
      <c r="ACL744" s="1"/>
      <c r="ACM744" s="1"/>
      <c r="ACN744" s="1"/>
      <c r="ACO744" s="1"/>
      <c r="ACP744" s="1"/>
      <c r="ACQ744" s="1"/>
      <c r="ACR744" s="1"/>
      <c r="ACS744" s="1"/>
      <c r="ACT744" s="1"/>
      <c r="ACU744" s="1"/>
      <c r="ACV744" s="1"/>
      <c r="ACW744" s="1"/>
      <c r="ACX744" s="1"/>
      <c r="ACY744" s="1"/>
      <c r="ACZ744" s="1"/>
      <c r="ADA744" s="1"/>
      <c r="ADB744" s="1"/>
      <c r="ADC744" s="1"/>
      <c r="ADD744" s="1"/>
      <c r="ADE744" s="1"/>
      <c r="ADF744" s="1"/>
      <c r="ADG744" s="1"/>
      <c r="ADH744" s="1"/>
      <c r="ADI744" s="1"/>
      <c r="ADJ744" s="1"/>
      <c r="ADK744" s="1"/>
      <c r="ADL744" s="1"/>
      <c r="ADM744" s="1"/>
      <c r="ADN744" s="1"/>
      <c r="ADO744" s="1"/>
      <c r="ADP744" s="1"/>
      <c r="ADQ744" s="1"/>
      <c r="ADR744" s="1"/>
      <c r="ADS744" s="1"/>
      <c r="ADT744" s="1"/>
      <c r="ADU744" s="1"/>
      <c r="ADV744" s="1"/>
      <c r="ADW744" s="1"/>
      <c r="ADX744" s="1"/>
      <c r="ADY744" s="1"/>
      <c r="ADZ744" s="1"/>
      <c r="AEA744" s="1"/>
      <c r="AEB744" s="1"/>
      <c r="AEC744" s="1"/>
      <c r="AED744" s="1"/>
      <c r="AEE744" s="1"/>
      <c r="AEF744" s="1"/>
      <c r="AEG744" s="1"/>
      <c r="AEH744" s="1"/>
      <c r="AEI744" s="1"/>
      <c r="AEJ744" s="1"/>
      <c r="AEK744" s="1"/>
      <c r="AEL744" s="1"/>
      <c r="AEM744" s="1"/>
      <c r="AEN744" s="1"/>
      <c r="AEO744" s="1"/>
      <c r="AEP744" s="1"/>
      <c r="AEQ744" s="1"/>
      <c r="AER744" s="1"/>
      <c r="AES744" s="1"/>
      <c r="AET744" s="1"/>
      <c r="AEU744" s="1"/>
      <c r="AEV744" s="1"/>
      <c r="AEW744" s="1"/>
      <c r="AEX744" s="1"/>
      <c r="AEY744" s="1"/>
      <c r="AEZ744" s="1"/>
      <c r="AFA744" s="1"/>
      <c r="AFB744" s="1"/>
      <c r="AFC744" s="1"/>
      <c r="AFD744" s="1"/>
      <c r="AFE744" s="1"/>
      <c r="AFF744" s="1"/>
      <c r="AFG744" s="1"/>
      <c r="AFH744" s="1"/>
      <c r="AFI744" s="1"/>
      <c r="AFJ744" s="1"/>
      <c r="AFK744" s="1"/>
      <c r="AFL744" s="1"/>
      <c r="AFM744" s="1"/>
      <c r="AFN744" s="1"/>
      <c r="AFO744" s="1"/>
      <c r="AFP744" s="1"/>
      <c r="AFQ744" s="1"/>
      <c r="AFR744" s="1"/>
      <c r="AFS744" s="1"/>
      <c r="AFT744" s="1"/>
      <c r="AFU744" s="1"/>
      <c r="AFV744" s="1"/>
      <c r="AFW744" s="1"/>
      <c r="AFX744" s="1"/>
      <c r="AFY744" s="1"/>
      <c r="AFZ744" s="1"/>
      <c r="AGA744" s="1"/>
      <c r="AGB744" s="1"/>
      <c r="AGC744" s="1"/>
      <c r="AGD744" s="1"/>
      <c r="AGE744" s="1"/>
      <c r="AGF744" s="1"/>
      <c r="AGG744" s="1"/>
      <c r="AGH744" s="1"/>
      <c r="AGI744" s="1"/>
      <c r="AGJ744" s="1"/>
      <c r="AGK744" s="1"/>
      <c r="AGL744" s="1"/>
      <c r="AGM744" s="1"/>
      <c r="AGN744" s="1"/>
      <c r="AGO744" s="1"/>
      <c r="AGP744" s="1"/>
      <c r="AGQ744" s="1"/>
      <c r="AGR744" s="1"/>
      <c r="AGS744" s="1"/>
      <c r="AGT744" s="1"/>
      <c r="AGU744" s="1"/>
      <c r="AGV744" s="1"/>
      <c r="AGW744" s="1"/>
      <c r="AGX744" s="1"/>
      <c r="AGY744" s="1"/>
      <c r="AGZ744" s="1"/>
      <c r="AHA744" s="1"/>
      <c r="AHB744" s="1"/>
      <c r="AHC744" s="1"/>
      <c r="AHD744" s="1"/>
      <c r="AHE744" s="1"/>
      <c r="AHF744" s="1"/>
      <c r="AHG744" s="1"/>
      <c r="AHH744" s="1"/>
      <c r="AHI744" s="1"/>
      <c r="AHJ744" s="1"/>
      <c r="AHK744" s="1"/>
      <c r="AHL744" s="1"/>
      <c r="AHM744" s="1"/>
      <c r="AHN744" s="1"/>
      <c r="AHO744" s="1"/>
      <c r="AHP744" s="1"/>
      <c r="AHQ744" s="1"/>
      <c r="AHR744" s="1"/>
      <c r="AHS744" s="1"/>
      <c r="AHT744" s="1"/>
      <c r="AHU744" s="1"/>
      <c r="AHV744" s="1"/>
      <c r="AHW744" s="1"/>
      <c r="AHX744" s="1"/>
      <c r="AHY744" s="1"/>
      <c r="AHZ744" s="1"/>
      <c r="AIA744" s="1"/>
      <c r="AIB744" s="1"/>
      <c r="AIC744" s="1"/>
      <c r="AID744" s="1"/>
      <c r="AIE744" s="1"/>
      <c r="AIF744" s="1"/>
      <c r="AIG744" s="1"/>
      <c r="AIH744" s="1"/>
      <c r="AII744" s="1"/>
      <c r="AIJ744" s="1"/>
      <c r="AIK744" s="1"/>
      <c r="AIL744" s="1"/>
      <c r="AIM744" s="1"/>
      <c r="AIN744" s="1"/>
      <c r="AIO744" s="1"/>
      <c r="AIP744" s="1"/>
      <c r="AIQ744" s="1"/>
      <c r="AIR744" s="1"/>
      <c r="AIS744" s="1"/>
      <c r="AIT744" s="1"/>
      <c r="AIU744" s="1"/>
      <c r="AIV744" s="1"/>
      <c r="AIW744" s="1"/>
      <c r="AIX744" s="1"/>
      <c r="AIY744" s="1"/>
      <c r="AIZ744" s="1"/>
      <c r="AJA744" s="1"/>
      <c r="AJB744" s="1"/>
      <c r="AJC744" s="1"/>
      <c r="AJD744" s="1"/>
      <c r="AJE744" s="1"/>
      <c r="AJF744" s="1"/>
      <c r="AJG744" s="1"/>
      <c r="AJH744" s="1"/>
      <c r="AJI744" s="1"/>
      <c r="AJJ744" s="1"/>
      <c r="AJK744" s="1"/>
      <c r="AJL744" s="1"/>
      <c r="AJM744" s="1"/>
      <c r="AJN744" s="1"/>
      <c r="AJO744" s="1"/>
      <c r="AJP744" s="1"/>
      <c r="AJQ744" s="1"/>
      <c r="AJR744" s="1"/>
      <c r="AJS744" s="1"/>
      <c r="AJT744" s="1"/>
      <c r="AJU744" s="1"/>
      <c r="AJV744" s="1"/>
      <c r="AJW744" s="1"/>
      <c r="AJX744" s="1"/>
      <c r="AJY744" s="1"/>
      <c r="AJZ744" s="1"/>
      <c r="AKA744" s="1"/>
      <c r="AKB744" s="1"/>
      <c r="AKC744" s="1"/>
      <c r="AKD744" s="1"/>
      <c r="AKE744" s="1"/>
      <c r="AKF744" s="1"/>
      <c r="AKG744" s="1"/>
      <c r="AKH744" s="1"/>
      <c r="AKI744" s="1"/>
      <c r="AKJ744" s="1"/>
      <c r="AKK744" s="1"/>
      <c r="AKL744" s="1"/>
      <c r="AKM744" s="1"/>
      <c r="AKN744" s="1"/>
      <c r="AKO744" s="1"/>
      <c r="AKP744" s="1"/>
      <c r="AKQ744" s="1"/>
      <c r="AKR744" s="1"/>
      <c r="AKS744" s="1"/>
      <c r="AKT744" s="1"/>
      <c r="AKU744" s="1"/>
      <c r="AKV744" s="1"/>
      <c r="AKW744" s="1"/>
      <c r="AKX744" s="1"/>
      <c r="AKY744" s="1"/>
      <c r="AKZ744" s="1"/>
      <c r="ALA744" s="1"/>
      <c r="ALB744" s="1"/>
      <c r="ALC744" s="1"/>
      <c r="ALD744" s="1"/>
      <c r="ALE744" s="1"/>
      <c r="ALF744" s="1"/>
      <c r="ALG744" s="1"/>
      <c r="ALH744" s="1"/>
      <c r="ALI744" s="1"/>
      <c r="ALJ744" s="1"/>
      <c r="ALK744" s="1"/>
      <c r="ALL744" s="1"/>
      <c r="ALM744" s="1"/>
      <c r="ALN744" s="1"/>
      <c r="ALO744" s="1"/>
      <c r="ALP744" s="1"/>
      <c r="ALQ744" s="1"/>
      <c r="ALR744" s="1"/>
      <c r="ALS744" s="1"/>
      <c r="ALT744" s="1"/>
      <c r="ALU744" s="1"/>
      <c r="ALV744" s="1"/>
      <c r="ALW744" s="1"/>
      <c r="ALX744" s="1"/>
      <c r="ALY744" s="1"/>
      <c r="ALZ744" s="1"/>
      <c r="AMA744" s="1"/>
      <c r="AMB744" s="1"/>
      <c r="AMC744" s="1"/>
      <c r="AMD744" s="1"/>
      <c r="AME744" s="1"/>
      <c r="AMF744" s="1"/>
      <c r="AMG744" s="1"/>
      <c r="AMH744" s="1"/>
      <c r="AMI744" s="1"/>
      <c r="AMJ744" s="1"/>
    </row>
    <row r="745" spans="1:1024">
      <c r="A745" s="2" t="s">
        <v>1446</v>
      </c>
      <c r="B745" s="2"/>
      <c r="C745" s="2"/>
      <c r="D745" s="2"/>
      <c r="E745" s="2"/>
      <c r="F745" s="2"/>
      <c r="G745" s="2"/>
      <c r="H745" s="2"/>
      <c r="I745" s="2"/>
      <c r="J745" s="2"/>
      <c r="K745" s="2"/>
    </row>
    <row r="746" spans="1:1024">
      <c r="A746" s="1" t="s">
        <v>1447</v>
      </c>
      <c r="B746" s="1" t="s">
        <v>1448</v>
      </c>
      <c r="C746" s="1" t="s">
        <v>1449</v>
      </c>
      <c r="D746" s="1" t="s">
        <v>10</v>
      </c>
      <c r="E746" s="3" t="s">
        <v>1450</v>
      </c>
      <c r="F746" s="3" t="s">
        <v>1450</v>
      </c>
      <c r="G746" s="1" t="s">
        <v>1451</v>
      </c>
    </row>
    <row r="747" spans="1:1024">
      <c r="A747" s="1" t="s">
        <v>1452</v>
      </c>
      <c r="B747" s="1" t="s">
        <v>1453</v>
      </c>
      <c r="C747" s="1" t="s">
        <v>1449</v>
      </c>
      <c r="D747" s="1" t="s">
        <v>10</v>
      </c>
      <c r="E747" s="3" t="s">
        <v>1164</v>
      </c>
      <c r="F747" s="3" t="s">
        <v>1164</v>
      </c>
    </row>
    <row r="748" spans="1:1024">
      <c r="A748" s="1" t="s">
        <v>1454</v>
      </c>
      <c r="B748" s="1" t="s">
        <v>1455</v>
      </c>
      <c r="C748" s="1" t="s">
        <v>1449</v>
      </c>
      <c r="D748" s="1" t="s">
        <v>247</v>
      </c>
      <c r="E748" s="1" t="s">
        <v>9130</v>
      </c>
      <c r="F748" s="1" t="s">
        <v>9130</v>
      </c>
      <c r="G748" s="1" t="s">
        <v>257</v>
      </c>
    </row>
    <row r="749" spans="1:1024">
      <c r="A749" s="1" t="s">
        <v>1456</v>
      </c>
      <c r="B749" s="1" t="s">
        <v>1457</v>
      </c>
      <c r="C749" s="1" t="s">
        <v>1449</v>
      </c>
      <c r="D749" s="1" t="s">
        <v>13</v>
      </c>
      <c r="E749" s="3">
        <v>20</v>
      </c>
      <c r="F749" s="3">
        <v>20</v>
      </c>
    </row>
    <row r="750" spans="1:1024">
      <c r="A750" s="1" t="s">
        <v>1458</v>
      </c>
      <c r="B750" s="1" t="s">
        <v>1459</v>
      </c>
      <c r="C750" s="1" t="s">
        <v>1449</v>
      </c>
      <c r="D750" s="1" t="s">
        <v>247</v>
      </c>
      <c r="E750" s="3">
        <v>0</v>
      </c>
      <c r="F750" s="3">
        <v>0</v>
      </c>
    </row>
    <row r="751" spans="1:1024">
      <c r="A751" s="1" t="s">
        <v>1460</v>
      </c>
      <c r="B751" s="1" t="s">
        <v>1461</v>
      </c>
      <c r="C751" s="1" t="s">
        <v>1449</v>
      </c>
      <c r="D751" s="1" t="s">
        <v>247</v>
      </c>
      <c r="E751" s="3">
        <v>0</v>
      </c>
      <c r="F751" s="3">
        <v>0</v>
      </c>
    </row>
    <row r="752" spans="1:1024">
      <c r="A752" s="1" t="s">
        <v>1462</v>
      </c>
      <c r="B752" s="1" t="s">
        <v>1463</v>
      </c>
      <c r="C752" s="1" t="s">
        <v>1449</v>
      </c>
      <c r="D752" s="1" t="s">
        <v>13</v>
      </c>
      <c r="E752" s="3">
        <v>0</v>
      </c>
      <c r="F752" s="3">
        <v>0</v>
      </c>
    </row>
    <row r="753" spans="1:7">
      <c r="A753" s="1" t="s">
        <v>1464</v>
      </c>
      <c r="B753" s="1" t="s">
        <v>1465</v>
      </c>
      <c r="C753" s="1" t="s">
        <v>1449</v>
      </c>
      <c r="D753" s="1" t="s">
        <v>247</v>
      </c>
      <c r="E753" s="3">
        <v>30</v>
      </c>
      <c r="F753" s="3">
        <v>30</v>
      </c>
    </row>
    <row r="754" spans="1:7">
      <c r="A754" s="1" t="s">
        <v>1466</v>
      </c>
      <c r="B754" s="1" t="s">
        <v>1467</v>
      </c>
      <c r="C754" s="1" t="s">
        <v>1449</v>
      </c>
      <c r="D754" s="1" t="s">
        <v>247</v>
      </c>
      <c r="E754" s="3">
        <v>1.2999999999999999E-3</v>
      </c>
      <c r="F754" s="3">
        <v>1.2999999999999999E-3</v>
      </c>
      <c r="G754" s="1" t="s">
        <v>1468</v>
      </c>
    </row>
    <row r="755" spans="1:7">
      <c r="A755" s="1" t="s">
        <v>1469</v>
      </c>
      <c r="B755" s="1" t="s">
        <v>1470</v>
      </c>
      <c r="C755" s="1" t="s">
        <v>1449</v>
      </c>
      <c r="D755" s="1" t="s">
        <v>13</v>
      </c>
      <c r="E755" s="3">
        <v>45</v>
      </c>
      <c r="F755" s="3">
        <v>45</v>
      </c>
      <c r="G755" s="1" t="s">
        <v>1471</v>
      </c>
    </row>
  </sheetData>
  <hyperlinks>
    <hyperlink ref="E49" r:id="rId1" xr:uid="{00000000-0004-0000-0000-000000000000}"/>
    <hyperlink ref="E50" r:id="rId2" xr:uid="{00000000-0004-0000-0000-000001000000}"/>
    <hyperlink ref="E51" r:id="rId3" xr:uid="{00000000-0004-0000-0000-000002000000}"/>
    <hyperlink ref="E190" r:id="rId4" display="&quot;https://www.geoportail.gouv.fr/embed/visu.html?c=&quot;+LONGITUDE+&quot;,&quot;+LATITUDE+&quot;&amp;amp;z=0.00012136999453139198&amp;amp;l=ORTHOIMAGERY.ORTHOPHOTOS::GEOPORTAIL:OGC:WMTS(1)&amp;amp;l=CADASTRALPARCELS.PARCELS::GEOPORTAIL:OGC:WMTS(1)&amp;amp;l=ADMINISTRATIVEUNITS.BOUNDARIES::GEOPORTAIL:OGC:WMTS(1)&amp;amp;permalink=yes&quot;" xr:uid="{00000000-0004-0000-0000-000003000000}"/>
    <hyperlink ref="E194" r:id="rId5" xr:uid="{00000000-0004-0000-0000-000004000000}"/>
    <hyperlink ref="E196" r:id="rId6" xr:uid="{00000000-0004-0000-0000-000005000000}"/>
  </hyperlinks>
  <pageMargins left="0.7" right="0.7" top="0.75" bottom="0.75" header="0.511811023622047" footer="0.511811023622047"/>
  <pageSetup orientation="portrait" horizontalDpi="300" verticalDpi="30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31"/>
  <sheetViews>
    <sheetView zoomScaleNormal="100" workbookViewId="0">
      <selection activeCell="L29" sqref="L29"/>
    </sheetView>
  </sheetViews>
  <sheetFormatPr defaultColWidth="8.7109375" defaultRowHeight="15"/>
  <cols>
    <col min="2" max="2" width="28.42578125" customWidth="1"/>
    <col min="4" max="10" width="10.28515625" customWidth="1"/>
  </cols>
  <sheetData>
    <row r="2" spans="2:14">
      <c r="D2" s="301" t="s">
        <v>8866</v>
      </c>
      <c r="E2" s="301"/>
      <c r="F2" s="301"/>
      <c r="H2" s="301" t="s">
        <v>8867</v>
      </c>
      <c r="I2" s="301"/>
      <c r="J2" s="301"/>
    </row>
    <row r="3" spans="2:14">
      <c r="D3">
        <v>2017</v>
      </c>
      <c r="E3">
        <v>2030</v>
      </c>
      <c r="F3" t="s">
        <v>8868</v>
      </c>
      <c r="H3">
        <v>2017</v>
      </c>
      <c r="I3">
        <v>2030</v>
      </c>
      <c r="J3" t="s">
        <v>8868</v>
      </c>
    </row>
    <row r="4" spans="2:14">
      <c r="B4" t="s">
        <v>8693</v>
      </c>
      <c r="D4">
        <v>176069</v>
      </c>
      <c r="E4">
        <v>176198</v>
      </c>
      <c r="F4">
        <v>129</v>
      </c>
      <c r="H4">
        <v>260271</v>
      </c>
      <c r="I4">
        <v>271856</v>
      </c>
      <c r="J4">
        <v>11585</v>
      </c>
    </row>
    <row r="5" spans="2:14">
      <c r="B5" t="s">
        <v>8869</v>
      </c>
      <c r="D5">
        <v>2.262</v>
      </c>
      <c r="E5">
        <v>2.113</v>
      </c>
      <c r="F5">
        <v>-0.14899999999999999</v>
      </c>
      <c r="H5">
        <v>2.262</v>
      </c>
      <c r="I5">
        <v>2.113</v>
      </c>
      <c r="J5">
        <v>-0.14899999999999999</v>
      </c>
    </row>
    <row r="9" spans="2:14">
      <c r="B9" t="s">
        <v>8870</v>
      </c>
      <c r="D9">
        <f>ROUND(D4/D5,0)</f>
        <v>77838</v>
      </c>
      <c r="E9">
        <f>ROUND(E4/E5,0)</f>
        <v>83388</v>
      </c>
      <c r="F9">
        <f>E9-D9</f>
        <v>5550</v>
      </c>
      <c r="G9" s="270">
        <f>F9/D9</f>
        <v>7.1301934787635857E-2</v>
      </c>
      <c r="H9">
        <f>ROUND(H4/H5,0)</f>
        <v>115062</v>
      </c>
      <c r="I9">
        <f>ROUND(I4/I5,0)</f>
        <v>128659</v>
      </c>
      <c r="J9">
        <f>I9-H9</f>
        <v>13597</v>
      </c>
      <c r="K9" s="270">
        <f>J9/H9</f>
        <v>0.11817107298673758</v>
      </c>
    </row>
    <row r="10" spans="2:14">
      <c r="B10" s="21" t="s">
        <v>8871</v>
      </c>
      <c r="F10">
        <f>ROUND(F4/E5,0)</f>
        <v>61</v>
      </c>
      <c r="J10">
        <f>ROUND(J4/I5,0)</f>
        <v>5483</v>
      </c>
      <c r="K10">
        <v>5483</v>
      </c>
    </row>
    <row r="11" spans="2:14">
      <c r="B11" s="21" t="s">
        <v>8872</v>
      </c>
      <c r="F11">
        <f>F9-F10</f>
        <v>5489</v>
      </c>
      <c r="J11">
        <f>J9-J10</f>
        <v>8114</v>
      </c>
      <c r="K11">
        <v>8475</v>
      </c>
    </row>
    <row r="12" spans="2:14">
      <c r="B12" t="s">
        <v>8873</v>
      </c>
      <c r="D12">
        <v>8062</v>
      </c>
      <c r="E12">
        <v>9389</v>
      </c>
      <c r="F12">
        <v>1327</v>
      </c>
      <c r="G12" s="270">
        <f>F12/D12</f>
        <v>0.16459935499875961</v>
      </c>
      <c r="H12">
        <v>9253</v>
      </c>
      <c r="I12">
        <v>7523</v>
      </c>
      <c r="J12">
        <v>-1730</v>
      </c>
      <c r="K12" s="270">
        <f>J12/H12</f>
        <v>-0.18696638927915271</v>
      </c>
    </row>
    <row r="13" spans="2:14">
      <c r="B13" t="s">
        <v>8874</v>
      </c>
      <c r="D13">
        <v>38856</v>
      </c>
      <c r="E13">
        <v>44297</v>
      </c>
      <c r="F13">
        <v>5441</v>
      </c>
      <c r="G13" s="270">
        <f>F13/D13</f>
        <v>0.14002985381922997</v>
      </c>
      <c r="H13">
        <v>55645</v>
      </c>
      <c r="I13">
        <v>62753</v>
      </c>
      <c r="J13">
        <v>7108</v>
      </c>
      <c r="K13" s="270">
        <f>J13/H13</f>
        <v>0.12773834127055442</v>
      </c>
    </row>
    <row r="14" spans="2:14">
      <c r="B14" t="s">
        <v>8875</v>
      </c>
      <c r="F14">
        <v>1307</v>
      </c>
      <c r="G14" s="31">
        <f>(F14/D9)/13</f>
        <v>1.2916372663539857E-3</v>
      </c>
      <c r="J14">
        <v>1918</v>
      </c>
      <c r="K14" s="31">
        <f>(J14/H9)/13</f>
        <v>1.2822518428191891E-3</v>
      </c>
      <c r="N14" s="271"/>
    </row>
    <row r="16" spans="2:14">
      <c r="B16" t="s">
        <v>8876</v>
      </c>
      <c r="E16">
        <f>E3</f>
        <v>2030</v>
      </c>
      <c r="F16" s="272">
        <f>SUM(F10:F14)</f>
        <v>13625</v>
      </c>
      <c r="I16">
        <f>I3</f>
        <v>2030</v>
      </c>
      <c r="J16" s="272">
        <f>SUM(J10:J14)</f>
        <v>20893</v>
      </c>
    </row>
    <row r="17" spans="2:10">
      <c r="B17" t="s">
        <v>8877</v>
      </c>
      <c r="F17">
        <f>ROUND(F16/(E3-D3),0)</f>
        <v>1048</v>
      </c>
      <c r="J17">
        <f>ROUND(J16/(I3-H3),0)</f>
        <v>1607</v>
      </c>
    </row>
    <row r="20" spans="2:10">
      <c r="B20" t="s">
        <v>8878</v>
      </c>
      <c r="D20" s="119">
        <v>0.45</v>
      </c>
      <c r="E20">
        <f>ROUND(F16*D20,0)</f>
        <v>6131</v>
      </c>
      <c r="F20" t="s">
        <v>8879</v>
      </c>
      <c r="H20" s="119">
        <v>0.45</v>
      </c>
      <c r="I20">
        <f>ROUND(J16*H20,0)</f>
        <v>9402</v>
      </c>
      <c r="J20" t="str">
        <f>F20</f>
        <v>Log / Renouv</v>
      </c>
    </row>
    <row r="21" spans="2:10">
      <c r="B21" t="s">
        <v>8880</v>
      </c>
      <c r="D21">
        <v>20</v>
      </c>
      <c r="E21">
        <f>ROUND(F16-E20,0)</f>
        <v>7494</v>
      </c>
      <c r="F21" t="s">
        <v>8881</v>
      </c>
      <c r="H21">
        <v>20</v>
      </c>
      <c r="I21">
        <f>ROUND(J16-I20,0)</f>
        <v>11491</v>
      </c>
      <c r="J21" t="str">
        <f>F21</f>
        <v>Log / Extension</v>
      </c>
    </row>
    <row r="22" spans="2:10">
      <c r="B22" t="s">
        <v>8882</v>
      </c>
      <c r="E22">
        <f>ROUND(E21/D21,0)</f>
        <v>375</v>
      </c>
      <c r="F22" t="s">
        <v>8883</v>
      </c>
      <c r="I22">
        <f>ROUND(I21/H21,0)</f>
        <v>575</v>
      </c>
      <c r="J22" t="s">
        <v>8883</v>
      </c>
    </row>
    <row r="24" spans="2:10">
      <c r="B24" t="s">
        <v>8884</v>
      </c>
      <c r="D24">
        <v>547</v>
      </c>
      <c r="E24" t="s">
        <v>8883</v>
      </c>
      <c r="H24">
        <v>267</v>
      </c>
      <c r="I24" t="str">
        <f>E24</f>
        <v>Ha</v>
      </c>
    </row>
    <row r="25" spans="2:10">
      <c r="B25" t="s">
        <v>8885</v>
      </c>
      <c r="D25">
        <f>ROUND(D24/10,0)</f>
        <v>55</v>
      </c>
      <c r="E25" t="s">
        <v>8883</v>
      </c>
      <c r="H25">
        <f>ROUND(H24/10,0)</f>
        <v>27</v>
      </c>
      <c r="I25" t="str">
        <f>E25</f>
        <v>Ha</v>
      </c>
    </row>
    <row r="27" spans="2:10">
      <c r="B27" t="s">
        <v>8886</v>
      </c>
      <c r="D27">
        <f>ROUND(D24/2,0)</f>
        <v>274</v>
      </c>
      <c r="E27" t="s">
        <v>8883</v>
      </c>
      <c r="H27">
        <f>ROUND(H24/2,0)</f>
        <v>134</v>
      </c>
      <c r="I27" t="str">
        <f>E27</f>
        <v>Ha</v>
      </c>
    </row>
    <row r="28" spans="2:10">
      <c r="B28" t="s">
        <v>8571</v>
      </c>
      <c r="D28">
        <f>ROUND(D27/10,0)</f>
        <v>27</v>
      </c>
      <c r="E28" t="s">
        <v>8883</v>
      </c>
      <c r="H28">
        <f>ROUND(H27/10,0)</f>
        <v>13</v>
      </c>
      <c r="I28" t="str">
        <f>E28</f>
        <v>Ha</v>
      </c>
    </row>
    <row r="30" spans="2:10">
      <c r="B30" t="s">
        <v>8887</v>
      </c>
      <c r="D30">
        <f>ROUND(D27,0)</f>
        <v>274</v>
      </c>
      <c r="E30" t="s">
        <v>8883</v>
      </c>
      <c r="H30">
        <f>ROUND(H27,0)</f>
        <v>134</v>
      </c>
      <c r="I30" t="str">
        <f>E30</f>
        <v>Ha</v>
      </c>
    </row>
    <row r="31" spans="2:10">
      <c r="B31" t="s">
        <v>8888</v>
      </c>
      <c r="D31">
        <f>ROUND(E22/13*10,0)</f>
        <v>288</v>
      </c>
      <c r="E31" t="s">
        <v>8883</v>
      </c>
      <c r="H31">
        <f>ROUND(I22/13*10,0)</f>
        <v>442</v>
      </c>
      <c r="I31" t="str">
        <f>E31</f>
        <v>Ha</v>
      </c>
    </row>
  </sheetData>
  <mergeCells count="2">
    <mergeCell ref="D2:F2"/>
    <mergeCell ref="H2:J2"/>
  </mergeCell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68"/>
  <sheetViews>
    <sheetView showGridLines="0" zoomScaleNormal="100" workbookViewId="0">
      <pane ySplit="1" topLeftCell="A14" activePane="bottomLeft" state="frozen"/>
      <selection pane="bottomLeft" activeCell="A40" sqref="A40"/>
    </sheetView>
  </sheetViews>
  <sheetFormatPr defaultColWidth="11.7109375" defaultRowHeight="15"/>
  <cols>
    <col min="1" max="1" width="28.5703125" style="273" customWidth="1"/>
    <col min="2" max="2" width="53.85546875" style="274" customWidth="1"/>
    <col min="3" max="3" width="37.28515625" style="275" customWidth="1"/>
    <col min="4" max="4" width="28.28515625" style="275" customWidth="1"/>
    <col min="5" max="5" width="51.5703125" style="276" customWidth="1"/>
    <col min="6" max="6" width="14.42578125" style="276" customWidth="1"/>
    <col min="7" max="256" width="11.7109375" style="273"/>
    <col min="257" max="257" width="28.5703125" style="273" customWidth="1"/>
    <col min="258" max="258" width="53.85546875" style="273" customWidth="1"/>
    <col min="259" max="259" width="37.28515625" style="273" customWidth="1"/>
    <col min="260" max="260" width="28.28515625" style="273" customWidth="1"/>
    <col min="261" max="261" width="51.5703125" style="273" customWidth="1"/>
    <col min="262" max="262" width="14.42578125" style="273" customWidth="1"/>
    <col min="263" max="512" width="11.7109375" style="273"/>
    <col min="513" max="513" width="28.5703125" style="273" customWidth="1"/>
    <col min="514" max="514" width="53.85546875" style="273" customWidth="1"/>
    <col min="515" max="515" width="37.28515625" style="273" customWidth="1"/>
    <col min="516" max="516" width="28.28515625" style="273" customWidth="1"/>
    <col min="517" max="517" width="51.5703125" style="273" customWidth="1"/>
    <col min="518" max="518" width="14.42578125" style="273" customWidth="1"/>
    <col min="519" max="768" width="11.7109375" style="273"/>
    <col min="769" max="769" width="28.5703125" style="273" customWidth="1"/>
    <col min="770" max="770" width="53.85546875" style="273" customWidth="1"/>
    <col min="771" max="771" width="37.28515625" style="273" customWidth="1"/>
    <col min="772" max="772" width="28.28515625" style="273" customWidth="1"/>
    <col min="773" max="773" width="51.5703125" style="273" customWidth="1"/>
    <col min="774" max="774" width="14.42578125" style="273" customWidth="1"/>
    <col min="775" max="1024" width="11.7109375" style="273"/>
  </cols>
  <sheetData>
    <row r="1" spans="1:6" ht="17.25" customHeight="1">
      <c r="A1" s="277" t="s">
        <v>8889</v>
      </c>
      <c r="B1" s="278" t="s">
        <v>8890</v>
      </c>
      <c r="C1" s="279" t="s">
        <v>8891</v>
      </c>
      <c r="D1" s="278" t="s">
        <v>8892</v>
      </c>
      <c r="E1" s="278" t="s">
        <v>8893</v>
      </c>
      <c r="F1" s="280" t="s">
        <v>8894</v>
      </c>
    </row>
    <row r="2" spans="1:6" s="283" customFormat="1" ht="38.25">
      <c r="A2" s="281" t="s">
        <v>91</v>
      </c>
      <c r="B2" s="281" t="s">
        <v>8895</v>
      </c>
      <c r="C2" s="282" t="s">
        <v>8896</v>
      </c>
      <c r="D2" s="282" t="s">
        <v>8897</v>
      </c>
      <c r="E2" s="281"/>
      <c r="F2" s="281" t="s">
        <v>8898</v>
      </c>
    </row>
    <row r="3" spans="1:6" s="283" customFormat="1" ht="38.25">
      <c r="A3" s="281" t="s">
        <v>85</v>
      </c>
      <c r="B3" s="281" t="s">
        <v>8899</v>
      </c>
      <c r="C3" s="282"/>
      <c r="D3" s="282" t="s">
        <v>8897</v>
      </c>
      <c r="E3" s="281"/>
      <c r="F3" s="281" t="s">
        <v>8898</v>
      </c>
    </row>
    <row r="4" spans="1:6" s="283" customFormat="1" ht="51">
      <c r="A4" s="281" t="s">
        <v>8900</v>
      </c>
      <c r="B4" s="281" t="s">
        <v>8901</v>
      </c>
      <c r="C4" s="282" t="s">
        <v>8896</v>
      </c>
      <c r="D4" s="282" t="s">
        <v>8902</v>
      </c>
      <c r="E4" s="281" t="s">
        <v>8903</v>
      </c>
      <c r="F4" s="281" t="s">
        <v>8898</v>
      </c>
    </row>
    <row r="5" spans="1:6" s="283" customFormat="1" ht="38.25">
      <c r="A5" s="281" t="s">
        <v>8904</v>
      </c>
      <c r="B5" s="281" t="s">
        <v>8905</v>
      </c>
      <c r="C5" s="282" t="s">
        <v>8906</v>
      </c>
      <c r="D5" s="282" t="s">
        <v>8897</v>
      </c>
      <c r="E5" s="281"/>
      <c r="F5" s="281" t="s">
        <v>8898</v>
      </c>
    </row>
    <row r="6" spans="1:6" s="283" customFormat="1" ht="38.25">
      <c r="A6" s="281" t="s">
        <v>8907</v>
      </c>
      <c r="B6" s="281" t="s">
        <v>8898</v>
      </c>
      <c r="C6" s="282"/>
      <c r="D6" s="282" t="s">
        <v>8908</v>
      </c>
      <c r="E6" s="281" t="s">
        <v>8909</v>
      </c>
      <c r="F6" s="281" t="s">
        <v>8898</v>
      </c>
    </row>
    <row r="7" spans="1:6" s="283" customFormat="1" ht="51">
      <c r="A7" s="281" t="s">
        <v>8910</v>
      </c>
      <c r="B7" s="281" t="s">
        <v>8911</v>
      </c>
      <c r="C7" s="282" t="s">
        <v>8912</v>
      </c>
      <c r="D7" s="282" t="s">
        <v>8913</v>
      </c>
      <c r="E7" s="281" t="s">
        <v>8914</v>
      </c>
      <c r="F7" s="281" t="s">
        <v>8915</v>
      </c>
    </row>
    <row r="8" spans="1:6" s="283" customFormat="1" ht="25.5">
      <c r="A8" s="281" t="s">
        <v>8916</v>
      </c>
      <c r="B8" s="281" t="s">
        <v>8917</v>
      </c>
      <c r="C8" s="282"/>
      <c r="D8" s="282" t="s">
        <v>8918</v>
      </c>
      <c r="E8" s="281" t="s">
        <v>8919</v>
      </c>
      <c r="F8" s="281" t="s">
        <v>8920</v>
      </c>
    </row>
    <row r="9" spans="1:6" s="283" customFormat="1" ht="63.75">
      <c r="A9" s="281" t="s">
        <v>8921</v>
      </c>
      <c r="B9" s="281" t="s">
        <v>8922</v>
      </c>
      <c r="C9" s="282"/>
      <c r="D9" s="282" t="s">
        <v>8918</v>
      </c>
      <c r="E9" s="281"/>
      <c r="F9" s="281" t="s">
        <v>8923</v>
      </c>
    </row>
    <row r="10" spans="1:6" s="283" customFormat="1" ht="76.5">
      <c r="A10" s="281" t="s">
        <v>8924</v>
      </c>
      <c r="B10" s="281" t="s">
        <v>8925</v>
      </c>
      <c r="C10" s="282"/>
      <c r="D10" s="282" t="s">
        <v>8918</v>
      </c>
      <c r="E10" s="281"/>
      <c r="F10" s="281" t="s">
        <v>8926</v>
      </c>
    </row>
    <row r="11" spans="1:6" s="283" customFormat="1" ht="51">
      <c r="A11" s="281" t="s">
        <v>8927</v>
      </c>
      <c r="B11" s="281" t="s">
        <v>8928</v>
      </c>
      <c r="C11" s="282"/>
      <c r="D11" s="282" t="s">
        <v>8929</v>
      </c>
      <c r="E11" s="281" t="s">
        <v>8930</v>
      </c>
      <c r="F11" s="281" t="s">
        <v>8931</v>
      </c>
    </row>
    <row r="12" spans="1:6" s="283" customFormat="1" ht="63.75">
      <c r="A12" s="281" t="s">
        <v>8932</v>
      </c>
      <c r="B12" s="281" t="s">
        <v>8933</v>
      </c>
      <c r="C12" s="282"/>
      <c r="D12" s="282" t="s">
        <v>8929</v>
      </c>
      <c r="E12" s="281" t="s">
        <v>8934</v>
      </c>
      <c r="F12" s="281" t="s">
        <v>8931</v>
      </c>
    </row>
    <row r="13" spans="1:6" s="283" customFormat="1" ht="25.5">
      <c r="A13" s="281" t="s">
        <v>8935</v>
      </c>
      <c r="B13" s="281" t="s">
        <v>8936</v>
      </c>
      <c r="C13" s="282"/>
      <c r="D13" s="282" t="s">
        <v>8929</v>
      </c>
      <c r="E13" s="281" t="s">
        <v>8937</v>
      </c>
      <c r="F13" s="281" t="s">
        <v>8931</v>
      </c>
    </row>
    <row r="14" spans="1:6" s="283" customFormat="1" ht="318.75">
      <c r="A14" s="281" t="s">
        <v>8938</v>
      </c>
      <c r="B14" s="281" t="s">
        <v>8939</v>
      </c>
      <c r="C14" s="282" t="s">
        <v>546</v>
      </c>
      <c r="D14" s="282" t="s">
        <v>8897</v>
      </c>
      <c r="E14" s="281"/>
      <c r="F14" s="281" t="s">
        <v>8940</v>
      </c>
    </row>
    <row r="15" spans="1:6" s="283" customFormat="1" ht="38.25">
      <c r="A15" s="281" t="s">
        <v>8941</v>
      </c>
      <c r="B15" s="281" t="s">
        <v>8942</v>
      </c>
      <c r="C15" s="282" t="s">
        <v>8943</v>
      </c>
      <c r="D15" s="282" t="s">
        <v>8944</v>
      </c>
      <c r="E15" s="281" t="s">
        <v>8945</v>
      </c>
      <c r="F15" s="281" t="s">
        <v>8946</v>
      </c>
    </row>
    <row r="16" spans="1:6" s="283" customFormat="1" ht="38.25">
      <c r="A16" s="281" t="s">
        <v>8947</v>
      </c>
      <c r="B16" s="281" t="s">
        <v>8948</v>
      </c>
      <c r="C16" s="282" t="s">
        <v>8949</v>
      </c>
      <c r="D16" s="282" t="s">
        <v>8950</v>
      </c>
      <c r="E16" s="281" t="s">
        <v>8945</v>
      </c>
      <c r="F16" s="281" t="s">
        <v>8946</v>
      </c>
    </row>
    <row r="17" spans="1:6" s="283" customFormat="1" ht="38.25">
      <c r="A17" s="281" t="s">
        <v>8951</v>
      </c>
      <c r="B17" s="281" t="s">
        <v>8952</v>
      </c>
      <c r="C17" s="282"/>
      <c r="D17" s="282" t="s">
        <v>8953</v>
      </c>
      <c r="E17" s="281" t="s">
        <v>8945</v>
      </c>
      <c r="F17" s="281" t="s">
        <v>8946</v>
      </c>
    </row>
    <row r="18" spans="1:6" s="283" customFormat="1" ht="51">
      <c r="A18" s="281" t="s">
        <v>8954</v>
      </c>
      <c r="B18" s="281" t="s">
        <v>8955</v>
      </c>
      <c r="C18" s="282"/>
      <c r="D18" s="282" t="s">
        <v>8956</v>
      </c>
      <c r="E18" s="281" t="s">
        <v>8945</v>
      </c>
      <c r="F18" s="281" t="s">
        <v>8957</v>
      </c>
    </row>
    <row r="19" spans="1:6" s="283" customFormat="1" ht="51">
      <c r="A19" s="281" t="s">
        <v>8958</v>
      </c>
      <c r="B19" s="281" t="s">
        <v>8959</v>
      </c>
      <c r="C19" s="282"/>
      <c r="D19" s="282" t="s">
        <v>8960</v>
      </c>
      <c r="E19" s="281" t="s">
        <v>8945</v>
      </c>
      <c r="F19" s="281" t="s">
        <v>8957</v>
      </c>
    </row>
    <row r="20" spans="1:6" s="283" customFormat="1" ht="12.75">
      <c r="A20" s="281" t="s">
        <v>8961</v>
      </c>
      <c r="B20" s="281" t="s">
        <v>8962</v>
      </c>
      <c r="C20" s="282"/>
      <c r="D20" s="282" t="s">
        <v>8902</v>
      </c>
      <c r="E20" s="281"/>
      <c r="F20" s="281" t="s">
        <v>8963</v>
      </c>
    </row>
    <row r="21" spans="1:6" s="283" customFormat="1" ht="12.75">
      <c r="A21" s="281" t="s">
        <v>8964</v>
      </c>
      <c r="B21" s="281" t="s">
        <v>8965</v>
      </c>
      <c r="C21" s="282"/>
      <c r="D21" s="282" t="s">
        <v>8966</v>
      </c>
      <c r="E21" s="281"/>
      <c r="F21" s="281" t="s">
        <v>8963</v>
      </c>
    </row>
    <row r="22" spans="1:6" s="283" customFormat="1" ht="12.75">
      <c r="A22" s="281" t="s">
        <v>8967</v>
      </c>
      <c r="B22" s="281" t="s">
        <v>8968</v>
      </c>
      <c r="C22" s="282" t="s">
        <v>8969</v>
      </c>
      <c r="D22" s="282" t="s">
        <v>8913</v>
      </c>
      <c r="E22" s="281" t="s">
        <v>8970</v>
      </c>
      <c r="F22" s="281" t="s">
        <v>8963</v>
      </c>
    </row>
    <row r="23" spans="1:6" s="283" customFormat="1" ht="12.75">
      <c r="A23" s="281" t="s">
        <v>8971</v>
      </c>
      <c r="B23" s="281" t="s">
        <v>8972</v>
      </c>
      <c r="C23" s="282"/>
      <c r="D23" s="282" t="s">
        <v>8902</v>
      </c>
      <c r="E23" s="281"/>
      <c r="F23" s="281" t="s">
        <v>8963</v>
      </c>
    </row>
    <row r="24" spans="1:6" s="283" customFormat="1" ht="12.75">
      <c r="A24" s="281" t="s">
        <v>8973</v>
      </c>
      <c r="B24" s="281" t="s">
        <v>8974</v>
      </c>
      <c r="C24" s="282"/>
      <c r="D24" s="282" t="s">
        <v>8902</v>
      </c>
      <c r="E24" s="281"/>
      <c r="F24" s="281" t="s">
        <v>8963</v>
      </c>
    </row>
    <row r="25" spans="1:6" s="283" customFormat="1" ht="12.75">
      <c r="A25" s="281" t="s">
        <v>8975</v>
      </c>
      <c r="B25" s="281" t="s">
        <v>8976</v>
      </c>
      <c r="C25" s="282"/>
      <c r="D25" s="282" t="s">
        <v>8977</v>
      </c>
      <c r="E25" s="281"/>
      <c r="F25" s="281" t="s">
        <v>8963</v>
      </c>
    </row>
    <row r="26" spans="1:6" s="283" customFormat="1" ht="12.75">
      <c r="A26" s="281" t="s">
        <v>8978</v>
      </c>
      <c r="B26" s="281" t="s">
        <v>8979</v>
      </c>
      <c r="C26" s="282"/>
      <c r="D26" s="282" t="s">
        <v>8980</v>
      </c>
      <c r="E26" s="281"/>
      <c r="F26" s="281" t="s">
        <v>8963</v>
      </c>
    </row>
    <row r="27" spans="1:6" s="283" customFormat="1" ht="12.75">
      <c r="A27" s="281" t="s">
        <v>8981</v>
      </c>
      <c r="B27" s="281" t="s">
        <v>8982</v>
      </c>
      <c r="C27" s="282"/>
      <c r="D27" s="282" t="s">
        <v>8966</v>
      </c>
      <c r="E27" s="281"/>
      <c r="F27" s="281" t="s">
        <v>8963</v>
      </c>
    </row>
    <row r="28" spans="1:6" s="283" customFormat="1" ht="12.75">
      <c r="A28" s="281" t="s">
        <v>8983</v>
      </c>
      <c r="B28" s="281" t="s">
        <v>8984</v>
      </c>
      <c r="C28" s="282"/>
      <c r="D28" s="282" t="s">
        <v>8902</v>
      </c>
      <c r="E28" s="281"/>
      <c r="F28" s="281" t="s">
        <v>8963</v>
      </c>
    </row>
    <row r="29" spans="1:6" s="283" customFormat="1" ht="12.75">
      <c r="A29" s="281" t="s">
        <v>8985</v>
      </c>
      <c r="B29" s="281" t="s">
        <v>8986</v>
      </c>
      <c r="C29" s="282"/>
      <c r="D29" s="282" t="s">
        <v>8987</v>
      </c>
      <c r="E29" s="281" t="s">
        <v>8988</v>
      </c>
      <c r="F29" s="281" t="s">
        <v>8963</v>
      </c>
    </row>
    <row r="30" spans="1:6" s="283" customFormat="1" ht="12.75">
      <c r="A30" s="281" t="s">
        <v>8989</v>
      </c>
      <c r="B30" s="281" t="s">
        <v>8990</v>
      </c>
      <c r="C30" s="282"/>
      <c r="D30" s="282" t="s">
        <v>8902</v>
      </c>
      <c r="E30" s="281"/>
      <c r="F30" s="281" t="s">
        <v>8963</v>
      </c>
    </row>
    <row r="31" spans="1:6" s="283" customFormat="1" ht="12.75">
      <c r="A31" s="281" t="s">
        <v>8991</v>
      </c>
      <c r="B31" s="281" t="s">
        <v>8992</v>
      </c>
      <c r="C31" s="282"/>
      <c r="D31" s="282" t="s">
        <v>8987</v>
      </c>
      <c r="E31" s="281"/>
      <c r="F31" s="281" t="s">
        <v>8963</v>
      </c>
    </row>
    <row r="32" spans="1:6" s="283" customFormat="1" ht="12.75">
      <c r="A32" s="281" t="s">
        <v>8993</v>
      </c>
      <c r="B32" s="281" t="s">
        <v>8994</v>
      </c>
      <c r="C32" s="282"/>
      <c r="D32" s="282" t="s">
        <v>8902</v>
      </c>
      <c r="E32" s="281"/>
      <c r="F32" s="281" t="s">
        <v>8963</v>
      </c>
    </row>
    <row r="33" spans="1:6" s="283" customFormat="1" ht="25.5">
      <c r="A33" s="281" t="s">
        <v>8995</v>
      </c>
      <c r="B33" s="281" t="s">
        <v>8996</v>
      </c>
      <c r="C33" s="282"/>
      <c r="D33" s="282" t="s">
        <v>8987</v>
      </c>
      <c r="E33" s="281" t="s">
        <v>8997</v>
      </c>
      <c r="F33" s="281" t="s">
        <v>8963</v>
      </c>
    </row>
    <row r="34" spans="1:6" s="283" customFormat="1" ht="12.75">
      <c r="A34" s="281" t="s">
        <v>8998</v>
      </c>
      <c r="B34" s="281" t="s">
        <v>8999</v>
      </c>
      <c r="C34" s="282"/>
      <c r="D34" s="282" t="s">
        <v>8902</v>
      </c>
      <c r="E34" s="281"/>
      <c r="F34" s="281" t="s">
        <v>8963</v>
      </c>
    </row>
    <row r="35" spans="1:6" s="283" customFormat="1" ht="12.75">
      <c r="A35" s="281" t="s">
        <v>9000</v>
      </c>
      <c r="B35" s="281" t="s">
        <v>8403</v>
      </c>
      <c r="C35" s="282"/>
      <c r="D35" s="282" t="s">
        <v>9001</v>
      </c>
      <c r="E35" s="281"/>
      <c r="F35" s="281" t="s">
        <v>8963</v>
      </c>
    </row>
    <row r="36" spans="1:6" s="283" customFormat="1" ht="51">
      <c r="A36" s="281" t="s">
        <v>9002</v>
      </c>
      <c r="B36" s="281" t="s">
        <v>9003</v>
      </c>
      <c r="C36" s="282" t="s">
        <v>9004</v>
      </c>
      <c r="D36" s="282" t="s">
        <v>8913</v>
      </c>
      <c r="E36" s="281" t="s">
        <v>9005</v>
      </c>
      <c r="F36" s="281" t="s">
        <v>8963</v>
      </c>
    </row>
    <row r="37" spans="1:6" s="283" customFormat="1" ht="25.5">
      <c r="A37" s="281" t="s">
        <v>9006</v>
      </c>
      <c r="B37" s="281" t="s">
        <v>9007</v>
      </c>
      <c r="C37" s="282" t="s">
        <v>9008</v>
      </c>
      <c r="D37" s="282" t="s">
        <v>8913</v>
      </c>
      <c r="E37" s="281"/>
      <c r="F37" s="281" t="s">
        <v>8963</v>
      </c>
    </row>
    <row r="38" spans="1:6" s="283" customFormat="1" ht="12.75">
      <c r="A38" s="281" t="s">
        <v>9009</v>
      </c>
      <c r="B38" s="281" t="s">
        <v>9010</v>
      </c>
      <c r="C38" s="282" t="s">
        <v>8969</v>
      </c>
      <c r="D38" s="282" t="s">
        <v>8913</v>
      </c>
      <c r="E38" s="281"/>
      <c r="F38" s="281" t="s">
        <v>8963</v>
      </c>
    </row>
    <row r="39" spans="1:6" s="283" customFormat="1" ht="12.75">
      <c r="A39" s="281" t="s">
        <v>9011</v>
      </c>
      <c r="B39" s="281" t="s">
        <v>9012</v>
      </c>
      <c r="C39" s="282" t="s">
        <v>8969</v>
      </c>
      <c r="D39" s="282" t="s">
        <v>8913</v>
      </c>
      <c r="E39" s="281"/>
      <c r="F39" s="281" t="s">
        <v>8963</v>
      </c>
    </row>
    <row r="40" spans="1:6" s="283" customFormat="1" ht="12.75">
      <c r="A40" s="281" t="s">
        <v>9013</v>
      </c>
      <c r="B40" s="281" t="s">
        <v>9014</v>
      </c>
      <c r="C40" s="282" t="s">
        <v>8969</v>
      </c>
      <c r="D40" s="282" t="s">
        <v>8913</v>
      </c>
      <c r="E40" s="281"/>
      <c r="F40" s="281" t="s">
        <v>8963</v>
      </c>
    </row>
    <row r="41" spans="1:6" s="283" customFormat="1" ht="25.5">
      <c r="A41" s="281" t="s">
        <v>9015</v>
      </c>
      <c r="B41" s="281" t="s">
        <v>9016</v>
      </c>
      <c r="C41" s="282"/>
      <c r="D41" s="282" t="s">
        <v>9017</v>
      </c>
      <c r="E41" s="281" t="s">
        <v>9018</v>
      </c>
      <c r="F41" s="281" t="s">
        <v>8963</v>
      </c>
    </row>
    <row r="42" spans="1:6" s="283" customFormat="1" ht="63.75">
      <c r="A42" s="281" t="s">
        <v>9019</v>
      </c>
      <c r="B42" s="281"/>
      <c r="C42" s="282" t="s">
        <v>9020</v>
      </c>
      <c r="D42" s="282" t="s">
        <v>8913</v>
      </c>
      <c r="E42" s="281" t="s">
        <v>9021</v>
      </c>
      <c r="F42" s="281" t="s">
        <v>8963</v>
      </c>
    </row>
    <row r="43" spans="1:6" s="283" customFormat="1" ht="38.25">
      <c r="A43" s="281" t="s">
        <v>9022</v>
      </c>
      <c r="B43" s="281"/>
      <c r="C43" s="282" t="s">
        <v>9023</v>
      </c>
      <c r="D43" s="282" t="s">
        <v>8913</v>
      </c>
      <c r="E43" s="281" t="s">
        <v>9024</v>
      </c>
      <c r="F43" s="281" t="s">
        <v>8963</v>
      </c>
    </row>
    <row r="44" spans="1:6" s="283" customFormat="1" ht="89.25">
      <c r="A44" s="281" t="s">
        <v>9025</v>
      </c>
      <c r="B44" s="281"/>
      <c r="C44" s="282" t="s">
        <v>9026</v>
      </c>
      <c r="D44" s="282" t="s">
        <v>8913</v>
      </c>
      <c r="E44" s="281"/>
      <c r="F44" s="281" t="s">
        <v>8963</v>
      </c>
    </row>
    <row r="45" spans="1:6" s="283" customFormat="1" ht="114.75">
      <c r="A45" s="281" t="s">
        <v>555</v>
      </c>
      <c r="B45" s="281"/>
      <c r="C45" s="282" t="s">
        <v>9027</v>
      </c>
      <c r="D45" s="282" t="s">
        <v>8913</v>
      </c>
      <c r="E45" s="281" t="s">
        <v>9028</v>
      </c>
      <c r="F45" s="281" t="s">
        <v>8963</v>
      </c>
    </row>
    <row r="46" spans="1:6" s="283" customFormat="1" ht="25.5">
      <c r="A46" s="281" t="s">
        <v>478</v>
      </c>
      <c r="B46" s="281" t="s">
        <v>9029</v>
      </c>
      <c r="C46" s="282"/>
      <c r="D46" s="282" t="s">
        <v>9030</v>
      </c>
      <c r="E46" s="281" t="s">
        <v>9031</v>
      </c>
      <c r="F46" s="281" t="s">
        <v>8963</v>
      </c>
    </row>
    <row r="47" spans="1:6" s="283" customFormat="1" ht="25.5">
      <c r="A47" s="281" t="s">
        <v>511</v>
      </c>
      <c r="B47" s="281" t="s">
        <v>9032</v>
      </c>
      <c r="C47" s="282"/>
      <c r="D47" s="282" t="s">
        <v>9030</v>
      </c>
      <c r="E47" s="281" t="s">
        <v>9033</v>
      </c>
      <c r="F47" s="281" t="s">
        <v>8963</v>
      </c>
    </row>
    <row r="48" spans="1:6" s="283" customFormat="1" ht="12.75">
      <c r="A48" s="281" t="s">
        <v>514</v>
      </c>
      <c r="B48" s="281" t="s">
        <v>9034</v>
      </c>
      <c r="C48" s="282"/>
      <c r="D48" s="282" t="s">
        <v>9030</v>
      </c>
      <c r="E48" s="281"/>
      <c r="F48" s="281" t="s">
        <v>8963</v>
      </c>
    </row>
    <row r="49" spans="1:6" s="283" customFormat="1" ht="12.75">
      <c r="A49" s="281" t="s">
        <v>517</v>
      </c>
      <c r="B49" s="281" t="s">
        <v>9035</v>
      </c>
      <c r="C49" s="282"/>
      <c r="D49" s="282" t="s">
        <v>9030</v>
      </c>
      <c r="E49" s="281" t="s">
        <v>8970</v>
      </c>
      <c r="F49" s="281" t="s">
        <v>8963</v>
      </c>
    </row>
    <row r="50" spans="1:6" s="283" customFormat="1" ht="12.75">
      <c r="A50" s="281" t="s">
        <v>559</v>
      </c>
      <c r="B50" s="281" t="s">
        <v>560</v>
      </c>
      <c r="C50" s="282"/>
      <c r="D50" s="282" t="s">
        <v>9030</v>
      </c>
      <c r="E50" s="281" t="s">
        <v>9036</v>
      </c>
      <c r="F50" s="281" t="s">
        <v>8963</v>
      </c>
    </row>
    <row r="51" spans="1:6" s="283" customFormat="1" ht="12.75">
      <c r="A51" s="281" t="s">
        <v>562</v>
      </c>
      <c r="B51" s="281" t="s">
        <v>563</v>
      </c>
      <c r="C51" s="282"/>
      <c r="D51" s="282" t="s">
        <v>9030</v>
      </c>
      <c r="E51" s="281" t="s">
        <v>9036</v>
      </c>
      <c r="F51" s="281" t="s">
        <v>8963</v>
      </c>
    </row>
    <row r="52" spans="1:6" s="283" customFormat="1" ht="12.75">
      <c r="A52" s="281" t="s">
        <v>565</v>
      </c>
      <c r="B52" s="281" t="s">
        <v>566</v>
      </c>
      <c r="C52" s="282"/>
      <c r="D52" s="282" t="s">
        <v>9030</v>
      </c>
      <c r="E52" s="281" t="s">
        <v>9036</v>
      </c>
      <c r="F52" s="281" t="s">
        <v>8963</v>
      </c>
    </row>
    <row r="53" spans="1:6" s="283" customFormat="1" ht="12.75">
      <c r="A53" s="281" t="s">
        <v>568</v>
      </c>
      <c r="B53" s="281" t="s">
        <v>569</v>
      </c>
      <c r="C53" s="282"/>
      <c r="D53" s="282" t="s">
        <v>9030</v>
      </c>
      <c r="E53" s="281" t="s">
        <v>9036</v>
      </c>
      <c r="F53" s="281" t="s">
        <v>8963</v>
      </c>
    </row>
    <row r="54" spans="1:6" s="283" customFormat="1" ht="12.75">
      <c r="A54" s="281" t="s">
        <v>571</v>
      </c>
      <c r="B54" s="281" t="s">
        <v>572</v>
      </c>
      <c r="C54" s="282"/>
      <c r="D54" s="282" t="s">
        <v>9030</v>
      </c>
      <c r="E54" s="281" t="s">
        <v>9036</v>
      </c>
      <c r="F54" s="281" t="s">
        <v>8963</v>
      </c>
    </row>
    <row r="55" spans="1:6" s="283" customFormat="1" ht="12.75">
      <c r="A55" s="281" t="s">
        <v>574</v>
      </c>
      <c r="B55" s="281" t="s">
        <v>575</v>
      </c>
      <c r="C55" s="282"/>
      <c r="D55" s="282" t="s">
        <v>9030</v>
      </c>
      <c r="E55" s="281" t="s">
        <v>9036</v>
      </c>
      <c r="F55" s="281" t="s">
        <v>8963</v>
      </c>
    </row>
    <row r="56" spans="1:6" s="283" customFormat="1" ht="25.5">
      <c r="A56" s="281" t="s">
        <v>520</v>
      </c>
      <c r="B56" s="281" t="s">
        <v>521</v>
      </c>
      <c r="C56" s="282"/>
      <c r="D56" s="282" t="s">
        <v>9030</v>
      </c>
      <c r="E56" s="281" t="s">
        <v>9037</v>
      </c>
      <c r="F56" s="281" t="s">
        <v>8963</v>
      </c>
    </row>
    <row r="57" spans="1:6" s="283" customFormat="1" ht="25.5">
      <c r="A57" s="281" t="s">
        <v>577</v>
      </c>
      <c r="B57" s="281" t="s">
        <v>578</v>
      </c>
      <c r="C57" s="282"/>
      <c r="D57" s="282" t="s">
        <v>9030</v>
      </c>
      <c r="E57" s="281" t="s">
        <v>9037</v>
      </c>
      <c r="F57" s="281" t="s">
        <v>8963</v>
      </c>
    </row>
    <row r="58" spans="1:6" s="283" customFormat="1" ht="25.5">
      <c r="A58" s="281" t="s">
        <v>580</v>
      </c>
      <c r="B58" s="281" t="s">
        <v>581</v>
      </c>
      <c r="C58" s="282"/>
      <c r="D58" s="282" t="s">
        <v>9030</v>
      </c>
      <c r="E58" s="281" t="s">
        <v>9037</v>
      </c>
      <c r="F58" s="281" t="s">
        <v>8963</v>
      </c>
    </row>
    <row r="59" spans="1:6" s="283" customFormat="1" ht="25.5">
      <c r="A59" s="281" t="s">
        <v>583</v>
      </c>
      <c r="B59" s="281" t="s">
        <v>584</v>
      </c>
      <c r="C59" s="282"/>
      <c r="D59" s="282" t="s">
        <v>9038</v>
      </c>
      <c r="E59" s="281"/>
      <c r="F59" s="281" t="s">
        <v>8963</v>
      </c>
    </row>
    <row r="60" spans="1:6" s="283" customFormat="1" ht="51">
      <c r="A60" s="281" t="s">
        <v>586</v>
      </c>
      <c r="B60" s="281" t="s">
        <v>587</v>
      </c>
      <c r="C60" s="282"/>
      <c r="D60" s="282" t="s">
        <v>9038</v>
      </c>
      <c r="E60" s="281" t="s">
        <v>9039</v>
      </c>
      <c r="F60" s="281" t="s">
        <v>8963</v>
      </c>
    </row>
    <row r="61" spans="1:6" s="283" customFormat="1" ht="25.5">
      <c r="A61" s="281" t="s">
        <v>589</v>
      </c>
      <c r="B61" s="281" t="s">
        <v>590</v>
      </c>
      <c r="C61" s="282"/>
      <c r="D61" s="282" t="s">
        <v>9038</v>
      </c>
      <c r="E61" s="281" t="s">
        <v>9040</v>
      </c>
      <c r="F61" s="281" t="s">
        <v>8963</v>
      </c>
    </row>
    <row r="62" spans="1:6" s="283" customFormat="1" ht="25.5">
      <c r="A62" s="281" t="s">
        <v>592</v>
      </c>
      <c r="B62" s="281" t="s">
        <v>593</v>
      </c>
      <c r="C62" s="282"/>
      <c r="D62" s="282" t="s">
        <v>9038</v>
      </c>
      <c r="E62" s="281"/>
      <c r="F62" s="281" t="s">
        <v>8963</v>
      </c>
    </row>
    <row r="63" spans="1:6" s="283" customFormat="1" ht="25.5">
      <c r="A63" s="281" t="s">
        <v>595</v>
      </c>
      <c r="B63" s="281" t="s">
        <v>596</v>
      </c>
      <c r="C63" s="282"/>
      <c r="D63" s="282" t="s">
        <v>9038</v>
      </c>
      <c r="E63" s="281" t="s">
        <v>9041</v>
      </c>
      <c r="F63" s="281" t="s">
        <v>8963</v>
      </c>
    </row>
    <row r="64" spans="1:6" s="283" customFormat="1" ht="25.5">
      <c r="A64" s="281" t="s">
        <v>598</v>
      </c>
      <c r="B64" s="281" t="s">
        <v>599</v>
      </c>
      <c r="C64" s="282"/>
      <c r="D64" s="282" t="s">
        <v>9038</v>
      </c>
      <c r="E64" s="281" t="s">
        <v>9042</v>
      </c>
      <c r="F64" s="281" t="s">
        <v>8963</v>
      </c>
    </row>
    <row r="65" spans="1:6" s="283" customFormat="1" ht="25.5">
      <c r="A65" s="281" t="s">
        <v>601</v>
      </c>
      <c r="B65" s="281" t="s">
        <v>602</v>
      </c>
      <c r="C65" s="282"/>
      <c r="D65" s="282" t="s">
        <v>9038</v>
      </c>
      <c r="E65" s="281"/>
      <c r="F65" s="281" t="s">
        <v>8963</v>
      </c>
    </row>
    <row r="66" spans="1:6" s="283" customFormat="1" ht="25.5">
      <c r="A66" s="281" t="s">
        <v>604</v>
      </c>
      <c r="B66" s="281" t="s">
        <v>605</v>
      </c>
      <c r="C66" s="282"/>
      <c r="D66" s="282" t="s">
        <v>9038</v>
      </c>
      <c r="E66" s="281"/>
      <c r="F66" s="281" t="s">
        <v>8963</v>
      </c>
    </row>
    <row r="67" spans="1:6" s="283" customFormat="1" ht="25.5">
      <c r="A67" s="281" t="s">
        <v>607</v>
      </c>
      <c r="B67" s="281" t="s">
        <v>608</v>
      </c>
      <c r="C67" s="282"/>
      <c r="D67" s="282" t="s">
        <v>9038</v>
      </c>
      <c r="E67" s="281"/>
      <c r="F67" s="281" t="s">
        <v>8963</v>
      </c>
    </row>
    <row r="68" spans="1:6" s="283" customFormat="1" ht="25.5">
      <c r="A68" s="281" t="s">
        <v>610</v>
      </c>
      <c r="B68" s="281" t="s">
        <v>611</v>
      </c>
      <c r="C68" s="282"/>
      <c r="D68" s="282" t="s">
        <v>9038</v>
      </c>
      <c r="E68" s="281"/>
      <c r="F68" s="281" t="s">
        <v>8963</v>
      </c>
    </row>
  </sheetData>
  <pageMargins left="0.74791666666666701" right="0.74791666666666701" top="1.2791666666666699" bottom="1.2791666666666699" header="0.511811023622047" footer="0.511811023622047"/>
  <pageSetup paperSize="9" pageOrder="overThenDown"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3"/>
  <sheetViews>
    <sheetView zoomScaleNormal="100" workbookViewId="0">
      <selection activeCell="A3" sqref="A3"/>
    </sheetView>
  </sheetViews>
  <sheetFormatPr defaultColWidth="8.7109375" defaultRowHeight="15"/>
  <cols>
    <col min="1" max="6" width="33.140625" customWidth="1"/>
  </cols>
  <sheetData>
    <row r="1" spans="1:6" ht="33" customHeight="1">
      <c r="A1" s="277" t="s">
        <v>8889</v>
      </c>
      <c r="B1" s="278" t="s">
        <v>8890</v>
      </c>
      <c r="C1" s="279" t="s">
        <v>8891</v>
      </c>
      <c r="D1" s="278" t="s">
        <v>8892</v>
      </c>
      <c r="E1" s="278" t="s">
        <v>8893</v>
      </c>
      <c r="F1" s="280" t="s">
        <v>8894</v>
      </c>
    </row>
    <row r="2" spans="1:6" ht="33" customHeight="1">
      <c r="A2" s="281" t="s">
        <v>8904</v>
      </c>
      <c r="B2" s="281" t="s">
        <v>8905</v>
      </c>
      <c r="C2" s="282" t="s">
        <v>8906</v>
      </c>
      <c r="D2" s="282" t="s">
        <v>8897</v>
      </c>
      <c r="E2" s="281"/>
      <c r="F2" s="281" t="s">
        <v>8898</v>
      </c>
    </row>
    <row r="3" spans="1:6" ht="70.5" customHeight="1">
      <c r="A3" s="281" t="s">
        <v>8910</v>
      </c>
      <c r="B3" s="281" t="s">
        <v>8911</v>
      </c>
      <c r="C3" s="282" t="s">
        <v>8912</v>
      </c>
      <c r="D3" s="282" t="s">
        <v>8913</v>
      </c>
      <c r="E3" s="281" t="s">
        <v>8914</v>
      </c>
      <c r="F3" s="281" t="s">
        <v>8915</v>
      </c>
    </row>
    <row r="4" spans="1:6" ht="33" customHeight="1">
      <c r="A4" s="281" t="s">
        <v>8938</v>
      </c>
      <c r="B4" s="281" t="s">
        <v>8939</v>
      </c>
      <c r="C4" s="282" t="s">
        <v>546</v>
      </c>
      <c r="D4" s="282" t="s">
        <v>8897</v>
      </c>
      <c r="E4" s="281"/>
      <c r="F4" s="281" t="s">
        <v>8940</v>
      </c>
    </row>
    <row r="5" spans="1:6" ht="33" customHeight="1">
      <c r="A5" s="281" t="s">
        <v>9000</v>
      </c>
      <c r="B5" s="281" t="s">
        <v>8403</v>
      </c>
      <c r="C5" s="282"/>
      <c r="D5" s="282" t="s">
        <v>9001</v>
      </c>
      <c r="E5" s="281"/>
      <c r="F5" s="281" t="s">
        <v>8963</v>
      </c>
    </row>
    <row r="6" spans="1:6" ht="33" customHeight="1">
      <c r="A6" s="281" t="s">
        <v>9002</v>
      </c>
      <c r="B6" s="281" t="s">
        <v>9003</v>
      </c>
      <c r="C6" s="282" t="s">
        <v>9004</v>
      </c>
      <c r="D6" s="282" t="s">
        <v>8913</v>
      </c>
      <c r="E6" s="281" t="s">
        <v>9005</v>
      </c>
      <c r="F6" s="281" t="s">
        <v>8963</v>
      </c>
    </row>
    <row r="7" spans="1:6" ht="33" customHeight="1">
      <c r="A7" s="281" t="s">
        <v>9006</v>
      </c>
      <c r="B7" s="281" t="s">
        <v>9007</v>
      </c>
      <c r="C7" s="282" t="s">
        <v>9008</v>
      </c>
      <c r="D7" s="282" t="s">
        <v>8913</v>
      </c>
      <c r="E7" s="281"/>
      <c r="F7" s="281" t="s">
        <v>8963</v>
      </c>
    </row>
    <row r="8" spans="1:6" ht="33" customHeight="1">
      <c r="A8" s="281" t="s">
        <v>9019</v>
      </c>
      <c r="B8" s="281"/>
      <c r="C8" s="282" t="s">
        <v>9020</v>
      </c>
      <c r="D8" s="282" t="s">
        <v>8913</v>
      </c>
      <c r="E8" s="281" t="s">
        <v>9021</v>
      </c>
      <c r="F8" s="281" t="s">
        <v>8963</v>
      </c>
    </row>
    <row r="9" spans="1:6" ht="33" customHeight="1">
      <c r="A9" s="281" t="s">
        <v>9022</v>
      </c>
      <c r="B9" s="281"/>
      <c r="C9" s="282" t="s">
        <v>9023</v>
      </c>
      <c r="D9" s="282" t="s">
        <v>8913</v>
      </c>
      <c r="E9" s="281" t="s">
        <v>9024</v>
      </c>
      <c r="F9" s="281" t="s">
        <v>8963</v>
      </c>
    </row>
    <row r="10" spans="1:6" ht="33" customHeight="1">
      <c r="A10" s="281" t="s">
        <v>555</v>
      </c>
      <c r="B10" s="281"/>
      <c r="C10" s="282" t="s">
        <v>9027</v>
      </c>
      <c r="D10" s="282" t="s">
        <v>8913</v>
      </c>
      <c r="E10" s="281" t="s">
        <v>9028</v>
      </c>
      <c r="F10" s="281" t="s">
        <v>8963</v>
      </c>
    </row>
    <row r="11" spans="1:6" ht="33" customHeight="1">
      <c r="A11" s="281" t="s">
        <v>478</v>
      </c>
      <c r="B11" s="281" t="s">
        <v>9029</v>
      </c>
      <c r="C11" s="282"/>
      <c r="D11" s="282" t="s">
        <v>9030</v>
      </c>
      <c r="E11" s="281" t="s">
        <v>9031</v>
      </c>
      <c r="F11" s="281" t="s">
        <v>8963</v>
      </c>
    </row>
    <row r="12" spans="1:6" ht="33" customHeight="1">
      <c r="A12" s="281" t="s">
        <v>511</v>
      </c>
      <c r="B12" s="281" t="s">
        <v>9032</v>
      </c>
      <c r="C12" s="282"/>
      <c r="D12" s="282" t="s">
        <v>9030</v>
      </c>
      <c r="E12" s="281" t="s">
        <v>9033</v>
      </c>
      <c r="F12" s="281" t="s">
        <v>8963</v>
      </c>
    </row>
    <row r="13" spans="1:6" ht="33" customHeight="1">
      <c r="A13" s="281" t="s">
        <v>514</v>
      </c>
      <c r="B13" s="281" t="s">
        <v>9034</v>
      </c>
      <c r="C13" s="282"/>
      <c r="D13" s="282" t="s">
        <v>9030</v>
      </c>
      <c r="E13" s="281"/>
      <c r="F13" s="281" t="s">
        <v>8963</v>
      </c>
    </row>
    <row r="14" spans="1:6" ht="33" customHeight="1">
      <c r="A14" s="281" t="s">
        <v>517</v>
      </c>
      <c r="B14" s="281" t="s">
        <v>9035</v>
      </c>
      <c r="C14" s="282"/>
      <c r="D14" s="282" t="s">
        <v>9030</v>
      </c>
      <c r="E14" s="281" t="s">
        <v>8970</v>
      </c>
      <c r="F14" s="281" t="s">
        <v>8963</v>
      </c>
    </row>
    <row r="15" spans="1:6" ht="33" customHeight="1">
      <c r="A15" s="281" t="s">
        <v>559</v>
      </c>
      <c r="B15" s="281" t="s">
        <v>560</v>
      </c>
      <c r="C15" s="282"/>
      <c r="D15" s="282" t="s">
        <v>9030</v>
      </c>
      <c r="E15" s="281" t="s">
        <v>9036</v>
      </c>
      <c r="F15" s="281" t="s">
        <v>8963</v>
      </c>
    </row>
    <row r="16" spans="1:6" ht="33" customHeight="1">
      <c r="A16" s="281" t="s">
        <v>562</v>
      </c>
      <c r="B16" s="281" t="s">
        <v>563</v>
      </c>
      <c r="C16" s="282"/>
      <c r="D16" s="282" t="s">
        <v>9030</v>
      </c>
      <c r="E16" s="281" t="s">
        <v>9036</v>
      </c>
      <c r="F16" s="281" t="s">
        <v>8963</v>
      </c>
    </row>
    <row r="17" spans="1:6" ht="33" customHeight="1">
      <c r="A17" s="281" t="s">
        <v>565</v>
      </c>
      <c r="B17" s="281" t="s">
        <v>566</v>
      </c>
      <c r="C17" s="282"/>
      <c r="D17" s="282" t="s">
        <v>9030</v>
      </c>
      <c r="E17" s="281" t="s">
        <v>9036</v>
      </c>
      <c r="F17" s="281" t="s">
        <v>8963</v>
      </c>
    </row>
    <row r="18" spans="1:6" ht="33" customHeight="1">
      <c r="A18" s="281" t="s">
        <v>568</v>
      </c>
      <c r="B18" s="281" t="s">
        <v>569</v>
      </c>
      <c r="C18" s="282"/>
      <c r="D18" s="282" t="s">
        <v>9030</v>
      </c>
      <c r="E18" s="281" t="s">
        <v>9036</v>
      </c>
      <c r="F18" s="281" t="s">
        <v>8963</v>
      </c>
    </row>
    <row r="19" spans="1:6" ht="33" customHeight="1">
      <c r="A19" s="281" t="s">
        <v>571</v>
      </c>
      <c r="B19" s="281" t="s">
        <v>572</v>
      </c>
      <c r="C19" s="282"/>
      <c r="D19" s="282" t="s">
        <v>9030</v>
      </c>
      <c r="E19" s="281" t="s">
        <v>9036</v>
      </c>
      <c r="F19" s="281" t="s">
        <v>8963</v>
      </c>
    </row>
    <row r="20" spans="1:6" ht="33" customHeight="1">
      <c r="A20" s="281" t="s">
        <v>574</v>
      </c>
      <c r="B20" s="281" t="s">
        <v>575</v>
      </c>
      <c r="C20" s="282"/>
      <c r="D20" s="282" t="s">
        <v>9030</v>
      </c>
      <c r="E20" s="281" t="s">
        <v>9036</v>
      </c>
      <c r="F20" s="281" t="s">
        <v>8963</v>
      </c>
    </row>
    <row r="21" spans="1:6" ht="33" customHeight="1">
      <c r="A21" s="281" t="s">
        <v>520</v>
      </c>
      <c r="B21" s="281" t="s">
        <v>521</v>
      </c>
      <c r="C21" s="282"/>
      <c r="D21" s="282" t="s">
        <v>9030</v>
      </c>
      <c r="E21" s="281" t="s">
        <v>9037</v>
      </c>
      <c r="F21" s="281" t="s">
        <v>8963</v>
      </c>
    </row>
    <row r="22" spans="1:6" ht="33" customHeight="1">
      <c r="A22" s="281" t="s">
        <v>577</v>
      </c>
      <c r="B22" s="281" t="s">
        <v>578</v>
      </c>
      <c r="C22" s="282"/>
      <c r="D22" s="282" t="s">
        <v>9030</v>
      </c>
      <c r="E22" s="281" t="s">
        <v>9037</v>
      </c>
      <c r="F22" s="281" t="s">
        <v>8963</v>
      </c>
    </row>
    <row r="23" spans="1:6" ht="33" customHeight="1">
      <c r="A23" s="281" t="s">
        <v>580</v>
      </c>
      <c r="B23" s="281" t="s">
        <v>581</v>
      </c>
      <c r="C23" s="282"/>
      <c r="D23" s="282" t="s">
        <v>9030</v>
      </c>
      <c r="E23" s="281" t="s">
        <v>9037</v>
      </c>
      <c r="F23" s="281" t="s">
        <v>8963</v>
      </c>
    </row>
    <row r="24" spans="1:6" ht="33" customHeight="1">
      <c r="A24" s="281" t="s">
        <v>583</v>
      </c>
      <c r="B24" s="281" t="s">
        <v>584</v>
      </c>
      <c r="C24" s="282"/>
      <c r="D24" s="282" t="s">
        <v>9038</v>
      </c>
      <c r="E24" s="281"/>
      <c r="F24" s="281" t="s">
        <v>8963</v>
      </c>
    </row>
    <row r="25" spans="1:6" ht="33" customHeight="1">
      <c r="A25" s="281" t="s">
        <v>586</v>
      </c>
      <c r="B25" s="281" t="s">
        <v>587</v>
      </c>
      <c r="C25" s="282"/>
      <c r="D25" s="282" t="s">
        <v>9038</v>
      </c>
      <c r="E25" s="281" t="s">
        <v>9039</v>
      </c>
      <c r="F25" s="281" t="s">
        <v>8963</v>
      </c>
    </row>
    <row r="26" spans="1:6" ht="33" customHeight="1">
      <c r="A26" s="281" t="s">
        <v>589</v>
      </c>
      <c r="B26" s="281" t="s">
        <v>590</v>
      </c>
      <c r="C26" s="282"/>
      <c r="D26" s="282" t="s">
        <v>9038</v>
      </c>
      <c r="E26" s="281" t="s">
        <v>9040</v>
      </c>
      <c r="F26" s="281" t="s">
        <v>8963</v>
      </c>
    </row>
    <row r="27" spans="1:6" ht="33" customHeight="1">
      <c r="A27" s="281" t="s">
        <v>592</v>
      </c>
      <c r="B27" s="281" t="s">
        <v>593</v>
      </c>
      <c r="C27" s="282"/>
      <c r="D27" s="282" t="s">
        <v>9038</v>
      </c>
      <c r="E27" s="281"/>
      <c r="F27" s="281" t="s">
        <v>8963</v>
      </c>
    </row>
    <row r="28" spans="1:6" ht="33" customHeight="1">
      <c r="A28" s="281" t="s">
        <v>595</v>
      </c>
      <c r="B28" s="281" t="s">
        <v>596</v>
      </c>
      <c r="C28" s="282"/>
      <c r="D28" s="282" t="s">
        <v>9038</v>
      </c>
      <c r="E28" s="281" t="s">
        <v>9041</v>
      </c>
      <c r="F28" s="281" t="s">
        <v>8963</v>
      </c>
    </row>
    <row r="29" spans="1:6" ht="33" customHeight="1">
      <c r="A29" s="281" t="s">
        <v>598</v>
      </c>
      <c r="B29" s="281" t="s">
        <v>599</v>
      </c>
      <c r="C29" s="282"/>
      <c r="D29" s="282" t="s">
        <v>9038</v>
      </c>
      <c r="E29" s="281" t="s">
        <v>9042</v>
      </c>
      <c r="F29" s="281" t="s">
        <v>8963</v>
      </c>
    </row>
    <row r="30" spans="1:6" ht="33" customHeight="1">
      <c r="A30" s="281" t="s">
        <v>601</v>
      </c>
      <c r="B30" s="281" t="s">
        <v>602</v>
      </c>
      <c r="C30" s="282"/>
      <c r="D30" s="282" t="s">
        <v>9038</v>
      </c>
      <c r="E30" s="281"/>
      <c r="F30" s="281" t="s">
        <v>8963</v>
      </c>
    </row>
    <row r="31" spans="1:6" ht="33" customHeight="1">
      <c r="A31" s="281" t="s">
        <v>604</v>
      </c>
      <c r="B31" s="281" t="s">
        <v>605</v>
      </c>
      <c r="C31" s="282"/>
      <c r="D31" s="282" t="s">
        <v>9038</v>
      </c>
      <c r="E31" s="281"/>
      <c r="F31" s="281" t="s">
        <v>8963</v>
      </c>
    </row>
    <row r="32" spans="1:6" ht="33" customHeight="1">
      <c r="A32" s="281" t="s">
        <v>607</v>
      </c>
      <c r="B32" s="281" t="s">
        <v>608</v>
      </c>
      <c r="C32" s="282"/>
      <c r="D32" s="282" t="s">
        <v>9038</v>
      </c>
      <c r="E32" s="281"/>
      <c r="F32" s="281" t="s">
        <v>8963</v>
      </c>
    </row>
    <row r="33" spans="1:6" ht="33" customHeight="1">
      <c r="A33" s="281" t="s">
        <v>610</v>
      </c>
      <c r="B33" s="281" t="s">
        <v>611</v>
      </c>
      <c r="C33" s="282"/>
      <c r="D33" s="282" t="s">
        <v>9038</v>
      </c>
      <c r="E33" s="281"/>
      <c r="F33" s="281" t="s">
        <v>8963</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1"/>
  <sheetViews>
    <sheetView zoomScaleNormal="100" workbookViewId="0">
      <selection activeCell="E2" sqref="E2"/>
    </sheetView>
  </sheetViews>
  <sheetFormatPr defaultColWidth="8.7109375" defaultRowHeight="15"/>
  <cols>
    <col min="1" max="1" width="32" customWidth="1"/>
    <col min="3" max="4" width="14.5703125" customWidth="1"/>
  </cols>
  <sheetData>
    <row r="1" spans="1:6">
      <c r="A1" s="284" t="s">
        <v>9043</v>
      </c>
      <c r="B1" s="285" t="s">
        <v>99</v>
      </c>
      <c r="C1" s="285" t="s">
        <v>9044</v>
      </c>
      <c r="D1" s="285" t="s">
        <v>9045</v>
      </c>
      <c r="E1" s="285" t="s">
        <v>9046</v>
      </c>
      <c r="F1" s="285" t="s">
        <v>9047</v>
      </c>
    </row>
    <row r="2" spans="1:6">
      <c r="A2" t="s">
        <v>9048</v>
      </c>
      <c r="C2">
        <v>10</v>
      </c>
      <c r="D2">
        <v>5</v>
      </c>
      <c r="E2">
        <v>3.5</v>
      </c>
    </row>
    <row r="3" spans="1:6">
      <c r="A3" t="s">
        <v>9049</v>
      </c>
      <c r="C3" s="286">
        <v>5</v>
      </c>
      <c r="D3">
        <v>2</v>
      </c>
      <c r="E3">
        <v>0</v>
      </c>
    </row>
    <row r="4" spans="1:6">
      <c r="A4" t="s">
        <v>9050</v>
      </c>
      <c r="C4" s="286">
        <v>5</v>
      </c>
      <c r="D4">
        <v>2</v>
      </c>
      <c r="E4">
        <v>14.2</v>
      </c>
    </row>
    <row r="5" spans="1:6">
      <c r="A5" t="s">
        <v>9051</v>
      </c>
      <c r="C5" s="286">
        <v>5</v>
      </c>
      <c r="D5">
        <v>2</v>
      </c>
      <c r="E5">
        <v>0.9</v>
      </c>
    </row>
    <row r="6" spans="1:6">
      <c r="A6" t="s">
        <v>9052</v>
      </c>
      <c r="C6">
        <v>1</v>
      </c>
      <c r="D6">
        <v>1</v>
      </c>
      <c r="E6">
        <v>0</v>
      </c>
    </row>
    <row r="7" spans="1:6">
      <c r="A7" t="s">
        <v>9053</v>
      </c>
      <c r="C7">
        <v>0.5</v>
      </c>
      <c r="D7">
        <v>0.5</v>
      </c>
      <c r="E7">
        <v>0</v>
      </c>
    </row>
    <row r="8" spans="1:6">
      <c r="A8" t="s">
        <v>9054</v>
      </c>
      <c r="C8">
        <v>0.5</v>
      </c>
      <c r="D8">
        <v>0.5</v>
      </c>
      <c r="E8">
        <v>0</v>
      </c>
    </row>
    <row r="9" spans="1:6">
      <c r="A9" t="s">
        <v>9055</v>
      </c>
      <c r="C9">
        <v>2</v>
      </c>
      <c r="D9">
        <v>1</v>
      </c>
      <c r="E9">
        <v>0</v>
      </c>
    </row>
    <row r="10" spans="1:6">
      <c r="A10" t="s">
        <v>9056</v>
      </c>
      <c r="C10">
        <v>0.5</v>
      </c>
      <c r="D10">
        <v>0.5</v>
      </c>
      <c r="E10">
        <v>0</v>
      </c>
    </row>
    <row r="11" spans="1:6">
      <c r="A11" t="s">
        <v>9057</v>
      </c>
      <c r="C11">
        <v>1</v>
      </c>
      <c r="D11">
        <v>1</v>
      </c>
      <c r="E11">
        <v>0</v>
      </c>
    </row>
    <row r="12" spans="1:6">
      <c r="A12" t="s">
        <v>9058</v>
      </c>
      <c r="C12">
        <v>0.5</v>
      </c>
      <c r="D12">
        <v>0.5</v>
      </c>
      <c r="E12">
        <v>0</v>
      </c>
    </row>
    <row r="13" spans="1:6">
      <c r="A13" t="s">
        <v>9059</v>
      </c>
      <c r="C13">
        <v>0.5</v>
      </c>
      <c r="D13">
        <v>0.5</v>
      </c>
      <c r="E13">
        <v>0</v>
      </c>
    </row>
    <row r="14" spans="1:6">
      <c r="A14" t="s">
        <v>9060</v>
      </c>
      <c r="C14">
        <v>0.5</v>
      </c>
      <c r="D14">
        <v>0.5</v>
      </c>
      <c r="E14">
        <v>0</v>
      </c>
    </row>
    <row r="15" spans="1:6">
      <c r="A15" t="s">
        <v>9061</v>
      </c>
      <c r="C15">
        <v>0.5</v>
      </c>
      <c r="D15">
        <v>0.5</v>
      </c>
      <c r="E15">
        <v>0</v>
      </c>
    </row>
    <row r="16" spans="1:6">
      <c r="A16" t="s">
        <v>9062</v>
      </c>
      <c r="C16">
        <v>10</v>
      </c>
      <c r="D16">
        <v>5</v>
      </c>
      <c r="E16">
        <v>21.4</v>
      </c>
    </row>
    <row r="17" spans="1:5">
      <c r="A17" t="s">
        <v>9063</v>
      </c>
      <c r="C17">
        <v>0.5</v>
      </c>
      <c r="D17">
        <v>0.5</v>
      </c>
      <c r="E17">
        <v>0</v>
      </c>
    </row>
    <row r="18" spans="1:5">
      <c r="A18" t="s">
        <v>9064</v>
      </c>
      <c r="C18">
        <v>4</v>
      </c>
      <c r="D18">
        <v>2</v>
      </c>
      <c r="E18">
        <v>2.4</v>
      </c>
    </row>
    <row r="19" spans="1:5">
      <c r="A19" t="s">
        <v>9065</v>
      </c>
      <c r="C19">
        <v>0.5</v>
      </c>
      <c r="D19">
        <v>0.5</v>
      </c>
      <c r="E19">
        <v>0</v>
      </c>
    </row>
    <row r="20" spans="1:5">
      <c r="A20" t="s">
        <v>9066</v>
      </c>
      <c r="C20">
        <v>4</v>
      </c>
      <c r="D20">
        <v>2</v>
      </c>
      <c r="E20">
        <v>0</v>
      </c>
    </row>
    <row r="21" spans="1:5">
      <c r="A21" t="s">
        <v>9067</v>
      </c>
      <c r="C21">
        <v>4</v>
      </c>
      <c r="D21">
        <v>2</v>
      </c>
      <c r="E21">
        <v>8</v>
      </c>
    </row>
    <row r="22" spans="1:5">
      <c r="A22" t="s">
        <v>9068</v>
      </c>
      <c r="C22">
        <v>2</v>
      </c>
      <c r="D22">
        <v>1</v>
      </c>
      <c r="E22">
        <v>2.2000000000000002</v>
      </c>
    </row>
    <row r="23" spans="1:5">
      <c r="A23" t="s">
        <v>9069</v>
      </c>
      <c r="C23">
        <v>0.5</v>
      </c>
      <c r="D23">
        <v>0.5</v>
      </c>
      <c r="E23">
        <v>0</v>
      </c>
    </row>
    <row r="24" spans="1:5">
      <c r="A24" t="s">
        <v>9070</v>
      </c>
      <c r="C24">
        <v>2</v>
      </c>
      <c r="D24">
        <v>1</v>
      </c>
      <c r="E24">
        <v>6</v>
      </c>
    </row>
    <row r="25" spans="1:5">
      <c r="A25" t="s">
        <v>9071</v>
      </c>
      <c r="C25">
        <v>2</v>
      </c>
      <c r="D25">
        <v>1</v>
      </c>
      <c r="E25">
        <v>6.4</v>
      </c>
    </row>
    <row r="26" spans="1:5">
      <c r="A26" t="s">
        <v>9072</v>
      </c>
      <c r="C26">
        <v>0.5</v>
      </c>
      <c r="D26">
        <v>0.5</v>
      </c>
      <c r="E26">
        <v>3.8</v>
      </c>
    </row>
    <row r="27" spans="1:5">
      <c r="A27" t="s">
        <v>9073</v>
      </c>
      <c r="C27">
        <v>1</v>
      </c>
      <c r="D27">
        <v>1</v>
      </c>
      <c r="E27">
        <v>0</v>
      </c>
    </row>
    <row r="28" spans="1:5">
      <c r="A28" t="s">
        <v>9074</v>
      </c>
      <c r="C28">
        <v>2</v>
      </c>
      <c r="D28">
        <v>1</v>
      </c>
      <c r="E28">
        <v>0</v>
      </c>
    </row>
    <row r="29" spans="1:5">
      <c r="A29" t="s">
        <v>9075</v>
      </c>
      <c r="C29">
        <v>0.5</v>
      </c>
      <c r="D29">
        <v>0.5</v>
      </c>
      <c r="E29">
        <v>0</v>
      </c>
    </row>
    <row r="31" spans="1:5">
      <c r="C31" s="287"/>
      <c r="D31" s="288"/>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22"/>
  <sheetViews>
    <sheetView topLeftCell="A335" zoomScaleNormal="100" workbookViewId="0">
      <selection activeCell="A350" sqref="A350"/>
    </sheetView>
  </sheetViews>
  <sheetFormatPr defaultColWidth="9.140625"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86.42578125" style="1" customWidth="1"/>
    <col min="8" max="12" width="9.140625" style="1"/>
    <col min="13" max="13" width="15.5703125" style="1" customWidth="1"/>
    <col min="14" max="1024" width="9.140625" style="1"/>
  </cols>
  <sheetData>
    <row r="1" spans="1:13">
      <c r="A1" s="1" t="s">
        <v>0</v>
      </c>
      <c r="B1" s="1" t="s">
        <v>1</v>
      </c>
      <c r="C1" s="1" t="s">
        <v>1472</v>
      </c>
      <c r="D1" s="1" t="s">
        <v>2</v>
      </c>
      <c r="E1" s="1" t="s">
        <v>3</v>
      </c>
      <c r="F1" s="1" t="s">
        <v>1473</v>
      </c>
      <c r="G1" s="1" t="s">
        <v>1474</v>
      </c>
      <c r="H1" s="1" t="s">
        <v>6</v>
      </c>
      <c r="M1" s="1" t="s">
        <v>1475</v>
      </c>
    </row>
    <row r="2" spans="1:13">
      <c r="A2" s="2" t="s">
        <v>1476</v>
      </c>
      <c r="B2" s="2"/>
      <c r="C2" s="2"/>
      <c r="D2" s="2"/>
      <c r="E2" s="2"/>
      <c r="F2" s="2"/>
      <c r="G2" s="2"/>
      <c r="H2" s="2"/>
      <c r="I2" s="2"/>
      <c r="J2" s="2"/>
      <c r="K2" s="2"/>
      <c r="L2" s="2"/>
      <c r="M2" s="8"/>
    </row>
    <row r="3" spans="1:13">
      <c r="A3" s="1" t="s">
        <v>1477</v>
      </c>
      <c r="B3" s="1" t="s">
        <v>1477</v>
      </c>
      <c r="D3" s="1" t="s">
        <v>1478</v>
      </c>
      <c r="E3" s="1" t="s">
        <v>10</v>
      </c>
      <c r="F3" s="3" t="s">
        <v>11</v>
      </c>
      <c r="G3" s="3" t="s">
        <v>11</v>
      </c>
      <c r="H3" s="1" t="s">
        <v>1479</v>
      </c>
      <c r="M3" s="3" t="s">
        <v>11</v>
      </c>
    </row>
    <row r="4" spans="1:13">
      <c r="A4" s="1" t="s">
        <v>1480</v>
      </c>
      <c r="B4" s="1" t="s">
        <v>1477</v>
      </c>
      <c r="D4" s="1" t="s">
        <v>1478</v>
      </c>
      <c r="E4" s="1" t="s">
        <v>13</v>
      </c>
      <c r="F4" s="3">
        <v>5</v>
      </c>
      <c r="G4" s="3">
        <v>5</v>
      </c>
      <c r="H4" s="1" t="s">
        <v>1481</v>
      </c>
      <c r="M4" s="1">
        <v>5</v>
      </c>
    </row>
    <row r="5" spans="1:13">
      <c r="A5" s="1" t="s">
        <v>1482</v>
      </c>
      <c r="B5" s="1" t="s">
        <v>1482</v>
      </c>
      <c r="D5" s="1" t="s">
        <v>1478</v>
      </c>
      <c r="E5" s="1" t="s">
        <v>13</v>
      </c>
      <c r="F5" s="1" t="s">
        <v>1483</v>
      </c>
      <c r="G5" s="1" t="s">
        <v>1483</v>
      </c>
      <c r="H5" s="1" t="s">
        <v>1484</v>
      </c>
      <c r="M5" s="1">
        <v>10</v>
      </c>
    </row>
    <row r="6" spans="1:13">
      <c r="A6" s="1" t="s">
        <v>1485</v>
      </c>
      <c r="B6" s="9" t="s">
        <v>1485</v>
      </c>
      <c r="C6" s="9"/>
      <c r="D6" s="1" t="s">
        <v>1478</v>
      </c>
      <c r="E6" s="1" t="s">
        <v>13</v>
      </c>
      <c r="F6" s="1" t="s">
        <v>1486</v>
      </c>
      <c r="G6" s="1" t="s">
        <v>1487</v>
      </c>
      <c r="H6" s="1" t="s">
        <v>1488</v>
      </c>
      <c r="M6" s="1">
        <v>12</v>
      </c>
    </row>
    <row r="8" spans="1:13" s="10" customFormat="1">
      <c r="A8" s="10" t="s">
        <v>1489</v>
      </c>
    </row>
    <row r="9" spans="1:13" s="11" customFormat="1">
      <c r="A9" s="11" t="s">
        <v>1490</v>
      </c>
    </row>
    <row r="10" spans="1:13">
      <c r="A10" s="1" t="s">
        <v>1491</v>
      </c>
      <c r="B10" s="1" t="s">
        <v>1492</v>
      </c>
      <c r="D10" s="1" t="s">
        <v>1478</v>
      </c>
      <c r="E10" s="1" t="s">
        <v>13</v>
      </c>
      <c r="F10" s="1" t="s">
        <v>143</v>
      </c>
      <c r="G10" s="1" t="s">
        <v>143</v>
      </c>
    </row>
    <row r="11" spans="1:13">
      <c r="A11" s="1" t="s">
        <v>1493</v>
      </c>
      <c r="B11" s="1" t="s">
        <v>1494</v>
      </c>
      <c r="D11" s="1" t="s">
        <v>1478</v>
      </c>
      <c r="E11" s="1" t="s">
        <v>13</v>
      </c>
      <c r="F11" s="1" t="s">
        <v>140</v>
      </c>
      <c r="G11" s="1" t="s">
        <v>140</v>
      </c>
    </row>
    <row r="12" spans="1:13">
      <c r="A12" s="1" t="s">
        <v>1495</v>
      </c>
      <c r="B12" s="1" t="s">
        <v>1496</v>
      </c>
      <c r="D12" s="1" t="s">
        <v>1478</v>
      </c>
      <c r="E12" s="1" t="s">
        <v>13</v>
      </c>
      <c r="F12" s="1" t="s">
        <v>1497</v>
      </c>
      <c r="G12" s="1" t="s">
        <v>1497</v>
      </c>
    </row>
    <row r="13" spans="1:13" s="12" customFormat="1">
      <c r="A13" s="12" t="s">
        <v>1498</v>
      </c>
      <c r="B13" s="12" t="s">
        <v>1496</v>
      </c>
      <c r="D13" s="12" t="s">
        <v>1478</v>
      </c>
      <c r="E13" s="12" t="s">
        <v>10</v>
      </c>
      <c r="F13" s="12" t="s">
        <v>1499</v>
      </c>
      <c r="G13" s="12" t="s">
        <v>1499</v>
      </c>
    </row>
    <row r="14" spans="1:13">
      <c r="A14" s="1" t="s">
        <v>1500</v>
      </c>
      <c r="B14" s="1" t="s">
        <v>1501</v>
      </c>
      <c r="D14" s="1" t="s">
        <v>1478</v>
      </c>
      <c r="E14" s="1" t="s">
        <v>247</v>
      </c>
      <c r="F14" s="1" t="s">
        <v>239</v>
      </c>
      <c r="G14" s="1" t="s">
        <v>239</v>
      </c>
    </row>
    <row r="15" spans="1:13" s="12" customFormat="1">
      <c r="A15" s="12" t="s">
        <v>1502</v>
      </c>
      <c r="B15" s="12" t="s">
        <v>1501</v>
      </c>
      <c r="D15" s="12" t="s">
        <v>1478</v>
      </c>
      <c r="E15" s="12" t="s">
        <v>10</v>
      </c>
      <c r="F15" s="12" t="s">
        <v>1503</v>
      </c>
      <c r="G15" s="12" t="s">
        <v>1503</v>
      </c>
    </row>
    <row r="16" spans="1:13" s="11" customFormat="1">
      <c r="A16" s="11" t="s">
        <v>9357</v>
      </c>
    </row>
    <row r="17" spans="1:7">
      <c r="A17" s="1" t="s">
        <v>9358</v>
      </c>
      <c r="B17" s="1" t="s">
        <v>9359</v>
      </c>
      <c r="D17" s="1" t="s">
        <v>1478</v>
      </c>
      <c r="E17" s="1" t="s">
        <v>13</v>
      </c>
      <c r="F17" s="1" t="s">
        <v>9082</v>
      </c>
      <c r="G17" s="1" t="s">
        <v>9082</v>
      </c>
    </row>
    <row r="18" spans="1:7">
      <c r="A18" s="1" t="s">
        <v>9360</v>
      </c>
      <c r="B18" s="1" t="s">
        <v>1504</v>
      </c>
      <c r="D18" s="1" t="s">
        <v>1478</v>
      </c>
      <c r="E18" s="1" t="s">
        <v>13</v>
      </c>
      <c r="F18" s="1" t="s">
        <v>9361</v>
      </c>
      <c r="G18" s="1" t="s">
        <v>9361</v>
      </c>
    </row>
    <row r="19" spans="1:7" s="12" customFormat="1">
      <c r="A19" s="12" t="s">
        <v>9362</v>
      </c>
      <c r="B19" s="12" t="s">
        <v>9363</v>
      </c>
      <c r="D19" s="12" t="s">
        <v>1478</v>
      </c>
      <c r="E19" s="12" t="s">
        <v>10</v>
      </c>
      <c r="F19" s="12" t="s">
        <v>9364</v>
      </c>
      <c r="G19" s="12" t="s">
        <v>9364</v>
      </c>
    </row>
    <row r="20" spans="1:7">
      <c r="A20" s="1" t="s">
        <v>9365</v>
      </c>
      <c r="B20" s="1" t="s">
        <v>9366</v>
      </c>
      <c r="D20" s="1" t="s">
        <v>1478</v>
      </c>
      <c r="E20" s="1" t="s">
        <v>247</v>
      </c>
      <c r="F20" s="1" t="s">
        <v>9120</v>
      </c>
      <c r="G20" s="1" t="s">
        <v>9120</v>
      </c>
    </row>
    <row r="21" spans="1:7" s="12" customFormat="1">
      <c r="A21" s="12" t="s">
        <v>9367</v>
      </c>
      <c r="B21" s="12" t="s">
        <v>9366</v>
      </c>
      <c r="D21" s="12" t="s">
        <v>1478</v>
      </c>
      <c r="E21" s="12" t="s">
        <v>10</v>
      </c>
      <c r="F21" s="12" t="s">
        <v>9368</v>
      </c>
      <c r="G21" s="12" t="s">
        <v>9368</v>
      </c>
    </row>
    <row r="22" spans="1:7" s="11" customFormat="1">
      <c r="A22" s="11" t="s">
        <v>9369</v>
      </c>
    </row>
    <row r="23" spans="1:7">
      <c r="A23" s="1" t="s">
        <v>1505</v>
      </c>
      <c r="B23" s="1" t="s">
        <v>1506</v>
      </c>
      <c r="D23" s="1" t="s">
        <v>1478</v>
      </c>
      <c r="E23" s="1" t="s">
        <v>13</v>
      </c>
      <c r="F23" s="1" t="s">
        <v>9370</v>
      </c>
      <c r="G23" s="1" t="s">
        <v>9371</v>
      </c>
    </row>
    <row r="24" spans="1:7">
      <c r="A24" s="1" t="s">
        <v>9372</v>
      </c>
      <c r="B24" s="1" t="s">
        <v>9373</v>
      </c>
      <c r="D24" s="1" t="s">
        <v>1478</v>
      </c>
      <c r="E24" s="1" t="s">
        <v>13</v>
      </c>
      <c r="F24" s="1" t="s">
        <v>9374</v>
      </c>
      <c r="G24" s="1" t="s">
        <v>9374</v>
      </c>
    </row>
    <row r="25" spans="1:7" s="12" customFormat="1">
      <c r="A25" s="12" t="s">
        <v>9375</v>
      </c>
      <c r="B25" s="12" t="s">
        <v>9373</v>
      </c>
      <c r="D25" s="12" t="s">
        <v>1478</v>
      </c>
      <c r="E25" s="12" t="s">
        <v>10</v>
      </c>
      <c r="F25" s="12" t="s">
        <v>9376</v>
      </c>
      <c r="G25" s="12" t="s">
        <v>9376</v>
      </c>
    </row>
    <row r="26" spans="1:7">
      <c r="A26" s="1" t="s">
        <v>9377</v>
      </c>
      <c r="B26" s="1" t="s">
        <v>9378</v>
      </c>
      <c r="D26" s="1" t="s">
        <v>1478</v>
      </c>
      <c r="E26" s="1" t="s">
        <v>247</v>
      </c>
      <c r="F26" s="1" t="s">
        <v>9365</v>
      </c>
      <c r="G26" s="1" t="s">
        <v>9365</v>
      </c>
    </row>
    <row r="27" spans="1:7" s="12" customFormat="1">
      <c r="A27" s="12" t="s">
        <v>9379</v>
      </c>
      <c r="B27" s="12" t="s">
        <v>9378</v>
      </c>
      <c r="D27" s="12" t="s">
        <v>1478</v>
      </c>
      <c r="E27" s="12" t="s">
        <v>10</v>
      </c>
      <c r="F27" s="12" t="s">
        <v>9380</v>
      </c>
      <c r="G27" s="12" t="s">
        <v>9380</v>
      </c>
    </row>
    <row r="28" spans="1:7" s="11" customFormat="1">
      <c r="A28" s="11" t="s">
        <v>1507</v>
      </c>
    </row>
    <row r="29" spans="1:7">
      <c r="A29" s="1" t="s">
        <v>1508</v>
      </c>
      <c r="B29" s="1" t="s">
        <v>1509</v>
      </c>
      <c r="D29" s="1" t="s">
        <v>1478</v>
      </c>
      <c r="E29" s="1" t="s">
        <v>247</v>
      </c>
      <c r="F29" s="1" t="s">
        <v>1510</v>
      </c>
      <c r="G29" s="1" t="s">
        <v>1511</v>
      </c>
    </row>
    <row r="30" spans="1:7">
      <c r="A30" s="1" t="s">
        <v>1512</v>
      </c>
      <c r="B30" s="1" t="s">
        <v>1513</v>
      </c>
      <c r="D30" s="1" t="s">
        <v>1478</v>
      </c>
      <c r="E30" s="1" t="s">
        <v>13</v>
      </c>
      <c r="F30" s="1" t="s">
        <v>1514</v>
      </c>
      <c r="G30" s="1" t="s">
        <v>1514</v>
      </c>
    </row>
    <row r="31" spans="1:7">
      <c r="A31" s="1" t="s">
        <v>1515</v>
      </c>
      <c r="B31" s="1" t="s">
        <v>1516</v>
      </c>
      <c r="D31" s="1" t="s">
        <v>1478</v>
      </c>
      <c r="E31" s="1" t="s">
        <v>13</v>
      </c>
      <c r="F31" s="1" t="s">
        <v>1517</v>
      </c>
      <c r="G31" s="1" t="s">
        <v>1517</v>
      </c>
    </row>
    <row r="32" spans="1:7" s="12" customFormat="1">
      <c r="A32" s="12" t="s">
        <v>1518</v>
      </c>
      <c r="B32" s="12" t="s">
        <v>1513</v>
      </c>
      <c r="D32" s="12" t="s">
        <v>1478</v>
      </c>
      <c r="E32" s="12" t="s">
        <v>10</v>
      </c>
      <c r="F32" s="12" t="s">
        <v>1519</v>
      </c>
      <c r="G32" s="12" t="s">
        <v>1519</v>
      </c>
    </row>
    <row r="33" spans="1:7" s="12" customFormat="1">
      <c r="A33" s="12" t="s">
        <v>1520</v>
      </c>
      <c r="B33" s="12" t="s">
        <v>1516</v>
      </c>
      <c r="D33" s="12" t="s">
        <v>1478</v>
      </c>
      <c r="E33" s="12" t="s">
        <v>10</v>
      </c>
      <c r="F33" s="12" t="s">
        <v>1521</v>
      </c>
      <c r="G33" s="12" t="s">
        <v>1521</v>
      </c>
    </row>
    <row r="34" spans="1:7" s="11" customFormat="1">
      <c r="A34" s="11" t="s">
        <v>1522</v>
      </c>
    </row>
    <row r="35" spans="1:7">
      <c r="A35" s="1" t="s">
        <v>1523</v>
      </c>
      <c r="B35" s="1" t="s">
        <v>1524</v>
      </c>
      <c r="D35" s="1" t="s">
        <v>1478</v>
      </c>
      <c r="E35" s="1" t="s">
        <v>247</v>
      </c>
      <c r="F35" s="1" t="s">
        <v>1525</v>
      </c>
      <c r="G35" s="1" t="s">
        <v>1526</v>
      </c>
    </row>
    <row r="36" spans="1:7">
      <c r="A36" s="1" t="s">
        <v>1527</v>
      </c>
      <c r="B36" s="1" t="s">
        <v>1528</v>
      </c>
      <c r="D36" s="1" t="s">
        <v>1478</v>
      </c>
      <c r="E36" s="1" t="s">
        <v>13</v>
      </c>
      <c r="F36" s="1" t="s">
        <v>1529</v>
      </c>
      <c r="G36" s="1" t="s">
        <v>1529</v>
      </c>
    </row>
    <row r="37" spans="1:7">
      <c r="A37" s="1" t="s">
        <v>1530</v>
      </c>
      <c r="B37" s="1" t="s">
        <v>1531</v>
      </c>
      <c r="D37" s="1" t="s">
        <v>1478</v>
      </c>
      <c r="E37" s="1" t="s">
        <v>13</v>
      </c>
      <c r="F37" s="1" t="s">
        <v>1532</v>
      </c>
      <c r="G37" s="1" t="s">
        <v>1532</v>
      </c>
    </row>
    <row r="38" spans="1:7">
      <c r="A38" s="12" t="s">
        <v>1533</v>
      </c>
      <c r="B38" s="12" t="s">
        <v>1528</v>
      </c>
      <c r="C38" s="12"/>
      <c r="D38" s="12" t="s">
        <v>1478</v>
      </c>
      <c r="E38" s="12" t="s">
        <v>10</v>
      </c>
      <c r="F38" s="12" t="s">
        <v>1534</v>
      </c>
      <c r="G38" s="12" t="s">
        <v>1534</v>
      </c>
    </row>
    <row r="39" spans="1:7">
      <c r="A39" s="12" t="s">
        <v>1535</v>
      </c>
      <c r="B39" s="12" t="s">
        <v>1536</v>
      </c>
      <c r="C39" s="12"/>
      <c r="D39" s="12" t="s">
        <v>1478</v>
      </c>
      <c r="E39" s="12" t="s">
        <v>10</v>
      </c>
      <c r="F39" s="12" t="s">
        <v>1537</v>
      </c>
      <c r="G39" s="12" t="s">
        <v>1537</v>
      </c>
    </row>
    <row r="40" spans="1:7" s="11" customFormat="1">
      <c r="A40" s="11" t="s">
        <v>1538</v>
      </c>
    </row>
    <row r="41" spans="1:7">
      <c r="A41" s="1" t="s">
        <v>1539</v>
      </c>
      <c r="B41" s="1" t="s">
        <v>1540</v>
      </c>
      <c r="D41" s="1" t="s">
        <v>1478</v>
      </c>
      <c r="E41" s="1" t="s">
        <v>247</v>
      </c>
      <c r="F41" s="1" t="s">
        <v>1541</v>
      </c>
      <c r="G41" s="1" t="s">
        <v>1542</v>
      </c>
    </row>
    <row r="42" spans="1:7">
      <c r="A42" s="1" t="s">
        <v>1543</v>
      </c>
      <c r="B42" s="1" t="s">
        <v>1544</v>
      </c>
      <c r="D42" s="1" t="s">
        <v>1478</v>
      </c>
      <c r="E42" s="1" t="s">
        <v>13</v>
      </c>
      <c r="F42" s="1" t="s">
        <v>1545</v>
      </c>
      <c r="G42" s="1" t="s">
        <v>1545</v>
      </c>
    </row>
    <row r="43" spans="1:7">
      <c r="A43" s="1" t="s">
        <v>1546</v>
      </c>
      <c r="B43" s="1" t="s">
        <v>1547</v>
      </c>
      <c r="D43" s="1" t="s">
        <v>1478</v>
      </c>
      <c r="E43" s="1" t="s">
        <v>13</v>
      </c>
      <c r="F43" s="1" t="s">
        <v>1548</v>
      </c>
      <c r="G43" s="1" t="s">
        <v>1548</v>
      </c>
    </row>
    <row r="44" spans="1:7">
      <c r="A44" s="12" t="s">
        <v>1549</v>
      </c>
      <c r="B44" s="12" t="s">
        <v>1544</v>
      </c>
      <c r="C44" s="12"/>
      <c r="D44" s="12" t="s">
        <v>1478</v>
      </c>
      <c r="E44" s="12" t="s">
        <v>10</v>
      </c>
      <c r="F44" s="12" t="s">
        <v>1550</v>
      </c>
      <c r="G44" s="12" t="s">
        <v>1550</v>
      </c>
    </row>
    <row r="45" spans="1:7">
      <c r="A45" s="12" t="s">
        <v>1551</v>
      </c>
      <c r="B45" s="12" t="s">
        <v>1547</v>
      </c>
      <c r="C45" s="12"/>
      <c r="D45" s="12" t="s">
        <v>1478</v>
      </c>
      <c r="E45" s="12" t="s">
        <v>10</v>
      </c>
      <c r="F45" s="12" t="s">
        <v>1552</v>
      </c>
      <c r="G45" s="12" t="s">
        <v>1552</v>
      </c>
    </row>
    <row r="47" spans="1:7">
      <c r="A47" s="10" t="s">
        <v>1553</v>
      </c>
      <c r="B47" s="10"/>
      <c r="C47" s="10"/>
      <c r="D47" s="10"/>
      <c r="E47" s="10"/>
      <c r="F47" s="10"/>
      <c r="G47" s="10"/>
    </row>
    <row r="48" spans="1:7">
      <c r="A48" s="1" t="s">
        <v>1554</v>
      </c>
      <c r="B48" s="1" t="s">
        <v>265</v>
      </c>
      <c r="D48" s="1" t="s">
        <v>1478</v>
      </c>
      <c r="E48" s="1" t="s">
        <v>13</v>
      </c>
      <c r="F48" s="1" t="s">
        <v>266</v>
      </c>
      <c r="G48" s="1" t="s">
        <v>266</v>
      </c>
    </row>
    <row r="49" spans="1:7">
      <c r="A49" s="1" t="s">
        <v>1555</v>
      </c>
      <c r="B49" s="1" t="s">
        <v>265</v>
      </c>
      <c r="D49" s="1" t="s">
        <v>1478</v>
      </c>
      <c r="E49" s="1" t="s">
        <v>247</v>
      </c>
      <c r="F49" s="1" t="s">
        <v>1556</v>
      </c>
      <c r="G49" s="1" t="s">
        <v>1556</v>
      </c>
    </row>
    <row r="50" spans="1:7">
      <c r="A50" s="1" t="s">
        <v>1557</v>
      </c>
      <c r="B50" s="1" t="s">
        <v>268</v>
      </c>
      <c r="D50" s="1" t="s">
        <v>1478</v>
      </c>
      <c r="E50" s="1" t="s">
        <v>13</v>
      </c>
      <c r="F50" s="1" t="s">
        <v>269</v>
      </c>
      <c r="G50" s="1" t="s">
        <v>269</v>
      </c>
    </row>
    <row r="51" spans="1:7">
      <c r="A51" s="1" t="s">
        <v>1558</v>
      </c>
      <c r="B51" s="1" t="s">
        <v>1559</v>
      </c>
      <c r="D51" s="1" t="s">
        <v>1478</v>
      </c>
      <c r="E51" s="1" t="s">
        <v>247</v>
      </c>
      <c r="F51" s="1" t="s">
        <v>1560</v>
      </c>
      <c r="G51" s="1" t="s">
        <v>1560</v>
      </c>
    </row>
    <row r="52" spans="1:7">
      <c r="A52" s="1" t="s">
        <v>1561</v>
      </c>
      <c r="B52" s="1" t="s">
        <v>1562</v>
      </c>
      <c r="D52" s="1" t="s">
        <v>1478</v>
      </c>
      <c r="E52" s="1" t="s">
        <v>13</v>
      </c>
      <c r="F52" s="1" t="s">
        <v>1563</v>
      </c>
      <c r="G52" s="1" t="s">
        <v>1563</v>
      </c>
    </row>
    <row r="53" spans="1:7">
      <c r="A53" s="12" t="s">
        <v>1564</v>
      </c>
      <c r="B53" s="12" t="s">
        <v>1562</v>
      </c>
      <c r="C53" s="12"/>
      <c r="D53" s="12" t="s">
        <v>1478</v>
      </c>
      <c r="E53" s="12" t="s">
        <v>13</v>
      </c>
      <c r="F53" s="12" t="s">
        <v>1565</v>
      </c>
      <c r="G53" s="12" t="s">
        <v>1565</v>
      </c>
    </row>
    <row r="54" spans="1:7">
      <c r="A54" s="1" t="s">
        <v>9381</v>
      </c>
      <c r="B54" s="1" t="s">
        <v>9382</v>
      </c>
      <c r="D54" s="1" t="s">
        <v>1478</v>
      </c>
      <c r="E54" s="1" t="s">
        <v>13</v>
      </c>
      <c r="F54" s="1" t="s">
        <v>9140</v>
      </c>
      <c r="G54" s="1" t="s">
        <v>9140</v>
      </c>
    </row>
    <row r="55" spans="1:7">
      <c r="A55" s="1" t="s">
        <v>9383</v>
      </c>
      <c r="B55" s="1" t="s">
        <v>9384</v>
      </c>
      <c r="D55" s="1" t="s">
        <v>1478</v>
      </c>
      <c r="E55" s="1" t="s">
        <v>247</v>
      </c>
      <c r="F55" s="1" t="s">
        <v>1556</v>
      </c>
      <c r="G55" s="1" t="s">
        <v>1556</v>
      </c>
    </row>
    <row r="56" spans="1:7">
      <c r="A56" s="1" t="s">
        <v>9385</v>
      </c>
      <c r="B56" s="1" t="s">
        <v>9382</v>
      </c>
      <c r="D56" s="1" t="s">
        <v>1478</v>
      </c>
      <c r="E56" s="1" t="s">
        <v>13</v>
      </c>
      <c r="F56" s="1" t="s">
        <v>9386</v>
      </c>
      <c r="G56" s="1" t="s">
        <v>9386</v>
      </c>
    </row>
    <row r="57" spans="1:7">
      <c r="A57" s="12" t="s">
        <v>9387</v>
      </c>
      <c r="B57" s="12" t="s">
        <v>9382</v>
      </c>
      <c r="C57" s="12"/>
      <c r="D57" s="12" t="s">
        <v>1478</v>
      </c>
      <c r="E57" s="12" t="s">
        <v>13</v>
      </c>
      <c r="F57" s="12" t="s">
        <v>9388</v>
      </c>
      <c r="G57" s="12" t="s">
        <v>9388</v>
      </c>
    </row>
    <row r="58" spans="1:7">
      <c r="A58" s="1" t="s">
        <v>1566</v>
      </c>
      <c r="B58" s="1" t="s">
        <v>1567</v>
      </c>
      <c r="D58" s="1" t="s">
        <v>1478</v>
      </c>
      <c r="E58" s="1" t="s">
        <v>13</v>
      </c>
      <c r="F58" s="1" t="s">
        <v>9389</v>
      </c>
      <c r="G58" s="1" t="s">
        <v>9389</v>
      </c>
    </row>
    <row r="59" spans="1:7">
      <c r="A59" s="1" t="s">
        <v>1568</v>
      </c>
      <c r="B59" s="1" t="s">
        <v>1569</v>
      </c>
      <c r="D59" s="1" t="s">
        <v>1478</v>
      </c>
      <c r="E59" s="1" t="s">
        <v>247</v>
      </c>
      <c r="F59" s="1" t="s">
        <v>1570</v>
      </c>
      <c r="G59" s="1" t="s">
        <v>1570</v>
      </c>
    </row>
    <row r="60" spans="1:7">
      <c r="A60" s="1" t="s">
        <v>9390</v>
      </c>
      <c r="B60" s="1" t="s">
        <v>9391</v>
      </c>
      <c r="D60" s="1" t="s">
        <v>1478</v>
      </c>
      <c r="E60" s="1" t="s">
        <v>13</v>
      </c>
      <c r="F60" s="1" t="s">
        <v>9392</v>
      </c>
      <c r="G60" s="1" t="s">
        <v>9392</v>
      </c>
    </row>
    <row r="61" spans="1:7">
      <c r="A61" s="12" t="s">
        <v>9393</v>
      </c>
      <c r="B61" s="12" t="s">
        <v>9391</v>
      </c>
      <c r="C61" s="12"/>
      <c r="D61" s="12" t="s">
        <v>1478</v>
      </c>
      <c r="E61" s="12" t="s">
        <v>13</v>
      </c>
      <c r="F61" s="12" t="s">
        <v>9394</v>
      </c>
      <c r="G61" s="12" t="s">
        <v>9394</v>
      </c>
    </row>
    <row r="62" spans="1:7">
      <c r="A62" s="1" t="s">
        <v>1571</v>
      </c>
      <c r="B62" s="1" t="s">
        <v>1572</v>
      </c>
      <c r="D62" s="1" t="s">
        <v>1478</v>
      </c>
      <c r="E62" s="1" t="s">
        <v>13</v>
      </c>
      <c r="F62" s="1" t="s">
        <v>1573</v>
      </c>
      <c r="G62" s="1" t="s">
        <v>1573</v>
      </c>
    </row>
    <row r="63" spans="1:7">
      <c r="A63" s="1" t="s">
        <v>1574</v>
      </c>
      <c r="B63" s="1" t="s">
        <v>1575</v>
      </c>
      <c r="D63" s="1" t="s">
        <v>1478</v>
      </c>
      <c r="E63" s="1" t="s">
        <v>247</v>
      </c>
      <c r="F63" s="1" t="s">
        <v>1576</v>
      </c>
      <c r="G63" s="1" t="s">
        <v>1576</v>
      </c>
    </row>
    <row r="64" spans="1:7">
      <c r="A64" s="1" t="s">
        <v>1577</v>
      </c>
      <c r="B64" s="1" t="s">
        <v>1578</v>
      </c>
      <c r="D64" s="1" t="s">
        <v>1478</v>
      </c>
      <c r="E64" s="1" t="s">
        <v>13</v>
      </c>
      <c r="F64" s="1" t="s">
        <v>1579</v>
      </c>
      <c r="G64" s="1" t="s">
        <v>1579</v>
      </c>
    </row>
    <row r="65" spans="1:7">
      <c r="A65" s="12" t="s">
        <v>1580</v>
      </c>
      <c r="B65" s="12" t="s">
        <v>1578</v>
      </c>
      <c r="C65" s="12"/>
      <c r="D65" s="12" t="s">
        <v>1478</v>
      </c>
      <c r="E65" s="12" t="s">
        <v>13</v>
      </c>
      <c r="F65" s="12" t="s">
        <v>1581</v>
      </c>
      <c r="G65" s="12" t="s">
        <v>1581</v>
      </c>
    </row>
    <row r="66" spans="1:7">
      <c r="A66" s="1" t="s">
        <v>1582</v>
      </c>
      <c r="B66" s="1" t="s">
        <v>1583</v>
      </c>
      <c r="D66" s="1" t="s">
        <v>1478</v>
      </c>
      <c r="E66" s="1" t="s">
        <v>13</v>
      </c>
      <c r="F66" s="1" t="s">
        <v>1584</v>
      </c>
      <c r="G66" s="1" t="s">
        <v>1584</v>
      </c>
    </row>
    <row r="67" spans="1:7">
      <c r="A67" s="1" t="s">
        <v>1585</v>
      </c>
      <c r="B67" s="1" t="s">
        <v>1586</v>
      </c>
      <c r="D67" s="1" t="s">
        <v>1478</v>
      </c>
      <c r="E67" s="1" t="s">
        <v>247</v>
      </c>
      <c r="F67" s="1" t="s">
        <v>1587</v>
      </c>
      <c r="G67" s="1" t="s">
        <v>1587</v>
      </c>
    </row>
    <row r="68" spans="1:7">
      <c r="A68" s="1" t="s">
        <v>1588</v>
      </c>
      <c r="B68" s="1" t="s">
        <v>1589</v>
      </c>
      <c r="D68" s="1" t="s">
        <v>1478</v>
      </c>
      <c r="E68" s="1" t="s">
        <v>13</v>
      </c>
      <c r="F68" s="1" t="s">
        <v>1590</v>
      </c>
      <c r="G68" s="1" t="s">
        <v>1590</v>
      </c>
    </row>
    <row r="69" spans="1:7">
      <c r="A69" s="12" t="s">
        <v>1591</v>
      </c>
      <c r="B69" s="12" t="s">
        <v>1589</v>
      </c>
      <c r="C69" s="12"/>
      <c r="D69" s="12" t="s">
        <v>1478</v>
      </c>
      <c r="E69" s="12" t="s">
        <v>13</v>
      </c>
      <c r="F69" s="12" t="s">
        <v>1592</v>
      </c>
      <c r="G69" s="12" t="s">
        <v>1592</v>
      </c>
    </row>
    <row r="70" spans="1:7">
      <c r="A70" s="1" t="s">
        <v>1593</v>
      </c>
      <c r="B70" s="1" t="s">
        <v>1594</v>
      </c>
      <c r="D70" s="1" t="s">
        <v>1478</v>
      </c>
      <c r="E70" s="1" t="s">
        <v>13</v>
      </c>
      <c r="F70" s="1" t="s">
        <v>1595</v>
      </c>
      <c r="G70" s="1" t="s">
        <v>1595</v>
      </c>
    </row>
    <row r="71" spans="1:7">
      <c r="A71" s="1" t="s">
        <v>1596</v>
      </c>
      <c r="B71" s="1" t="s">
        <v>1597</v>
      </c>
      <c r="D71" s="1" t="s">
        <v>1478</v>
      </c>
      <c r="E71" s="1" t="s">
        <v>247</v>
      </c>
      <c r="F71" s="1" t="s">
        <v>1598</v>
      </c>
      <c r="G71" s="1" t="s">
        <v>1598</v>
      </c>
    </row>
    <row r="72" spans="1:7">
      <c r="A72" s="1" t="s">
        <v>1599</v>
      </c>
      <c r="B72" s="1" t="s">
        <v>1600</v>
      </c>
      <c r="D72" s="1" t="s">
        <v>1478</v>
      </c>
      <c r="E72" s="1" t="s">
        <v>13</v>
      </c>
      <c r="F72" s="1" t="s">
        <v>1601</v>
      </c>
      <c r="G72" s="1" t="s">
        <v>1601</v>
      </c>
    </row>
    <row r="73" spans="1:7">
      <c r="A73" s="12" t="s">
        <v>1602</v>
      </c>
      <c r="B73" s="12" t="s">
        <v>1600</v>
      </c>
      <c r="C73" s="12"/>
      <c r="D73" s="12" t="s">
        <v>1478</v>
      </c>
      <c r="E73" s="12" t="s">
        <v>13</v>
      </c>
      <c r="F73" s="12" t="s">
        <v>1603</v>
      </c>
      <c r="G73" s="12" t="s">
        <v>1603</v>
      </c>
    </row>
    <row r="75" spans="1:7">
      <c r="A75" s="10" t="s">
        <v>1604</v>
      </c>
      <c r="B75" s="10"/>
      <c r="C75" s="10"/>
      <c r="D75" s="10"/>
      <c r="E75" s="10"/>
      <c r="F75" s="10"/>
      <c r="G75" s="10"/>
    </row>
    <row r="76" spans="1:7">
      <c r="A76" s="1" t="s">
        <v>1605</v>
      </c>
      <c r="B76" s="1" t="s">
        <v>1606</v>
      </c>
      <c r="D76" s="1" t="s">
        <v>1478</v>
      </c>
      <c r="E76" s="1" t="s">
        <v>13</v>
      </c>
      <c r="F76" s="1" t="s">
        <v>157</v>
      </c>
      <c r="G76" s="1" t="s">
        <v>157</v>
      </c>
    </row>
    <row r="77" spans="1:7">
      <c r="A77" s="1" t="s">
        <v>1607</v>
      </c>
      <c r="B77" s="1" t="s">
        <v>1608</v>
      </c>
      <c r="D77" s="1" t="s">
        <v>1478</v>
      </c>
      <c r="E77" s="1" t="s">
        <v>13</v>
      </c>
      <c r="F77" s="1" t="s">
        <v>154</v>
      </c>
      <c r="G77" s="1" t="s">
        <v>154</v>
      </c>
    </row>
    <row r="78" spans="1:7">
      <c r="A78" s="1" t="s">
        <v>1554</v>
      </c>
      <c r="B78" s="1" t="s">
        <v>265</v>
      </c>
      <c r="D78" s="1" t="s">
        <v>1478</v>
      </c>
      <c r="E78" s="1" t="s">
        <v>13</v>
      </c>
      <c r="F78" s="1" t="s">
        <v>266</v>
      </c>
      <c r="G78" s="1" t="s">
        <v>266</v>
      </c>
    </row>
    <row r="79" spans="1:7">
      <c r="A79" s="1" t="s">
        <v>1609</v>
      </c>
      <c r="B79" s="1" t="s">
        <v>1610</v>
      </c>
      <c r="D79" s="1" t="s">
        <v>1478</v>
      </c>
      <c r="E79" s="1" t="s">
        <v>247</v>
      </c>
      <c r="F79" s="1" t="s">
        <v>1611</v>
      </c>
      <c r="G79" s="1" t="s">
        <v>1611</v>
      </c>
    </row>
    <row r="80" spans="1:7">
      <c r="A80" s="1" t="s">
        <v>1555</v>
      </c>
      <c r="B80" s="1" t="s">
        <v>1612</v>
      </c>
      <c r="D80" s="1" t="s">
        <v>1478</v>
      </c>
      <c r="E80" s="1" t="s">
        <v>247</v>
      </c>
      <c r="F80" s="1" t="s">
        <v>1613</v>
      </c>
      <c r="G80" s="1" t="s">
        <v>1614</v>
      </c>
    </row>
    <row r="81" spans="1:7">
      <c r="A81" s="12" t="s">
        <v>1615</v>
      </c>
      <c r="B81" s="12" t="s">
        <v>1610</v>
      </c>
      <c r="C81" s="12"/>
      <c r="D81" s="12" t="s">
        <v>1478</v>
      </c>
      <c r="E81" s="12" t="s">
        <v>10</v>
      </c>
      <c r="F81" s="12" t="s">
        <v>1616</v>
      </c>
      <c r="G81" s="12" t="s">
        <v>1616</v>
      </c>
    </row>
    <row r="82" spans="1:7">
      <c r="A82" s="12" t="s">
        <v>1617</v>
      </c>
      <c r="B82" s="12" t="s">
        <v>1612</v>
      </c>
      <c r="C82" s="12"/>
      <c r="D82" s="12" t="s">
        <v>1478</v>
      </c>
      <c r="E82" s="12" t="s">
        <v>10</v>
      </c>
      <c r="F82" s="12" t="s">
        <v>1618</v>
      </c>
      <c r="G82" s="12" t="s">
        <v>1618</v>
      </c>
    </row>
    <row r="83" spans="1:7">
      <c r="A83" s="1" t="s">
        <v>1619</v>
      </c>
      <c r="B83" s="1" t="s">
        <v>1620</v>
      </c>
      <c r="D83" s="1" t="s">
        <v>1478</v>
      </c>
      <c r="E83" s="1" t="s">
        <v>13</v>
      </c>
      <c r="F83" s="1" t="s">
        <v>151</v>
      </c>
      <c r="G83" s="1" t="s">
        <v>151</v>
      </c>
    </row>
    <row r="84" spans="1:7">
      <c r="A84" s="1" t="s">
        <v>1621</v>
      </c>
      <c r="B84" s="1" t="s">
        <v>1622</v>
      </c>
      <c r="D84" s="1" t="s">
        <v>1478</v>
      </c>
      <c r="E84" s="1" t="s">
        <v>13</v>
      </c>
      <c r="F84" s="1" t="s">
        <v>148</v>
      </c>
      <c r="G84" s="1" t="s">
        <v>148</v>
      </c>
    </row>
    <row r="85" spans="1:7">
      <c r="A85" s="1" t="s">
        <v>1557</v>
      </c>
      <c r="B85" s="1" t="s">
        <v>268</v>
      </c>
      <c r="D85" s="1" t="s">
        <v>1478</v>
      </c>
      <c r="E85" s="1" t="s">
        <v>13</v>
      </c>
      <c r="F85" s="1" t="s">
        <v>269</v>
      </c>
      <c r="G85" s="1" t="s">
        <v>269</v>
      </c>
    </row>
    <row r="86" spans="1:7">
      <c r="A86" s="1" t="s">
        <v>1623</v>
      </c>
      <c r="B86" s="1" t="s">
        <v>1624</v>
      </c>
      <c r="D86" s="1" t="s">
        <v>1478</v>
      </c>
      <c r="E86" s="1" t="s">
        <v>247</v>
      </c>
      <c r="F86" s="1" t="s">
        <v>1625</v>
      </c>
      <c r="G86" s="1" t="s">
        <v>1625</v>
      </c>
    </row>
    <row r="87" spans="1:7">
      <c r="A87" s="1" t="s">
        <v>1558</v>
      </c>
      <c r="B87" s="1" t="s">
        <v>1559</v>
      </c>
      <c r="D87" s="1" t="s">
        <v>1478</v>
      </c>
      <c r="E87" s="1" t="s">
        <v>247</v>
      </c>
      <c r="F87" s="1" t="s">
        <v>1626</v>
      </c>
      <c r="G87" s="1" t="s">
        <v>1626</v>
      </c>
    </row>
    <row r="88" spans="1:7">
      <c r="A88" s="1" t="s">
        <v>1627</v>
      </c>
      <c r="B88" s="1" t="s">
        <v>1628</v>
      </c>
      <c r="D88" s="1" t="s">
        <v>1478</v>
      </c>
      <c r="E88" s="1" t="s">
        <v>247</v>
      </c>
      <c r="F88" s="1" t="s">
        <v>1629</v>
      </c>
      <c r="G88" s="1" t="s">
        <v>1629</v>
      </c>
    </row>
    <row r="89" spans="1:7">
      <c r="A89" s="1" t="s">
        <v>1630</v>
      </c>
      <c r="B89" s="1" t="s">
        <v>1631</v>
      </c>
      <c r="D89" s="1" t="s">
        <v>1478</v>
      </c>
      <c r="E89" s="1" t="s">
        <v>13</v>
      </c>
      <c r="F89" s="1" t="s">
        <v>1632</v>
      </c>
      <c r="G89" s="1" t="s">
        <v>1632</v>
      </c>
    </row>
    <row r="90" spans="1:7">
      <c r="A90" s="12" t="s">
        <v>1633</v>
      </c>
      <c r="B90" s="12" t="s">
        <v>1631</v>
      </c>
      <c r="C90" s="12"/>
      <c r="D90" s="12" t="s">
        <v>1478</v>
      </c>
      <c r="E90" s="12" t="s">
        <v>10</v>
      </c>
      <c r="F90" s="12" t="s">
        <v>1634</v>
      </c>
      <c r="G90" s="12" t="s">
        <v>1634</v>
      </c>
    </row>
    <row r="91" spans="1:7">
      <c r="A91" s="12" t="s">
        <v>1635</v>
      </c>
      <c r="B91" s="12" t="s">
        <v>1624</v>
      </c>
      <c r="C91" s="12"/>
      <c r="D91" s="12" t="s">
        <v>1478</v>
      </c>
      <c r="E91" s="12" t="s">
        <v>10</v>
      </c>
      <c r="F91" s="12" t="s">
        <v>1636</v>
      </c>
      <c r="G91" s="12" t="s">
        <v>1636</v>
      </c>
    </row>
    <row r="92" spans="1:7">
      <c r="A92" s="12" t="s">
        <v>1637</v>
      </c>
      <c r="B92" s="12" t="s">
        <v>1559</v>
      </c>
      <c r="C92" s="12"/>
      <c r="D92" s="12" t="s">
        <v>1478</v>
      </c>
      <c r="E92" s="12" t="s">
        <v>10</v>
      </c>
      <c r="F92" s="12" t="s">
        <v>1638</v>
      </c>
      <c r="G92" s="12" t="s">
        <v>1638</v>
      </c>
    </row>
    <row r="93" spans="1:7">
      <c r="A93" s="12" t="s">
        <v>1639</v>
      </c>
      <c r="B93" s="12" t="s">
        <v>1628</v>
      </c>
      <c r="C93" s="12"/>
      <c r="D93" s="12" t="s">
        <v>1478</v>
      </c>
      <c r="E93" s="12" t="s">
        <v>10</v>
      </c>
      <c r="F93" s="12" t="s">
        <v>1640</v>
      </c>
      <c r="G93" s="12" t="s">
        <v>1640</v>
      </c>
    </row>
    <row r="94" spans="1:7">
      <c r="A94" s="1" t="s">
        <v>9395</v>
      </c>
      <c r="B94" s="1" t="s">
        <v>9396</v>
      </c>
      <c r="D94" s="1" t="s">
        <v>1478</v>
      </c>
      <c r="E94" s="1" t="s">
        <v>13</v>
      </c>
      <c r="F94" s="1" t="s">
        <v>9084</v>
      </c>
      <c r="G94" s="1" t="s">
        <v>9084</v>
      </c>
    </row>
    <row r="95" spans="1:7">
      <c r="A95" s="1" t="s">
        <v>9397</v>
      </c>
      <c r="B95" s="1" t="s">
        <v>9398</v>
      </c>
      <c r="D95" s="1" t="s">
        <v>1478</v>
      </c>
      <c r="E95" s="1" t="s">
        <v>13</v>
      </c>
      <c r="F95" s="1" t="s">
        <v>9083</v>
      </c>
      <c r="G95" s="1" t="s">
        <v>9083</v>
      </c>
    </row>
    <row r="96" spans="1:7">
      <c r="A96" s="1" t="s">
        <v>9381</v>
      </c>
      <c r="B96" s="1" t="s">
        <v>9139</v>
      </c>
      <c r="D96" s="1" t="s">
        <v>1478</v>
      </c>
      <c r="E96" s="1" t="s">
        <v>13</v>
      </c>
      <c r="F96" s="1" t="s">
        <v>9140</v>
      </c>
      <c r="G96" s="1" t="s">
        <v>9140</v>
      </c>
    </row>
    <row r="97" spans="1:8">
      <c r="A97" s="1" t="s">
        <v>9399</v>
      </c>
      <c r="B97" s="1" t="s">
        <v>9400</v>
      </c>
      <c r="D97" s="1" t="s">
        <v>1478</v>
      </c>
      <c r="E97" s="1" t="s">
        <v>247</v>
      </c>
      <c r="F97" s="1" t="s">
        <v>9401</v>
      </c>
      <c r="G97" s="1" t="s">
        <v>9401</v>
      </c>
    </row>
    <row r="98" spans="1:8">
      <c r="A98" s="1" t="s">
        <v>9383</v>
      </c>
      <c r="B98" s="1" t="s">
        <v>9384</v>
      </c>
      <c r="D98" s="1" t="s">
        <v>1478</v>
      </c>
      <c r="E98" s="1" t="s">
        <v>247</v>
      </c>
      <c r="F98" s="1" t="s">
        <v>9402</v>
      </c>
      <c r="G98" s="1" t="s">
        <v>9402</v>
      </c>
    </row>
    <row r="99" spans="1:8">
      <c r="A99" s="1" t="s">
        <v>9403</v>
      </c>
      <c r="B99" s="1" t="s">
        <v>9404</v>
      </c>
      <c r="D99" s="1" t="s">
        <v>1478</v>
      </c>
      <c r="E99" s="1" t="s">
        <v>247</v>
      </c>
      <c r="F99" s="1" t="s">
        <v>9405</v>
      </c>
      <c r="G99" s="1" t="s">
        <v>9405</v>
      </c>
    </row>
    <row r="100" spans="1:8">
      <c r="A100" s="1" t="s">
        <v>9406</v>
      </c>
      <c r="B100" s="1" t="s">
        <v>9407</v>
      </c>
      <c r="D100" s="1" t="s">
        <v>1478</v>
      </c>
      <c r="E100" s="1" t="s">
        <v>13</v>
      </c>
      <c r="F100" s="1" t="s">
        <v>9408</v>
      </c>
      <c r="G100" s="1" t="s">
        <v>9408</v>
      </c>
    </row>
    <row r="101" spans="1:8">
      <c r="A101" s="12" t="s">
        <v>9409</v>
      </c>
      <c r="B101" s="12" t="s">
        <v>9407</v>
      </c>
      <c r="C101" s="12"/>
      <c r="D101" s="12" t="s">
        <v>1478</v>
      </c>
      <c r="E101" s="12" t="s">
        <v>10</v>
      </c>
      <c r="F101" s="12" t="s">
        <v>9410</v>
      </c>
      <c r="G101" s="12" t="s">
        <v>9410</v>
      </c>
    </row>
    <row r="102" spans="1:8">
      <c r="A102" s="12" t="s">
        <v>9411</v>
      </c>
      <c r="B102" s="12" t="s">
        <v>9400</v>
      </c>
      <c r="C102" s="12"/>
      <c r="D102" s="12" t="s">
        <v>1478</v>
      </c>
      <c r="E102" s="12" t="s">
        <v>10</v>
      </c>
      <c r="F102" s="12" t="s">
        <v>9412</v>
      </c>
      <c r="G102" s="12" t="s">
        <v>9412</v>
      </c>
    </row>
    <row r="103" spans="1:8">
      <c r="A103" s="12" t="s">
        <v>9413</v>
      </c>
      <c r="B103" s="12" t="s">
        <v>9384</v>
      </c>
      <c r="C103" s="12"/>
      <c r="D103" s="12" t="s">
        <v>1478</v>
      </c>
      <c r="E103" s="12" t="s">
        <v>10</v>
      </c>
      <c r="F103" s="12" t="s">
        <v>9414</v>
      </c>
      <c r="G103" s="12" t="s">
        <v>9414</v>
      </c>
    </row>
    <row r="104" spans="1:8">
      <c r="A104" s="12" t="s">
        <v>9415</v>
      </c>
      <c r="B104" s="12" t="s">
        <v>9416</v>
      </c>
      <c r="C104" s="12"/>
      <c r="D104" s="12" t="s">
        <v>1478</v>
      </c>
      <c r="E104" s="12" t="s">
        <v>10</v>
      </c>
      <c r="F104" s="12" t="s">
        <v>9417</v>
      </c>
      <c r="G104" s="12" t="s">
        <v>9417</v>
      </c>
    </row>
    <row r="105" spans="1:8" s="11" customFormat="1">
      <c r="A105" s="11" t="s">
        <v>1641</v>
      </c>
    </row>
    <row r="106" spans="1:8">
      <c r="A106" s="1" t="s">
        <v>9418</v>
      </c>
      <c r="B106" s="1" t="s">
        <v>9419</v>
      </c>
      <c r="D106" s="1" t="s">
        <v>1478</v>
      </c>
      <c r="E106" s="1" t="s">
        <v>247</v>
      </c>
      <c r="F106" s="1" t="s">
        <v>9403</v>
      </c>
      <c r="G106" s="1" t="s">
        <v>9403</v>
      </c>
      <c r="H106" s="1" t="s">
        <v>9420</v>
      </c>
    </row>
    <row r="107" spans="1:8">
      <c r="A107" s="1" t="s">
        <v>1642</v>
      </c>
      <c r="B107" s="1" t="s">
        <v>1643</v>
      </c>
      <c r="D107" s="1" t="s">
        <v>1478</v>
      </c>
      <c r="E107" s="1" t="s">
        <v>13</v>
      </c>
      <c r="F107" s="1" t="s">
        <v>1644</v>
      </c>
      <c r="G107" s="1" t="s">
        <v>1644</v>
      </c>
    </row>
    <row r="108" spans="1:8">
      <c r="A108" s="1" t="s">
        <v>1645</v>
      </c>
      <c r="B108" s="1" t="s">
        <v>1646</v>
      </c>
      <c r="D108" s="1" t="s">
        <v>1478</v>
      </c>
      <c r="E108" s="1" t="s">
        <v>247</v>
      </c>
      <c r="F108" s="1" t="s">
        <v>9421</v>
      </c>
      <c r="G108" s="1" t="s">
        <v>9421</v>
      </c>
    </row>
    <row r="109" spans="1:8">
      <c r="A109" s="1" t="s">
        <v>1647</v>
      </c>
      <c r="B109" s="1" t="s">
        <v>1648</v>
      </c>
      <c r="D109" s="1" t="s">
        <v>1478</v>
      </c>
      <c r="E109" s="1" t="s">
        <v>13</v>
      </c>
      <c r="F109" s="1" t="s">
        <v>1649</v>
      </c>
      <c r="G109" s="1" t="s">
        <v>1649</v>
      </c>
    </row>
    <row r="110" spans="1:8">
      <c r="A110" s="12" t="s">
        <v>1650</v>
      </c>
      <c r="B110" s="12" t="s">
        <v>1646</v>
      </c>
      <c r="C110" s="12"/>
      <c r="D110" s="12" t="s">
        <v>1478</v>
      </c>
      <c r="E110" s="12" t="s">
        <v>10</v>
      </c>
      <c r="F110" s="12" t="s">
        <v>1651</v>
      </c>
      <c r="G110" s="12" t="s">
        <v>1651</v>
      </c>
    </row>
    <row r="111" spans="1:8">
      <c r="A111" s="12" t="s">
        <v>1652</v>
      </c>
      <c r="B111" s="12" t="s">
        <v>1569</v>
      </c>
      <c r="C111" s="12"/>
      <c r="D111" s="12" t="s">
        <v>1478</v>
      </c>
      <c r="E111" s="12" t="s">
        <v>10</v>
      </c>
      <c r="F111" s="12" t="s">
        <v>1653</v>
      </c>
      <c r="G111" s="12" t="s">
        <v>1653</v>
      </c>
    </row>
    <row r="112" spans="1:8">
      <c r="A112" s="12" t="s">
        <v>9422</v>
      </c>
      <c r="B112" s="12" t="s">
        <v>9419</v>
      </c>
      <c r="C112" s="12"/>
      <c r="D112" s="12" t="s">
        <v>1478</v>
      </c>
      <c r="E112" s="12" t="s">
        <v>10</v>
      </c>
      <c r="F112" s="12" t="s">
        <v>9423</v>
      </c>
      <c r="G112" s="12" t="s">
        <v>9423</v>
      </c>
    </row>
    <row r="113" spans="1:8" s="11" customFormat="1">
      <c r="A113" s="11" t="s">
        <v>1654</v>
      </c>
    </row>
    <row r="114" spans="1:8">
      <c r="A114" s="1" t="s">
        <v>1655</v>
      </c>
      <c r="B114" s="1" t="s">
        <v>1656</v>
      </c>
      <c r="D114" s="1" t="s">
        <v>1478</v>
      </c>
      <c r="E114" s="1" t="s">
        <v>247</v>
      </c>
      <c r="F114" s="1" t="s">
        <v>1454</v>
      </c>
      <c r="G114" s="1" t="s">
        <v>1454</v>
      </c>
      <c r="H114" s="1" t="s">
        <v>9420</v>
      </c>
    </row>
    <row r="115" spans="1:8">
      <c r="A115" s="1" t="s">
        <v>1657</v>
      </c>
      <c r="B115" s="1" t="s">
        <v>1658</v>
      </c>
      <c r="D115" s="1" t="s">
        <v>1478</v>
      </c>
      <c r="E115" s="1" t="s">
        <v>247</v>
      </c>
      <c r="F115" s="1" t="s">
        <v>1659</v>
      </c>
      <c r="G115" s="1" t="s">
        <v>1659</v>
      </c>
    </row>
    <row r="116" spans="1:8">
      <c r="A116" s="1" t="s">
        <v>1660</v>
      </c>
      <c r="B116" s="1" t="s">
        <v>1661</v>
      </c>
      <c r="D116" s="1" t="s">
        <v>1478</v>
      </c>
      <c r="E116" s="1" t="s">
        <v>13</v>
      </c>
      <c r="F116" s="1" t="s">
        <v>1662</v>
      </c>
      <c r="G116" s="1" t="s">
        <v>1662</v>
      </c>
    </row>
    <row r="117" spans="1:8">
      <c r="A117" s="1" t="s">
        <v>1663</v>
      </c>
      <c r="B117" s="1" t="s">
        <v>1664</v>
      </c>
      <c r="D117" s="1" t="s">
        <v>1478</v>
      </c>
      <c r="E117" s="1" t="s">
        <v>13</v>
      </c>
      <c r="F117" s="1" t="s">
        <v>1665</v>
      </c>
      <c r="G117" s="1" t="s">
        <v>1665</v>
      </c>
    </row>
    <row r="118" spans="1:8">
      <c r="A118" s="12" t="s">
        <v>1666</v>
      </c>
      <c r="B118" s="12" t="s">
        <v>1658</v>
      </c>
      <c r="C118" s="12"/>
      <c r="D118" s="12" t="s">
        <v>1478</v>
      </c>
      <c r="E118" s="12" t="s">
        <v>10</v>
      </c>
      <c r="F118" s="12" t="s">
        <v>1667</v>
      </c>
      <c r="G118" s="12" t="s">
        <v>1667</v>
      </c>
    </row>
    <row r="119" spans="1:8">
      <c r="A119" s="12" t="s">
        <v>1668</v>
      </c>
      <c r="B119" s="12" t="s">
        <v>1575</v>
      </c>
      <c r="C119" s="12"/>
      <c r="D119" s="12" t="s">
        <v>1478</v>
      </c>
      <c r="E119" s="12" t="s">
        <v>10</v>
      </c>
      <c r="F119" s="12" t="s">
        <v>1669</v>
      </c>
      <c r="G119" s="12" t="s">
        <v>1669</v>
      </c>
    </row>
    <row r="120" spans="1:8">
      <c r="A120" s="12" t="s">
        <v>1670</v>
      </c>
      <c r="B120" s="12" t="s">
        <v>1575</v>
      </c>
      <c r="C120" s="12"/>
      <c r="D120" s="12" t="s">
        <v>1478</v>
      </c>
      <c r="E120" s="12" t="s">
        <v>10</v>
      </c>
      <c r="F120" s="12" t="s">
        <v>1671</v>
      </c>
      <c r="G120" s="12" t="s">
        <v>1671</v>
      </c>
    </row>
    <row r="121" spans="1:8" s="11" customFormat="1">
      <c r="A121" s="11" t="s">
        <v>1672</v>
      </c>
    </row>
    <row r="122" spans="1:8">
      <c r="A122" s="1" t="s">
        <v>1673</v>
      </c>
      <c r="B122" s="1" t="s">
        <v>1674</v>
      </c>
      <c r="D122" s="1" t="s">
        <v>1478</v>
      </c>
      <c r="E122" s="1" t="s">
        <v>247</v>
      </c>
      <c r="F122" s="1" t="s">
        <v>1454</v>
      </c>
      <c r="G122" s="1" t="s">
        <v>1454</v>
      </c>
      <c r="H122" s="1" t="s">
        <v>9420</v>
      </c>
    </row>
    <row r="123" spans="1:8">
      <c r="A123" s="1" t="s">
        <v>1675</v>
      </c>
      <c r="B123" s="1" t="s">
        <v>1676</v>
      </c>
      <c r="D123" s="1" t="s">
        <v>1478</v>
      </c>
      <c r="E123" s="1" t="s">
        <v>247</v>
      </c>
      <c r="F123" s="1" t="s">
        <v>1677</v>
      </c>
      <c r="G123" s="1" t="s">
        <v>1677</v>
      </c>
    </row>
    <row r="124" spans="1:8">
      <c r="A124" s="1" t="s">
        <v>1678</v>
      </c>
      <c r="B124" s="1" t="s">
        <v>1679</v>
      </c>
      <c r="D124" s="1" t="s">
        <v>1478</v>
      </c>
      <c r="E124" s="1" t="s">
        <v>13</v>
      </c>
      <c r="F124" s="1" t="s">
        <v>1680</v>
      </c>
      <c r="G124" s="1" t="s">
        <v>1680</v>
      </c>
    </row>
    <row r="125" spans="1:8">
      <c r="A125" s="1" t="s">
        <v>1681</v>
      </c>
      <c r="B125" s="1" t="s">
        <v>1682</v>
      </c>
      <c r="D125" s="1" t="s">
        <v>1478</v>
      </c>
      <c r="E125" s="1" t="s">
        <v>13</v>
      </c>
      <c r="F125" s="1" t="s">
        <v>1683</v>
      </c>
      <c r="G125" s="1" t="s">
        <v>1683</v>
      </c>
    </row>
    <row r="126" spans="1:8">
      <c r="A126" s="12" t="s">
        <v>1684</v>
      </c>
      <c r="B126" s="12" t="s">
        <v>1676</v>
      </c>
      <c r="C126" s="12"/>
      <c r="D126" s="12" t="s">
        <v>1478</v>
      </c>
      <c r="E126" s="12" t="s">
        <v>10</v>
      </c>
      <c r="F126" s="12" t="s">
        <v>1685</v>
      </c>
      <c r="G126" s="12" t="s">
        <v>1685</v>
      </c>
    </row>
    <row r="127" spans="1:8">
      <c r="A127" s="12" t="s">
        <v>1686</v>
      </c>
      <c r="B127" s="12" t="s">
        <v>1586</v>
      </c>
      <c r="C127" s="12"/>
      <c r="D127" s="12" t="s">
        <v>1478</v>
      </c>
      <c r="E127" s="12" t="s">
        <v>10</v>
      </c>
      <c r="F127" s="12" t="s">
        <v>1687</v>
      </c>
      <c r="G127" s="12" t="s">
        <v>1687</v>
      </c>
    </row>
    <row r="128" spans="1:8">
      <c r="A128" s="12" t="s">
        <v>1688</v>
      </c>
      <c r="B128" s="12" t="s">
        <v>1674</v>
      </c>
      <c r="C128" s="12"/>
      <c r="D128" s="12" t="s">
        <v>1478</v>
      </c>
      <c r="E128" s="12" t="s">
        <v>10</v>
      </c>
      <c r="F128" s="12" t="s">
        <v>1689</v>
      </c>
      <c r="G128" s="12" t="s">
        <v>1689</v>
      </c>
    </row>
    <row r="129" spans="1:8" s="11" customFormat="1">
      <c r="A129" s="11" t="s">
        <v>1690</v>
      </c>
    </row>
    <row r="130" spans="1:8">
      <c r="A130" s="1" t="s">
        <v>1691</v>
      </c>
      <c r="B130" s="1" t="s">
        <v>1692</v>
      </c>
      <c r="D130" s="1" t="s">
        <v>1478</v>
      </c>
      <c r="E130" s="1" t="s">
        <v>247</v>
      </c>
      <c r="F130" s="1" t="s">
        <v>1454</v>
      </c>
      <c r="G130" s="1" t="s">
        <v>1454</v>
      </c>
      <c r="H130" s="1" t="s">
        <v>9420</v>
      </c>
    </row>
    <row r="131" spans="1:8">
      <c r="A131" s="1" t="s">
        <v>1693</v>
      </c>
      <c r="B131" s="1" t="s">
        <v>1694</v>
      </c>
      <c r="D131" s="1" t="s">
        <v>1478</v>
      </c>
      <c r="E131" s="1" t="s">
        <v>247</v>
      </c>
      <c r="F131" s="1" t="s">
        <v>1695</v>
      </c>
      <c r="G131" s="1" t="s">
        <v>1695</v>
      </c>
    </row>
    <row r="132" spans="1:8">
      <c r="A132" s="1" t="s">
        <v>1696</v>
      </c>
      <c r="B132" s="1" t="s">
        <v>1697</v>
      </c>
      <c r="D132" s="1" t="s">
        <v>1478</v>
      </c>
      <c r="E132" s="1" t="s">
        <v>13</v>
      </c>
      <c r="F132" s="1" t="s">
        <v>1698</v>
      </c>
      <c r="G132" s="1" t="s">
        <v>1698</v>
      </c>
    </row>
    <row r="133" spans="1:8">
      <c r="A133" s="1" t="s">
        <v>1699</v>
      </c>
      <c r="B133" s="1" t="s">
        <v>1700</v>
      </c>
      <c r="D133" s="1" t="s">
        <v>1478</v>
      </c>
      <c r="E133" s="1" t="s">
        <v>13</v>
      </c>
      <c r="F133" s="1" t="s">
        <v>1701</v>
      </c>
      <c r="G133" s="1" t="s">
        <v>1701</v>
      </c>
    </row>
    <row r="134" spans="1:8">
      <c r="A134" s="12" t="s">
        <v>1702</v>
      </c>
      <c r="B134" s="12" t="s">
        <v>1694</v>
      </c>
      <c r="C134" s="12"/>
      <c r="D134" s="12" t="s">
        <v>1478</v>
      </c>
      <c r="E134" s="12" t="s">
        <v>10</v>
      </c>
      <c r="F134" s="12" t="s">
        <v>1703</v>
      </c>
      <c r="G134" s="12" t="s">
        <v>1703</v>
      </c>
    </row>
    <row r="135" spans="1:8">
      <c r="A135" s="12" t="s">
        <v>1704</v>
      </c>
      <c r="B135" s="12" t="s">
        <v>1597</v>
      </c>
      <c r="C135" s="12"/>
      <c r="D135" s="12" t="s">
        <v>1478</v>
      </c>
      <c r="E135" s="12" t="s">
        <v>10</v>
      </c>
      <c r="F135" s="12" t="s">
        <v>1705</v>
      </c>
      <c r="G135" s="12" t="s">
        <v>1705</v>
      </c>
    </row>
    <row r="136" spans="1:8">
      <c r="A136" s="12" t="s">
        <v>1706</v>
      </c>
      <c r="B136" s="12" t="s">
        <v>1692</v>
      </c>
      <c r="C136" s="12"/>
      <c r="D136" s="12" t="s">
        <v>1478</v>
      </c>
      <c r="E136" s="12" t="s">
        <v>10</v>
      </c>
      <c r="F136" s="12" t="s">
        <v>1707</v>
      </c>
      <c r="G136" s="12" t="s">
        <v>1707</v>
      </c>
    </row>
    <row r="137" spans="1:8">
      <c r="A137" s="1" t="s">
        <v>9424</v>
      </c>
      <c r="B137" s="1" t="s">
        <v>9404</v>
      </c>
      <c r="D137" s="1" t="s">
        <v>1478</v>
      </c>
      <c r="E137" s="1" t="s">
        <v>247</v>
      </c>
      <c r="F137" s="1" t="s">
        <v>9425</v>
      </c>
      <c r="G137" s="1" t="s">
        <v>9425</v>
      </c>
    </row>
    <row r="139" spans="1:8">
      <c r="A139" s="10" t="s">
        <v>1708</v>
      </c>
      <c r="B139" s="10"/>
      <c r="C139" s="10"/>
      <c r="D139" s="10"/>
      <c r="E139" s="10"/>
      <c r="F139" s="10"/>
      <c r="G139" s="10"/>
    </row>
    <row r="140" spans="1:8" s="11" customFormat="1">
      <c r="A140" s="11" t="s">
        <v>9426</v>
      </c>
    </row>
    <row r="141" spans="1:8">
      <c r="A141" s="1" t="s">
        <v>1709</v>
      </c>
      <c r="B141" s="1" t="s">
        <v>1710</v>
      </c>
      <c r="D141" s="1" t="s">
        <v>1478</v>
      </c>
      <c r="E141" s="1" t="s">
        <v>13</v>
      </c>
      <c r="F141" s="1" t="s">
        <v>203</v>
      </c>
      <c r="G141" s="1" t="s">
        <v>203</v>
      </c>
    </row>
    <row r="142" spans="1:8">
      <c r="A142" s="1" t="s">
        <v>1711</v>
      </c>
      <c r="B142" s="1" t="s">
        <v>1712</v>
      </c>
      <c r="D142" s="1" t="s">
        <v>1478</v>
      </c>
      <c r="E142" s="1" t="s">
        <v>13</v>
      </c>
      <c r="F142" s="1" t="s">
        <v>176</v>
      </c>
      <c r="G142" s="1" t="s">
        <v>176</v>
      </c>
    </row>
    <row r="143" spans="1:8">
      <c r="A143" s="1" t="s">
        <v>9427</v>
      </c>
      <c r="B143" s="1" t="s">
        <v>9428</v>
      </c>
      <c r="D143" s="1" t="s">
        <v>1478</v>
      </c>
      <c r="E143" s="1" t="s">
        <v>13</v>
      </c>
      <c r="F143" s="1" t="s">
        <v>9088</v>
      </c>
      <c r="G143" s="1" t="s">
        <v>9088</v>
      </c>
    </row>
    <row r="144" spans="1:8">
      <c r="A144" s="1" t="s">
        <v>1713</v>
      </c>
      <c r="B144" s="1" t="s">
        <v>1714</v>
      </c>
      <c r="D144" s="1" t="s">
        <v>1478</v>
      </c>
      <c r="E144" s="1" t="s">
        <v>13</v>
      </c>
      <c r="F144" s="1" t="s">
        <v>206</v>
      </c>
      <c r="G144" s="1" t="s">
        <v>206</v>
      </c>
    </row>
    <row r="145" spans="1:8">
      <c r="A145" s="1" t="s">
        <v>1715</v>
      </c>
      <c r="B145" s="1" t="s">
        <v>1716</v>
      </c>
      <c r="D145" s="1" t="s">
        <v>1478</v>
      </c>
      <c r="E145" s="1" t="s">
        <v>13</v>
      </c>
      <c r="F145" s="1" t="s">
        <v>179</v>
      </c>
      <c r="G145" s="1" t="s">
        <v>179</v>
      </c>
    </row>
    <row r="146" spans="1:8">
      <c r="A146" s="1" t="s">
        <v>9429</v>
      </c>
      <c r="B146" s="1" t="s">
        <v>9430</v>
      </c>
      <c r="D146" s="1" t="s">
        <v>1478</v>
      </c>
      <c r="E146" s="1" t="s">
        <v>13</v>
      </c>
      <c r="F146" s="1" t="s">
        <v>9091</v>
      </c>
      <c r="G146" s="1" t="s">
        <v>9091</v>
      </c>
    </row>
    <row r="147" spans="1:8">
      <c r="A147" s="1" t="s">
        <v>1717</v>
      </c>
      <c r="B147" s="1" t="s">
        <v>1718</v>
      </c>
      <c r="D147" s="1" t="s">
        <v>1478</v>
      </c>
      <c r="E147" s="1" t="s">
        <v>13</v>
      </c>
      <c r="F147" s="1" t="s">
        <v>209</v>
      </c>
      <c r="G147" s="1" t="s">
        <v>209</v>
      </c>
    </row>
    <row r="148" spans="1:8">
      <c r="A148" s="1" t="s">
        <v>1719</v>
      </c>
      <c r="B148" s="1" t="s">
        <v>1720</v>
      </c>
      <c r="D148" s="1" t="s">
        <v>1478</v>
      </c>
      <c r="E148" s="1" t="s">
        <v>13</v>
      </c>
      <c r="F148" s="1" t="s">
        <v>182</v>
      </c>
      <c r="G148" s="1" t="s">
        <v>182</v>
      </c>
    </row>
    <row r="149" spans="1:8">
      <c r="A149" s="1" t="s">
        <v>9431</v>
      </c>
      <c r="B149" s="1" t="s">
        <v>9432</v>
      </c>
      <c r="D149" s="1" t="s">
        <v>1478</v>
      </c>
      <c r="E149" s="1" t="s">
        <v>13</v>
      </c>
      <c r="F149" s="1" t="s">
        <v>9094</v>
      </c>
      <c r="G149" s="1" t="s">
        <v>9094</v>
      </c>
    </row>
    <row r="150" spans="1:8">
      <c r="A150" s="1" t="s">
        <v>1721</v>
      </c>
      <c r="B150" s="1" t="s">
        <v>1722</v>
      </c>
      <c r="D150" s="1" t="s">
        <v>1478</v>
      </c>
      <c r="E150" s="1" t="s">
        <v>13</v>
      </c>
      <c r="F150" s="1" t="s">
        <v>1723</v>
      </c>
      <c r="G150" s="1" t="s">
        <v>1723</v>
      </c>
    </row>
    <row r="151" spans="1:8">
      <c r="A151" s="1" t="s">
        <v>1724</v>
      </c>
      <c r="B151" s="1" t="s">
        <v>9433</v>
      </c>
      <c r="D151" s="1" t="s">
        <v>1478</v>
      </c>
      <c r="E151" s="1" t="s">
        <v>13</v>
      </c>
      <c r="F151" s="1" t="s">
        <v>1725</v>
      </c>
      <c r="G151" s="1" t="s">
        <v>1725</v>
      </c>
    </row>
    <row r="152" spans="1:8">
      <c r="A152" s="1" t="s">
        <v>9434</v>
      </c>
      <c r="B152" s="1" t="s">
        <v>9433</v>
      </c>
      <c r="D152" s="1" t="s">
        <v>1478</v>
      </c>
      <c r="E152" s="1" t="s">
        <v>13</v>
      </c>
      <c r="F152" s="1" t="s">
        <v>9435</v>
      </c>
      <c r="G152" s="1" t="s">
        <v>9435</v>
      </c>
    </row>
    <row r="153" spans="1:8">
      <c r="A153" s="1" t="s">
        <v>1726</v>
      </c>
      <c r="B153" s="1" t="s">
        <v>1727</v>
      </c>
      <c r="D153" s="1" t="s">
        <v>1478</v>
      </c>
      <c r="E153" s="1" t="s">
        <v>13</v>
      </c>
      <c r="F153" s="1" t="s">
        <v>1728</v>
      </c>
      <c r="G153" s="1" t="s">
        <v>1728</v>
      </c>
    </row>
    <row r="154" spans="1:8">
      <c r="A154" s="1" t="s">
        <v>1729</v>
      </c>
      <c r="B154" s="1" t="s">
        <v>1730</v>
      </c>
      <c r="D154" s="1" t="s">
        <v>1478</v>
      </c>
      <c r="E154" s="1" t="s">
        <v>13</v>
      </c>
      <c r="F154" s="1" t="s">
        <v>1731</v>
      </c>
      <c r="G154" s="1" t="s">
        <v>1731</v>
      </c>
    </row>
    <row r="155" spans="1:8">
      <c r="A155" s="1" t="s">
        <v>9436</v>
      </c>
      <c r="B155" s="1" t="s">
        <v>9437</v>
      </c>
      <c r="D155" s="1" t="s">
        <v>1478</v>
      </c>
      <c r="E155" s="1" t="s">
        <v>13</v>
      </c>
      <c r="F155" s="1" t="s">
        <v>9438</v>
      </c>
      <c r="G155" s="1" t="s">
        <v>9438</v>
      </c>
    </row>
    <row r="156" spans="1:8">
      <c r="A156" s="1" t="s">
        <v>9439</v>
      </c>
      <c r="B156" s="1" t="s">
        <v>9440</v>
      </c>
      <c r="D156" s="1" t="s">
        <v>1478</v>
      </c>
      <c r="E156" s="1" t="s">
        <v>247</v>
      </c>
      <c r="F156" s="1" t="s">
        <v>9441</v>
      </c>
      <c r="G156" s="1" t="s">
        <v>9441</v>
      </c>
    </row>
    <row r="157" spans="1:8">
      <c r="A157" s="1" t="s">
        <v>9442</v>
      </c>
      <c r="B157" s="1" t="s">
        <v>9443</v>
      </c>
      <c r="D157" s="1" t="s">
        <v>1478</v>
      </c>
      <c r="E157" s="1" t="s">
        <v>247</v>
      </c>
      <c r="F157" s="1" t="s">
        <v>9444</v>
      </c>
      <c r="G157" s="1" t="s">
        <v>9444</v>
      </c>
    </row>
    <row r="158" spans="1:8" s="11" customFormat="1">
      <c r="A158" s="11" t="s">
        <v>1732</v>
      </c>
    </row>
    <row r="159" spans="1:8">
      <c r="A159" s="1" t="s">
        <v>1733</v>
      </c>
      <c r="B159" s="1" t="s">
        <v>1734</v>
      </c>
      <c r="C159" s="11"/>
      <c r="D159" s="1" t="s">
        <v>1478</v>
      </c>
      <c r="E159" s="1" t="s">
        <v>13</v>
      </c>
      <c r="F159" s="1" t="s">
        <v>1647</v>
      </c>
      <c r="G159" s="1" t="s">
        <v>1647</v>
      </c>
    </row>
    <row r="160" spans="1:8">
      <c r="A160" s="1" t="s">
        <v>1735</v>
      </c>
      <c r="B160" s="1" t="s">
        <v>1736</v>
      </c>
      <c r="D160" s="1" t="s">
        <v>1478</v>
      </c>
      <c r="E160" s="1" t="s">
        <v>288</v>
      </c>
      <c r="F160" s="1" t="s">
        <v>9445</v>
      </c>
      <c r="G160" s="1" t="s">
        <v>9445</v>
      </c>
      <c r="H160" s="1" t="s">
        <v>9446</v>
      </c>
    </row>
    <row r="161" spans="1:8">
      <c r="A161" s="1" t="s">
        <v>1737</v>
      </c>
      <c r="B161" s="1" t="s">
        <v>1738</v>
      </c>
      <c r="D161" s="1" t="s">
        <v>1478</v>
      </c>
      <c r="E161" s="1" t="s">
        <v>288</v>
      </c>
      <c r="F161" s="1" t="s">
        <v>9447</v>
      </c>
      <c r="G161" s="1" t="s">
        <v>9447</v>
      </c>
      <c r="H161" s="1" t="s">
        <v>9446</v>
      </c>
    </row>
    <row r="162" spans="1:8">
      <c r="A162" s="1" t="s">
        <v>1739</v>
      </c>
      <c r="B162" s="1" t="s">
        <v>1740</v>
      </c>
      <c r="D162" s="1" t="s">
        <v>1478</v>
      </c>
      <c r="E162" s="1" t="s">
        <v>288</v>
      </c>
      <c r="F162" s="1" t="s">
        <v>9448</v>
      </c>
      <c r="G162" s="1" t="s">
        <v>9448</v>
      </c>
      <c r="H162" s="1" t="s">
        <v>9446</v>
      </c>
    </row>
    <row r="163" spans="1:8">
      <c r="A163" s="1" t="s">
        <v>1741</v>
      </c>
      <c r="B163" s="1" t="s">
        <v>1742</v>
      </c>
      <c r="D163" s="1" t="s">
        <v>1478</v>
      </c>
      <c r="E163" s="1" t="s">
        <v>13</v>
      </c>
      <c r="F163" s="1" t="s">
        <v>1743</v>
      </c>
      <c r="G163" s="1" t="s">
        <v>1743</v>
      </c>
    </row>
    <row r="164" spans="1:8">
      <c r="A164" s="1" t="s">
        <v>1744</v>
      </c>
      <c r="B164" s="1" t="s">
        <v>1745</v>
      </c>
      <c r="D164" s="1" t="s">
        <v>1478</v>
      </c>
      <c r="E164" s="1" t="s">
        <v>13</v>
      </c>
      <c r="F164" s="1" t="s">
        <v>1746</v>
      </c>
      <c r="G164" s="1" t="s">
        <v>1746</v>
      </c>
    </row>
    <row r="165" spans="1:8">
      <c r="A165" s="1" t="s">
        <v>1747</v>
      </c>
      <c r="B165" s="1" t="s">
        <v>1748</v>
      </c>
      <c r="D165" s="1" t="s">
        <v>1478</v>
      </c>
      <c r="E165" s="1" t="s">
        <v>13</v>
      </c>
      <c r="F165" s="1" t="s">
        <v>1749</v>
      </c>
      <c r="G165" s="1" t="s">
        <v>1749</v>
      </c>
    </row>
    <row r="166" spans="1:8">
      <c r="A166" s="12" t="s">
        <v>1750</v>
      </c>
      <c r="B166" s="12" t="s">
        <v>1734</v>
      </c>
      <c r="C166" s="12"/>
      <c r="D166" s="12" t="s">
        <v>1478</v>
      </c>
      <c r="E166" s="12" t="s">
        <v>10</v>
      </c>
      <c r="F166" s="12" t="s">
        <v>1751</v>
      </c>
      <c r="G166" s="12" t="s">
        <v>1751</v>
      </c>
    </row>
    <row r="167" spans="1:8">
      <c r="A167" s="12" t="s">
        <v>1752</v>
      </c>
      <c r="B167" s="12" t="s">
        <v>1742</v>
      </c>
      <c r="C167" s="12"/>
      <c r="D167" s="12" t="s">
        <v>1478</v>
      </c>
      <c r="E167" s="12" t="s">
        <v>10</v>
      </c>
      <c r="F167" s="12" t="s">
        <v>1753</v>
      </c>
      <c r="G167" s="12" t="s">
        <v>1753</v>
      </c>
    </row>
    <row r="168" spans="1:8">
      <c r="A168" s="12" t="s">
        <v>1754</v>
      </c>
      <c r="B168" s="12" t="s">
        <v>1745</v>
      </c>
      <c r="C168" s="12"/>
      <c r="D168" s="12" t="s">
        <v>1478</v>
      </c>
      <c r="E168" s="12" t="s">
        <v>10</v>
      </c>
      <c r="F168" s="12" t="s">
        <v>1755</v>
      </c>
      <c r="G168" s="12" t="s">
        <v>1755</v>
      </c>
    </row>
    <row r="169" spans="1:8">
      <c r="A169" s="12" t="s">
        <v>9449</v>
      </c>
      <c r="B169" s="12" t="s">
        <v>9450</v>
      </c>
      <c r="C169" s="12"/>
      <c r="D169" s="12" t="s">
        <v>1478</v>
      </c>
      <c r="E169" s="12" t="s">
        <v>10</v>
      </c>
      <c r="F169" s="12" t="s">
        <v>9451</v>
      </c>
      <c r="G169" s="12" t="s">
        <v>9451</v>
      </c>
    </row>
    <row r="170" spans="1:8" s="11" customFormat="1">
      <c r="A170" s="11" t="s">
        <v>1756</v>
      </c>
    </row>
    <row r="171" spans="1:8">
      <c r="A171" s="1" t="s">
        <v>1757</v>
      </c>
      <c r="B171" s="1" t="s">
        <v>1758</v>
      </c>
      <c r="D171" s="1" t="s">
        <v>1478</v>
      </c>
      <c r="E171" s="1" t="s">
        <v>13</v>
      </c>
      <c r="F171" s="1" t="s">
        <v>1663</v>
      </c>
      <c r="G171" s="1" t="s">
        <v>1663</v>
      </c>
    </row>
    <row r="172" spans="1:8">
      <c r="A172" s="1" t="s">
        <v>1759</v>
      </c>
      <c r="B172" s="1" t="s">
        <v>1760</v>
      </c>
      <c r="D172" s="1" t="s">
        <v>1478</v>
      </c>
      <c r="E172" s="1" t="s">
        <v>288</v>
      </c>
      <c r="F172" s="1" t="s">
        <v>1761</v>
      </c>
      <c r="G172" s="1" t="s">
        <v>1761</v>
      </c>
    </row>
    <row r="173" spans="1:8">
      <c r="A173" s="1" t="s">
        <v>1762</v>
      </c>
      <c r="B173" s="1" t="s">
        <v>1763</v>
      </c>
      <c r="D173" s="1" t="s">
        <v>1478</v>
      </c>
      <c r="E173" s="1" t="s">
        <v>288</v>
      </c>
      <c r="F173" s="1" t="s">
        <v>1764</v>
      </c>
      <c r="G173" s="1" t="s">
        <v>1764</v>
      </c>
    </row>
    <row r="174" spans="1:8">
      <c r="A174" s="1" t="s">
        <v>1765</v>
      </c>
      <c r="B174" s="1" t="s">
        <v>1766</v>
      </c>
      <c r="D174" s="1" t="s">
        <v>1478</v>
      </c>
      <c r="E174" s="1" t="s">
        <v>288</v>
      </c>
      <c r="F174" s="1" t="s">
        <v>1767</v>
      </c>
      <c r="G174" s="1" t="s">
        <v>1767</v>
      </c>
    </row>
    <row r="175" spans="1:8">
      <c r="A175" s="1" t="s">
        <v>1768</v>
      </c>
      <c r="B175" s="1" t="s">
        <v>1769</v>
      </c>
      <c r="D175" s="1" t="s">
        <v>1478</v>
      </c>
      <c r="E175" s="1" t="s">
        <v>13</v>
      </c>
      <c r="F175" s="1" t="s">
        <v>1770</v>
      </c>
      <c r="G175" s="1" t="s">
        <v>1770</v>
      </c>
    </row>
    <row r="176" spans="1:8">
      <c r="A176" s="1" t="s">
        <v>1771</v>
      </c>
      <c r="B176" s="1" t="s">
        <v>1772</v>
      </c>
      <c r="D176" s="1" t="s">
        <v>1478</v>
      </c>
      <c r="E176" s="1" t="s">
        <v>13</v>
      </c>
      <c r="F176" s="1" t="s">
        <v>1773</v>
      </c>
      <c r="G176" s="1" t="s">
        <v>1773</v>
      </c>
    </row>
    <row r="177" spans="1:7">
      <c r="A177" s="1" t="s">
        <v>1774</v>
      </c>
      <c r="B177" s="1" t="s">
        <v>1775</v>
      </c>
      <c r="D177" s="1" t="s">
        <v>1478</v>
      </c>
      <c r="E177" s="1" t="s">
        <v>13</v>
      </c>
      <c r="F177" s="1" t="s">
        <v>1776</v>
      </c>
      <c r="G177" s="1" t="s">
        <v>1776</v>
      </c>
    </row>
    <row r="178" spans="1:7">
      <c r="A178" s="12" t="s">
        <v>1777</v>
      </c>
      <c r="B178" s="12" t="s">
        <v>1758</v>
      </c>
      <c r="C178" s="12"/>
      <c r="D178" s="12" t="s">
        <v>1478</v>
      </c>
      <c r="E178" s="12" t="s">
        <v>10</v>
      </c>
      <c r="F178" s="12" t="s">
        <v>1778</v>
      </c>
      <c r="G178" s="12" t="s">
        <v>1778</v>
      </c>
    </row>
    <row r="179" spans="1:7">
      <c r="A179" s="12" t="s">
        <v>1779</v>
      </c>
      <c r="B179" s="12" t="s">
        <v>1769</v>
      </c>
      <c r="C179" s="12"/>
      <c r="D179" s="12" t="s">
        <v>1478</v>
      </c>
      <c r="E179" s="12" t="s">
        <v>10</v>
      </c>
      <c r="F179" s="12" t="s">
        <v>1780</v>
      </c>
      <c r="G179" s="12" t="s">
        <v>1780</v>
      </c>
    </row>
    <row r="180" spans="1:7">
      <c r="A180" s="12" t="s">
        <v>1781</v>
      </c>
      <c r="B180" s="12" t="s">
        <v>1772</v>
      </c>
      <c r="C180" s="12"/>
      <c r="D180" s="12" t="s">
        <v>1478</v>
      </c>
      <c r="E180" s="12" t="s">
        <v>10</v>
      </c>
      <c r="F180" s="12" t="s">
        <v>1782</v>
      </c>
      <c r="G180" s="12" t="s">
        <v>1782</v>
      </c>
    </row>
    <row r="181" spans="1:7" s="11" customFormat="1">
      <c r="A181" s="11" t="s">
        <v>1783</v>
      </c>
    </row>
    <row r="182" spans="1:7">
      <c r="A182" s="1" t="s">
        <v>1784</v>
      </c>
      <c r="B182" s="1" t="s">
        <v>1785</v>
      </c>
      <c r="D182" s="1" t="s">
        <v>1478</v>
      </c>
      <c r="E182" s="1" t="s">
        <v>13</v>
      </c>
      <c r="F182" s="1" t="s">
        <v>1786</v>
      </c>
      <c r="G182" s="1" t="s">
        <v>1786</v>
      </c>
    </row>
    <row r="183" spans="1:7">
      <c r="A183" s="1" t="s">
        <v>1787</v>
      </c>
      <c r="B183" s="1" t="s">
        <v>1788</v>
      </c>
      <c r="D183" s="1" t="s">
        <v>1478</v>
      </c>
      <c r="E183" s="1" t="s">
        <v>13</v>
      </c>
      <c r="F183" s="1" t="s">
        <v>1789</v>
      </c>
      <c r="G183" s="1" t="s">
        <v>1789</v>
      </c>
    </row>
    <row r="184" spans="1:7">
      <c r="A184" s="1" t="s">
        <v>1790</v>
      </c>
      <c r="B184" s="1" t="s">
        <v>1791</v>
      </c>
      <c r="D184" s="1" t="s">
        <v>1478</v>
      </c>
      <c r="E184" s="1" t="s">
        <v>13</v>
      </c>
      <c r="F184" s="1" t="s">
        <v>1792</v>
      </c>
      <c r="G184" s="1" t="s">
        <v>1792</v>
      </c>
    </row>
    <row r="185" spans="1:7">
      <c r="A185" s="1" t="s">
        <v>1793</v>
      </c>
      <c r="B185" s="1" t="s">
        <v>1794</v>
      </c>
      <c r="D185" s="1" t="s">
        <v>1478</v>
      </c>
      <c r="E185" s="1" t="s">
        <v>13</v>
      </c>
      <c r="F185" s="1" t="s">
        <v>1795</v>
      </c>
      <c r="G185" s="1" t="s">
        <v>1795</v>
      </c>
    </row>
    <row r="186" spans="1:7">
      <c r="A186" s="1" t="s">
        <v>1796</v>
      </c>
      <c r="B186" s="1" t="s">
        <v>1797</v>
      </c>
      <c r="D186" s="1" t="s">
        <v>1478</v>
      </c>
      <c r="E186" s="1" t="s">
        <v>13</v>
      </c>
      <c r="F186" s="1" t="s">
        <v>1798</v>
      </c>
      <c r="G186" s="1" t="s">
        <v>1798</v>
      </c>
    </row>
    <row r="187" spans="1:7">
      <c r="A187" s="12" t="s">
        <v>1799</v>
      </c>
      <c r="B187" s="12" t="s">
        <v>1785</v>
      </c>
      <c r="C187" s="12"/>
      <c r="D187" s="12" t="s">
        <v>1478</v>
      </c>
      <c r="E187" s="12" t="s">
        <v>10</v>
      </c>
      <c r="F187" s="12" t="s">
        <v>1800</v>
      </c>
      <c r="G187" s="12" t="s">
        <v>1800</v>
      </c>
    </row>
    <row r="188" spans="1:7">
      <c r="A188" s="12" t="s">
        <v>1801</v>
      </c>
      <c r="B188" s="12" t="s">
        <v>1794</v>
      </c>
      <c r="C188" s="12"/>
      <c r="D188" s="12" t="s">
        <v>1478</v>
      </c>
      <c r="E188" s="12" t="s">
        <v>10</v>
      </c>
      <c r="F188" s="12" t="s">
        <v>1802</v>
      </c>
      <c r="G188" s="12" t="s">
        <v>1802</v>
      </c>
    </row>
    <row r="189" spans="1:7">
      <c r="A189" s="12" t="s">
        <v>1803</v>
      </c>
      <c r="B189" s="12" t="s">
        <v>1797</v>
      </c>
      <c r="C189" s="12"/>
      <c r="D189" s="12" t="s">
        <v>1478</v>
      </c>
      <c r="E189" s="12" t="s">
        <v>10</v>
      </c>
      <c r="F189" s="12" t="s">
        <v>1804</v>
      </c>
      <c r="G189" s="12" t="s">
        <v>1804</v>
      </c>
    </row>
    <row r="190" spans="1:7" s="11" customFormat="1">
      <c r="A190" s="11" t="s">
        <v>1805</v>
      </c>
    </row>
    <row r="191" spans="1:7">
      <c r="A191" s="1" t="s">
        <v>1806</v>
      </c>
      <c r="B191" s="1" t="s">
        <v>1807</v>
      </c>
      <c r="D191" s="1" t="s">
        <v>1478</v>
      </c>
      <c r="E191" s="1" t="s">
        <v>13</v>
      </c>
      <c r="F191" s="1" t="s">
        <v>1681</v>
      </c>
      <c r="G191" s="1" t="s">
        <v>1681</v>
      </c>
    </row>
    <row r="192" spans="1:7">
      <c r="A192" s="1" t="s">
        <v>1808</v>
      </c>
      <c r="B192" s="1" t="s">
        <v>1809</v>
      </c>
      <c r="D192" s="1" t="s">
        <v>1478</v>
      </c>
      <c r="E192" s="1" t="s">
        <v>288</v>
      </c>
      <c r="F192" s="1" t="s">
        <v>1810</v>
      </c>
      <c r="G192" s="1" t="s">
        <v>1810</v>
      </c>
    </row>
    <row r="193" spans="1:7">
      <c r="A193" s="1" t="s">
        <v>1811</v>
      </c>
      <c r="B193" s="1" t="s">
        <v>1812</v>
      </c>
      <c r="D193" s="1" t="s">
        <v>1478</v>
      </c>
      <c r="E193" s="1" t="s">
        <v>288</v>
      </c>
      <c r="F193" s="1" t="s">
        <v>1813</v>
      </c>
      <c r="G193" s="1" t="s">
        <v>1813</v>
      </c>
    </row>
    <row r="194" spans="1:7">
      <c r="A194" s="1" t="s">
        <v>1814</v>
      </c>
      <c r="B194" s="1" t="s">
        <v>1815</v>
      </c>
      <c r="D194" s="1" t="s">
        <v>1478</v>
      </c>
      <c r="E194" s="1" t="s">
        <v>288</v>
      </c>
      <c r="F194" s="1" t="s">
        <v>1816</v>
      </c>
      <c r="G194" s="1" t="s">
        <v>1816</v>
      </c>
    </row>
    <row r="195" spans="1:7">
      <c r="A195" s="1" t="s">
        <v>1817</v>
      </c>
      <c r="B195" s="1" t="s">
        <v>1818</v>
      </c>
      <c r="D195" s="1" t="s">
        <v>1478</v>
      </c>
      <c r="E195" s="1" t="s">
        <v>13</v>
      </c>
      <c r="F195" s="1" t="s">
        <v>1819</v>
      </c>
      <c r="G195" s="1" t="s">
        <v>1819</v>
      </c>
    </row>
    <row r="196" spans="1:7">
      <c r="A196" s="1" t="s">
        <v>1820</v>
      </c>
      <c r="B196" s="1" t="s">
        <v>1821</v>
      </c>
      <c r="D196" s="1" t="s">
        <v>1478</v>
      </c>
      <c r="E196" s="1" t="s">
        <v>13</v>
      </c>
      <c r="F196" s="1" t="s">
        <v>1822</v>
      </c>
      <c r="G196" s="1" t="s">
        <v>1822</v>
      </c>
    </row>
    <row r="197" spans="1:7">
      <c r="A197" s="1" t="s">
        <v>1823</v>
      </c>
      <c r="B197" s="1" t="s">
        <v>1824</v>
      </c>
      <c r="D197" s="1" t="s">
        <v>1478</v>
      </c>
      <c r="E197" s="1" t="s">
        <v>13</v>
      </c>
      <c r="F197" s="1" t="s">
        <v>1825</v>
      </c>
      <c r="G197" s="1" t="s">
        <v>1825</v>
      </c>
    </row>
    <row r="198" spans="1:7">
      <c r="A198" s="12" t="s">
        <v>1826</v>
      </c>
      <c r="B198" s="12" t="s">
        <v>1807</v>
      </c>
      <c r="C198" s="12"/>
      <c r="D198" s="12" t="s">
        <v>1478</v>
      </c>
      <c r="E198" s="12" t="s">
        <v>10</v>
      </c>
      <c r="F198" s="12" t="s">
        <v>1827</v>
      </c>
      <c r="G198" s="12" t="s">
        <v>1827</v>
      </c>
    </row>
    <row r="199" spans="1:7">
      <c r="A199" s="12" t="s">
        <v>1828</v>
      </c>
      <c r="B199" s="12" t="s">
        <v>1818</v>
      </c>
      <c r="C199" s="12"/>
      <c r="D199" s="12" t="s">
        <v>1478</v>
      </c>
      <c r="E199" s="12" t="s">
        <v>10</v>
      </c>
      <c r="F199" s="12" t="s">
        <v>1829</v>
      </c>
      <c r="G199" s="12" t="s">
        <v>1829</v>
      </c>
    </row>
    <row r="200" spans="1:7">
      <c r="A200" s="12" t="s">
        <v>1830</v>
      </c>
      <c r="B200" s="12" t="s">
        <v>1821</v>
      </c>
      <c r="C200" s="12"/>
      <c r="D200" s="12" t="s">
        <v>1478</v>
      </c>
      <c r="E200" s="12" t="s">
        <v>10</v>
      </c>
      <c r="F200" s="12" t="s">
        <v>1831</v>
      </c>
      <c r="G200" s="12" t="s">
        <v>1831</v>
      </c>
    </row>
    <row r="201" spans="1:7" s="11" customFormat="1">
      <c r="A201" s="11" t="s">
        <v>1832</v>
      </c>
    </row>
    <row r="202" spans="1:7">
      <c r="A202" s="1" t="s">
        <v>1833</v>
      </c>
      <c r="B202" s="1" t="s">
        <v>1834</v>
      </c>
      <c r="D202" s="1" t="s">
        <v>1478</v>
      </c>
      <c r="E202" s="1" t="s">
        <v>13</v>
      </c>
      <c r="F202" s="1" t="s">
        <v>1835</v>
      </c>
      <c r="G202" s="1" t="s">
        <v>1835</v>
      </c>
    </row>
    <row r="203" spans="1:7">
      <c r="A203" s="1" t="s">
        <v>1836</v>
      </c>
      <c r="B203" s="1" t="s">
        <v>1837</v>
      </c>
      <c r="D203" s="1" t="s">
        <v>1478</v>
      </c>
      <c r="E203" s="1" t="s">
        <v>13</v>
      </c>
      <c r="F203" s="1" t="s">
        <v>1838</v>
      </c>
      <c r="G203" s="1" t="s">
        <v>1838</v>
      </c>
    </row>
    <row r="204" spans="1:7">
      <c r="A204" s="1" t="s">
        <v>1839</v>
      </c>
      <c r="B204" s="1" t="s">
        <v>1840</v>
      </c>
      <c r="D204" s="1" t="s">
        <v>1478</v>
      </c>
      <c r="E204" s="1" t="s">
        <v>13</v>
      </c>
      <c r="F204" s="1" t="s">
        <v>1841</v>
      </c>
      <c r="G204" s="1" t="s">
        <v>1841</v>
      </c>
    </row>
    <row r="205" spans="1:7">
      <c r="A205" s="1" t="s">
        <v>1842</v>
      </c>
      <c r="B205" s="1" t="s">
        <v>1843</v>
      </c>
      <c r="D205" s="1" t="s">
        <v>1478</v>
      </c>
      <c r="E205" s="1" t="s">
        <v>13</v>
      </c>
      <c r="F205" s="1" t="s">
        <v>1844</v>
      </c>
      <c r="G205" s="1" t="s">
        <v>1844</v>
      </c>
    </row>
    <row r="206" spans="1:7">
      <c r="A206" s="1" t="s">
        <v>1845</v>
      </c>
      <c r="B206" s="1" t="s">
        <v>1846</v>
      </c>
      <c r="D206" s="1" t="s">
        <v>1478</v>
      </c>
      <c r="E206" s="1" t="s">
        <v>13</v>
      </c>
      <c r="F206" s="1" t="s">
        <v>1847</v>
      </c>
      <c r="G206" s="1" t="s">
        <v>1847</v>
      </c>
    </row>
    <row r="207" spans="1:7">
      <c r="A207" s="12" t="s">
        <v>1848</v>
      </c>
      <c r="B207" s="12" t="s">
        <v>1834</v>
      </c>
      <c r="C207" s="12"/>
      <c r="D207" s="12" t="s">
        <v>1478</v>
      </c>
      <c r="E207" s="12" t="s">
        <v>10</v>
      </c>
      <c r="F207" s="12" t="s">
        <v>1849</v>
      </c>
      <c r="G207" s="12" t="s">
        <v>1849</v>
      </c>
    </row>
    <row r="208" spans="1:7">
      <c r="A208" s="12" t="s">
        <v>1850</v>
      </c>
      <c r="B208" s="12" t="s">
        <v>1843</v>
      </c>
      <c r="C208" s="12"/>
      <c r="D208" s="12" t="s">
        <v>1478</v>
      </c>
      <c r="E208" s="12" t="s">
        <v>10</v>
      </c>
      <c r="F208" s="12" t="s">
        <v>1851</v>
      </c>
      <c r="G208" s="12" t="s">
        <v>1851</v>
      </c>
    </row>
    <row r="209" spans="1:7">
      <c r="A209" s="12" t="s">
        <v>1852</v>
      </c>
      <c r="B209" s="12" t="s">
        <v>1846</v>
      </c>
      <c r="C209" s="12"/>
      <c r="D209" s="12" t="s">
        <v>1478</v>
      </c>
      <c r="E209" s="12" t="s">
        <v>10</v>
      </c>
      <c r="F209" s="12" t="s">
        <v>1853</v>
      </c>
      <c r="G209" s="12" t="s">
        <v>1853</v>
      </c>
    </row>
    <row r="210" spans="1:7" s="11" customFormat="1">
      <c r="A210" s="11" t="s">
        <v>1854</v>
      </c>
    </row>
    <row r="211" spans="1:7">
      <c r="A211" s="1" t="s">
        <v>1855</v>
      </c>
      <c r="B211" s="1" t="s">
        <v>1856</v>
      </c>
      <c r="D211" s="1" t="s">
        <v>1478</v>
      </c>
      <c r="E211" s="1" t="s">
        <v>13</v>
      </c>
      <c r="F211" s="1" t="s">
        <v>1699</v>
      </c>
      <c r="G211" s="1" t="s">
        <v>1699</v>
      </c>
    </row>
    <row r="212" spans="1:7">
      <c r="A212" s="1" t="s">
        <v>1857</v>
      </c>
      <c r="B212" s="1" t="s">
        <v>1858</v>
      </c>
      <c r="D212" s="1" t="s">
        <v>1478</v>
      </c>
      <c r="E212" s="1" t="s">
        <v>288</v>
      </c>
      <c r="F212" s="1" t="s">
        <v>1859</v>
      </c>
      <c r="G212" s="1" t="s">
        <v>1859</v>
      </c>
    </row>
    <row r="213" spans="1:7">
      <c r="A213" s="1" t="s">
        <v>1860</v>
      </c>
      <c r="B213" s="1" t="s">
        <v>1861</v>
      </c>
      <c r="D213" s="1" t="s">
        <v>1478</v>
      </c>
      <c r="E213" s="1" t="s">
        <v>288</v>
      </c>
      <c r="F213" s="1" t="s">
        <v>1862</v>
      </c>
      <c r="G213" s="1" t="s">
        <v>1862</v>
      </c>
    </row>
    <row r="214" spans="1:7">
      <c r="A214" s="1" t="s">
        <v>1863</v>
      </c>
      <c r="B214" s="1" t="s">
        <v>1864</v>
      </c>
      <c r="D214" s="1" t="s">
        <v>1478</v>
      </c>
      <c r="E214" s="1" t="s">
        <v>288</v>
      </c>
      <c r="F214" s="1" t="s">
        <v>1865</v>
      </c>
      <c r="G214" s="1" t="s">
        <v>1865</v>
      </c>
    </row>
    <row r="215" spans="1:7">
      <c r="A215" s="1" t="s">
        <v>1866</v>
      </c>
      <c r="B215" s="1" t="s">
        <v>1867</v>
      </c>
      <c r="D215" s="1" t="s">
        <v>1478</v>
      </c>
      <c r="E215" s="1" t="s">
        <v>13</v>
      </c>
      <c r="F215" s="1" t="s">
        <v>1868</v>
      </c>
      <c r="G215" s="1" t="s">
        <v>1868</v>
      </c>
    </row>
    <row r="216" spans="1:7">
      <c r="A216" s="1" t="s">
        <v>1869</v>
      </c>
      <c r="B216" s="1" t="s">
        <v>1870</v>
      </c>
      <c r="D216" s="1" t="s">
        <v>1478</v>
      </c>
      <c r="E216" s="1" t="s">
        <v>13</v>
      </c>
      <c r="F216" s="1" t="s">
        <v>1871</v>
      </c>
      <c r="G216" s="1" t="s">
        <v>1871</v>
      </c>
    </row>
    <row r="217" spans="1:7">
      <c r="A217" s="1" t="s">
        <v>1872</v>
      </c>
      <c r="B217" s="1" t="s">
        <v>1873</v>
      </c>
      <c r="D217" s="1" t="s">
        <v>1478</v>
      </c>
      <c r="E217" s="1" t="s">
        <v>13</v>
      </c>
      <c r="F217" s="1" t="s">
        <v>1874</v>
      </c>
      <c r="G217" s="1" t="s">
        <v>1874</v>
      </c>
    </row>
    <row r="218" spans="1:7">
      <c r="A218" s="12" t="s">
        <v>1875</v>
      </c>
      <c r="B218" s="12" t="s">
        <v>1856</v>
      </c>
      <c r="C218" s="12"/>
      <c r="D218" s="12" t="s">
        <v>1478</v>
      </c>
      <c r="E218" s="12" t="s">
        <v>10</v>
      </c>
      <c r="F218" s="12" t="s">
        <v>1876</v>
      </c>
      <c r="G218" s="12" t="s">
        <v>1876</v>
      </c>
    </row>
    <row r="219" spans="1:7">
      <c r="A219" s="12" t="s">
        <v>1877</v>
      </c>
      <c r="B219" s="12" t="s">
        <v>1867</v>
      </c>
      <c r="C219" s="12"/>
      <c r="D219" s="12" t="s">
        <v>1478</v>
      </c>
      <c r="E219" s="12" t="s">
        <v>10</v>
      </c>
      <c r="F219" s="12" t="s">
        <v>1878</v>
      </c>
      <c r="G219" s="12" t="s">
        <v>1878</v>
      </c>
    </row>
    <row r="220" spans="1:7">
      <c r="A220" s="12" t="s">
        <v>1879</v>
      </c>
      <c r="B220" s="12" t="s">
        <v>1870</v>
      </c>
      <c r="C220" s="12"/>
      <c r="D220" s="12" t="s">
        <v>1478</v>
      </c>
      <c r="E220" s="12" t="s">
        <v>10</v>
      </c>
      <c r="F220" s="12" t="s">
        <v>1880</v>
      </c>
      <c r="G220" s="12" t="s">
        <v>1880</v>
      </c>
    </row>
    <row r="221" spans="1:7" s="11" customFormat="1">
      <c r="A221" s="11" t="s">
        <v>1881</v>
      </c>
    </row>
    <row r="222" spans="1:7">
      <c r="A222" s="1" t="s">
        <v>1882</v>
      </c>
      <c r="B222" s="1" t="s">
        <v>1883</v>
      </c>
      <c r="D222" s="1" t="s">
        <v>1478</v>
      </c>
      <c r="E222" s="1" t="s">
        <v>13</v>
      </c>
      <c r="F222" s="1" t="s">
        <v>1884</v>
      </c>
      <c r="G222" s="1" t="s">
        <v>1884</v>
      </c>
    </row>
    <row r="223" spans="1:7">
      <c r="A223" s="1" t="s">
        <v>1885</v>
      </c>
      <c r="B223" s="1" t="s">
        <v>1886</v>
      </c>
      <c r="D223" s="1" t="s">
        <v>1478</v>
      </c>
      <c r="E223" s="1" t="s">
        <v>13</v>
      </c>
      <c r="F223" s="1" t="s">
        <v>1887</v>
      </c>
      <c r="G223" s="1" t="s">
        <v>1887</v>
      </c>
    </row>
    <row r="224" spans="1:7">
      <c r="A224" s="1" t="s">
        <v>1888</v>
      </c>
      <c r="B224" s="1" t="s">
        <v>1889</v>
      </c>
      <c r="D224" s="1" t="s">
        <v>1478</v>
      </c>
      <c r="E224" s="1" t="s">
        <v>13</v>
      </c>
      <c r="F224" s="1" t="s">
        <v>1890</v>
      </c>
      <c r="G224" s="1" t="s">
        <v>1890</v>
      </c>
    </row>
    <row r="225" spans="1:7">
      <c r="A225" s="1" t="s">
        <v>1891</v>
      </c>
      <c r="B225" s="1" t="s">
        <v>1892</v>
      </c>
      <c r="D225" s="1" t="s">
        <v>1478</v>
      </c>
      <c r="E225" s="1" t="s">
        <v>13</v>
      </c>
      <c r="F225" s="1" t="s">
        <v>1893</v>
      </c>
      <c r="G225" s="1" t="s">
        <v>1893</v>
      </c>
    </row>
    <row r="226" spans="1:7">
      <c r="A226" s="1" t="s">
        <v>1894</v>
      </c>
      <c r="B226" s="1" t="s">
        <v>1895</v>
      </c>
      <c r="D226" s="1" t="s">
        <v>1478</v>
      </c>
      <c r="E226" s="1" t="s">
        <v>13</v>
      </c>
      <c r="F226" s="1" t="s">
        <v>1896</v>
      </c>
      <c r="G226" s="1" t="s">
        <v>1896</v>
      </c>
    </row>
    <row r="227" spans="1:7">
      <c r="A227" s="12" t="s">
        <v>1897</v>
      </c>
      <c r="B227" s="12" t="s">
        <v>1883</v>
      </c>
      <c r="C227" s="12"/>
      <c r="D227" s="12" t="s">
        <v>1478</v>
      </c>
      <c r="E227" s="12" t="s">
        <v>10</v>
      </c>
      <c r="F227" s="12" t="s">
        <v>1898</v>
      </c>
      <c r="G227" s="12" t="s">
        <v>1898</v>
      </c>
    </row>
    <row r="228" spans="1:7">
      <c r="A228" s="12" t="s">
        <v>1899</v>
      </c>
      <c r="B228" s="12" t="s">
        <v>1892</v>
      </c>
      <c r="C228" s="12"/>
      <c r="D228" s="12" t="s">
        <v>1478</v>
      </c>
      <c r="E228" s="12" t="s">
        <v>10</v>
      </c>
      <c r="F228" s="12" t="s">
        <v>1900</v>
      </c>
      <c r="G228" s="12" t="s">
        <v>1900</v>
      </c>
    </row>
    <row r="229" spans="1:7">
      <c r="A229" s="12" t="s">
        <v>1901</v>
      </c>
      <c r="B229" s="12" t="s">
        <v>1895</v>
      </c>
      <c r="C229" s="12"/>
      <c r="D229" s="12" t="s">
        <v>1478</v>
      </c>
      <c r="E229" s="12" t="s">
        <v>10</v>
      </c>
      <c r="F229" s="12" t="s">
        <v>1902</v>
      </c>
      <c r="G229" s="12" t="s">
        <v>1902</v>
      </c>
    </row>
    <row r="231" spans="1:7">
      <c r="A231" s="1" t="s">
        <v>1903</v>
      </c>
      <c r="B231" s="1" t="s">
        <v>1904</v>
      </c>
      <c r="D231" s="1" t="s">
        <v>1478</v>
      </c>
      <c r="E231" s="1" t="s">
        <v>13</v>
      </c>
      <c r="F231" s="1" t="s">
        <v>1905</v>
      </c>
      <c r="G231" s="1" t="s">
        <v>1905</v>
      </c>
    </row>
    <row r="232" spans="1:7">
      <c r="A232" s="1" t="s">
        <v>9452</v>
      </c>
      <c r="B232" s="1" t="s">
        <v>9453</v>
      </c>
      <c r="D232" s="1" t="s">
        <v>1478</v>
      </c>
      <c r="E232" s="1" t="s">
        <v>13</v>
      </c>
      <c r="F232" s="1" t="s">
        <v>9454</v>
      </c>
      <c r="G232" s="1" t="s">
        <v>9454</v>
      </c>
    </row>
    <row r="233" spans="1:7">
      <c r="A233" s="1" t="s">
        <v>1906</v>
      </c>
      <c r="B233" s="1" t="s">
        <v>1907</v>
      </c>
      <c r="D233" s="1" t="s">
        <v>1478</v>
      </c>
      <c r="E233" s="1" t="s">
        <v>13</v>
      </c>
      <c r="F233" s="1" t="s">
        <v>1908</v>
      </c>
      <c r="G233" s="1" t="s">
        <v>1908</v>
      </c>
    </row>
    <row r="234" spans="1:7">
      <c r="A234" s="1" t="s">
        <v>9455</v>
      </c>
      <c r="B234" s="1" t="s">
        <v>9456</v>
      </c>
      <c r="D234" s="1" t="s">
        <v>1478</v>
      </c>
      <c r="E234" s="1" t="s">
        <v>13</v>
      </c>
      <c r="F234" s="1" t="s">
        <v>9457</v>
      </c>
      <c r="G234" s="1" t="s">
        <v>9457</v>
      </c>
    </row>
    <row r="235" spans="1:7">
      <c r="A235" s="1" t="s">
        <v>1909</v>
      </c>
      <c r="B235" s="1" t="s">
        <v>1910</v>
      </c>
      <c r="D235" s="1" t="s">
        <v>1478</v>
      </c>
      <c r="E235" s="1" t="s">
        <v>13</v>
      </c>
      <c r="F235" s="1" t="s">
        <v>1911</v>
      </c>
      <c r="G235" s="1" t="s">
        <v>1911</v>
      </c>
    </row>
    <row r="236" spans="1:7">
      <c r="A236" s="1" t="s">
        <v>9458</v>
      </c>
      <c r="B236" s="1" t="s">
        <v>9459</v>
      </c>
      <c r="D236" s="1" t="s">
        <v>1478</v>
      </c>
      <c r="E236" s="1" t="s">
        <v>13</v>
      </c>
      <c r="F236" s="1" t="s">
        <v>9460</v>
      </c>
      <c r="G236" s="1" t="s">
        <v>9460</v>
      </c>
    </row>
    <row r="237" spans="1:7">
      <c r="A237" s="1" t="s">
        <v>1912</v>
      </c>
      <c r="B237" s="1" t="s">
        <v>1913</v>
      </c>
      <c r="D237" s="1" t="s">
        <v>1478</v>
      </c>
      <c r="E237" s="1" t="s">
        <v>13</v>
      </c>
      <c r="F237" s="1" t="s">
        <v>1914</v>
      </c>
      <c r="G237" s="1" t="s">
        <v>1914</v>
      </c>
    </row>
    <row r="238" spans="1:7">
      <c r="A238" s="1" t="s">
        <v>9461</v>
      </c>
      <c r="B238" s="1" t="s">
        <v>9462</v>
      </c>
      <c r="D238" s="1" t="s">
        <v>1478</v>
      </c>
      <c r="E238" s="1" t="s">
        <v>13</v>
      </c>
      <c r="F238" s="1" t="s">
        <v>9463</v>
      </c>
      <c r="G238" s="1" t="s">
        <v>9463</v>
      </c>
    </row>
    <row r="239" spans="1:7">
      <c r="A239" s="1" t="s">
        <v>1915</v>
      </c>
      <c r="B239" s="1" t="s">
        <v>1916</v>
      </c>
      <c r="D239" s="1" t="s">
        <v>1478</v>
      </c>
      <c r="E239" s="1" t="s">
        <v>13</v>
      </c>
      <c r="F239" s="1" t="s">
        <v>1917</v>
      </c>
      <c r="G239" s="1" t="s">
        <v>1917</v>
      </c>
    </row>
    <row r="240" spans="1:7">
      <c r="A240" s="1" t="s">
        <v>9464</v>
      </c>
      <c r="B240" s="1" t="s">
        <v>9465</v>
      </c>
      <c r="D240" s="1" t="s">
        <v>1478</v>
      </c>
      <c r="E240" s="1" t="s">
        <v>13</v>
      </c>
      <c r="F240" s="1" t="s">
        <v>9466</v>
      </c>
      <c r="G240" s="1" t="s">
        <v>9466</v>
      </c>
    </row>
    <row r="241" spans="1:7">
      <c r="A241" s="1" t="s">
        <v>1918</v>
      </c>
      <c r="B241" s="1" t="s">
        <v>1919</v>
      </c>
      <c r="D241" s="1" t="s">
        <v>1478</v>
      </c>
      <c r="E241" s="1" t="s">
        <v>13</v>
      </c>
      <c r="F241" s="1" t="s">
        <v>1920</v>
      </c>
      <c r="G241" s="1" t="s">
        <v>1920</v>
      </c>
    </row>
    <row r="242" spans="1:7">
      <c r="A242" s="1" t="s">
        <v>9467</v>
      </c>
      <c r="B242" s="1" t="s">
        <v>9468</v>
      </c>
      <c r="D242" s="1" t="s">
        <v>1478</v>
      </c>
      <c r="E242" s="1" t="s">
        <v>13</v>
      </c>
      <c r="F242" s="1" t="s">
        <v>9469</v>
      </c>
      <c r="G242" s="1" t="s">
        <v>9469</v>
      </c>
    </row>
    <row r="244" spans="1:7">
      <c r="A244" s="12" t="s">
        <v>1921</v>
      </c>
      <c r="B244" s="12" t="s">
        <v>1710</v>
      </c>
      <c r="C244" s="12"/>
      <c r="D244" s="12" t="s">
        <v>1478</v>
      </c>
      <c r="E244" s="12" t="s">
        <v>10</v>
      </c>
      <c r="F244" s="12" t="s">
        <v>1922</v>
      </c>
      <c r="G244" s="12" t="s">
        <v>1922</v>
      </c>
    </row>
    <row r="245" spans="1:7">
      <c r="A245" s="12" t="s">
        <v>1923</v>
      </c>
      <c r="B245" s="12" t="s">
        <v>1712</v>
      </c>
      <c r="C245" s="12"/>
      <c r="D245" s="12" t="s">
        <v>1478</v>
      </c>
      <c r="E245" s="12" t="s">
        <v>10</v>
      </c>
      <c r="F245" s="12" t="s">
        <v>1924</v>
      </c>
      <c r="G245" s="12" t="s">
        <v>1924</v>
      </c>
    </row>
    <row r="246" spans="1:7">
      <c r="A246" s="12" t="s">
        <v>9470</v>
      </c>
      <c r="B246" s="12" t="s">
        <v>9428</v>
      </c>
      <c r="C246" s="12"/>
      <c r="D246" s="12" t="s">
        <v>1478</v>
      </c>
      <c r="E246" s="12" t="s">
        <v>10</v>
      </c>
      <c r="F246" s="12" t="s">
        <v>9471</v>
      </c>
      <c r="G246" s="12" t="s">
        <v>9471</v>
      </c>
    </row>
    <row r="247" spans="1:7">
      <c r="A247" s="12" t="s">
        <v>1925</v>
      </c>
      <c r="B247" s="12" t="s">
        <v>1714</v>
      </c>
      <c r="C247" s="12"/>
      <c r="D247" s="12" t="s">
        <v>1478</v>
      </c>
      <c r="E247" s="12" t="s">
        <v>10</v>
      </c>
      <c r="F247" s="12" t="s">
        <v>1926</v>
      </c>
      <c r="G247" s="12" t="s">
        <v>1926</v>
      </c>
    </row>
    <row r="248" spans="1:7">
      <c r="A248" s="12" t="s">
        <v>1927</v>
      </c>
      <c r="B248" s="12" t="s">
        <v>1716</v>
      </c>
      <c r="C248" s="12"/>
      <c r="D248" s="12" t="s">
        <v>1478</v>
      </c>
      <c r="E248" s="12" t="s">
        <v>10</v>
      </c>
      <c r="F248" s="12" t="s">
        <v>1928</v>
      </c>
      <c r="G248" s="12" t="s">
        <v>1928</v>
      </c>
    </row>
    <row r="249" spans="1:7">
      <c r="A249" s="12" t="s">
        <v>9472</v>
      </c>
      <c r="B249" s="12" t="s">
        <v>9430</v>
      </c>
      <c r="C249" s="12"/>
      <c r="D249" s="12" t="s">
        <v>1478</v>
      </c>
      <c r="E249" s="12" t="s">
        <v>10</v>
      </c>
      <c r="F249" s="12" t="s">
        <v>9473</v>
      </c>
      <c r="G249" s="12" t="s">
        <v>9473</v>
      </c>
    </row>
    <row r="250" spans="1:7">
      <c r="A250" s="12" t="s">
        <v>1929</v>
      </c>
      <c r="B250" s="12" t="s">
        <v>1718</v>
      </c>
      <c r="C250" s="12"/>
      <c r="D250" s="12" t="s">
        <v>1478</v>
      </c>
      <c r="E250" s="12" t="s">
        <v>10</v>
      </c>
      <c r="F250" s="12" t="s">
        <v>1930</v>
      </c>
      <c r="G250" s="12" t="s">
        <v>1930</v>
      </c>
    </row>
    <row r="251" spans="1:7">
      <c r="A251" s="12" t="s">
        <v>1931</v>
      </c>
      <c r="B251" s="12" t="s">
        <v>1720</v>
      </c>
      <c r="C251" s="12"/>
      <c r="D251" s="12" t="s">
        <v>1478</v>
      </c>
      <c r="E251" s="12" t="s">
        <v>10</v>
      </c>
      <c r="F251" s="12" t="s">
        <v>1932</v>
      </c>
      <c r="G251" s="12" t="s">
        <v>1932</v>
      </c>
    </row>
    <row r="252" spans="1:7">
      <c r="A252" s="12" t="s">
        <v>9474</v>
      </c>
      <c r="B252" s="12" t="s">
        <v>9432</v>
      </c>
      <c r="C252" s="12"/>
      <c r="D252" s="12" t="s">
        <v>1478</v>
      </c>
      <c r="E252" s="12" t="s">
        <v>10</v>
      </c>
      <c r="F252" s="12" t="s">
        <v>9475</v>
      </c>
      <c r="G252" s="12" t="s">
        <v>9475</v>
      </c>
    </row>
    <row r="254" spans="1:7">
      <c r="A254" s="12" t="s">
        <v>1933</v>
      </c>
      <c r="B254" s="12" t="s">
        <v>1907</v>
      </c>
      <c r="C254" s="12"/>
      <c r="D254" s="12" t="s">
        <v>1478</v>
      </c>
      <c r="E254" s="12" t="s">
        <v>10</v>
      </c>
      <c r="F254" s="12" t="s">
        <v>1934</v>
      </c>
      <c r="G254" s="12" t="s">
        <v>1934</v>
      </c>
    </row>
    <row r="255" spans="1:7">
      <c r="A255" s="12" t="s">
        <v>9476</v>
      </c>
      <c r="B255" s="12" t="s">
        <v>9456</v>
      </c>
      <c r="C255" s="12"/>
      <c r="D255" s="12" t="s">
        <v>1478</v>
      </c>
      <c r="E255" s="12" t="s">
        <v>10</v>
      </c>
      <c r="F255" s="12" t="s">
        <v>9477</v>
      </c>
      <c r="G255" s="12" t="s">
        <v>9477</v>
      </c>
    </row>
    <row r="256" spans="1:7">
      <c r="A256" s="12" t="s">
        <v>1935</v>
      </c>
      <c r="B256" s="12" t="s">
        <v>1910</v>
      </c>
      <c r="C256" s="12"/>
      <c r="D256" s="12" t="s">
        <v>1478</v>
      </c>
      <c r="E256" s="12" t="s">
        <v>10</v>
      </c>
      <c r="F256" s="12" t="s">
        <v>1936</v>
      </c>
      <c r="G256" s="12" t="s">
        <v>1936</v>
      </c>
    </row>
    <row r="257" spans="1:7">
      <c r="A257" s="12" t="s">
        <v>9478</v>
      </c>
      <c r="B257" s="12" t="s">
        <v>9459</v>
      </c>
      <c r="C257" s="12"/>
      <c r="D257" s="12" t="s">
        <v>1478</v>
      </c>
      <c r="E257" s="12" t="s">
        <v>10</v>
      </c>
      <c r="F257" s="12" t="s">
        <v>9479</v>
      </c>
      <c r="G257" s="12" t="s">
        <v>9479</v>
      </c>
    </row>
    <row r="258" spans="1:7">
      <c r="A258" s="12" t="s">
        <v>1937</v>
      </c>
      <c r="B258" s="12" t="s">
        <v>1913</v>
      </c>
      <c r="C258" s="12"/>
      <c r="D258" s="12" t="s">
        <v>1478</v>
      </c>
      <c r="E258" s="12" t="s">
        <v>10</v>
      </c>
      <c r="F258" s="12" t="s">
        <v>1938</v>
      </c>
      <c r="G258" s="12" t="s">
        <v>1938</v>
      </c>
    </row>
    <row r="259" spans="1:7">
      <c r="A259" s="12" t="s">
        <v>9480</v>
      </c>
      <c r="B259" s="12" t="s">
        <v>9462</v>
      </c>
      <c r="C259" s="12"/>
      <c r="D259" s="12" t="s">
        <v>1478</v>
      </c>
      <c r="E259" s="12" t="s">
        <v>10</v>
      </c>
      <c r="F259" s="12" t="s">
        <v>9481</v>
      </c>
      <c r="G259" s="12" t="s">
        <v>9481</v>
      </c>
    </row>
    <row r="260" spans="1:7">
      <c r="A260" s="12" t="s">
        <v>1939</v>
      </c>
      <c r="B260" s="12" t="s">
        <v>1916</v>
      </c>
      <c r="C260" s="12"/>
      <c r="D260" s="12" t="s">
        <v>1478</v>
      </c>
      <c r="E260" s="12" t="s">
        <v>10</v>
      </c>
      <c r="F260" s="12" t="s">
        <v>1940</v>
      </c>
      <c r="G260" s="12" t="s">
        <v>1940</v>
      </c>
    </row>
    <row r="261" spans="1:7">
      <c r="A261" s="12" t="s">
        <v>9482</v>
      </c>
      <c r="B261" s="12" t="s">
        <v>9465</v>
      </c>
      <c r="C261" s="12"/>
      <c r="D261" s="12" t="s">
        <v>1478</v>
      </c>
      <c r="E261" s="12" t="s">
        <v>10</v>
      </c>
      <c r="F261" s="12" t="s">
        <v>9483</v>
      </c>
      <c r="G261" s="12" t="s">
        <v>9483</v>
      </c>
    </row>
    <row r="262" spans="1:7">
      <c r="A262" s="12" t="s">
        <v>1941</v>
      </c>
      <c r="B262" s="12" t="s">
        <v>1919</v>
      </c>
      <c r="C262" s="12"/>
      <c r="D262" s="12" t="s">
        <v>1478</v>
      </c>
      <c r="E262" s="12" t="s">
        <v>10</v>
      </c>
      <c r="F262" s="12" t="s">
        <v>1942</v>
      </c>
      <c r="G262" s="12" t="s">
        <v>1942</v>
      </c>
    </row>
    <row r="263" spans="1:7">
      <c r="A263" s="12" t="s">
        <v>9484</v>
      </c>
      <c r="B263" s="12" t="s">
        <v>9468</v>
      </c>
      <c r="C263" s="12"/>
      <c r="D263" s="12" t="s">
        <v>1478</v>
      </c>
      <c r="E263" s="12" t="s">
        <v>10</v>
      </c>
      <c r="F263" s="12" t="s">
        <v>9485</v>
      </c>
      <c r="G263" s="12" t="s">
        <v>9485</v>
      </c>
    </row>
    <row r="264" spans="1:7">
      <c r="A264" s="12" t="s">
        <v>9486</v>
      </c>
      <c r="B264" s="12" t="s">
        <v>9487</v>
      </c>
      <c r="C264" s="12"/>
      <c r="D264" s="12" t="s">
        <v>1478</v>
      </c>
      <c r="E264" s="12" t="s">
        <v>10</v>
      </c>
      <c r="F264" s="12" t="s">
        <v>9488</v>
      </c>
      <c r="G264" s="12" t="s">
        <v>9488</v>
      </c>
    </row>
    <row r="265" spans="1:7">
      <c r="A265" s="12" t="s">
        <v>1943</v>
      </c>
      <c r="B265" s="12" t="s">
        <v>1944</v>
      </c>
      <c r="C265" s="12"/>
      <c r="D265" s="12" t="s">
        <v>1478</v>
      </c>
      <c r="E265" s="12" t="s">
        <v>10</v>
      </c>
      <c r="F265" s="12" t="s">
        <v>1945</v>
      </c>
      <c r="G265" s="12" t="s">
        <v>1945</v>
      </c>
    </row>
    <row r="266" spans="1:7">
      <c r="A266" s="12" t="s">
        <v>1946</v>
      </c>
      <c r="B266" s="12" t="s">
        <v>1947</v>
      </c>
      <c r="C266" s="12"/>
      <c r="D266" s="12" t="s">
        <v>1478</v>
      </c>
      <c r="E266" s="12" t="s">
        <v>10</v>
      </c>
      <c r="F266" s="12" t="s">
        <v>1948</v>
      </c>
      <c r="G266" s="12" t="s">
        <v>1948</v>
      </c>
    </row>
    <row r="267" spans="1:7">
      <c r="A267" s="12" t="s">
        <v>1949</v>
      </c>
      <c r="B267" s="12" t="s">
        <v>1950</v>
      </c>
      <c r="C267" s="12"/>
      <c r="D267" s="12" t="s">
        <v>1478</v>
      </c>
      <c r="E267" s="12" t="s">
        <v>10</v>
      </c>
      <c r="F267" s="12" t="s">
        <v>1951</v>
      </c>
      <c r="G267" s="12" t="s">
        <v>1951</v>
      </c>
    </row>
    <row r="269" spans="1:7">
      <c r="A269" s="12" t="s">
        <v>1952</v>
      </c>
      <c r="B269" s="12" t="s">
        <v>1953</v>
      </c>
      <c r="C269" s="12"/>
      <c r="D269" s="12" t="s">
        <v>1478</v>
      </c>
      <c r="E269" s="12" t="s">
        <v>10</v>
      </c>
      <c r="F269" s="12" t="s">
        <v>1954</v>
      </c>
      <c r="G269" s="12" t="s">
        <v>1954</v>
      </c>
    </row>
    <row r="270" spans="1:7">
      <c r="A270" s="12" t="s">
        <v>9489</v>
      </c>
      <c r="B270" s="12" t="s">
        <v>9490</v>
      </c>
      <c r="C270" s="12"/>
      <c r="D270" s="12" t="s">
        <v>1478</v>
      </c>
      <c r="E270" s="12" t="s">
        <v>10</v>
      </c>
      <c r="F270" s="12" t="s">
        <v>9491</v>
      </c>
      <c r="G270" s="12" t="s">
        <v>9491</v>
      </c>
    </row>
    <row r="271" spans="1:7">
      <c r="A271" s="12" t="s">
        <v>9492</v>
      </c>
      <c r="B271" s="12" t="s">
        <v>9493</v>
      </c>
      <c r="C271" s="12"/>
      <c r="D271" s="12" t="s">
        <v>1478</v>
      </c>
      <c r="E271" s="12" t="s">
        <v>10</v>
      </c>
      <c r="F271" s="12" t="s">
        <v>9494</v>
      </c>
      <c r="G271" s="12" t="s">
        <v>9494</v>
      </c>
    </row>
    <row r="272" spans="1:7">
      <c r="A272" s="12" t="s">
        <v>1955</v>
      </c>
      <c r="B272" s="12" t="s">
        <v>1956</v>
      </c>
      <c r="C272" s="12"/>
      <c r="D272" s="12" t="s">
        <v>1478</v>
      </c>
      <c r="E272" s="12" t="s">
        <v>10</v>
      </c>
      <c r="F272" s="12" t="s">
        <v>1957</v>
      </c>
      <c r="G272" s="12" t="s">
        <v>1957</v>
      </c>
    </row>
    <row r="273" spans="1:8">
      <c r="A273" s="12" t="s">
        <v>1958</v>
      </c>
      <c r="B273" s="12" t="s">
        <v>1959</v>
      </c>
      <c r="C273" s="12"/>
      <c r="D273" s="12" t="s">
        <v>1478</v>
      </c>
      <c r="E273" s="12" t="s">
        <v>10</v>
      </c>
      <c r="F273" s="12" t="s">
        <v>1960</v>
      </c>
      <c r="G273" s="12" t="s">
        <v>1960</v>
      </c>
    </row>
    <row r="274" spans="1:8">
      <c r="A274" s="12" t="s">
        <v>1961</v>
      </c>
      <c r="B274" s="12" t="s">
        <v>1962</v>
      </c>
      <c r="C274" s="12"/>
      <c r="D274" s="12" t="s">
        <v>1478</v>
      </c>
      <c r="E274" s="12" t="s">
        <v>10</v>
      </c>
      <c r="F274" s="12" t="s">
        <v>1963</v>
      </c>
      <c r="G274" s="12" t="s">
        <v>1963</v>
      </c>
    </row>
    <row r="276" spans="1:8">
      <c r="A276" s="1" t="s">
        <v>9495</v>
      </c>
      <c r="B276" s="1" t="s">
        <v>9326</v>
      </c>
      <c r="D276" s="1" t="s">
        <v>1478</v>
      </c>
      <c r="E276" s="1" t="s">
        <v>13</v>
      </c>
      <c r="F276" s="1" t="s">
        <v>9496</v>
      </c>
      <c r="G276" s="1" t="s">
        <v>9496</v>
      </c>
      <c r="H276" s="1" t="s">
        <v>9879</v>
      </c>
    </row>
    <row r="277" spans="1:8">
      <c r="A277" s="1" t="s">
        <v>9497</v>
      </c>
      <c r="B277" s="1" t="s">
        <v>9500</v>
      </c>
      <c r="D277" s="1" t="s">
        <v>1478</v>
      </c>
      <c r="E277" s="1" t="s">
        <v>13</v>
      </c>
      <c r="F277" s="1" t="s">
        <v>9502</v>
      </c>
      <c r="G277" s="1" t="s">
        <v>9502</v>
      </c>
    </row>
    <row r="278" spans="1:8">
      <c r="A278" s="1" t="s">
        <v>9498</v>
      </c>
      <c r="B278" s="1" t="s">
        <v>9501</v>
      </c>
      <c r="D278" s="1" t="s">
        <v>1478</v>
      </c>
      <c r="E278" s="1" t="s">
        <v>13</v>
      </c>
      <c r="F278" s="1" t="s">
        <v>9499</v>
      </c>
      <c r="G278" s="1" t="s">
        <v>9499</v>
      </c>
    </row>
    <row r="279" spans="1:8">
      <c r="A279" s="1" t="s">
        <v>9503</v>
      </c>
      <c r="B279" s="1" t="s">
        <v>9508</v>
      </c>
      <c r="D279" s="1" t="s">
        <v>1478</v>
      </c>
      <c r="E279" s="1" t="s">
        <v>13</v>
      </c>
      <c r="F279" s="1" t="s">
        <v>9637</v>
      </c>
      <c r="G279" s="1" t="s">
        <v>9637</v>
      </c>
    </row>
    <row r="280" spans="1:8">
      <c r="A280" s="1" t="s">
        <v>9504</v>
      </c>
      <c r="B280" s="1" t="s">
        <v>9505</v>
      </c>
      <c r="D280" s="1" t="s">
        <v>1478</v>
      </c>
      <c r="E280" s="1" t="s">
        <v>247</v>
      </c>
      <c r="F280" s="1" t="s">
        <v>9506</v>
      </c>
      <c r="G280" s="1" t="s">
        <v>9507</v>
      </c>
    </row>
    <row r="281" spans="1:8">
      <c r="A281" s="1" t="s">
        <v>1964</v>
      </c>
      <c r="B281" s="1" t="s">
        <v>1258</v>
      </c>
      <c r="D281" s="1" t="s">
        <v>1478</v>
      </c>
      <c r="E281" s="1" t="s">
        <v>13</v>
      </c>
      <c r="F281" s="1" t="s">
        <v>1965</v>
      </c>
      <c r="G281" s="1" t="s">
        <v>1965</v>
      </c>
      <c r="H281" s="1" t="s">
        <v>9879</v>
      </c>
    </row>
    <row r="282" spans="1:8">
      <c r="A282" s="1" t="s">
        <v>1966</v>
      </c>
      <c r="B282" s="1" t="s">
        <v>1967</v>
      </c>
      <c r="D282" s="1" t="s">
        <v>1478</v>
      </c>
      <c r="E282" s="1" t="s">
        <v>13</v>
      </c>
      <c r="F282" s="1" t="s">
        <v>9878</v>
      </c>
      <c r="G282" s="1" t="s">
        <v>9878</v>
      </c>
    </row>
    <row r="283" spans="1:8">
      <c r="A283" s="1" t="s">
        <v>1252</v>
      </c>
      <c r="B283" s="1" t="s">
        <v>1253</v>
      </c>
      <c r="D283" s="1" t="s">
        <v>1478</v>
      </c>
      <c r="E283" s="1" t="s">
        <v>13</v>
      </c>
      <c r="F283" s="1" t="s">
        <v>1968</v>
      </c>
      <c r="G283" s="1" t="s">
        <v>1968</v>
      </c>
    </row>
    <row r="284" spans="1:8">
      <c r="A284" s="1" t="s">
        <v>1969</v>
      </c>
      <c r="B284" s="1" t="s">
        <v>1970</v>
      </c>
      <c r="D284" s="1" t="s">
        <v>1478</v>
      </c>
      <c r="E284" s="1" t="s">
        <v>13</v>
      </c>
      <c r="F284" s="1" t="s">
        <v>9638</v>
      </c>
      <c r="G284" s="1" t="s">
        <v>9638</v>
      </c>
    </row>
    <row r="285" spans="1:8">
      <c r="A285" s="1" t="s">
        <v>1971</v>
      </c>
      <c r="B285" s="1" t="s">
        <v>1972</v>
      </c>
      <c r="D285" s="1" t="s">
        <v>1478</v>
      </c>
      <c r="E285" s="1" t="s">
        <v>247</v>
      </c>
      <c r="F285" s="1" t="s">
        <v>1973</v>
      </c>
      <c r="G285" s="1" t="s">
        <v>1974</v>
      </c>
    </row>
    <row r="287" spans="1:8">
      <c r="A287" s="1" t="s">
        <v>9509</v>
      </c>
      <c r="B287" s="1" t="s">
        <v>9510</v>
      </c>
      <c r="D287" s="1" t="s">
        <v>1478</v>
      </c>
      <c r="E287" s="1" t="s">
        <v>13</v>
      </c>
      <c r="F287" s="1" t="s">
        <v>9511</v>
      </c>
      <c r="G287" s="1" t="s">
        <v>9511</v>
      </c>
    </row>
    <row r="289" spans="1:7">
      <c r="A289" s="10" t="s">
        <v>1975</v>
      </c>
      <c r="B289" s="10"/>
      <c r="C289" s="10"/>
      <c r="D289" s="10"/>
      <c r="E289" s="10"/>
      <c r="F289" s="10"/>
      <c r="G289" s="10"/>
    </row>
    <row r="290" spans="1:7" s="11" customFormat="1">
      <c r="A290" s="11" t="s">
        <v>1976</v>
      </c>
    </row>
    <row r="291" spans="1:7">
      <c r="A291" s="1" t="s">
        <v>1977</v>
      </c>
      <c r="B291" s="1" t="s">
        <v>1978</v>
      </c>
      <c r="D291" s="1" t="s">
        <v>1478</v>
      </c>
      <c r="E291" s="1" t="s">
        <v>13</v>
      </c>
      <c r="F291" s="1" t="s">
        <v>481</v>
      </c>
      <c r="G291" s="1" t="s">
        <v>481</v>
      </c>
    </row>
    <row r="292" spans="1:7">
      <c r="A292" s="1" t="s">
        <v>9639</v>
      </c>
      <c r="B292" s="1" t="s">
        <v>1979</v>
      </c>
      <c r="D292" s="1" t="s">
        <v>1478</v>
      </c>
      <c r="E292" s="1" t="s">
        <v>13</v>
      </c>
      <c r="F292" s="1" t="s">
        <v>9587</v>
      </c>
      <c r="G292" s="1" t="s">
        <v>9587</v>
      </c>
    </row>
    <row r="293" spans="1:7">
      <c r="A293" s="1" t="s">
        <v>9640</v>
      </c>
      <c r="B293" s="1" t="s">
        <v>1979</v>
      </c>
      <c r="D293" s="1" t="s">
        <v>1478</v>
      </c>
      <c r="E293" s="1" t="s">
        <v>13</v>
      </c>
      <c r="F293" s="1" t="s">
        <v>9587</v>
      </c>
      <c r="G293" s="1" t="s">
        <v>9587</v>
      </c>
    </row>
    <row r="294" spans="1:7">
      <c r="A294" s="1" t="s">
        <v>9568</v>
      </c>
      <c r="B294" s="1" t="s">
        <v>1980</v>
      </c>
      <c r="D294" s="1" t="s">
        <v>1478</v>
      </c>
      <c r="E294" s="1" t="s">
        <v>13</v>
      </c>
      <c r="F294" s="1" t="s">
        <v>9641</v>
      </c>
      <c r="G294" s="1" t="s">
        <v>9641</v>
      </c>
    </row>
    <row r="295" spans="1:7">
      <c r="A295" s="1" t="s">
        <v>1981</v>
      </c>
      <c r="B295" s="1" t="s">
        <v>1982</v>
      </c>
      <c r="D295" s="1" t="s">
        <v>1478</v>
      </c>
      <c r="E295" s="1" t="s">
        <v>13</v>
      </c>
      <c r="F295" s="1" t="s">
        <v>9642</v>
      </c>
      <c r="G295" s="1" t="s">
        <v>9642</v>
      </c>
    </row>
    <row r="296" spans="1:7" s="11" customFormat="1">
      <c r="A296" s="11" t="s">
        <v>1983</v>
      </c>
    </row>
    <row r="297" spans="1:7">
      <c r="A297" s="1" t="s">
        <v>1984</v>
      </c>
      <c r="B297" s="1" t="s">
        <v>489</v>
      </c>
      <c r="D297" s="1" t="s">
        <v>1478</v>
      </c>
      <c r="E297" s="1" t="s">
        <v>13</v>
      </c>
      <c r="F297" s="1" t="s">
        <v>488</v>
      </c>
      <c r="G297" s="1" t="s">
        <v>488</v>
      </c>
    </row>
    <row r="298" spans="1:7">
      <c r="A298" s="1" t="s">
        <v>9643</v>
      </c>
      <c r="B298" s="1" t="s">
        <v>491</v>
      </c>
      <c r="D298" s="1" t="s">
        <v>1478</v>
      </c>
      <c r="E298" s="1" t="s">
        <v>13</v>
      </c>
      <c r="F298" s="1" t="s">
        <v>9589</v>
      </c>
      <c r="G298" s="1" t="s">
        <v>9589</v>
      </c>
    </row>
    <row r="299" spans="1:7" s="11" customFormat="1">
      <c r="A299" s="11" t="s">
        <v>1985</v>
      </c>
    </row>
    <row r="300" spans="1:7">
      <c r="A300" s="1" t="s">
        <v>1986</v>
      </c>
      <c r="B300" s="1" t="s">
        <v>1987</v>
      </c>
      <c r="D300" s="1" t="s">
        <v>1478</v>
      </c>
      <c r="E300" s="1" t="s">
        <v>247</v>
      </c>
      <c r="F300" s="1" t="s">
        <v>495</v>
      </c>
      <c r="G300" s="1" t="s">
        <v>495</v>
      </c>
    </row>
    <row r="301" spans="1:7">
      <c r="A301" s="12" t="s">
        <v>1988</v>
      </c>
      <c r="B301" s="12" t="s">
        <v>1987</v>
      </c>
      <c r="C301" s="12"/>
      <c r="D301" s="12" t="s">
        <v>1478</v>
      </c>
      <c r="E301" s="12" t="s">
        <v>10</v>
      </c>
      <c r="F301" s="12" t="s">
        <v>1989</v>
      </c>
      <c r="G301" s="12" t="s">
        <v>1989</v>
      </c>
    </row>
    <row r="302" spans="1:7">
      <c r="A302" s="1" t="s">
        <v>9644</v>
      </c>
      <c r="B302" s="1" t="s">
        <v>1990</v>
      </c>
      <c r="D302" s="1" t="s">
        <v>1478</v>
      </c>
      <c r="E302" s="1" t="s">
        <v>247</v>
      </c>
      <c r="F302" s="1" t="s">
        <v>9591</v>
      </c>
      <c r="G302" s="1" t="s">
        <v>9591</v>
      </c>
    </row>
    <row r="303" spans="1:7">
      <c r="A303" s="12" t="s">
        <v>9645</v>
      </c>
      <c r="B303" s="12" t="s">
        <v>1990</v>
      </c>
      <c r="C303" s="12"/>
      <c r="D303" s="12" t="s">
        <v>1478</v>
      </c>
      <c r="E303" s="12" t="s">
        <v>10</v>
      </c>
      <c r="F303" s="12" t="s">
        <v>9646</v>
      </c>
      <c r="G303" s="12" t="s">
        <v>9646</v>
      </c>
    </row>
    <row r="304" spans="1:7" s="11" customFormat="1">
      <c r="A304" s="11" t="s">
        <v>1991</v>
      </c>
    </row>
    <row r="305" spans="1:8">
      <c r="A305" s="1" t="s">
        <v>9647</v>
      </c>
      <c r="B305" s="1" t="s">
        <v>1992</v>
      </c>
      <c r="D305" s="1" t="s">
        <v>1478</v>
      </c>
      <c r="E305" s="1" t="s">
        <v>247</v>
      </c>
      <c r="F305" s="1" t="s">
        <v>1986</v>
      </c>
      <c r="G305" s="1" t="s">
        <v>1986</v>
      </c>
      <c r="H305" s="1" t="s">
        <v>1993</v>
      </c>
    </row>
    <row r="306" spans="1:8">
      <c r="A306" s="12" t="s">
        <v>9648</v>
      </c>
      <c r="B306" s="12" t="s">
        <v>1992</v>
      </c>
      <c r="C306" s="12"/>
      <c r="D306" s="12" t="s">
        <v>1478</v>
      </c>
      <c r="E306" s="12" t="s">
        <v>10</v>
      </c>
      <c r="F306" s="12" t="s">
        <v>9649</v>
      </c>
      <c r="G306" s="12" t="s">
        <v>9649</v>
      </c>
    </row>
    <row r="307" spans="1:8" s="11" customFormat="1">
      <c r="A307" s="11" t="s">
        <v>1994</v>
      </c>
    </row>
    <row r="308" spans="1:8">
      <c r="A308" s="1" t="s">
        <v>9650</v>
      </c>
      <c r="B308" s="1" t="s">
        <v>1995</v>
      </c>
      <c r="D308" s="1" t="s">
        <v>1478</v>
      </c>
      <c r="E308" s="1" t="s">
        <v>13</v>
      </c>
      <c r="F308" s="1" t="s">
        <v>9651</v>
      </c>
      <c r="G308" s="1" t="s">
        <v>9651</v>
      </c>
      <c r="H308" s="1" t="s">
        <v>1996</v>
      </c>
    </row>
    <row r="309" spans="1:8" s="11" customFormat="1">
      <c r="A309" s="11" t="s">
        <v>1997</v>
      </c>
    </row>
    <row r="310" spans="1:8">
      <c r="A310" s="1" t="s">
        <v>9569</v>
      </c>
      <c r="B310" s="1" t="s">
        <v>1998</v>
      </c>
      <c r="D310" s="1" t="s">
        <v>1478</v>
      </c>
      <c r="E310" s="1" t="s">
        <v>247</v>
      </c>
      <c r="F310" s="1" t="s">
        <v>1986</v>
      </c>
      <c r="G310" s="1" t="s">
        <v>1986</v>
      </c>
      <c r="H310" s="1" t="s">
        <v>1993</v>
      </c>
    </row>
    <row r="311" spans="1:8">
      <c r="A311" s="1" t="s">
        <v>9570</v>
      </c>
      <c r="B311" s="1" t="s">
        <v>1999</v>
      </c>
      <c r="D311" s="1" t="s">
        <v>1478</v>
      </c>
      <c r="E311" s="1" t="s">
        <v>13</v>
      </c>
      <c r="F311" s="1" t="s">
        <v>9571</v>
      </c>
      <c r="G311" s="1" t="s">
        <v>9571</v>
      </c>
    </row>
    <row r="312" spans="1:8">
      <c r="A312" s="12" t="s">
        <v>9572</v>
      </c>
      <c r="B312" s="12" t="s">
        <v>1998</v>
      </c>
      <c r="C312" s="12"/>
      <c r="D312" s="12" t="s">
        <v>1478</v>
      </c>
      <c r="E312" s="12" t="s">
        <v>10</v>
      </c>
      <c r="F312" s="12" t="s">
        <v>9573</v>
      </c>
      <c r="G312" s="12" t="s">
        <v>9573</v>
      </c>
      <c r="H312" s="1" t="s">
        <v>1993</v>
      </c>
    </row>
    <row r="313" spans="1:8" s="11" customFormat="1">
      <c r="A313" s="11" t="s">
        <v>2000</v>
      </c>
    </row>
    <row r="314" spans="1:8">
      <c r="A314" s="1" t="s">
        <v>2001</v>
      </c>
      <c r="B314" s="1" t="s">
        <v>2002</v>
      </c>
      <c r="D314" s="1" t="s">
        <v>1478</v>
      </c>
      <c r="E314" s="1" t="s">
        <v>247</v>
      </c>
      <c r="F314" s="1" t="s">
        <v>1986</v>
      </c>
      <c r="G314" s="1" t="s">
        <v>1986</v>
      </c>
      <c r="H314" s="1" t="s">
        <v>1993</v>
      </c>
    </row>
    <row r="315" spans="1:8">
      <c r="A315" s="1" t="s">
        <v>2003</v>
      </c>
      <c r="B315" s="1" t="s">
        <v>2004</v>
      </c>
      <c r="D315" s="1" t="s">
        <v>1478</v>
      </c>
      <c r="E315" s="1" t="s">
        <v>13</v>
      </c>
      <c r="F315" s="1" t="s">
        <v>2005</v>
      </c>
      <c r="G315" s="1" t="s">
        <v>2005</v>
      </c>
    </row>
    <row r="316" spans="1:8">
      <c r="A316" s="12" t="s">
        <v>2006</v>
      </c>
      <c r="B316" s="12" t="s">
        <v>2002</v>
      </c>
      <c r="C316" s="12"/>
      <c r="D316" s="12" t="s">
        <v>1478</v>
      </c>
      <c r="E316" s="12" t="s">
        <v>10</v>
      </c>
      <c r="F316" s="12" t="s">
        <v>2007</v>
      </c>
      <c r="G316" s="12" t="s">
        <v>2007</v>
      </c>
      <c r="H316" s="1" t="s">
        <v>1993</v>
      </c>
    </row>
    <row r="317" spans="1:8" s="11" customFormat="1">
      <c r="A317" s="11" t="s">
        <v>2008</v>
      </c>
    </row>
    <row r="318" spans="1:8">
      <c r="A318" s="1" t="s">
        <v>2009</v>
      </c>
      <c r="B318" s="1" t="s">
        <v>2010</v>
      </c>
      <c r="D318" s="1" t="s">
        <v>1478</v>
      </c>
      <c r="E318" s="1" t="s">
        <v>13</v>
      </c>
      <c r="F318" s="1" t="s">
        <v>2011</v>
      </c>
      <c r="G318" s="1" t="s">
        <v>2011</v>
      </c>
    </row>
    <row r="319" spans="1:8">
      <c r="A319" s="1" t="s">
        <v>9652</v>
      </c>
      <c r="B319" s="1" t="s">
        <v>2012</v>
      </c>
      <c r="D319" s="1" t="s">
        <v>1478</v>
      </c>
      <c r="E319" s="1" t="s">
        <v>13</v>
      </c>
      <c r="F319" s="1" t="s">
        <v>9653</v>
      </c>
      <c r="G319" s="1" t="s">
        <v>9653</v>
      </c>
    </row>
    <row r="320" spans="1:8">
      <c r="A320" s="1" t="s">
        <v>9654</v>
      </c>
      <c r="B320" s="1" t="s">
        <v>2012</v>
      </c>
      <c r="D320" s="1" t="s">
        <v>1478</v>
      </c>
      <c r="E320" s="1" t="s">
        <v>13</v>
      </c>
      <c r="F320" s="1" t="s">
        <v>9655</v>
      </c>
      <c r="G320" s="1" t="s">
        <v>9655</v>
      </c>
    </row>
    <row r="321" spans="1:7">
      <c r="A321" s="1" t="s">
        <v>9574</v>
      </c>
      <c r="B321" s="1" t="s">
        <v>2013</v>
      </c>
      <c r="D321" s="1" t="s">
        <v>1478</v>
      </c>
      <c r="E321" s="1" t="s">
        <v>13</v>
      </c>
      <c r="F321" s="1" t="s">
        <v>9575</v>
      </c>
      <c r="G321" s="1" t="s">
        <v>9575</v>
      </c>
    </row>
    <row r="322" spans="1:7">
      <c r="A322" s="1" t="s">
        <v>2014</v>
      </c>
      <c r="B322" s="1" t="s">
        <v>2015</v>
      </c>
      <c r="D322" s="1" t="s">
        <v>1478</v>
      </c>
      <c r="E322" s="1" t="s">
        <v>13</v>
      </c>
      <c r="F322" s="1" t="s">
        <v>9576</v>
      </c>
      <c r="G322" s="1" t="s">
        <v>9576</v>
      </c>
    </row>
    <row r="323" spans="1:7" s="11" customFormat="1">
      <c r="A323" s="11" t="s">
        <v>2016</v>
      </c>
    </row>
    <row r="324" spans="1:7">
      <c r="A324" s="1" t="s">
        <v>2017</v>
      </c>
      <c r="B324" s="1" t="s">
        <v>2018</v>
      </c>
      <c r="D324" s="1" t="s">
        <v>1478</v>
      </c>
      <c r="E324" s="1" t="s">
        <v>13</v>
      </c>
      <c r="F324" s="1" t="s">
        <v>1984</v>
      </c>
      <c r="G324" s="1" t="s">
        <v>1984</v>
      </c>
    </row>
    <row r="325" spans="1:7">
      <c r="A325" s="1" t="s">
        <v>9656</v>
      </c>
      <c r="B325" s="1" t="s">
        <v>2019</v>
      </c>
      <c r="D325" s="1" t="s">
        <v>1478</v>
      </c>
      <c r="E325" s="1" t="s">
        <v>13</v>
      </c>
      <c r="F325" s="1" t="s">
        <v>9650</v>
      </c>
      <c r="G325" s="1" t="s">
        <v>9650</v>
      </c>
    </row>
    <row r="326" spans="1:7">
      <c r="A326" s="1" t="s">
        <v>9577</v>
      </c>
      <c r="B326" s="1" t="s">
        <v>2020</v>
      </c>
      <c r="D326" s="1" t="s">
        <v>1478</v>
      </c>
      <c r="E326" s="1" t="s">
        <v>13</v>
      </c>
      <c r="F326" s="1" t="s">
        <v>9570</v>
      </c>
      <c r="G326" s="1" t="s">
        <v>9570</v>
      </c>
    </row>
    <row r="327" spans="1:7">
      <c r="A327" s="1" t="s">
        <v>2021</v>
      </c>
      <c r="B327" s="1" t="s">
        <v>2022</v>
      </c>
      <c r="D327" s="1" t="s">
        <v>1478</v>
      </c>
      <c r="E327" s="1" t="s">
        <v>13</v>
      </c>
      <c r="F327" s="1" t="s">
        <v>2003</v>
      </c>
      <c r="G327" s="1" t="s">
        <v>2003</v>
      </c>
    </row>
    <row r="328" spans="1:7" s="11" customFormat="1">
      <c r="A328" s="11" t="s">
        <v>2023</v>
      </c>
    </row>
    <row r="329" spans="1:7">
      <c r="A329" s="1" t="s">
        <v>2024</v>
      </c>
      <c r="B329" s="1" t="s">
        <v>2025</v>
      </c>
      <c r="D329" s="1" t="s">
        <v>1478</v>
      </c>
      <c r="E329" s="1" t="s">
        <v>13</v>
      </c>
      <c r="F329" s="1" t="s">
        <v>9512</v>
      </c>
      <c r="G329" s="1" t="s">
        <v>9512</v>
      </c>
    </row>
    <row r="330" spans="1:7">
      <c r="A330" s="1" t="s">
        <v>9657</v>
      </c>
      <c r="B330" s="1" t="s">
        <v>2026</v>
      </c>
      <c r="D330" s="1" t="s">
        <v>1478</v>
      </c>
      <c r="E330" s="1" t="s">
        <v>13</v>
      </c>
      <c r="F330" s="1" t="s">
        <v>9513</v>
      </c>
      <c r="G330" s="1" t="s">
        <v>9513</v>
      </c>
    </row>
    <row r="331" spans="1:7">
      <c r="A331" s="1" t="s">
        <v>9578</v>
      </c>
      <c r="B331" s="1" t="s">
        <v>2027</v>
      </c>
      <c r="D331" s="1" t="s">
        <v>1478</v>
      </c>
      <c r="E331" s="1" t="s">
        <v>13</v>
      </c>
      <c r="F331" s="1" t="s">
        <v>9658</v>
      </c>
      <c r="G331" s="1" t="s">
        <v>9658</v>
      </c>
    </row>
    <row r="332" spans="1:7">
      <c r="A332" s="1" t="s">
        <v>2028</v>
      </c>
      <c r="B332" s="1" t="s">
        <v>2029</v>
      </c>
      <c r="D332" s="1" t="s">
        <v>1478</v>
      </c>
      <c r="E332" s="1" t="s">
        <v>13</v>
      </c>
      <c r="F332" s="1" t="s">
        <v>9659</v>
      </c>
      <c r="G332" s="1" t="s">
        <v>9659</v>
      </c>
    </row>
    <row r="333" spans="1:7" s="11" customFormat="1">
      <c r="A333" s="11" t="s">
        <v>2030</v>
      </c>
    </row>
    <row r="334" spans="1:7">
      <c r="A334" s="1" t="s">
        <v>2031</v>
      </c>
      <c r="B334" s="1" t="s">
        <v>2032</v>
      </c>
      <c r="D334" s="1" t="s">
        <v>1478</v>
      </c>
      <c r="E334" s="1" t="s">
        <v>13</v>
      </c>
      <c r="F334" s="1" t="s">
        <v>2033</v>
      </c>
      <c r="G334" s="1" t="s">
        <v>2033</v>
      </c>
    </row>
    <row r="335" spans="1:7">
      <c r="A335" s="1" t="s">
        <v>9660</v>
      </c>
      <c r="B335" s="1" t="s">
        <v>2034</v>
      </c>
      <c r="D335" s="1" t="s">
        <v>1478</v>
      </c>
      <c r="E335" s="1" t="s">
        <v>13</v>
      </c>
      <c r="F335" s="1" t="s">
        <v>9661</v>
      </c>
      <c r="G335" s="1" t="s">
        <v>9661</v>
      </c>
    </row>
    <row r="336" spans="1:7">
      <c r="A336" s="1" t="s">
        <v>9579</v>
      </c>
      <c r="B336" s="1" t="s">
        <v>2035</v>
      </c>
      <c r="D336" s="1" t="s">
        <v>1478</v>
      </c>
      <c r="E336" s="1" t="s">
        <v>13</v>
      </c>
      <c r="F336" s="1" t="s">
        <v>9580</v>
      </c>
      <c r="G336" s="1" t="s">
        <v>9580</v>
      </c>
    </row>
    <row r="337" spans="1:7">
      <c r="A337" s="1" t="s">
        <v>2036</v>
      </c>
      <c r="B337" s="1" t="s">
        <v>2037</v>
      </c>
      <c r="D337" s="1" t="s">
        <v>1478</v>
      </c>
      <c r="E337" s="1" t="s">
        <v>13</v>
      </c>
      <c r="F337" s="1" t="s">
        <v>2038</v>
      </c>
      <c r="G337" s="1" t="s">
        <v>2038</v>
      </c>
    </row>
    <row r="338" spans="1:7" s="11" customFormat="1">
      <c r="A338" s="11" t="s">
        <v>2039</v>
      </c>
    </row>
    <row r="339" spans="1:7">
      <c r="A339" s="1" t="s">
        <v>2040</v>
      </c>
      <c r="B339" s="1" t="s">
        <v>2041</v>
      </c>
      <c r="D339" s="1" t="s">
        <v>1478</v>
      </c>
      <c r="E339" s="1" t="s">
        <v>13</v>
      </c>
      <c r="F339" s="1" t="s">
        <v>9514</v>
      </c>
      <c r="G339" s="1" t="s">
        <v>9514</v>
      </c>
    </row>
    <row r="340" spans="1:7">
      <c r="A340" s="1" t="s">
        <v>9662</v>
      </c>
      <c r="B340" s="1" t="s">
        <v>2042</v>
      </c>
      <c r="D340" s="1" t="s">
        <v>1478</v>
      </c>
      <c r="E340" s="1" t="s">
        <v>13</v>
      </c>
      <c r="F340" s="1" t="s">
        <v>9515</v>
      </c>
      <c r="G340" s="1" t="s">
        <v>9515</v>
      </c>
    </row>
    <row r="341" spans="1:7">
      <c r="A341" s="1" t="s">
        <v>9581</v>
      </c>
      <c r="B341" s="1" t="s">
        <v>2043</v>
      </c>
      <c r="D341" s="1" t="s">
        <v>1478</v>
      </c>
      <c r="E341" s="1" t="s">
        <v>13</v>
      </c>
      <c r="F341" s="1" t="s">
        <v>9663</v>
      </c>
      <c r="G341" s="1" t="s">
        <v>9663</v>
      </c>
    </row>
    <row r="342" spans="1:7">
      <c r="A342" s="1" t="s">
        <v>2044</v>
      </c>
      <c r="B342" s="1" t="s">
        <v>2045</v>
      </c>
      <c r="D342" s="1" t="s">
        <v>1478</v>
      </c>
      <c r="E342" s="1" t="s">
        <v>13</v>
      </c>
      <c r="F342" s="1" t="s">
        <v>9664</v>
      </c>
      <c r="G342" s="1" t="s">
        <v>9664</v>
      </c>
    </row>
    <row r="343" spans="1:7" s="11" customFormat="1">
      <c r="A343" s="11" t="s">
        <v>2046</v>
      </c>
    </row>
    <row r="344" spans="1:7">
      <c r="A344" s="1" t="s">
        <v>2047</v>
      </c>
      <c r="B344" s="1" t="s">
        <v>2048</v>
      </c>
      <c r="D344" s="1" t="s">
        <v>1478</v>
      </c>
      <c r="E344" s="1" t="s">
        <v>13</v>
      </c>
      <c r="F344" s="1" t="s">
        <v>2049</v>
      </c>
      <c r="G344" s="1" t="s">
        <v>2049</v>
      </c>
    </row>
    <row r="345" spans="1:7">
      <c r="A345" s="1" t="s">
        <v>9665</v>
      </c>
      <c r="B345" s="1" t="s">
        <v>2050</v>
      </c>
      <c r="D345" s="1" t="s">
        <v>1478</v>
      </c>
      <c r="E345" s="1" t="s">
        <v>13</v>
      </c>
      <c r="F345" s="1" t="s">
        <v>9666</v>
      </c>
      <c r="G345" s="1" t="s">
        <v>9666</v>
      </c>
    </row>
    <row r="346" spans="1:7">
      <c r="A346" s="1" t="s">
        <v>9582</v>
      </c>
      <c r="B346" s="1" t="s">
        <v>2051</v>
      </c>
      <c r="D346" s="1" t="s">
        <v>1478</v>
      </c>
      <c r="E346" s="1" t="s">
        <v>13</v>
      </c>
      <c r="F346" s="1" t="s">
        <v>9583</v>
      </c>
      <c r="G346" s="1" t="s">
        <v>9583</v>
      </c>
    </row>
    <row r="347" spans="1:7">
      <c r="A347" s="1" t="s">
        <v>2052</v>
      </c>
      <c r="B347" s="1" t="s">
        <v>2053</v>
      </c>
      <c r="D347" s="1" t="s">
        <v>1478</v>
      </c>
      <c r="E347" s="1" t="s">
        <v>13</v>
      </c>
      <c r="F347" s="1" t="s">
        <v>2054</v>
      </c>
      <c r="G347" s="1" t="s">
        <v>2054</v>
      </c>
    </row>
    <row r="348" spans="1:7">
      <c r="A348" s="10" t="s">
        <v>2055</v>
      </c>
      <c r="B348" s="10"/>
      <c r="C348" s="10"/>
      <c r="D348" s="10"/>
      <c r="E348" s="10"/>
      <c r="F348" s="10"/>
      <c r="G348" s="10"/>
    </row>
    <row r="349" spans="1:7" s="11" customFormat="1">
      <c r="A349" s="11" t="s">
        <v>2056</v>
      </c>
    </row>
    <row r="350" spans="1:7">
      <c r="A350" s="1" t="s">
        <v>2057</v>
      </c>
      <c r="B350" s="1" t="s">
        <v>2058</v>
      </c>
      <c r="D350" s="1" t="s">
        <v>1478</v>
      </c>
      <c r="E350" s="1" t="s">
        <v>13</v>
      </c>
      <c r="F350" s="1" t="s">
        <v>2059</v>
      </c>
      <c r="G350" s="1" t="s">
        <v>2059</v>
      </c>
    </row>
    <row r="351" spans="1:7">
      <c r="A351" s="1" t="s">
        <v>2060</v>
      </c>
      <c r="B351" s="1" t="s">
        <v>2061</v>
      </c>
      <c r="D351" s="1" t="s">
        <v>1478</v>
      </c>
      <c r="E351" s="1" t="s">
        <v>13</v>
      </c>
      <c r="F351" s="1" t="s">
        <v>2062</v>
      </c>
      <c r="G351" s="1" t="s">
        <v>2062</v>
      </c>
    </row>
    <row r="352" spans="1:7">
      <c r="A352" s="1" t="s">
        <v>2063</v>
      </c>
      <c r="B352" s="1" t="s">
        <v>2064</v>
      </c>
      <c r="D352" s="1" t="s">
        <v>1478</v>
      </c>
      <c r="E352" s="1" t="s">
        <v>13</v>
      </c>
      <c r="F352" s="1" t="s">
        <v>2065</v>
      </c>
      <c r="G352" s="1" t="s">
        <v>2065</v>
      </c>
    </row>
    <row r="353" spans="1:7">
      <c r="A353" s="1" t="s">
        <v>2066</v>
      </c>
      <c r="B353" s="1" t="s">
        <v>2067</v>
      </c>
      <c r="D353" s="1" t="s">
        <v>1478</v>
      </c>
      <c r="E353" s="1" t="s">
        <v>13</v>
      </c>
      <c r="F353" s="13" t="s">
        <v>2068</v>
      </c>
      <c r="G353" s="1" t="s">
        <v>2069</v>
      </c>
    </row>
    <row r="354" spans="1:7">
      <c r="A354" s="12" t="s">
        <v>2070</v>
      </c>
      <c r="B354" s="12" t="s">
        <v>2058</v>
      </c>
      <c r="C354" s="12"/>
      <c r="D354" s="12" t="s">
        <v>1478</v>
      </c>
      <c r="E354" s="12" t="s">
        <v>10</v>
      </c>
      <c r="F354" s="12" t="s">
        <v>2071</v>
      </c>
      <c r="G354" s="12" t="s">
        <v>2071</v>
      </c>
    </row>
    <row r="355" spans="1:7">
      <c r="A355" s="12" t="s">
        <v>2072</v>
      </c>
      <c r="B355" s="12" t="s">
        <v>2064</v>
      </c>
      <c r="C355" s="12"/>
      <c r="D355" s="12" t="s">
        <v>1478</v>
      </c>
      <c r="E355" s="12" t="s">
        <v>10</v>
      </c>
      <c r="F355" s="12" t="s">
        <v>2073</v>
      </c>
      <c r="G355" s="12" t="s">
        <v>2073</v>
      </c>
    </row>
    <row r="356" spans="1:7" s="11" customFormat="1">
      <c r="A356" s="11" t="s">
        <v>2074</v>
      </c>
    </row>
    <row r="357" spans="1:7">
      <c r="A357" s="1" t="s">
        <v>2075</v>
      </c>
      <c r="B357" s="1" t="s">
        <v>2076</v>
      </c>
      <c r="D357" s="1" t="s">
        <v>1478</v>
      </c>
      <c r="E357" s="1" t="s">
        <v>13</v>
      </c>
      <c r="F357" s="1" t="s">
        <v>2077</v>
      </c>
      <c r="G357" s="1" t="s">
        <v>2077</v>
      </c>
    </row>
    <row r="358" spans="1:7">
      <c r="A358" s="1" t="s">
        <v>2078</v>
      </c>
      <c r="B358" s="1" t="s">
        <v>2079</v>
      </c>
      <c r="D358" s="1" t="s">
        <v>1478</v>
      </c>
      <c r="E358" s="1" t="s">
        <v>13</v>
      </c>
      <c r="F358" s="1" t="s">
        <v>2080</v>
      </c>
      <c r="G358" s="1" t="s">
        <v>2080</v>
      </c>
    </row>
    <row r="359" spans="1:7">
      <c r="A359" s="1" t="s">
        <v>2081</v>
      </c>
      <c r="B359" s="1" t="s">
        <v>2082</v>
      </c>
      <c r="D359" s="1" t="s">
        <v>1478</v>
      </c>
      <c r="E359" s="1" t="s">
        <v>13</v>
      </c>
      <c r="F359" s="1" t="s">
        <v>2083</v>
      </c>
      <c r="G359" s="1" t="s">
        <v>2083</v>
      </c>
    </row>
    <row r="360" spans="1:7">
      <c r="A360" s="1" t="s">
        <v>2084</v>
      </c>
      <c r="B360" s="1" t="s">
        <v>2085</v>
      </c>
      <c r="D360" s="1" t="s">
        <v>1478</v>
      </c>
      <c r="E360" s="1" t="s">
        <v>13</v>
      </c>
      <c r="F360" s="1" t="s">
        <v>2086</v>
      </c>
      <c r="G360" s="1" t="s">
        <v>2086</v>
      </c>
    </row>
    <row r="361" spans="1:7">
      <c r="A361" s="12" t="s">
        <v>2087</v>
      </c>
      <c r="B361" s="12" t="s">
        <v>2076</v>
      </c>
      <c r="C361" s="12"/>
      <c r="D361" s="12" t="s">
        <v>1478</v>
      </c>
      <c r="E361" s="12" t="s">
        <v>10</v>
      </c>
      <c r="F361" s="12" t="s">
        <v>2088</v>
      </c>
      <c r="G361" s="12" t="s">
        <v>2088</v>
      </c>
    </row>
    <row r="362" spans="1:7">
      <c r="A362" s="12" t="s">
        <v>2089</v>
      </c>
      <c r="B362" s="12" t="s">
        <v>2082</v>
      </c>
      <c r="C362" s="12"/>
      <c r="D362" s="12" t="s">
        <v>1478</v>
      </c>
      <c r="E362" s="12" t="s">
        <v>10</v>
      </c>
      <c r="F362" s="12" t="s">
        <v>2090</v>
      </c>
      <c r="G362" s="12" t="s">
        <v>2090</v>
      </c>
    </row>
    <row r="363" spans="1:7" s="11" customFormat="1">
      <c r="A363" s="11" t="s">
        <v>2091</v>
      </c>
    </row>
    <row r="364" spans="1:7">
      <c r="A364" s="1" t="s">
        <v>2092</v>
      </c>
      <c r="B364" s="1" t="s">
        <v>2093</v>
      </c>
      <c r="D364" s="1" t="s">
        <v>1478</v>
      </c>
      <c r="E364" s="1" t="s">
        <v>13</v>
      </c>
      <c r="F364" s="1" t="s">
        <v>2094</v>
      </c>
      <c r="G364" s="1" t="s">
        <v>2094</v>
      </c>
    </row>
    <row r="365" spans="1:7">
      <c r="A365" s="1" t="s">
        <v>2095</v>
      </c>
      <c r="B365" s="1" t="s">
        <v>2096</v>
      </c>
      <c r="D365" s="1" t="s">
        <v>1478</v>
      </c>
      <c r="E365" s="1" t="s">
        <v>13</v>
      </c>
      <c r="F365" s="1" t="s">
        <v>2097</v>
      </c>
      <c r="G365" s="1" t="s">
        <v>2097</v>
      </c>
    </row>
    <row r="366" spans="1:7">
      <c r="A366" s="1" t="s">
        <v>2098</v>
      </c>
      <c r="B366" s="1" t="s">
        <v>2099</v>
      </c>
      <c r="D366" s="1" t="s">
        <v>1478</v>
      </c>
      <c r="E366" s="1" t="s">
        <v>13</v>
      </c>
      <c r="F366" s="1" t="s">
        <v>2097</v>
      </c>
      <c r="G366" s="1" t="s">
        <v>2097</v>
      </c>
    </row>
    <row r="367" spans="1:7">
      <c r="A367" s="1" t="s">
        <v>2100</v>
      </c>
      <c r="B367" s="1" t="s">
        <v>2101</v>
      </c>
      <c r="D367" s="1" t="s">
        <v>1478</v>
      </c>
      <c r="E367" s="1" t="s">
        <v>288</v>
      </c>
      <c r="F367" s="3">
        <v>1</v>
      </c>
      <c r="G367" s="3">
        <v>1</v>
      </c>
    </row>
    <row r="368" spans="1:7">
      <c r="A368" s="12" t="s">
        <v>2102</v>
      </c>
      <c r="B368" s="12" t="s">
        <v>2093</v>
      </c>
      <c r="C368" s="12"/>
      <c r="D368" s="12" t="s">
        <v>1478</v>
      </c>
      <c r="E368" s="12" t="s">
        <v>10</v>
      </c>
      <c r="F368" s="12" t="s">
        <v>2103</v>
      </c>
      <c r="G368" s="12" t="s">
        <v>2103</v>
      </c>
    </row>
    <row r="369" spans="1:7">
      <c r="A369" s="12" t="s">
        <v>2104</v>
      </c>
      <c r="B369" s="12" t="s">
        <v>2099</v>
      </c>
      <c r="C369" s="12"/>
      <c r="D369" s="12" t="s">
        <v>1478</v>
      </c>
      <c r="E369" s="12" t="s">
        <v>10</v>
      </c>
      <c r="F369" s="12" t="s">
        <v>2105</v>
      </c>
      <c r="G369" s="12" t="s">
        <v>2105</v>
      </c>
    </row>
    <row r="370" spans="1:7" s="11" customFormat="1">
      <c r="A370" s="11" t="s">
        <v>2106</v>
      </c>
    </row>
    <row r="371" spans="1:7">
      <c r="A371" s="1" t="s">
        <v>2107</v>
      </c>
      <c r="B371" s="1" t="s">
        <v>2108</v>
      </c>
      <c r="D371" s="1" t="s">
        <v>1478</v>
      </c>
      <c r="E371" s="1" t="s">
        <v>13</v>
      </c>
      <c r="F371" s="1" t="s">
        <v>2109</v>
      </c>
      <c r="G371" s="1" t="s">
        <v>2109</v>
      </c>
    </row>
    <row r="372" spans="1:7">
      <c r="A372" s="1" t="s">
        <v>2110</v>
      </c>
      <c r="B372" s="1" t="s">
        <v>2111</v>
      </c>
      <c r="D372" s="1" t="s">
        <v>1478</v>
      </c>
      <c r="E372" s="1" t="s">
        <v>288</v>
      </c>
      <c r="F372" s="1" t="s">
        <v>1464</v>
      </c>
      <c r="G372" s="1" t="s">
        <v>1464</v>
      </c>
    </row>
    <row r="373" spans="1:7">
      <c r="A373" s="1" t="s">
        <v>2112</v>
      </c>
      <c r="B373" s="1" t="s">
        <v>2113</v>
      </c>
      <c r="D373" s="1" t="s">
        <v>1478</v>
      </c>
      <c r="E373" s="1" t="s">
        <v>13</v>
      </c>
      <c r="F373" s="1" t="s">
        <v>2114</v>
      </c>
      <c r="G373" s="1" t="s">
        <v>2114</v>
      </c>
    </row>
    <row r="374" spans="1:7">
      <c r="A374" s="1" t="s">
        <v>2115</v>
      </c>
      <c r="B374" s="1" t="s">
        <v>2116</v>
      </c>
      <c r="D374" s="1" t="s">
        <v>1478</v>
      </c>
      <c r="E374" s="1" t="s">
        <v>288</v>
      </c>
      <c r="F374" s="3">
        <v>1</v>
      </c>
      <c r="G374" s="3">
        <v>1</v>
      </c>
    </row>
    <row r="375" spans="1:7">
      <c r="A375" s="12" t="s">
        <v>2117</v>
      </c>
      <c r="B375" s="12" t="s">
        <v>2108</v>
      </c>
      <c r="C375" s="12"/>
      <c r="D375" s="12" t="s">
        <v>1478</v>
      </c>
      <c r="E375" s="12" t="s">
        <v>10</v>
      </c>
      <c r="F375" s="12" t="s">
        <v>2118</v>
      </c>
      <c r="G375" s="12" t="s">
        <v>2118</v>
      </c>
    </row>
    <row r="376" spans="1:7">
      <c r="A376" s="12" t="s">
        <v>2119</v>
      </c>
      <c r="B376" s="12" t="s">
        <v>2113</v>
      </c>
      <c r="C376" s="12"/>
      <c r="D376" s="12" t="s">
        <v>1478</v>
      </c>
      <c r="E376" s="12" t="s">
        <v>10</v>
      </c>
      <c r="F376" s="12" t="s">
        <v>2120</v>
      </c>
      <c r="G376" s="12" t="s">
        <v>2120</v>
      </c>
    </row>
    <row r="377" spans="1:7" s="11" customFormat="1">
      <c r="A377" s="11" t="s">
        <v>2121</v>
      </c>
    </row>
    <row r="378" spans="1:7">
      <c r="A378" s="1" t="s">
        <v>2122</v>
      </c>
      <c r="B378" s="1" t="s">
        <v>2123</v>
      </c>
      <c r="D378" s="1" t="s">
        <v>1478</v>
      </c>
      <c r="E378" s="1" t="s">
        <v>13</v>
      </c>
      <c r="F378" s="1" t="s">
        <v>2124</v>
      </c>
      <c r="G378" s="1" t="s">
        <v>2124</v>
      </c>
    </row>
    <row r="379" spans="1:7">
      <c r="A379" s="1" t="s">
        <v>2125</v>
      </c>
      <c r="B379" s="1" t="s">
        <v>2126</v>
      </c>
      <c r="D379" s="1" t="s">
        <v>1478</v>
      </c>
      <c r="E379" s="1" t="s">
        <v>13</v>
      </c>
      <c r="F379" s="1" t="s">
        <v>2127</v>
      </c>
      <c r="G379" s="1" t="s">
        <v>2127</v>
      </c>
    </row>
    <row r="380" spans="1:7">
      <c r="A380" s="1" t="s">
        <v>2128</v>
      </c>
      <c r="B380" s="1" t="s">
        <v>2129</v>
      </c>
      <c r="D380" s="1" t="s">
        <v>1478</v>
      </c>
      <c r="E380" s="1" t="s">
        <v>13</v>
      </c>
      <c r="F380" s="1" t="s">
        <v>2130</v>
      </c>
      <c r="G380" s="1" t="s">
        <v>2130</v>
      </c>
    </row>
    <row r="381" spans="1:7">
      <c r="A381" s="12" t="s">
        <v>2131</v>
      </c>
      <c r="B381" s="12" t="s">
        <v>2129</v>
      </c>
      <c r="C381" s="12"/>
      <c r="D381" s="12" t="s">
        <v>1478</v>
      </c>
      <c r="E381" s="12" t="s">
        <v>10</v>
      </c>
      <c r="F381" s="12" t="s">
        <v>2132</v>
      </c>
      <c r="G381" s="12" t="s">
        <v>2132</v>
      </c>
    </row>
    <row r="382" spans="1:7">
      <c r="A382" s="1" t="s">
        <v>2133</v>
      </c>
      <c r="B382" s="1" t="s">
        <v>2134</v>
      </c>
      <c r="D382" s="1" t="s">
        <v>1478</v>
      </c>
      <c r="E382" s="1" t="s">
        <v>13</v>
      </c>
      <c r="F382" s="1" t="s">
        <v>2135</v>
      </c>
      <c r="G382" s="1" t="s">
        <v>2135</v>
      </c>
    </row>
    <row r="383" spans="1:7">
      <c r="A383" s="1" t="s">
        <v>2136</v>
      </c>
      <c r="B383" s="1" t="s">
        <v>2137</v>
      </c>
      <c r="D383" s="1" t="s">
        <v>1478</v>
      </c>
      <c r="E383" s="1" t="s">
        <v>13</v>
      </c>
      <c r="F383" s="1" t="s">
        <v>2138</v>
      </c>
      <c r="G383" s="1" t="s">
        <v>2138</v>
      </c>
    </row>
    <row r="384" spans="1:7">
      <c r="A384" s="1" t="s">
        <v>2139</v>
      </c>
      <c r="B384" s="1" t="s">
        <v>2137</v>
      </c>
      <c r="D384" s="1" t="s">
        <v>1478</v>
      </c>
      <c r="E384" s="1" t="s">
        <v>13</v>
      </c>
      <c r="F384" s="1" t="s">
        <v>2138</v>
      </c>
      <c r="G384" s="1" t="s">
        <v>2138</v>
      </c>
    </row>
    <row r="385" spans="1:1024">
      <c r="A385" s="1" t="s">
        <v>2140</v>
      </c>
      <c r="B385" s="1" t="s">
        <v>2141</v>
      </c>
      <c r="D385" s="1" t="s">
        <v>1478</v>
      </c>
      <c r="E385" s="1" t="s">
        <v>13</v>
      </c>
      <c r="F385" s="1" t="s">
        <v>2142</v>
      </c>
      <c r="G385" s="1" t="s">
        <v>2142</v>
      </c>
    </row>
    <row r="386" spans="1:1024">
      <c r="A386" s="1" t="s">
        <v>2143</v>
      </c>
      <c r="B386" s="1" t="s">
        <v>2144</v>
      </c>
      <c r="D386" s="1" t="s">
        <v>1478</v>
      </c>
      <c r="E386" s="1" t="s">
        <v>13</v>
      </c>
      <c r="F386" s="1" t="s">
        <v>2145</v>
      </c>
      <c r="G386" s="1" t="s">
        <v>2145</v>
      </c>
    </row>
    <row r="387" spans="1:1024">
      <c r="A387" s="1" t="s">
        <v>2146</v>
      </c>
      <c r="B387" s="1" t="s">
        <v>2144</v>
      </c>
      <c r="D387" s="1" t="s">
        <v>1478</v>
      </c>
      <c r="E387" s="1" t="s">
        <v>13</v>
      </c>
      <c r="F387" s="1" t="s">
        <v>2147</v>
      </c>
      <c r="G387" s="1" t="s">
        <v>2147</v>
      </c>
    </row>
    <row r="388" spans="1:1024">
      <c r="A388" s="1" t="s">
        <v>2148</v>
      </c>
      <c r="B388" s="1" t="s">
        <v>2149</v>
      </c>
      <c r="D388" s="1" t="s">
        <v>1478</v>
      </c>
      <c r="E388" s="1" t="s">
        <v>13</v>
      </c>
      <c r="F388" s="1" t="s">
        <v>2150</v>
      </c>
      <c r="G388" s="1" t="s">
        <v>2150</v>
      </c>
    </row>
    <row r="390" spans="1:1024" s="14" customFormat="1">
      <c r="A390" s="14" t="s">
        <v>2151</v>
      </c>
    </row>
    <row r="392" spans="1:1024">
      <c r="A392" s="1" t="s">
        <v>2152</v>
      </c>
      <c r="B392" s="1" t="s">
        <v>2153</v>
      </c>
      <c r="D392" s="1" t="s">
        <v>109</v>
      </c>
      <c r="E392" s="1" t="s">
        <v>247</v>
      </c>
      <c r="F392" s="1" t="s">
        <v>2154</v>
      </c>
      <c r="G392" s="1" t="s">
        <v>2154</v>
      </c>
    </row>
    <row r="393" spans="1:1024" s="22" customFormat="1">
      <c r="A393" s="1" t="s">
        <v>9516</v>
      </c>
      <c r="B393" s="1" t="s">
        <v>9517</v>
      </c>
      <c r="C393" s="1"/>
      <c r="D393" s="1" t="s">
        <v>109</v>
      </c>
      <c r="E393" s="1" t="s">
        <v>13</v>
      </c>
      <c r="F393" s="1" t="s">
        <v>9518</v>
      </c>
      <c r="G393" s="1" t="s">
        <v>9518</v>
      </c>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c r="JT393" s="1"/>
      <c r="JU393" s="1"/>
      <c r="JV393" s="1"/>
      <c r="JW393" s="1"/>
      <c r="JX393" s="1"/>
      <c r="JY393" s="1"/>
      <c r="JZ393" s="1"/>
      <c r="KA393" s="1"/>
      <c r="KB393" s="1"/>
      <c r="KC393" s="1"/>
      <c r="KD393" s="1"/>
      <c r="KE393" s="1"/>
      <c r="KF393" s="1"/>
      <c r="KG393" s="1"/>
      <c r="KH393" s="1"/>
      <c r="KI393" s="1"/>
      <c r="KJ393" s="1"/>
      <c r="KK393" s="1"/>
      <c r="KL393" s="1"/>
      <c r="KM393" s="1"/>
      <c r="KN393" s="1"/>
      <c r="KO393" s="1"/>
      <c r="KP393" s="1"/>
      <c r="KQ393" s="1"/>
      <c r="KR393" s="1"/>
      <c r="KS393" s="1"/>
      <c r="KT393" s="1"/>
      <c r="KU393" s="1"/>
      <c r="KV393" s="1"/>
      <c r="KW393" s="1"/>
      <c r="KX393" s="1"/>
      <c r="KY393" s="1"/>
      <c r="KZ393" s="1"/>
      <c r="LA393" s="1"/>
      <c r="LB393" s="1"/>
      <c r="LC393" s="1"/>
      <c r="LD393" s="1"/>
      <c r="LE393" s="1"/>
      <c r="LF393" s="1"/>
      <c r="LG393" s="1"/>
      <c r="LH393" s="1"/>
      <c r="LI393" s="1"/>
      <c r="LJ393" s="1"/>
      <c r="LK393" s="1"/>
      <c r="LL393" s="1"/>
      <c r="LM393" s="1"/>
      <c r="LN393" s="1"/>
      <c r="LO393" s="1"/>
      <c r="LP393" s="1"/>
      <c r="LQ393" s="1"/>
      <c r="LR393" s="1"/>
      <c r="LS393" s="1"/>
      <c r="LT393" s="1"/>
      <c r="LU393" s="1"/>
      <c r="LV393" s="1"/>
      <c r="LW393" s="1"/>
      <c r="LX393" s="1"/>
      <c r="LY393" s="1"/>
      <c r="LZ393" s="1"/>
      <c r="MA393" s="1"/>
      <c r="MB393" s="1"/>
      <c r="MC393" s="1"/>
      <c r="MD393" s="1"/>
      <c r="ME393" s="1"/>
      <c r="MF393" s="1"/>
      <c r="MG393" s="1"/>
      <c r="MH393" s="1"/>
      <c r="MI393" s="1"/>
      <c r="MJ393" s="1"/>
      <c r="MK393" s="1"/>
      <c r="ML393" s="1"/>
      <c r="MM393" s="1"/>
      <c r="MN393" s="1"/>
      <c r="MO393" s="1"/>
      <c r="MP393" s="1"/>
      <c r="MQ393" s="1"/>
      <c r="MR393" s="1"/>
      <c r="MS393" s="1"/>
      <c r="MT393" s="1"/>
      <c r="MU393" s="1"/>
      <c r="MV393" s="1"/>
      <c r="MW393" s="1"/>
      <c r="MX393" s="1"/>
      <c r="MY393" s="1"/>
      <c r="MZ393" s="1"/>
      <c r="NA393" s="1"/>
      <c r="NB393" s="1"/>
      <c r="NC393" s="1"/>
      <c r="ND393" s="1"/>
      <c r="NE393" s="1"/>
      <c r="NF393" s="1"/>
      <c r="NG393" s="1"/>
      <c r="NH393" s="1"/>
      <c r="NI393" s="1"/>
      <c r="NJ393" s="1"/>
      <c r="NK393" s="1"/>
      <c r="NL393" s="1"/>
      <c r="NM393" s="1"/>
      <c r="NN393" s="1"/>
      <c r="NO393" s="1"/>
      <c r="NP393" s="1"/>
      <c r="NQ393" s="1"/>
      <c r="NR393" s="1"/>
      <c r="NS393" s="1"/>
      <c r="NT393" s="1"/>
      <c r="NU393" s="1"/>
      <c r="NV393" s="1"/>
      <c r="NW393" s="1"/>
      <c r="NX393" s="1"/>
      <c r="NY393" s="1"/>
      <c r="NZ393" s="1"/>
      <c r="OA393" s="1"/>
      <c r="OB393" s="1"/>
      <c r="OC393" s="1"/>
      <c r="OD393" s="1"/>
      <c r="OE393" s="1"/>
      <c r="OF393" s="1"/>
      <c r="OG393" s="1"/>
      <c r="OH393" s="1"/>
      <c r="OI393" s="1"/>
      <c r="OJ393" s="1"/>
      <c r="OK393" s="1"/>
      <c r="OL393" s="1"/>
      <c r="OM393" s="1"/>
      <c r="ON393" s="1"/>
      <c r="OO393" s="1"/>
      <c r="OP393" s="1"/>
      <c r="OQ393" s="1"/>
      <c r="OR393" s="1"/>
      <c r="OS393" s="1"/>
      <c r="OT393" s="1"/>
      <c r="OU393" s="1"/>
      <c r="OV393" s="1"/>
      <c r="OW393" s="1"/>
      <c r="OX393" s="1"/>
      <c r="OY393" s="1"/>
      <c r="OZ393" s="1"/>
      <c r="PA393" s="1"/>
      <c r="PB393" s="1"/>
      <c r="PC393" s="1"/>
      <c r="PD393" s="1"/>
      <c r="PE393" s="1"/>
      <c r="PF393" s="1"/>
      <c r="PG393" s="1"/>
      <c r="PH393" s="1"/>
      <c r="PI393" s="1"/>
      <c r="PJ393" s="1"/>
      <c r="PK393" s="1"/>
      <c r="PL393" s="1"/>
      <c r="PM393" s="1"/>
      <c r="PN393" s="1"/>
      <c r="PO393" s="1"/>
      <c r="PP393" s="1"/>
      <c r="PQ393" s="1"/>
      <c r="PR393" s="1"/>
      <c r="PS393" s="1"/>
      <c r="PT393" s="1"/>
      <c r="PU393" s="1"/>
      <c r="PV393" s="1"/>
      <c r="PW393" s="1"/>
      <c r="PX393" s="1"/>
      <c r="PY393" s="1"/>
      <c r="PZ393" s="1"/>
      <c r="QA393" s="1"/>
      <c r="QB393" s="1"/>
      <c r="QC393" s="1"/>
      <c r="QD393" s="1"/>
      <c r="QE393" s="1"/>
      <c r="QF393" s="1"/>
      <c r="QG393" s="1"/>
      <c r="QH393" s="1"/>
      <c r="QI393" s="1"/>
      <c r="QJ393" s="1"/>
      <c r="QK393" s="1"/>
      <c r="QL393" s="1"/>
      <c r="QM393" s="1"/>
      <c r="QN393" s="1"/>
      <c r="QO393" s="1"/>
      <c r="QP393" s="1"/>
      <c r="QQ393" s="1"/>
      <c r="QR393" s="1"/>
      <c r="QS393" s="1"/>
      <c r="QT393" s="1"/>
      <c r="QU393" s="1"/>
      <c r="QV393" s="1"/>
      <c r="QW393" s="1"/>
      <c r="QX393" s="1"/>
      <c r="QY393" s="1"/>
      <c r="QZ393" s="1"/>
      <c r="RA393" s="1"/>
      <c r="RB393" s="1"/>
      <c r="RC393" s="1"/>
      <c r="RD393" s="1"/>
      <c r="RE393" s="1"/>
      <c r="RF393" s="1"/>
      <c r="RG393" s="1"/>
      <c r="RH393" s="1"/>
      <c r="RI393" s="1"/>
      <c r="RJ393" s="1"/>
      <c r="RK393" s="1"/>
      <c r="RL393" s="1"/>
      <c r="RM393" s="1"/>
      <c r="RN393" s="1"/>
      <c r="RO393" s="1"/>
      <c r="RP393" s="1"/>
      <c r="RQ393" s="1"/>
      <c r="RR393" s="1"/>
      <c r="RS393" s="1"/>
      <c r="RT393" s="1"/>
      <c r="RU393" s="1"/>
      <c r="RV393" s="1"/>
      <c r="RW393" s="1"/>
      <c r="RX393" s="1"/>
      <c r="RY393" s="1"/>
      <c r="RZ393" s="1"/>
      <c r="SA393" s="1"/>
      <c r="SB393" s="1"/>
      <c r="SC393" s="1"/>
      <c r="SD393" s="1"/>
      <c r="SE393" s="1"/>
      <c r="SF393" s="1"/>
      <c r="SG393" s="1"/>
      <c r="SH393" s="1"/>
      <c r="SI393" s="1"/>
      <c r="SJ393" s="1"/>
      <c r="SK393" s="1"/>
      <c r="SL393" s="1"/>
      <c r="SM393" s="1"/>
      <c r="SN393" s="1"/>
      <c r="SO393" s="1"/>
      <c r="SP393" s="1"/>
      <c r="SQ393" s="1"/>
      <c r="SR393" s="1"/>
      <c r="SS393" s="1"/>
      <c r="ST393" s="1"/>
      <c r="SU393" s="1"/>
      <c r="SV393" s="1"/>
      <c r="SW393" s="1"/>
      <c r="SX393" s="1"/>
      <c r="SY393" s="1"/>
      <c r="SZ393" s="1"/>
      <c r="TA393" s="1"/>
      <c r="TB393" s="1"/>
      <c r="TC393" s="1"/>
      <c r="TD393" s="1"/>
      <c r="TE393" s="1"/>
      <c r="TF393" s="1"/>
      <c r="TG393" s="1"/>
      <c r="TH393" s="1"/>
      <c r="TI393" s="1"/>
      <c r="TJ393" s="1"/>
      <c r="TK393" s="1"/>
      <c r="TL393" s="1"/>
      <c r="TM393" s="1"/>
      <c r="TN393" s="1"/>
      <c r="TO393" s="1"/>
      <c r="TP393" s="1"/>
      <c r="TQ393" s="1"/>
      <c r="TR393" s="1"/>
      <c r="TS393" s="1"/>
      <c r="TT393" s="1"/>
      <c r="TU393" s="1"/>
      <c r="TV393" s="1"/>
      <c r="TW393" s="1"/>
      <c r="TX393" s="1"/>
      <c r="TY393" s="1"/>
      <c r="TZ393" s="1"/>
      <c r="UA393" s="1"/>
      <c r="UB393" s="1"/>
      <c r="UC393" s="1"/>
      <c r="UD393" s="1"/>
      <c r="UE393" s="1"/>
      <c r="UF393" s="1"/>
      <c r="UG393" s="1"/>
      <c r="UH393" s="1"/>
      <c r="UI393" s="1"/>
      <c r="UJ393" s="1"/>
      <c r="UK393" s="1"/>
      <c r="UL393" s="1"/>
      <c r="UM393" s="1"/>
      <c r="UN393" s="1"/>
      <c r="UO393" s="1"/>
      <c r="UP393" s="1"/>
      <c r="UQ393" s="1"/>
      <c r="UR393" s="1"/>
      <c r="US393" s="1"/>
      <c r="UT393" s="1"/>
      <c r="UU393" s="1"/>
      <c r="UV393" s="1"/>
      <c r="UW393" s="1"/>
      <c r="UX393" s="1"/>
      <c r="UY393" s="1"/>
      <c r="UZ393" s="1"/>
      <c r="VA393" s="1"/>
      <c r="VB393" s="1"/>
      <c r="VC393" s="1"/>
      <c r="VD393" s="1"/>
      <c r="VE393" s="1"/>
      <c r="VF393" s="1"/>
      <c r="VG393" s="1"/>
      <c r="VH393" s="1"/>
      <c r="VI393" s="1"/>
      <c r="VJ393" s="1"/>
      <c r="VK393" s="1"/>
      <c r="VL393" s="1"/>
      <c r="VM393" s="1"/>
      <c r="VN393" s="1"/>
      <c r="VO393" s="1"/>
      <c r="VP393" s="1"/>
      <c r="VQ393" s="1"/>
      <c r="VR393" s="1"/>
      <c r="VS393" s="1"/>
      <c r="VT393" s="1"/>
      <c r="VU393" s="1"/>
      <c r="VV393" s="1"/>
      <c r="VW393" s="1"/>
      <c r="VX393" s="1"/>
      <c r="VY393" s="1"/>
      <c r="VZ393" s="1"/>
      <c r="WA393" s="1"/>
      <c r="WB393" s="1"/>
      <c r="WC393" s="1"/>
      <c r="WD393" s="1"/>
      <c r="WE393" s="1"/>
      <c r="WF393" s="1"/>
      <c r="WG393" s="1"/>
      <c r="WH393" s="1"/>
      <c r="WI393" s="1"/>
      <c r="WJ393" s="1"/>
      <c r="WK393" s="1"/>
      <c r="WL393" s="1"/>
      <c r="WM393" s="1"/>
      <c r="WN393" s="1"/>
      <c r="WO393" s="1"/>
      <c r="WP393" s="1"/>
      <c r="WQ393" s="1"/>
      <c r="WR393" s="1"/>
      <c r="WS393" s="1"/>
      <c r="WT393" s="1"/>
      <c r="WU393" s="1"/>
      <c r="WV393" s="1"/>
      <c r="WW393" s="1"/>
      <c r="WX393" s="1"/>
      <c r="WY393" s="1"/>
      <c r="WZ393" s="1"/>
      <c r="XA393" s="1"/>
      <c r="XB393" s="1"/>
      <c r="XC393" s="1"/>
      <c r="XD393" s="1"/>
      <c r="XE393" s="1"/>
      <c r="XF393" s="1"/>
      <c r="XG393" s="1"/>
      <c r="XH393" s="1"/>
      <c r="XI393" s="1"/>
      <c r="XJ393" s="1"/>
      <c r="XK393" s="1"/>
      <c r="XL393" s="1"/>
      <c r="XM393" s="1"/>
      <c r="XN393" s="1"/>
      <c r="XO393" s="1"/>
      <c r="XP393" s="1"/>
      <c r="XQ393" s="1"/>
      <c r="XR393" s="1"/>
      <c r="XS393" s="1"/>
      <c r="XT393" s="1"/>
      <c r="XU393" s="1"/>
      <c r="XV393" s="1"/>
      <c r="XW393" s="1"/>
      <c r="XX393" s="1"/>
      <c r="XY393" s="1"/>
      <c r="XZ393" s="1"/>
      <c r="YA393" s="1"/>
      <c r="YB393" s="1"/>
      <c r="YC393" s="1"/>
      <c r="YD393" s="1"/>
      <c r="YE393" s="1"/>
      <c r="YF393" s="1"/>
      <c r="YG393" s="1"/>
      <c r="YH393" s="1"/>
      <c r="YI393" s="1"/>
      <c r="YJ393" s="1"/>
      <c r="YK393" s="1"/>
      <c r="YL393" s="1"/>
      <c r="YM393" s="1"/>
      <c r="YN393" s="1"/>
      <c r="YO393" s="1"/>
      <c r="YP393" s="1"/>
      <c r="YQ393" s="1"/>
      <c r="YR393" s="1"/>
      <c r="YS393" s="1"/>
      <c r="YT393" s="1"/>
      <c r="YU393" s="1"/>
      <c r="YV393" s="1"/>
      <c r="YW393" s="1"/>
      <c r="YX393" s="1"/>
      <c r="YY393" s="1"/>
      <c r="YZ393" s="1"/>
      <c r="ZA393" s="1"/>
      <c r="ZB393" s="1"/>
      <c r="ZC393" s="1"/>
      <c r="ZD393" s="1"/>
      <c r="ZE393" s="1"/>
      <c r="ZF393" s="1"/>
      <c r="ZG393" s="1"/>
      <c r="ZH393" s="1"/>
      <c r="ZI393" s="1"/>
      <c r="ZJ393" s="1"/>
      <c r="ZK393" s="1"/>
      <c r="ZL393" s="1"/>
      <c r="ZM393" s="1"/>
      <c r="ZN393" s="1"/>
      <c r="ZO393" s="1"/>
      <c r="ZP393" s="1"/>
      <c r="ZQ393" s="1"/>
      <c r="ZR393" s="1"/>
      <c r="ZS393" s="1"/>
      <c r="ZT393" s="1"/>
      <c r="ZU393" s="1"/>
      <c r="ZV393" s="1"/>
      <c r="ZW393" s="1"/>
      <c r="ZX393" s="1"/>
      <c r="ZY393" s="1"/>
      <c r="ZZ393" s="1"/>
      <c r="AAA393" s="1"/>
      <c r="AAB393" s="1"/>
      <c r="AAC393" s="1"/>
      <c r="AAD393" s="1"/>
      <c r="AAE393" s="1"/>
      <c r="AAF393" s="1"/>
      <c r="AAG393" s="1"/>
      <c r="AAH393" s="1"/>
      <c r="AAI393" s="1"/>
      <c r="AAJ393" s="1"/>
      <c r="AAK393" s="1"/>
      <c r="AAL393" s="1"/>
      <c r="AAM393" s="1"/>
      <c r="AAN393" s="1"/>
      <c r="AAO393" s="1"/>
      <c r="AAP393" s="1"/>
      <c r="AAQ393" s="1"/>
      <c r="AAR393" s="1"/>
      <c r="AAS393" s="1"/>
      <c r="AAT393" s="1"/>
      <c r="AAU393" s="1"/>
      <c r="AAV393" s="1"/>
      <c r="AAW393" s="1"/>
      <c r="AAX393" s="1"/>
      <c r="AAY393" s="1"/>
      <c r="AAZ393" s="1"/>
      <c r="ABA393" s="1"/>
      <c r="ABB393" s="1"/>
      <c r="ABC393" s="1"/>
      <c r="ABD393" s="1"/>
      <c r="ABE393" s="1"/>
      <c r="ABF393" s="1"/>
      <c r="ABG393" s="1"/>
      <c r="ABH393" s="1"/>
      <c r="ABI393" s="1"/>
      <c r="ABJ393" s="1"/>
      <c r="ABK393" s="1"/>
      <c r="ABL393" s="1"/>
      <c r="ABM393" s="1"/>
      <c r="ABN393" s="1"/>
      <c r="ABO393" s="1"/>
      <c r="ABP393" s="1"/>
      <c r="ABQ393" s="1"/>
      <c r="ABR393" s="1"/>
      <c r="ABS393" s="1"/>
      <c r="ABT393" s="1"/>
      <c r="ABU393" s="1"/>
      <c r="ABV393" s="1"/>
      <c r="ABW393" s="1"/>
      <c r="ABX393" s="1"/>
      <c r="ABY393" s="1"/>
      <c r="ABZ393" s="1"/>
      <c r="ACA393" s="1"/>
      <c r="ACB393" s="1"/>
      <c r="ACC393" s="1"/>
      <c r="ACD393" s="1"/>
      <c r="ACE393" s="1"/>
      <c r="ACF393" s="1"/>
      <c r="ACG393" s="1"/>
      <c r="ACH393" s="1"/>
      <c r="ACI393" s="1"/>
      <c r="ACJ393" s="1"/>
      <c r="ACK393" s="1"/>
      <c r="ACL393" s="1"/>
      <c r="ACM393" s="1"/>
      <c r="ACN393" s="1"/>
      <c r="ACO393" s="1"/>
      <c r="ACP393" s="1"/>
      <c r="ACQ393" s="1"/>
      <c r="ACR393" s="1"/>
      <c r="ACS393" s="1"/>
      <c r="ACT393" s="1"/>
      <c r="ACU393" s="1"/>
      <c r="ACV393" s="1"/>
      <c r="ACW393" s="1"/>
      <c r="ACX393" s="1"/>
      <c r="ACY393" s="1"/>
      <c r="ACZ393" s="1"/>
      <c r="ADA393" s="1"/>
      <c r="ADB393" s="1"/>
      <c r="ADC393" s="1"/>
      <c r="ADD393" s="1"/>
      <c r="ADE393" s="1"/>
      <c r="ADF393" s="1"/>
      <c r="ADG393" s="1"/>
      <c r="ADH393" s="1"/>
      <c r="ADI393" s="1"/>
      <c r="ADJ393" s="1"/>
      <c r="ADK393" s="1"/>
      <c r="ADL393" s="1"/>
      <c r="ADM393" s="1"/>
      <c r="ADN393" s="1"/>
      <c r="ADO393" s="1"/>
      <c r="ADP393" s="1"/>
      <c r="ADQ393" s="1"/>
      <c r="ADR393" s="1"/>
      <c r="ADS393" s="1"/>
      <c r="ADT393" s="1"/>
      <c r="ADU393" s="1"/>
      <c r="ADV393" s="1"/>
      <c r="ADW393" s="1"/>
      <c r="ADX393" s="1"/>
      <c r="ADY393" s="1"/>
      <c r="ADZ393" s="1"/>
      <c r="AEA393" s="1"/>
      <c r="AEB393" s="1"/>
      <c r="AEC393" s="1"/>
      <c r="AED393" s="1"/>
      <c r="AEE393" s="1"/>
      <c r="AEF393" s="1"/>
      <c r="AEG393" s="1"/>
      <c r="AEH393" s="1"/>
      <c r="AEI393" s="1"/>
      <c r="AEJ393" s="1"/>
      <c r="AEK393" s="1"/>
      <c r="AEL393" s="1"/>
      <c r="AEM393" s="1"/>
      <c r="AEN393" s="1"/>
      <c r="AEO393" s="1"/>
      <c r="AEP393" s="1"/>
      <c r="AEQ393" s="1"/>
      <c r="AER393" s="1"/>
      <c r="AES393" s="1"/>
      <c r="AET393" s="1"/>
      <c r="AEU393" s="1"/>
      <c r="AEV393" s="1"/>
      <c r="AEW393" s="1"/>
      <c r="AEX393" s="1"/>
      <c r="AEY393" s="1"/>
      <c r="AEZ393" s="1"/>
      <c r="AFA393" s="1"/>
      <c r="AFB393" s="1"/>
      <c r="AFC393" s="1"/>
      <c r="AFD393" s="1"/>
      <c r="AFE393" s="1"/>
      <c r="AFF393" s="1"/>
      <c r="AFG393" s="1"/>
      <c r="AFH393" s="1"/>
      <c r="AFI393" s="1"/>
      <c r="AFJ393" s="1"/>
      <c r="AFK393" s="1"/>
      <c r="AFL393" s="1"/>
      <c r="AFM393" s="1"/>
      <c r="AFN393" s="1"/>
      <c r="AFO393" s="1"/>
      <c r="AFP393" s="1"/>
      <c r="AFQ393" s="1"/>
      <c r="AFR393" s="1"/>
      <c r="AFS393" s="1"/>
      <c r="AFT393" s="1"/>
      <c r="AFU393" s="1"/>
      <c r="AFV393" s="1"/>
      <c r="AFW393" s="1"/>
      <c r="AFX393" s="1"/>
      <c r="AFY393" s="1"/>
      <c r="AFZ393" s="1"/>
      <c r="AGA393" s="1"/>
      <c r="AGB393" s="1"/>
      <c r="AGC393" s="1"/>
      <c r="AGD393" s="1"/>
      <c r="AGE393" s="1"/>
      <c r="AGF393" s="1"/>
      <c r="AGG393" s="1"/>
      <c r="AGH393" s="1"/>
      <c r="AGI393" s="1"/>
      <c r="AGJ393" s="1"/>
      <c r="AGK393" s="1"/>
      <c r="AGL393" s="1"/>
      <c r="AGM393" s="1"/>
      <c r="AGN393" s="1"/>
      <c r="AGO393" s="1"/>
      <c r="AGP393" s="1"/>
      <c r="AGQ393" s="1"/>
      <c r="AGR393" s="1"/>
      <c r="AGS393" s="1"/>
      <c r="AGT393" s="1"/>
      <c r="AGU393" s="1"/>
      <c r="AGV393" s="1"/>
      <c r="AGW393" s="1"/>
      <c r="AGX393" s="1"/>
      <c r="AGY393" s="1"/>
      <c r="AGZ393" s="1"/>
      <c r="AHA393" s="1"/>
      <c r="AHB393" s="1"/>
      <c r="AHC393" s="1"/>
      <c r="AHD393" s="1"/>
      <c r="AHE393" s="1"/>
      <c r="AHF393" s="1"/>
      <c r="AHG393" s="1"/>
      <c r="AHH393" s="1"/>
      <c r="AHI393" s="1"/>
      <c r="AHJ393" s="1"/>
      <c r="AHK393" s="1"/>
      <c r="AHL393" s="1"/>
      <c r="AHM393" s="1"/>
      <c r="AHN393" s="1"/>
      <c r="AHO393" s="1"/>
      <c r="AHP393" s="1"/>
      <c r="AHQ393" s="1"/>
      <c r="AHR393" s="1"/>
      <c r="AHS393" s="1"/>
      <c r="AHT393" s="1"/>
      <c r="AHU393" s="1"/>
      <c r="AHV393" s="1"/>
      <c r="AHW393" s="1"/>
      <c r="AHX393" s="1"/>
      <c r="AHY393" s="1"/>
      <c r="AHZ393" s="1"/>
      <c r="AIA393" s="1"/>
      <c r="AIB393" s="1"/>
      <c r="AIC393" s="1"/>
      <c r="AID393" s="1"/>
      <c r="AIE393" s="1"/>
      <c r="AIF393" s="1"/>
      <c r="AIG393" s="1"/>
      <c r="AIH393" s="1"/>
      <c r="AII393" s="1"/>
      <c r="AIJ393" s="1"/>
      <c r="AIK393" s="1"/>
      <c r="AIL393" s="1"/>
      <c r="AIM393" s="1"/>
      <c r="AIN393" s="1"/>
      <c r="AIO393" s="1"/>
      <c r="AIP393" s="1"/>
      <c r="AIQ393" s="1"/>
      <c r="AIR393" s="1"/>
      <c r="AIS393" s="1"/>
      <c r="AIT393" s="1"/>
      <c r="AIU393" s="1"/>
      <c r="AIV393" s="1"/>
      <c r="AIW393" s="1"/>
      <c r="AIX393" s="1"/>
      <c r="AIY393" s="1"/>
      <c r="AIZ393" s="1"/>
      <c r="AJA393" s="1"/>
      <c r="AJB393" s="1"/>
      <c r="AJC393" s="1"/>
      <c r="AJD393" s="1"/>
      <c r="AJE393" s="1"/>
      <c r="AJF393" s="1"/>
      <c r="AJG393" s="1"/>
      <c r="AJH393" s="1"/>
      <c r="AJI393" s="1"/>
      <c r="AJJ393" s="1"/>
      <c r="AJK393" s="1"/>
      <c r="AJL393" s="1"/>
      <c r="AJM393" s="1"/>
      <c r="AJN393" s="1"/>
      <c r="AJO393" s="1"/>
      <c r="AJP393" s="1"/>
      <c r="AJQ393" s="1"/>
      <c r="AJR393" s="1"/>
      <c r="AJS393" s="1"/>
      <c r="AJT393" s="1"/>
      <c r="AJU393" s="1"/>
      <c r="AJV393" s="1"/>
      <c r="AJW393" s="1"/>
      <c r="AJX393" s="1"/>
      <c r="AJY393" s="1"/>
      <c r="AJZ393" s="1"/>
      <c r="AKA393" s="1"/>
      <c r="AKB393" s="1"/>
      <c r="AKC393" s="1"/>
      <c r="AKD393" s="1"/>
      <c r="AKE393" s="1"/>
      <c r="AKF393" s="1"/>
      <c r="AKG393" s="1"/>
      <c r="AKH393" s="1"/>
      <c r="AKI393" s="1"/>
      <c r="AKJ393" s="1"/>
      <c r="AKK393" s="1"/>
      <c r="AKL393" s="1"/>
      <c r="AKM393" s="1"/>
      <c r="AKN393" s="1"/>
      <c r="AKO393" s="1"/>
      <c r="AKP393" s="1"/>
      <c r="AKQ393" s="1"/>
      <c r="AKR393" s="1"/>
      <c r="AKS393" s="1"/>
      <c r="AKT393" s="1"/>
      <c r="AKU393" s="1"/>
      <c r="AKV393" s="1"/>
      <c r="AKW393" s="1"/>
      <c r="AKX393" s="1"/>
      <c r="AKY393" s="1"/>
      <c r="AKZ393" s="1"/>
      <c r="ALA393" s="1"/>
      <c r="ALB393" s="1"/>
      <c r="ALC393" s="1"/>
      <c r="ALD393" s="1"/>
      <c r="ALE393" s="1"/>
      <c r="ALF393" s="1"/>
      <c r="ALG393" s="1"/>
      <c r="ALH393" s="1"/>
      <c r="ALI393" s="1"/>
      <c r="ALJ393" s="1"/>
      <c r="ALK393" s="1"/>
      <c r="ALL393" s="1"/>
      <c r="ALM393" s="1"/>
      <c r="ALN393" s="1"/>
      <c r="ALO393" s="1"/>
      <c r="ALP393" s="1"/>
      <c r="ALQ393" s="1"/>
      <c r="ALR393" s="1"/>
      <c r="ALS393" s="1"/>
      <c r="ALT393" s="1"/>
      <c r="ALU393" s="1"/>
      <c r="ALV393" s="1"/>
      <c r="ALW393" s="1"/>
      <c r="ALX393" s="1"/>
      <c r="ALY393" s="1"/>
      <c r="ALZ393" s="1"/>
      <c r="AMA393" s="1"/>
      <c r="AMB393" s="1"/>
      <c r="AMC393" s="1"/>
      <c r="AMD393" s="1"/>
      <c r="AME393" s="1"/>
      <c r="AMF393" s="1"/>
      <c r="AMG393" s="1"/>
      <c r="AMH393" s="1"/>
      <c r="AMI393" s="1"/>
      <c r="AMJ393" s="1"/>
    </row>
    <row r="394" spans="1:1024">
      <c r="A394" s="1" t="s">
        <v>2155</v>
      </c>
      <c r="B394" s="1" t="s">
        <v>2156</v>
      </c>
      <c r="D394" s="1" t="s">
        <v>109</v>
      </c>
      <c r="E394" s="1" t="s">
        <v>247</v>
      </c>
      <c r="F394" s="1" t="s">
        <v>9519</v>
      </c>
      <c r="G394" s="1" t="s">
        <v>9520</v>
      </c>
    </row>
    <row r="395" spans="1:1024">
      <c r="A395" s="1" t="s">
        <v>2157</v>
      </c>
      <c r="B395" s="1" t="s">
        <v>2158</v>
      </c>
      <c r="D395" s="1" t="s">
        <v>109</v>
      </c>
      <c r="E395" s="1" t="s">
        <v>247</v>
      </c>
      <c r="F395" s="1" t="s">
        <v>2159</v>
      </c>
      <c r="G395" s="1" t="s">
        <v>2160</v>
      </c>
    </row>
    <row r="396" spans="1:1024">
      <c r="A396" s="1" t="s">
        <v>2161</v>
      </c>
      <c r="B396" s="1" t="s">
        <v>2162</v>
      </c>
      <c r="D396" s="1" t="s">
        <v>109</v>
      </c>
      <c r="E396" s="1" t="s">
        <v>247</v>
      </c>
      <c r="F396" s="1" t="s">
        <v>9521</v>
      </c>
      <c r="G396" s="1" t="s">
        <v>9522</v>
      </c>
    </row>
    <row r="397" spans="1:1024">
      <c r="A397" s="1" t="s">
        <v>2163</v>
      </c>
      <c r="B397" s="1" t="s">
        <v>2164</v>
      </c>
      <c r="D397" s="1" t="s">
        <v>109</v>
      </c>
      <c r="E397" s="1" t="s">
        <v>247</v>
      </c>
      <c r="F397" s="1" t="s">
        <v>2165</v>
      </c>
      <c r="G397" s="1" t="s">
        <v>2165</v>
      </c>
    </row>
    <row r="398" spans="1:1024">
      <c r="A398" s="1" t="s">
        <v>2166</v>
      </c>
      <c r="B398" s="1" t="s">
        <v>2167</v>
      </c>
      <c r="D398" s="1" t="s">
        <v>109</v>
      </c>
      <c r="E398" s="1" t="s">
        <v>247</v>
      </c>
      <c r="F398" s="1" t="s">
        <v>2168</v>
      </c>
      <c r="G398" s="1" t="s">
        <v>2168</v>
      </c>
    </row>
    <row r="399" spans="1:1024">
      <c r="A399" s="1" t="s">
        <v>2169</v>
      </c>
      <c r="B399" s="1" t="s">
        <v>2170</v>
      </c>
      <c r="D399" s="1" t="s">
        <v>109</v>
      </c>
      <c r="E399" s="1" t="s">
        <v>247</v>
      </c>
      <c r="F399" s="1" t="s">
        <v>2171</v>
      </c>
      <c r="G399" s="1" t="s">
        <v>2172</v>
      </c>
    </row>
    <row r="401" spans="1:7" s="14" customFormat="1">
      <c r="A401" s="14" t="s">
        <v>2173</v>
      </c>
    </row>
    <row r="402" spans="1:7">
      <c r="A402" s="1" t="s">
        <v>2174</v>
      </c>
      <c r="B402" s="1" t="s">
        <v>2175</v>
      </c>
      <c r="D402" s="1" t="s">
        <v>1478</v>
      </c>
      <c r="E402" s="1" t="s">
        <v>13</v>
      </c>
      <c r="F402" s="1" t="s">
        <v>2176</v>
      </c>
      <c r="G402" s="1" t="s">
        <v>2176</v>
      </c>
    </row>
    <row r="403" spans="1:7">
      <c r="A403" s="1" t="s">
        <v>9523</v>
      </c>
      <c r="B403" s="1" t="s">
        <v>9524</v>
      </c>
      <c r="D403" s="1" t="s">
        <v>1478</v>
      </c>
      <c r="E403" s="1" t="s">
        <v>13</v>
      </c>
      <c r="F403" s="1" t="s">
        <v>9525</v>
      </c>
      <c r="G403" s="1" t="s">
        <v>9525</v>
      </c>
    </row>
    <row r="404" spans="1:7">
      <c r="A404" s="1" t="s">
        <v>9526</v>
      </c>
      <c r="B404" s="1" t="s">
        <v>9527</v>
      </c>
      <c r="D404" s="1" t="s">
        <v>1478</v>
      </c>
      <c r="E404" s="1" t="s">
        <v>13</v>
      </c>
      <c r="F404" s="1" t="s">
        <v>9528</v>
      </c>
      <c r="G404" s="1" t="s">
        <v>9528</v>
      </c>
    </row>
    <row r="407" spans="1:7" s="14" customFormat="1">
      <c r="A407" s="14" t="s">
        <v>2177</v>
      </c>
    </row>
    <row r="408" spans="1:7">
      <c r="A408" s="1" t="s">
        <v>2178</v>
      </c>
      <c r="B408" s="1" t="s">
        <v>2179</v>
      </c>
      <c r="C408" s="1" t="s">
        <v>2180</v>
      </c>
      <c r="D408" s="1" t="s">
        <v>2181</v>
      </c>
      <c r="E408" s="1" t="s">
        <v>10</v>
      </c>
      <c r="F408" s="1" t="s">
        <v>2182</v>
      </c>
      <c r="G408" s="1" t="s">
        <v>2182</v>
      </c>
    </row>
    <row r="409" spans="1:7">
      <c r="A409" s="1" t="s">
        <v>2183</v>
      </c>
      <c r="B409" s="1" t="s">
        <v>2184</v>
      </c>
      <c r="C409" s="1" t="s">
        <v>2180</v>
      </c>
      <c r="D409" s="1" t="s">
        <v>2181</v>
      </c>
      <c r="E409" s="1" t="s">
        <v>10</v>
      </c>
      <c r="F409" s="1" t="s">
        <v>2185</v>
      </c>
      <c r="G409" s="1" t="s">
        <v>2185</v>
      </c>
    </row>
    <row r="410" spans="1:7">
      <c r="A410" s="1" t="s">
        <v>2186</v>
      </c>
      <c r="B410" s="1" t="s">
        <v>2187</v>
      </c>
      <c r="C410" s="1" t="s">
        <v>2180</v>
      </c>
      <c r="D410" s="1" t="s">
        <v>2181</v>
      </c>
      <c r="E410" s="1" t="s">
        <v>13</v>
      </c>
      <c r="F410" s="3">
        <v>2019</v>
      </c>
      <c r="G410" s="3">
        <v>2019</v>
      </c>
    </row>
    <row r="411" spans="1:7">
      <c r="A411" s="1" t="s">
        <v>2188</v>
      </c>
      <c r="B411" s="1" t="s">
        <v>2189</v>
      </c>
      <c r="C411" s="1" t="s">
        <v>2180</v>
      </c>
      <c r="D411" s="1" t="s">
        <v>2181</v>
      </c>
      <c r="E411" s="1" t="s">
        <v>13</v>
      </c>
      <c r="F411" s="3">
        <v>2030</v>
      </c>
      <c r="G411" s="3">
        <v>2030</v>
      </c>
    </row>
    <row r="412" spans="1:7">
      <c r="A412" s="1" t="s">
        <v>2190</v>
      </c>
      <c r="B412" s="1" t="s">
        <v>2191</v>
      </c>
      <c r="C412" s="1" t="s">
        <v>2180</v>
      </c>
      <c r="D412" s="1" t="s">
        <v>2181</v>
      </c>
      <c r="E412" s="1" t="s">
        <v>13</v>
      </c>
      <c r="F412" s="1" t="s">
        <v>9082</v>
      </c>
      <c r="G412" s="1" t="s">
        <v>9082</v>
      </c>
    </row>
    <row r="413" spans="1:7">
      <c r="A413" s="1" t="s">
        <v>2192</v>
      </c>
      <c r="B413" s="1" t="s">
        <v>2193</v>
      </c>
      <c r="C413" s="1" t="s">
        <v>2180</v>
      </c>
      <c r="D413" s="1" t="s">
        <v>2181</v>
      </c>
      <c r="E413" s="1" t="s">
        <v>13</v>
      </c>
      <c r="F413" s="1" t="s">
        <v>1188</v>
      </c>
      <c r="G413" s="1" t="s">
        <v>1188</v>
      </c>
    </row>
    <row r="414" spans="1:7">
      <c r="A414" s="1" t="s">
        <v>2194</v>
      </c>
      <c r="B414" s="1" t="s">
        <v>2195</v>
      </c>
      <c r="C414" s="1" t="s">
        <v>2180</v>
      </c>
      <c r="D414" s="1" t="s">
        <v>2181</v>
      </c>
      <c r="E414" s="1" t="s">
        <v>247</v>
      </c>
      <c r="F414" s="1" t="s">
        <v>9124</v>
      </c>
      <c r="G414" s="1" t="s">
        <v>9124</v>
      </c>
    </row>
    <row r="415" spans="1:7">
      <c r="A415" s="1" t="s">
        <v>2196</v>
      </c>
      <c r="B415" s="1" t="s">
        <v>2197</v>
      </c>
      <c r="C415" s="1" t="s">
        <v>2180</v>
      </c>
      <c r="D415" s="1" t="s">
        <v>2181</v>
      </c>
      <c r="E415" s="1" t="s">
        <v>247</v>
      </c>
      <c r="F415" s="1" t="s">
        <v>1200</v>
      </c>
      <c r="G415" s="1" t="s">
        <v>1200</v>
      </c>
    </row>
    <row r="416" spans="1:7">
      <c r="A416" s="1" t="s">
        <v>2198</v>
      </c>
      <c r="B416" s="1" t="s">
        <v>2199</v>
      </c>
      <c r="C416" s="1" t="s">
        <v>2180</v>
      </c>
      <c r="D416" s="1" t="s">
        <v>2181</v>
      </c>
      <c r="E416" s="1" t="s">
        <v>13</v>
      </c>
      <c r="F416" s="1" t="s">
        <v>9094</v>
      </c>
      <c r="G416" s="1" t="s">
        <v>9094</v>
      </c>
    </row>
    <row r="417" spans="1:7">
      <c r="A417" s="1" t="s">
        <v>2200</v>
      </c>
      <c r="B417" s="1" t="s">
        <v>2201</v>
      </c>
      <c r="C417" s="1" t="s">
        <v>2180</v>
      </c>
      <c r="D417" s="1" t="s">
        <v>2181</v>
      </c>
      <c r="E417" s="1" t="s">
        <v>13</v>
      </c>
      <c r="F417" s="1" t="s">
        <v>1235</v>
      </c>
      <c r="G417" s="1" t="s">
        <v>1235</v>
      </c>
    </row>
    <row r="418" spans="1:7">
      <c r="A418" s="1" t="s">
        <v>2202</v>
      </c>
      <c r="B418" s="1" t="s">
        <v>2203</v>
      </c>
      <c r="C418" s="1" t="s">
        <v>2180</v>
      </c>
      <c r="D418" s="1" t="s">
        <v>2181</v>
      </c>
      <c r="E418" s="1" t="s">
        <v>13</v>
      </c>
      <c r="F418" s="1" t="s">
        <v>9091</v>
      </c>
      <c r="G418" s="1" t="s">
        <v>9091</v>
      </c>
    </row>
    <row r="419" spans="1:7">
      <c r="A419" s="1" t="s">
        <v>2204</v>
      </c>
      <c r="B419" s="1" t="s">
        <v>2205</v>
      </c>
      <c r="C419" s="1" t="s">
        <v>2180</v>
      </c>
      <c r="D419" s="1" t="s">
        <v>2181</v>
      </c>
      <c r="E419" s="1" t="s">
        <v>13</v>
      </c>
      <c r="F419" s="1" t="s">
        <v>1233</v>
      </c>
      <c r="G419" s="1" t="s">
        <v>1233</v>
      </c>
    </row>
    <row r="420" spans="1:7">
      <c r="A420" s="1" t="s">
        <v>2206</v>
      </c>
      <c r="B420" s="1" t="s">
        <v>2207</v>
      </c>
      <c r="C420" s="1" t="s">
        <v>2180</v>
      </c>
      <c r="D420" s="1" t="s">
        <v>2181</v>
      </c>
      <c r="E420" s="1" t="s">
        <v>13</v>
      </c>
      <c r="F420" s="1" t="s">
        <v>9529</v>
      </c>
      <c r="G420" s="1" t="s">
        <v>9529</v>
      </c>
    </row>
    <row r="421" spans="1:7">
      <c r="A421" s="1" t="s">
        <v>2208</v>
      </c>
      <c r="B421" s="1" t="s">
        <v>2209</v>
      </c>
      <c r="C421" s="1" t="s">
        <v>2180</v>
      </c>
      <c r="D421" s="1" t="s">
        <v>2181</v>
      </c>
      <c r="E421" s="1" t="s">
        <v>247</v>
      </c>
      <c r="F421" s="3">
        <v>45</v>
      </c>
      <c r="G421" s="3">
        <v>45</v>
      </c>
    </row>
    <row r="422" spans="1:7">
      <c r="A422" s="1" t="s">
        <v>2210</v>
      </c>
      <c r="B422" s="1" t="s">
        <v>1457</v>
      </c>
      <c r="C422" s="1" t="s">
        <v>2180</v>
      </c>
      <c r="D422" s="1" t="s">
        <v>2181</v>
      </c>
      <c r="E422" s="1" t="s">
        <v>13</v>
      </c>
      <c r="F422" s="3">
        <v>20</v>
      </c>
      <c r="G422" s="3">
        <v>20</v>
      </c>
    </row>
    <row r="423" spans="1:7">
      <c r="E423" s="3"/>
      <c r="F423" s="3"/>
    </row>
    <row r="424" spans="1:7">
      <c r="A424" s="1" t="s">
        <v>9530</v>
      </c>
      <c r="B424" s="1" t="s">
        <v>9076</v>
      </c>
      <c r="D424" s="1" t="s">
        <v>2181</v>
      </c>
      <c r="E424" s="1" t="s">
        <v>13</v>
      </c>
      <c r="F424" s="1" t="s">
        <v>9082</v>
      </c>
      <c r="G424" s="1" t="s">
        <v>9082</v>
      </c>
    </row>
    <row r="425" spans="1:7">
      <c r="A425" s="1" t="s">
        <v>2211</v>
      </c>
      <c r="B425" s="1" t="s">
        <v>1189</v>
      </c>
      <c r="D425" s="1" t="s">
        <v>2181</v>
      </c>
      <c r="E425" s="1" t="s">
        <v>13</v>
      </c>
      <c r="F425" s="1" t="s">
        <v>1188</v>
      </c>
      <c r="G425" s="1" t="s">
        <v>1188</v>
      </c>
    </row>
    <row r="426" spans="1:7">
      <c r="A426" s="1" t="s">
        <v>2212</v>
      </c>
      <c r="B426" s="1" t="s">
        <v>9531</v>
      </c>
      <c r="D426" s="1" t="s">
        <v>2181</v>
      </c>
      <c r="E426" s="1" t="s">
        <v>13</v>
      </c>
      <c r="F426" s="1" t="s">
        <v>9532</v>
      </c>
      <c r="G426" s="1" t="s">
        <v>9532</v>
      </c>
    </row>
    <row r="427" spans="1:7">
      <c r="A427" s="1" t="s">
        <v>9533</v>
      </c>
      <c r="B427" s="1" t="s">
        <v>9534</v>
      </c>
      <c r="D427" s="1" t="s">
        <v>2181</v>
      </c>
      <c r="E427" s="1" t="s">
        <v>247</v>
      </c>
      <c r="F427" s="1" t="s">
        <v>9124</v>
      </c>
      <c r="G427" s="1" t="s">
        <v>9124</v>
      </c>
    </row>
    <row r="428" spans="1:7">
      <c r="A428" s="1" t="s">
        <v>2213</v>
      </c>
      <c r="B428" s="1" t="s">
        <v>2214</v>
      </c>
      <c r="D428" s="1" t="s">
        <v>2181</v>
      </c>
      <c r="E428" s="1" t="s">
        <v>247</v>
      </c>
      <c r="F428" s="1" t="s">
        <v>1200</v>
      </c>
      <c r="G428" s="1" t="s">
        <v>1200</v>
      </c>
    </row>
    <row r="429" spans="1:7">
      <c r="A429" s="1" t="s">
        <v>9535</v>
      </c>
      <c r="B429" s="1" t="s">
        <v>9536</v>
      </c>
      <c r="D429" s="1" t="s">
        <v>2181</v>
      </c>
      <c r="E429" s="1" t="s">
        <v>13</v>
      </c>
      <c r="F429" s="1" t="s">
        <v>9537</v>
      </c>
      <c r="G429" s="1" t="s">
        <v>9537</v>
      </c>
    </row>
    <row r="430" spans="1:7">
      <c r="A430" s="1" t="s">
        <v>2215</v>
      </c>
      <c r="B430" s="1" t="s">
        <v>2216</v>
      </c>
      <c r="D430" s="1" t="s">
        <v>2181</v>
      </c>
      <c r="E430" s="1" t="s">
        <v>13</v>
      </c>
      <c r="F430" s="1" t="s">
        <v>2217</v>
      </c>
      <c r="G430" s="1" t="s">
        <v>2217</v>
      </c>
    </row>
    <row r="431" spans="1:7">
      <c r="A431" s="1" t="s">
        <v>2218</v>
      </c>
      <c r="B431" s="1" t="s">
        <v>9538</v>
      </c>
      <c r="D431" s="1" t="s">
        <v>2181</v>
      </c>
      <c r="E431" s="1" t="s">
        <v>13</v>
      </c>
      <c r="F431" s="1" t="s">
        <v>9539</v>
      </c>
      <c r="G431" s="1" t="s">
        <v>9539</v>
      </c>
    </row>
    <row r="432" spans="1:7">
      <c r="A432" s="1" t="s">
        <v>2219</v>
      </c>
      <c r="B432" s="1" t="s">
        <v>9540</v>
      </c>
      <c r="D432" s="1" t="s">
        <v>2181</v>
      </c>
      <c r="E432" s="1" t="s">
        <v>13</v>
      </c>
      <c r="F432" s="1" t="s">
        <v>9541</v>
      </c>
      <c r="G432" s="1" t="s">
        <v>9541</v>
      </c>
    </row>
    <row r="433" spans="1:8">
      <c r="A433" s="1" t="s">
        <v>2220</v>
      </c>
      <c r="B433" s="1" t="s">
        <v>2221</v>
      </c>
      <c r="D433" s="1" t="s">
        <v>2181</v>
      </c>
      <c r="E433" s="1" t="s">
        <v>13</v>
      </c>
      <c r="F433" s="1" t="s">
        <v>2222</v>
      </c>
      <c r="G433" s="1" t="s">
        <v>2222</v>
      </c>
    </row>
    <row r="434" spans="1:8">
      <c r="A434" s="1" t="s">
        <v>2223</v>
      </c>
      <c r="B434" s="1" t="s">
        <v>2224</v>
      </c>
      <c r="D434" s="1" t="s">
        <v>2181</v>
      </c>
      <c r="E434" s="1" t="s">
        <v>13</v>
      </c>
      <c r="F434" s="1" t="s">
        <v>2225</v>
      </c>
      <c r="G434" s="1" t="s">
        <v>2225</v>
      </c>
    </row>
    <row r="435" spans="1:8">
      <c r="A435" s="1" t="s">
        <v>9542</v>
      </c>
      <c r="B435" s="1" t="s">
        <v>9432</v>
      </c>
      <c r="D435" s="1" t="s">
        <v>2181</v>
      </c>
      <c r="E435" s="1" t="s">
        <v>13</v>
      </c>
      <c r="F435" s="1" t="s">
        <v>9094</v>
      </c>
      <c r="G435" s="1" t="s">
        <v>9094</v>
      </c>
    </row>
    <row r="436" spans="1:8">
      <c r="A436" s="1" t="s">
        <v>2226</v>
      </c>
      <c r="B436" s="1" t="s">
        <v>1772</v>
      </c>
      <c r="D436" s="1" t="s">
        <v>2181</v>
      </c>
      <c r="E436" s="1" t="s">
        <v>13</v>
      </c>
      <c r="F436" s="1" t="s">
        <v>1235</v>
      </c>
      <c r="G436" s="1" t="s">
        <v>1235</v>
      </c>
    </row>
    <row r="437" spans="1:8">
      <c r="A437" s="1" t="s">
        <v>9543</v>
      </c>
      <c r="B437" s="1" t="s">
        <v>9430</v>
      </c>
      <c r="D437" s="1" t="s">
        <v>2181</v>
      </c>
      <c r="E437" s="1" t="s">
        <v>13</v>
      </c>
      <c r="F437" s="1" t="s">
        <v>9091</v>
      </c>
      <c r="G437" s="1" t="s">
        <v>9091</v>
      </c>
    </row>
    <row r="438" spans="1:8">
      <c r="A438" s="1" t="s">
        <v>2227</v>
      </c>
      <c r="B438" s="1" t="s">
        <v>1769</v>
      </c>
      <c r="D438" s="1" t="s">
        <v>2181</v>
      </c>
      <c r="E438" s="1" t="s">
        <v>13</v>
      </c>
      <c r="F438" s="1" t="s">
        <v>1233</v>
      </c>
      <c r="G438" s="1" t="s">
        <v>1233</v>
      </c>
    </row>
    <row r="439" spans="1:8">
      <c r="A439" s="1" t="s">
        <v>2228</v>
      </c>
      <c r="B439" s="1" t="s">
        <v>9544</v>
      </c>
      <c r="D439" s="1" t="s">
        <v>2181</v>
      </c>
      <c r="E439" s="1" t="s">
        <v>13</v>
      </c>
      <c r="F439" s="1" t="s">
        <v>9545</v>
      </c>
      <c r="G439" s="1" t="s">
        <v>9545</v>
      </c>
    </row>
    <row r="440" spans="1:8">
      <c r="A440" s="1" t="s">
        <v>2229</v>
      </c>
      <c r="B440" s="1" t="s">
        <v>9546</v>
      </c>
      <c r="D440" s="1" t="s">
        <v>2181</v>
      </c>
      <c r="E440" s="1" t="s">
        <v>13</v>
      </c>
      <c r="F440" s="1" t="s">
        <v>9547</v>
      </c>
      <c r="G440" s="1" t="s">
        <v>9547</v>
      </c>
    </row>
    <row r="441" spans="1:8">
      <c r="A441" s="1" t="s">
        <v>2230</v>
      </c>
      <c r="B441" s="1" t="s">
        <v>2231</v>
      </c>
      <c r="D441" s="1" t="s">
        <v>2181</v>
      </c>
      <c r="E441" s="1" t="s">
        <v>13</v>
      </c>
      <c r="F441" s="1" t="s">
        <v>9529</v>
      </c>
      <c r="G441" s="1" t="s">
        <v>9529</v>
      </c>
    </row>
    <row r="442" spans="1:8">
      <c r="A442" s="8" t="s">
        <v>2232</v>
      </c>
      <c r="B442" s="1" t="s">
        <v>2233</v>
      </c>
      <c r="D442" s="1" t="s">
        <v>2181</v>
      </c>
      <c r="E442" s="1" t="s">
        <v>13</v>
      </c>
      <c r="F442" s="1" t="s">
        <v>2234</v>
      </c>
      <c r="G442" s="1" t="s">
        <v>2234</v>
      </c>
      <c r="H442" s="1" t="s">
        <v>2235</v>
      </c>
    </row>
    <row r="443" spans="1:8">
      <c r="A443" s="8" t="s">
        <v>2236</v>
      </c>
      <c r="B443" s="1" t="s">
        <v>2237</v>
      </c>
      <c r="D443" s="1" t="s">
        <v>2181</v>
      </c>
      <c r="E443" s="1" t="s">
        <v>13</v>
      </c>
      <c r="F443" s="1" t="s">
        <v>2238</v>
      </c>
      <c r="G443" s="1" t="s">
        <v>2238</v>
      </c>
    </row>
    <row r="444" spans="1:8">
      <c r="A444" s="8" t="s">
        <v>2239</v>
      </c>
      <c r="B444" s="1" t="s">
        <v>2240</v>
      </c>
      <c r="D444" s="1" t="s">
        <v>2181</v>
      </c>
      <c r="E444" s="1" t="s">
        <v>13</v>
      </c>
      <c r="F444" s="1" t="s">
        <v>2241</v>
      </c>
      <c r="G444" s="1" t="s">
        <v>2241</v>
      </c>
    </row>
    <row r="445" spans="1:8">
      <c r="A445" s="8" t="s">
        <v>2242</v>
      </c>
      <c r="B445" s="1" t="s">
        <v>2243</v>
      </c>
      <c r="D445" s="1" t="s">
        <v>2181</v>
      </c>
      <c r="E445" s="1" t="s">
        <v>13</v>
      </c>
      <c r="F445" s="1" t="s">
        <v>2244</v>
      </c>
      <c r="G445" s="1" t="s">
        <v>2244</v>
      </c>
    </row>
    <row r="446" spans="1:8">
      <c r="A446" s="8" t="s">
        <v>2245</v>
      </c>
      <c r="B446" s="1" t="s">
        <v>2246</v>
      </c>
      <c r="D446" s="1" t="s">
        <v>2181</v>
      </c>
      <c r="E446" s="1" t="s">
        <v>13</v>
      </c>
      <c r="F446" s="1" t="s">
        <v>2247</v>
      </c>
      <c r="G446" s="1" t="s">
        <v>2247</v>
      </c>
    </row>
    <row r="447" spans="1:8">
      <c r="A447" s="8" t="s">
        <v>2248</v>
      </c>
      <c r="B447" s="1" t="s">
        <v>2249</v>
      </c>
      <c r="D447" s="1" t="s">
        <v>2181</v>
      </c>
      <c r="E447" s="1" t="s">
        <v>247</v>
      </c>
      <c r="F447" s="1" t="s">
        <v>2250</v>
      </c>
      <c r="G447" s="1" t="s">
        <v>2250</v>
      </c>
    </row>
    <row r="448" spans="1:8">
      <c r="A448" s="8" t="s">
        <v>2251</v>
      </c>
      <c r="B448" s="1" t="s">
        <v>2252</v>
      </c>
      <c r="D448" s="1" t="s">
        <v>2181</v>
      </c>
      <c r="E448" s="1" t="s">
        <v>247</v>
      </c>
      <c r="F448" s="1" t="s">
        <v>2253</v>
      </c>
      <c r="G448" s="1" t="s">
        <v>2253</v>
      </c>
      <c r="H448" s="1" t="s">
        <v>2254</v>
      </c>
    </row>
    <row r="449" spans="1:7">
      <c r="A449" s="8" t="s">
        <v>2255</v>
      </c>
      <c r="B449" s="1" t="s">
        <v>2256</v>
      </c>
      <c r="D449" s="1" t="s">
        <v>2181</v>
      </c>
      <c r="E449" s="1" t="s">
        <v>247</v>
      </c>
      <c r="F449" s="1" t="s">
        <v>2257</v>
      </c>
      <c r="G449" s="1" t="s">
        <v>2257</v>
      </c>
    </row>
    <row r="450" spans="1:7">
      <c r="A450" s="8" t="s">
        <v>2258</v>
      </c>
      <c r="B450" s="1" t="s">
        <v>2259</v>
      </c>
      <c r="D450" s="1" t="s">
        <v>2181</v>
      </c>
      <c r="E450" s="1" t="s">
        <v>247</v>
      </c>
      <c r="F450" s="1" t="s">
        <v>2260</v>
      </c>
      <c r="G450" s="1" t="s">
        <v>2260</v>
      </c>
    </row>
    <row r="451" spans="1:7">
      <c r="A451" s="8" t="s">
        <v>2261</v>
      </c>
      <c r="B451" s="1" t="s">
        <v>2262</v>
      </c>
      <c r="D451" s="1" t="s">
        <v>2181</v>
      </c>
      <c r="E451" s="1" t="s">
        <v>247</v>
      </c>
      <c r="F451" s="1" t="s">
        <v>2263</v>
      </c>
      <c r="G451" s="1" t="s">
        <v>2263</v>
      </c>
    </row>
    <row r="453" spans="1:7">
      <c r="A453" s="1" t="s">
        <v>2264</v>
      </c>
      <c r="B453" s="1" t="s">
        <v>2265</v>
      </c>
      <c r="D453" s="1" t="s">
        <v>2181</v>
      </c>
      <c r="E453" s="1" t="s">
        <v>13</v>
      </c>
      <c r="F453" s="1" t="s">
        <v>2266</v>
      </c>
      <c r="G453" s="1" t="s">
        <v>2266</v>
      </c>
    </row>
    <row r="454" spans="1:7">
      <c r="A454" s="1" t="s">
        <v>2267</v>
      </c>
      <c r="B454" s="1" t="s">
        <v>2268</v>
      </c>
      <c r="D454" s="1" t="s">
        <v>2181</v>
      </c>
      <c r="E454" s="1" t="s">
        <v>13</v>
      </c>
      <c r="F454" s="1" t="s">
        <v>2269</v>
      </c>
      <c r="G454" s="1" t="s">
        <v>2269</v>
      </c>
    </row>
    <row r="455" spans="1:7">
      <c r="A455" s="1" t="s">
        <v>2270</v>
      </c>
      <c r="B455" s="1" t="s">
        <v>2271</v>
      </c>
      <c r="D455" s="1" t="s">
        <v>2181</v>
      </c>
      <c r="E455" s="1" t="s">
        <v>13</v>
      </c>
      <c r="F455" s="1" t="s">
        <v>2272</v>
      </c>
      <c r="G455" s="1" t="s">
        <v>2272</v>
      </c>
    </row>
    <row r="456" spans="1:7">
      <c r="A456" s="1" t="s">
        <v>2273</v>
      </c>
      <c r="B456" s="1" t="s">
        <v>2274</v>
      </c>
      <c r="D456" s="1" t="s">
        <v>2181</v>
      </c>
      <c r="E456" s="1" t="s">
        <v>13</v>
      </c>
      <c r="F456" s="1" t="s">
        <v>2275</v>
      </c>
      <c r="G456" s="1" t="s">
        <v>2275</v>
      </c>
    </row>
    <row r="457" spans="1:7">
      <c r="A457" s="1" t="s">
        <v>2276</v>
      </c>
      <c r="B457" s="1" t="s">
        <v>2277</v>
      </c>
      <c r="D457" s="1" t="s">
        <v>2181</v>
      </c>
      <c r="E457" s="1" t="s">
        <v>13</v>
      </c>
      <c r="F457" s="1" t="s">
        <v>2278</v>
      </c>
      <c r="G457" s="1" t="s">
        <v>2278</v>
      </c>
    </row>
    <row r="458" spans="1:7">
      <c r="A458" s="1" t="s">
        <v>2279</v>
      </c>
      <c r="B458" s="1" t="s">
        <v>2280</v>
      </c>
      <c r="D458" s="1" t="s">
        <v>2181</v>
      </c>
      <c r="E458" s="1" t="s">
        <v>13</v>
      </c>
      <c r="F458" s="1" t="s">
        <v>2281</v>
      </c>
      <c r="G458" s="1" t="s">
        <v>2281</v>
      </c>
    </row>
    <row r="459" spans="1:7">
      <c r="A459" s="1" t="s">
        <v>2282</v>
      </c>
      <c r="B459" s="1" t="s">
        <v>2283</v>
      </c>
      <c r="D459" s="1" t="s">
        <v>2181</v>
      </c>
      <c r="E459" s="1" t="s">
        <v>13</v>
      </c>
      <c r="F459" s="1" t="s">
        <v>2284</v>
      </c>
      <c r="G459" s="1" t="s">
        <v>2284</v>
      </c>
    </row>
    <row r="460" spans="1:7">
      <c r="A460" s="1" t="s">
        <v>2285</v>
      </c>
      <c r="B460" s="1" t="s">
        <v>2286</v>
      </c>
      <c r="D460" s="1" t="s">
        <v>2181</v>
      </c>
      <c r="E460" s="1" t="s">
        <v>13</v>
      </c>
      <c r="F460" s="1" t="s">
        <v>2287</v>
      </c>
      <c r="G460" s="1" t="s">
        <v>2287</v>
      </c>
    </row>
    <row r="461" spans="1:7">
      <c r="A461" s="1" t="s">
        <v>2288</v>
      </c>
      <c r="B461" s="1" t="s">
        <v>2289</v>
      </c>
      <c r="D461" s="1" t="s">
        <v>2181</v>
      </c>
      <c r="E461" s="1" t="s">
        <v>13</v>
      </c>
      <c r="F461" s="1" t="s">
        <v>2202</v>
      </c>
      <c r="G461" s="1" t="s">
        <v>2202</v>
      </c>
    </row>
    <row r="462" spans="1:7">
      <c r="A462" s="1" t="s">
        <v>2290</v>
      </c>
      <c r="B462" s="1" t="s">
        <v>2291</v>
      </c>
      <c r="D462" s="1" t="s">
        <v>2181</v>
      </c>
      <c r="E462" s="1" t="s">
        <v>13</v>
      </c>
      <c r="F462" s="1" t="s">
        <v>2198</v>
      </c>
      <c r="G462" s="1" t="s">
        <v>2198</v>
      </c>
    </row>
    <row r="463" spans="1:7">
      <c r="A463" s="1" t="s">
        <v>2292</v>
      </c>
      <c r="B463" s="1" t="s">
        <v>2293</v>
      </c>
      <c r="D463" s="1" t="s">
        <v>2181</v>
      </c>
      <c r="E463" s="1" t="s">
        <v>13</v>
      </c>
      <c r="F463" s="1" t="s">
        <v>2204</v>
      </c>
      <c r="G463" s="1" t="s">
        <v>2204</v>
      </c>
    </row>
    <row r="464" spans="1:7">
      <c r="A464" s="1" t="s">
        <v>2294</v>
      </c>
      <c r="B464" s="1" t="s">
        <v>2295</v>
      </c>
      <c r="D464" s="1" t="s">
        <v>2181</v>
      </c>
      <c r="E464" s="1" t="s">
        <v>13</v>
      </c>
      <c r="F464" s="1" t="s">
        <v>2200</v>
      </c>
      <c r="G464" s="1" t="s">
        <v>2200</v>
      </c>
    </row>
    <row r="465" spans="1:8">
      <c r="A465" s="1" t="s">
        <v>2296</v>
      </c>
      <c r="B465" s="1" t="s">
        <v>2297</v>
      </c>
      <c r="D465" s="1" t="s">
        <v>2181</v>
      </c>
      <c r="E465" s="1" t="s">
        <v>13</v>
      </c>
      <c r="F465" s="1" t="s">
        <v>2298</v>
      </c>
      <c r="G465" s="1" t="s">
        <v>2298</v>
      </c>
    </row>
    <row r="466" spans="1:8">
      <c r="A466" s="1" t="s">
        <v>2299</v>
      </c>
      <c r="B466" s="1" t="s">
        <v>2300</v>
      </c>
      <c r="D466" s="1" t="s">
        <v>2181</v>
      </c>
      <c r="E466" s="1" t="s">
        <v>13</v>
      </c>
      <c r="F466" s="1" t="s">
        <v>2301</v>
      </c>
      <c r="G466" s="1" t="s">
        <v>2301</v>
      </c>
    </row>
    <row r="467" spans="1:8">
      <c r="A467" s="1" t="s">
        <v>2302</v>
      </c>
      <c r="B467" s="1" t="s">
        <v>2303</v>
      </c>
      <c r="D467" s="1" t="s">
        <v>2181</v>
      </c>
      <c r="E467" s="1" t="s">
        <v>13</v>
      </c>
      <c r="F467" s="1" t="s">
        <v>2304</v>
      </c>
      <c r="G467" s="1" t="s">
        <v>2304</v>
      </c>
    </row>
    <row r="468" spans="1:8">
      <c r="A468" s="8" t="s">
        <v>2305</v>
      </c>
      <c r="B468" s="1" t="s">
        <v>2306</v>
      </c>
      <c r="D468" s="1" t="s">
        <v>2181</v>
      </c>
      <c r="E468" s="1" t="s">
        <v>13</v>
      </c>
      <c r="F468" s="1" t="s">
        <v>2307</v>
      </c>
      <c r="G468" s="1" t="s">
        <v>2307</v>
      </c>
      <c r="H468" s="1" t="s">
        <v>2235</v>
      </c>
    </row>
    <row r="469" spans="1:8">
      <c r="A469" s="8" t="s">
        <v>2308</v>
      </c>
      <c r="B469" s="1" t="s">
        <v>2237</v>
      </c>
      <c r="D469" s="1" t="s">
        <v>2181</v>
      </c>
      <c r="E469" s="1" t="s">
        <v>13</v>
      </c>
      <c r="F469" s="1" t="s">
        <v>2309</v>
      </c>
      <c r="G469" s="1" t="s">
        <v>2309</v>
      </c>
    </row>
    <row r="470" spans="1:8">
      <c r="A470" s="8" t="s">
        <v>2310</v>
      </c>
      <c r="B470" s="1" t="s">
        <v>2240</v>
      </c>
      <c r="D470" s="1" t="s">
        <v>2181</v>
      </c>
      <c r="E470" s="1" t="s">
        <v>13</v>
      </c>
      <c r="F470" s="1" t="s">
        <v>2311</v>
      </c>
      <c r="G470" s="1" t="s">
        <v>2311</v>
      </c>
    </row>
    <row r="471" spans="1:8">
      <c r="A471" s="8" t="s">
        <v>2312</v>
      </c>
      <c r="B471" s="1" t="s">
        <v>2243</v>
      </c>
      <c r="D471" s="1" t="s">
        <v>2181</v>
      </c>
      <c r="E471" s="1" t="s">
        <v>13</v>
      </c>
      <c r="F471" s="1" t="s">
        <v>2313</v>
      </c>
      <c r="G471" s="1" t="s">
        <v>2313</v>
      </c>
    </row>
    <row r="472" spans="1:8">
      <c r="A472" s="8" t="s">
        <v>2314</v>
      </c>
      <c r="B472" s="1" t="s">
        <v>2246</v>
      </c>
      <c r="D472" s="1" t="s">
        <v>2181</v>
      </c>
      <c r="E472" s="1" t="s">
        <v>13</v>
      </c>
      <c r="F472" s="1" t="s">
        <v>2315</v>
      </c>
      <c r="G472" s="1" t="s">
        <v>2315</v>
      </c>
    </row>
    <row r="473" spans="1:8">
      <c r="A473" s="8" t="s">
        <v>2316</v>
      </c>
      <c r="B473" s="1" t="s">
        <v>2249</v>
      </c>
      <c r="D473" s="1" t="s">
        <v>2181</v>
      </c>
      <c r="E473" s="1" t="s">
        <v>247</v>
      </c>
      <c r="F473" s="1" t="s">
        <v>2317</v>
      </c>
      <c r="G473" s="1" t="s">
        <v>2317</v>
      </c>
    </row>
    <row r="474" spans="1:8">
      <c r="A474" s="8" t="s">
        <v>2318</v>
      </c>
      <c r="B474" s="1" t="s">
        <v>2252</v>
      </c>
      <c r="D474" s="1" t="s">
        <v>2181</v>
      </c>
      <c r="E474" s="1" t="s">
        <v>247</v>
      </c>
      <c r="F474" s="1" t="s">
        <v>2253</v>
      </c>
      <c r="G474" s="1" t="s">
        <v>2253</v>
      </c>
      <c r="H474" s="1" t="s">
        <v>2254</v>
      </c>
    </row>
    <row r="475" spans="1:8">
      <c r="A475" s="8" t="s">
        <v>2319</v>
      </c>
      <c r="B475" s="1" t="s">
        <v>2256</v>
      </c>
      <c r="D475" s="1" t="s">
        <v>2181</v>
      </c>
      <c r="E475" s="1" t="s">
        <v>247</v>
      </c>
      <c r="F475" s="1" t="s">
        <v>2320</v>
      </c>
      <c r="G475" s="1" t="s">
        <v>2320</v>
      </c>
    </row>
    <row r="476" spans="1:8">
      <c r="A476" s="8" t="s">
        <v>2321</v>
      </c>
      <c r="B476" s="1" t="s">
        <v>2259</v>
      </c>
      <c r="D476" s="1" t="s">
        <v>2181</v>
      </c>
      <c r="E476" s="1" t="s">
        <v>247</v>
      </c>
      <c r="F476" s="1" t="s">
        <v>2322</v>
      </c>
      <c r="G476" s="1" t="s">
        <v>2322</v>
      </c>
    </row>
    <row r="477" spans="1:8">
      <c r="A477" s="8" t="s">
        <v>2323</v>
      </c>
      <c r="B477" s="1" t="s">
        <v>2262</v>
      </c>
      <c r="D477" s="1" t="s">
        <v>2181</v>
      </c>
      <c r="E477" s="1" t="s">
        <v>247</v>
      </c>
      <c r="F477" s="1" t="s">
        <v>2324</v>
      </c>
      <c r="G477" s="1" t="s">
        <v>2324</v>
      </c>
    </row>
    <row r="479" spans="1:8" s="14" customFormat="1">
      <c r="A479" s="14" t="s">
        <v>2325</v>
      </c>
    </row>
    <row r="480" spans="1:8">
      <c r="A480" s="1" t="s">
        <v>2326</v>
      </c>
      <c r="B480" s="1" t="s">
        <v>2327</v>
      </c>
      <c r="D480" s="1" t="s">
        <v>2328</v>
      </c>
      <c r="E480" s="1" t="s">
        <v>13</v>
      </c>
      <c r="F480" s="3">
        <v>2019</v>
      </c>
      <c r="G480" s="3">
        <v>2019</v>
      </c>
    </row>
    <row r="481" spans="1:7">
      <c r="A481" s="1" t="s">
        <v>2329</v>
      </c>
      <c r="B481" s="1" t="s">
        <v>2330</v>
      </c>
      <c r="D481" s="1" t="s">
        <v>2328</v>
      </c>
      <c r="E481" s="1" t="s">
        <v>13</v>
      </c>
      <c r="F481" s="1" t="s">
        <v>9082</v>
      </c>
      <c r="G481" s="1" t="s">
        <v>9082</v>
      </c>
    </row>
    <row r="482" spans="1:7">
      <c r="A482" s="1" t="s">
        <v>2331</v>
      </c>
      <c r="B482" s="1" t="s">
        <v>2332</v>
      </c>
      <c r="D482" s="1" t="s">
        <v>2328</v>
      </c>
      <c r="E482" s="1" t="s">
        <v>247</v>
      </c>
      <c r="F482" s="1" t="s">
        <v>9124</v>
      </c>
      <c r="G482" s="1" t="s">
        <v>9124</v>
      </c>
    </row>
    <row r="483" spans="1:7">
      <c r="A483" s="1" t="s">
        <v>2333</v>
      </c>
      <c r="B483" s="1" t="s">
        <v>2334</v>
      </c>
      <c r="D483" s="1" t="s">
        <v>2328</v>
      </c>
      <c r="E483" s="1" t="s">
        <v>247</v>
      </c>
      <c r="F483" s="1" t="s">
        <v>9127</v>
      </c>
      <c r="G483" s="1" t="s">
        <v>9127</v>
      </c>
    </row>
    <row r="484" spans="1:7">
      <c r="A484" s="1" t="s">
        <v>2335</v>
      </c>
      <c r="B484" s="1" t="s">
        <v>2336</v>
      </c>
      <c r="D484" s="1" t="s">
        <v>2328</v>
      </c>
      <c r="E484" s="1" t="s">
        <v>247</v>
      </c>
      <c r="F484" s="1" t="s">
        <v>9131</v>
      </c>
      <c r="G484" s="1" t="s">
        <v>9131</v>
      </c>
    </row>
    <row r="485" spans="1:7">
      <c r="A485" s="1" t="s">
        <v>2337</v>
      </c>
      <c r="B485" s="1" t="s">
        <v>2338</v>
      </c>
      <c r="D485" s="1" t="s">
        <v>2328</v>
      </c>
      <c r="E485" s="1" t="s">
        <v>247</v>
      </c>
      <c r="F485" s="1" t="s">
        <v>9120</v>
      </c>
      <c r="G485" s="1" t="s">
        <v>9120</v>
      </c>
    </row>
    <row r="486" spans="1:7">
      <c r="A486" s="1" t="s">
        <v>2339</v>
      </c>
      <c r="B486" s="1" t="s">
        <v>2340</v>
      </c>
      <c r="D486" s="1" t="s">
        <v>2328</v>
      </c>
      <c r="E486" s="1" t="s">
        <v>247</v>
      </c>
      <c r="F486" s="1" t="s">
        <v>9116</v>
      </c>
      <c r="G486" s="1" t="s">
        <v>9116</v>
      </c>
    </row>
    <row r="487" spans="1:7">
      <c r="A487" s="1" t="s">
        <v>2341</v>
      </c>
      <c r="B487" s="1" t="s">
        <v>2342</v>
      </c>
      <c r="D487" s="1" t="s">
        <v>2328</v>
      </c>
      <c r="E487" s="1" t="s">
        <v>13</v>
      </c>
      <c r="F487" s="1" t="s">
        <v>9140</v>
      </c>
      <c r="G487" s="1" t="s">
        <v>9140</v>
      </c>
    </row>
    <row r="488" spans="1:7">
      <c r="A488" s="1" t="s">
        <v>2343</v>
      </c>
      <c r="B488" s="1" t="s">
        <v>2344</v>
      </c>
      <c r="D488" s="1" t="s">
        <v>2328</v>
      </c>
      <c r="E488" s="1" t="s">
        <v>13</v>
      </c>
      <c r="F488" s="1" t="s">
        <v>9091</v>
      </c>
      <c r="G488" s="1" t="s">
        <v>9091</v>
      </c>
    </row>
    <row r="489" spans="1:7">
      <c r="A489" s="1" t="s">
        <v>2345</v>
      </c>
      <c r="B489" s="1" t="s">
        <v>2346</v>
      </c>
      <c r="D489" s="1" t="s">
        <v>2328</v>
      </c>
      <c r="E489" s="1" t="s">
        <v>13</v>
      </c>
      <c r="F489" s="1" t="s">
        <v>9094</v>
      </c>
      <c r="G489" s="1" t="s">
        <v>9094</v>
      </c>
    </row>
    <row r="490" spans="1:7">
      <c r="A490" s="1" t="s">
        <v>2347</v>
      </c>
      <c r="B490" s="1" t="s">
        <v>2348</v>
      </c>
      <c r="D490" s="1" t="s">
        <v>2328</v>
      </c>
      <c r="E490" s="1" t="s">
        <v>13</v>
      </c>
      <c r="F490" s="1" t="s">
        <v>9548</v>
      </c>
      <c r="G490" s="1" t="s">
        <v>9548</v>
      </c>
    </row>
    <row r="491" spans="1:7">
      <c r="A491" s="1" t="s">
        <v>2349</v>
      </c>
      <c r="B491" s="1" t="s">
        <v>2350</v>
      </c>
      <c r="D491" s="1" t="s">
        <v>2328</v>
      </c>
      <c r="E491" s="1" t="s">
        <v>288</v>
      </c>
      <c r="F491" s="1" t="s">
        <v>9549</v>
      </c>
      <c r="G491" s="1" t="s">
        <v>9549</v>
      </c>
    </row>
    <row r="492" spans="1:7">
      <c r="A492" s="1" t="s">
        <v>2351</v>
      </c>
      <c r="B492" s="1" t="s">
        <v>2352</v>
      </c>
      <c r="D492" s="1" t="s">
        <v>2328</v>
      </c>
      <c r="E492" s="1" t="s">
        <v>288</v>
      </c>
      <c r="F492" s="1" t="s">
        <v>9550</v>
      </c>
      <c r="G492" s="1" t="s">
        <v>9550</v>
      </c>
    </row>
    <row r="493" spans="1:7">
      <c r="A493" s="1" t="s">
        <v>2353</v>
      </c>
      <c r="B493" s="1" t="s">
        <v>2354</v>
      </c>
      <c r="D493" s="1" t="s">
        <v>2328</v>
      </c>
      <c r="E493" s="1" t="s">
        <v>288</v>
      </c>
      <c r="F493" s="1" t="s">
        <v>9551</v>
      </c>
      <c r="G493" s="1" t="s">
        <v>9551</v>
      </c>
    </row>
    <row r="496" spans="1:7">
      <c r="A496" s="15" t="s">
        <v>2355</v>
      </c>
      <c r="B496" s="1" t="s">
        <v>2356</v>
      </c>
      <c r="C496" s="1" t="s">
        <v>2180</v>
      </c>
      <c r="D496" s="1" t="s">
        <v>2328</v>
      </c>
      <c r="E496" s="1" t="s">
        <v>13</v>
      </c>
      <c r="F496" s="3">
        <v>2021</v>
      </c>
      <c r="G496" s="3">
        <v>2021</v>
      </c>
    </row>
    <row r="497" spans="1:7">
      <c r="A497" s="15" t="s">
        <v>2357</v>
      </c>
      <c r="B497" s="1" t="s">
        <v>2358</v>
      </c>
      <c r="C497" s="1" t="s">
        <v>2180</v>
      </c>
      <c r="D497" s="1" t="s">
        <v>2328</v>
      </c>
      <c r="E497" s="1" t="s">
        <v>13</v>
      </c>
      <c r="F497" s="3">
        <v>2030</v>
      </c>
      <c r="G497" s="3">
        <v>2030</v>
      </c>
    </row>
    <row r="498" spans="1:7">
      <c r="A498" s="1" t="s">
        <v>2359</v>
      </c>
      <c r="B498" s="1" t="s">
        <v>2360</v>
      </c>
      <c r="D498" s="1" t="s">
        <v>2328</v>
      </c>
      <c r="E498" s="1" t="s">
        <v>13</v>
      </c>
      <c r="F498" s="3" t="s">
        <v>2361</v>
      </c>
      <c r="G498" s="3" t="s">
        <v>2361</v>
      </c>
    </row>
    <row r="500" spans="1:7">
      <c r="A500" s="15" t="s">
        <v>2362</v>
      </c>
      <c r="B500" s="1" t="s">
        <v>2363</v>
      </c>
      <c r="C500" s="1" t="s">
        <v>2180</v>
      </c>
      <c r="D500" s="1" t="s">
        <v>2328</v>
      </c>
      <c r="E500" s="1" t="s">
        <v>13</v>
      </c>
      <c r="F500" s="1" t="s">
        <v>2364</v>
      </c>
      <c r="G500" s="1" t="s">
        <v>2364</v>
      </c>
    </row>
    <row r="501" spans="1:7">
      <c r="A501" s="15" t="s">
        <v>2365</v>
      </c>
      <c r="B501" s="1" t="s">
        <v>2338</v>
      </c>
      <c r="C501" s="1" t="s">
        <v>2180</v>
      </c>
      <c r="D501" s="1" t="s">
        <v>2328</v>
      </c>
      <c r="E501" s="1" t="s">
        <v>247</v>
      </c>
      <c r="F501" s="3" t="s">
        <v>2337</v>
      </c>
      <c r="G501" s="3" t="s">
        <v>2337</v>
      </c>
    </row>
    <row r="502" spans="1:7">
      <c r="A502" s="1" t="s">
        <v>2366</v>
      </c>
      <c r="B502" s="1" t="s">
        <v>2367</v>
      </c>
      <c r="D502" s="1" t="s">
        <v>2328</v>
      </c>
      <c r="E502" s="1" t="s">
        <v>13</v>
      </c>
      <c r="F502" s="1" t="s">
        <v>2368</v>
      </c>
      <c r="G502" s="1" t="s">
        <v>2368</v>
      </c>
    </row>
    <row r="503" spans="1:7">
      <c r="A503" s="15" t="s">
        <v>2369</v>
      </c>
      <c r="B503" s="1" t="s">
        <v>2370</v>
      </c>
      <c r="C503" s="1" t="s">
        <v>2180</v>
      </c>
      <c r="D503" s="1" t="s">
        <v>2328</v>
      </c>
      <c r="E503" s="1" t="s">
        <v>13</v>
      </c>
      <c r="F503" s="1" t="s">
        <v>2371</v>
      </c>
      <c r="G503" s="1" t="s">
        <v>2371</v>
      </c>
    </row>
    <row r="504" spans="1:7">
      <c r="A504" s="15" t="s">
        <v>2372</v>
      </c>
      <c r="B504" s="1" t="s">
        <v>2373</v>
      </c>
      <c r="C504" s="1" t="s">
        <v>2180</v>
      </c>
      <c r="D504" s="1" t="s">
        <v>2328</v>
      </c>
      <c r="E504" s="1" t="s">
        <v>13</v>
      </c>
      <c r="F504" s="1" t="s">
        <v>2374</v>
      </c>
      <c r="G504" s="1" t="s">
        <v>2374</v>
      </c>
    </row>
    <row r="505" spans="1:7">
      <c r="A505" s="1" t="s">
        <v>2375</v>
      </c>
      <c r="B505" s="1" t="s">
        <v>2376</v>
      </c>
      <c r="D505" s="1" t="s">
        <v>2328</v>
      </c>
      <c r="E505" s="1" t="s">
        <v>13</v>
      </c>
      <c r="F505" s="1" t="s">
        <v>2377</v>
      </c>
      <c r="G505" s="1" t="s">
        <v>2377</v>
      </c>
    </row>
    <row r="506" spans="1:7">
      <c r="A506" s="1" t="s">
        <v>2378</v>
      </c>
      <c r="B506" s="1" t="s">
        <v>2379</v>
      </c>
      <c r="D506" s="1" t="s">
        <v>2328</v>
      </c>
      <c r="E506" s="1" t="s">
        <v>13</v>
      </c>
      <c r="F506" s="1" t="s">
        <v>2380</v>
      </c>
      <c r="G506" s="1" t="s">
        <v>2380</v>
      </c>
    </row>
    <row r="507" spans="1:7">
      <c r="A507" s="1" t="s">
        <v>2381</v>
      </c>
      <c r="B507" s="1" t="s">
        <v>2382</v>
      </c>
      <c r="D507" s="1" t="s">
        <v>2328</v>
      </c>
      <c r="E507" s="1" t="s">
        <v>13</v>
      </c>
      <c r="F507" s="1" t="s">
        <v>2383</v>
      </c>
      <c r="G507" s="1" t="s">
        <v>2383</v>
      </c>
    </row>
    <row r="508" spans="1:7">
      <c r="A508" s="1" t="s">
        <v>2384</v>
      </c>
      <c r="B508" s="1" t="s">
        <v>2385</v>
      </c>
      <c r="D508" s="1" t="s">
        <v>2328</v>
      </c>
      <c r="E508" s="1" t="s">
        <v>13</v>
      </c>
      <c r="F508" s="1" t="s">
        <v>2386</v>
      </c>
      <c r="G508" s="1" t="s">
        <v>2386</v>
      </c>
    </row>
    <row r="509" spans="1:7">
      <c r="A509" s="15" t="s">
        <v>2387</v>
      </c>
      <c r="B509" s="1" t="s">
        <v>2388</v>
      </c>
      <c r="C509" s="1" t="s">
        <v>2180</v>
      </c>
      <c r="D509" s="1" t="s">
        <v>2328</v>
      </c>
      <c r="E509" s="1" t="s">
        <v>13</v>
      </c>
      <c r="F509" s="1" t="s">
        <v>2389</v>
      </c>
      <c r="G509" s="1" t="s">
        <v>2389</v>
      </c>
    </row>
    <row r="510" spans="1:7">
      <c r="A510" s="15" t="s">
        <v>2390</v>
      </c>
      <c r="B510" s="1" t="s">
        <v>2391</v>
      </c>
      <c r="C510" s="1" t="s">
        <v>2180</v>
      </c>
      <c r="D510" s="1" t="s">
        <v>2328</v>
      </c>
      <c r="E510" s="1" t="s">
        <v>247</v>
      </c>
      <c r="F510" s="1" t="s">
        <v>2392</v>
      </c>
      <c r="G510" s="1" t="s">
        <v>2392</v>
      </c>
    </row>
    <row r="511" spans="1:7">
      <c r="A511" s="1" t="s">
        <v>2393</v>
      </c>
      <c r="B511" s="1" t="s">
        <v>2391</v>
      </c>
      <c r="D511" s="1" t="s">
        <v>2328</v>
      </c>
      <c r="E511" s="1" t="s">
        <v>247</v>
      </c>
      <c r="F511" s="1" t="s">
        <v>2394</v>
      </c>
      <c r="G511" s="1" t="s">
        <v>2394</v>
      </c>
    </row>
    <row r="513" spans="1:7">
      <c r="A513" s="1" t="s">
        <v>2395</v>
      </c>
      <c r="B513" s="1" t="s">
        <v>2396</v>
      </c>
      <c r="D513" s="1" t="s">
        <v>2328</v>
      </c>
      <c r="E513" s="1" t="s">
        <v>13</v>
      </c>
      <c r="F513" s="1" t="s">
        <v>2397</v>
      </c>
      <c r="G513" s="1" t="s">
        <v>2397</v>
      </c>
    </row>
    <row r="514" spans="1:7">
      <c r="A514" s="1" t="s">
        <v>2398</v>
      </c>
      <c r="B514" s="1" t="s">
        <v>2399</v>
      </c>
      <c r="D514" s="1" t="s">
        <v>2328</v>
      </c>
      <c r="E514" s="1" t="s">
        <v>13</v>
      </c>
      <c r="F514" s="1" t="s">
        <v>2400</v>
      </c>
      <c r="G514" s="1" t="s">
        <v>2400</v>
      </c>
    </row>
    <row r="515" spans="1:7">
      <c r="A515" s="1" t="s">
        <v>2401</v>
      </c>
      <c r="B515" s="1" t="s">
        <v>2402</v>
      </c>
      <c r="D515" s="1" t="s">
        <v>2328</v>
      </c>
      <c r="E515" s="1" t="s">
        <v>13</v>
      </c>
      <c r="F515" s="1" t="s">
        <v>2403</v>
      </c>
      <c r="G515" s="1" t="s">
        <v>2403</v>
      </c>
    </row>
    <row r="517" spans="1:7">
      <c r="A517" s="15" t="s">
        <v>2404</v>
      </c>
      <c r="B517" s="1" t="s">
        <v>2405</v>
      </c>
      <c r="C517" s="1" t="s">
        <v>2180</v>
      </c>
      <c r="D517" s="1" t="s">
        <v>2328</v>
      </c>
      <c r="E517" s="1" t="s">
        <v>13</v>
      </c>
      <c r="F517" s="1" t="s">
        <v>2406</v>
      </c>
      <c r="G517" s="1" t="s">
        <v>2406</v>
      </c>
    </row>
    <row r="518" spans="1:7">
      <c r="A518" s="15" t="s">
        <v>2407</v>
      </c>
      <c r="B518" s="1" t="s">
        <v>2408</v>
      </c>
      <c r="C518" s="1" t="s">
        <v>2180</v>
      </c>
      <c r="D518" s="1" t="s">
        <v>2328</v>
      </c>
      <c r="E518" s="1" t="s">
        <v>13</v>
      </c>
      <c r="F518" s="1" t="s">
        <v>2409</v>
      </c>
      <c r="G518" s="1" t="s">
        <v>2409</v>
      </c>
    </row>
    <row r="519" spans="1:7">
      <c r="A519" s="1" t="s">
        <v>2410</v>
      </c>
      <c r="B519" s="1" t="s">
        <v>2411</v>
      </c>
      <c r="D519" s="1" t="s">
        <v>2328</v>
      </c>
      <c r="E519" s="1" t="s">
        <v>13</v>
      </c>
      <c r="F519" s="1" t="s">
        <v>2412</v>
      </c>
      <c r="G519" s="1" t="s">
        <v>2412</v>
      </c>
    </row>
    <row r="521" spans="1:7">
      <c r="A521" s="15" t="s">
        <v>2413</v>
      </c>
      <c r="B521" s="1" t="s">
        <v>2414</v>
      </c>
      <c r="C521" s="1" t="s">
        <v>2180</v>
      </c>
      <c r="D521" s="1" t="s">
        <v>2328</v>
      </c>
      <c r="E521" s="1" t="s">
        <v>13</v>
      </c>
      <c r="F521" s="1" t="s">
        <v>2415</v>
      </c>
      <c r="G521" s="1" t="s">
        <v>2415</v>
      </c>
    </row>
    <row r="522" spans="1:7">
      <c r="A522" s="15" t="s">
        <v>2416</v>
      </c>
      <c r="B522" s="1" t="s">
        <v>2417</v>
      </c>
      <c r="C522" s="1" t="s">
        <v>2180</v>
      </c>
      <c r="D522" s="1" t="s">
        <v>2328</v>
      </c>
      <c r="E522" s="1" t="s">
        <v>13</v>
      </c>
      <c r="F522" s="1" t="s">
        <v>2418</v>
      </c>
      <c r="G522" s="1" t="s">
        <v>2418</v>
      </c>
    </row>
    <row r="523" spans="1:7">
      <c r="A523" s="1" t="s">
        <v>2419</v>
      </c>
      <c r="B523" s="1" t="s">
        <v>2420</v>
      </c>
      <c r="D523" s="1" t="s">
        <v>2328</v>
      </c>
      <c r="E523" s="1" t="s">
        <v>13</v>
      </c>
      <c r="F523" s="1" t="s">
        <v>2421</v>
      </c>
      <c r="G523" s="1" t="s">
        <v>2421</v>
      </c>
    </row>
    <row r="525" spans="1:7">
      <c r="A525" s="1" t="s">
        <v>2422</v>
      </c>
      <c r="B525" s="1" t="s">
        <v>2423</v>
      </c>
      <c r="D525" s="1" t="s">
        <v>2328</v>
      </c>
      <c r="E525" s="1" t="s">
        <v>13</v>
      </c>
      <c r="F525" s="1" t="s">
        <v>2424</v>
      </c>
      <c r="G525" s="1" t="s">
        <v>2424</v>
      </c>
    </row>
    <row r="526" spans="1:7">
      <c r="A526" s="1" t="s">
        <v>2425</v>
      </c>
      <c r="B526" s="1" t="s">
        <v>2426</v>
      </c>
      <c r="D526" s="1" t="s">
        <v>2328</v>
      </c>
      <c r="E526" s="1" t="s">
        <v>13</v>
      </c>
      <c r="F526" s="1" t="s">
        <v>2427</v>
      </c>
      <c r="G526" s="1" t="s">
        <v>2427</v>
      </c>
    </row>
    <row r="527" spans="1:7">
      <c r="A527" s="1" t="s">
        <v>2428</v>
      </c>
      <c r="B527" s="1" t="s">
        <v>2429</v>
      </c>
      <c r="D527" s="1" t="s">
        <v>2328</v>
      </c>
      <c r="E527" s="1" t="s">
        <v>13</v>
      </c>
      <c r="F527" s="1" t="s">
        <v>2430</v>
      </c>
      <c r="G527" s="1" t="s">
        <v>2430</v>
      </c>
    </row>
    <row r="529" spans="1:7">
      <c r="A529" s="1" t="s">
        <v>2431</v>
      </c>
    </row>
    <row r="530" spans="1:7">
      <c r="A530" s="1" t="s">
        <v>2432</v>
      </c>
      <c r="B530" s="1" t="s">
        <v>2433</v>
      </c>
      <c r="D530" s="1" t="s">
        <v>2328</v>
      </c>
      <c r="E530" s="1" t="s">
        <v>13</v>
      </c>
      <c r="F530" s="1" t="s">
        <v>9552</v>
      </c>
      <c r="G530" s="1" t="s">
        <v>9552</v>
      </c>
    </row>
    <row r="531" spans="1:7">
      <c r="A531" s="1" t="s">
        <v>2434</v>
      </c>
      <c r="B531" s="1" t="s">
        <v>2435</v>
      </c>
      <c r="D531" s="1" t="s">
        <v>2328</v>
      </c>
      <c r="E531" s="1" t="s">
        <v>13</v>
      </c>
      <c r="F531" s="1" t="s">
        <v>2436</v>
      </c>
      <c r="G531" s="1" t="s">
        <v>2436</v>
      </c>
    </row>
    <row r="532" spans="1:7">
      <c r="A532" s="1" t="s">
        <v>2437</v>
      </c>
      <c r="B532" s="1" t="s">
        <v>2438</v>
      </c>
      <c r="D532" s="1" t="s">
        <v>2328</v>
      </c>
      <c r="E532" s="1" t="s">
        <v>13</v>
      </c>
      <c r="F532" s="3" t="s">
        <v>2439</v>
      </c>
      <c r="G532" s="3" t="s">
        <v>2440</v>
      </c>
    </row>
    <row r="533" spans="1:7">
      <c r="A533" s="1" t="s">
        <v>2441</v>
      </c>
      <c r="B533" s="1" t="s">
        <v>2442</v>
      </c>
      <c r="D533" s="1" t="s">
        <v>2328</v>
      </c>
      <c r="E533" s="1" t="s">
        <v>247</v>
      </c>
      <c r="F533" s="3" t="s">
        <v>2443</v>
      </c>
      <c r="G533" s="3" t="s">
        <v>2443</v>
      </c>
    </row>
    <row r="534" spans="1:7">
      <c r="A534" s="15" t="s">
        <v>2444</v>
      </c>
      <c r="B534" s="1" t="s">
        <v>2445</v>
      </c>
      <c r="C534" s="1" t="s">
        <v>2180</v>
      </c>
      <c r="D534" s="1" t="s">
        <v>2328</v>
      </c>
      <c r="E534" s="1" t="s">
        <v>247</v>
      </c>
      <c r="F534" s="3" t="s">
        <v>2446</v>
      </c>
      <c r="G534" s="3" t="s">
        <v>2446</v>
      </c>
    </row>
    <row r="535" spans="1:7">
      <c r="A535" s="15" t="s">
        <v>2447</v>
      </c>
      <c r="B535" s="1" t="s">
        <v>2448</v>
      </c>
      <c r="D535" s="1" t="s">
        <v>2328</v>
      </c>
      <c r="E535" s="1" t="s">
        <v>247</v>
      </c>
      <c r="F535" s="3" t="s">
        <v>2449</v>
      </c>
      <c r="G535" s="3" t="s">
        <v>2450</v>
      </c>
    </row>
    <row r="536" spans="1:7">
      <c r="F536" s="3"/>
      <c r="G536" s="3"/>
    </row>
    <row r="537" spans="1:7">
      <c r="A537" s="1" t="s">
        <v>2451</v>
      </c>
      <c r="B537" s="1" t="s">
        <v>2452</v>
      </c>
      <c r="D537" s="1" t="s">
        <v>2328</v>
      </c>
      <c r="E537" s="1" t="s">
        <v>13</v>
      </c>
      <c r="F537" s="3" t="s">
        <v>2453</v>
      </c>
      <c r="G537" s="3" t="s">
        <v>2453</v>
      </c>
    </row>
    <row r="538" spans="1:7">
      <c r="A538" s="1" t="s">
        <v>2454</v>
      </c>
      <c r="B538" s="1" t="s">
        <v>2455</v>
      </c>
      <c r="D538" s="1" t="s">
        <v>2328</v>
      </c>
      <c r="E538" s="1" t="s">
        <v>13</v>
      </c>
      <c r="F538" s="3" t="s">
        <v>2456</v>
      </c>
      <c r="G538" s="3" t="s">
        <v>2456</v>
      </c>
    </row>
    <row r="539" spans="1:7">
      <c r="F539" s="3"/>
      <c r="G539" s="3"/>
    </row>
    <row r="540" spans="1:7">
      <c r="A540" s="1" t="s">
        <v>2457</v>
      </c>
    </row>
    <row r="541" spans="1:7">
      <c r="A541" s="15" t="s">
        <v>2458</v>
      </c>
      <c r="B541" s="1" t="s">
        <v>2459</v>
      </c>
      <c r="C541" s="1" t="s">
        <v>2180</v>
      </c>
      <c r="D541" s="1" t="s">
        <v>2328</v>
      </c>
      <c r="E541" s="1" t="s">
        <v>13</v>
      </c>
      <c r="F541" s="3">
        <v>10</v>
      </c>
      <c r="G541" s="3">
        <v>10</v>
      </c>
    </row>
    <row r="542" spans="1:7">
      <c r="A542" s="15" t="s">
        <v>2460</v>
      </c>
      <c r="B542" s="1" t="s">
        <v>2461</v>
      </c>
      <c r="C542" s="1" t="s">
        <v>2180</v>
      </c>
      <c r="D542" s="1" t="s">
        <v>2328</v>
      </c>
      <c r="E542" s="1" t="s">
        <v>13</v>
      </c>
      <c r="F542" s="3">
        <v>10</v>
      </c>
      <c r="G542" s="3">
        <v>10</v>
      </c>
    </row>
    <row r="543" spans="1:7">
      <c r="A543" s="15" t="s">
        <v>2462</v>
      </c>
      <c r="B543" s="1" t="s">
        <v>2463</v>
      </c>
      <c r="C543" s="1" t="s">
        <v>2180</v>
      </c>
      <c r="D543" s="1" t="s">
        <v>2328</v>
      </c>
      <c r="E543" s="1" t="s">
        <v>13</v>
      </c>
      <c r="F543" s="3">
        <v>10</v>
      </c>
      <c r="G543" s="3">
        <v>10</v>
      </c>
    </row>
    <row r="544" spans="1:7">
      <c r="A544" s="15" t="s">
        <v>2464</v>
      </c>
      <c r="B544" s="1" t="s">
        <v>2465</v>
      </c>
      <c r="C544" s="1" t="s">
        <v>2180</v>
      </c>
      <c r="D544" s="1" t="s">
        <v>2328</v>
      </c>
      <c r="E544" s="1" t="s">
        <v>13</v>
      </c>
      <c r="F544" s="3">
        <v>20</v>
      </c>
      <c r="G544" s="3">
        <v>20</v>
      </c>
    </row>
    <row r="545" spans="1:7">
      <c r="A545" s="15" t="s">
        <v>2466</v>
      </c>
      <c r="B545" s="1" t="s">
        <v>2467</v>
      </c>
      <c r="C545" s="1" t="s">
        <v>2180</v>
      </c>
      <c r="D545" s="1" t="s">
        <v>2328</v>
      </c>
      <c r="E545" s="1" t="s">
        <v>13</v>
      </c>
      <c r="F545" s="3">
        <v>20</v>
      </c>
      <c r="G545" s="3">
        <v>20</v>
      </c>
    </row>
    <row r="546" spans="1:7">
      <c r="A546" s="1" t="s">
        <v>2468</v>
      </c>
      <c r="B546" s="1" t="s">
        <v>2469</v>
      </c>
      <c r="D546" s="1" t="s">
        <v>2328</v>
      </c>
      <c r="E546" s="1" t="s">
        <v>13</v>
      </c>
      <c r="F546" s="3" t="s">
        <v>2470</v>
      </c>
      <c r="G546" s="3" t="s">
        <v>2470</v>
      </c>
    </row>
    <row r="547" spans="1:7">
      <c r="A547" s="1" t="s">
        <v>2471</v>
      </c>
      <c r="B547" s="1" t="s">
        <v>2472</v>
      </c>
      <c r="D547" s="1" t="s">
        <v>2328</v>
      </c>
      <c r="E547" s="1" t="s">
        <v>13</v>
      </c>
      <c r="F547" s="3">
        <v>100</v>
      </c>
      <c r="G547" s="3">
        <v>100</v>
      </c>
    </row>
    <row r="548" spans="1:7">
      <c r="A548" s="15" t="s">
        <v>2473</v>
      </c>
      <c r="B548" s="1" t="s">
        <v>2474</v>
      </c>
      <c r="C548" s="1" t="s">
        <v>2180</v>
      </c>
      <c r="D548" s="1" t="s">
        <v>2328</v>
      </c>
      <c r="E548" s="1" t="s">
        <v>13</v>
      </c>
      <c r="F548" s="3">
        <v>10</v>
      </c>
      <c r="G548" s="3">
        <v>10</v>
      </c>
    </row>
    <row r="549" spans="1:7">
      <c r="A549" s="15" t="s">
        <v>2475</v>
      </c>
      <c r="B549" s="1" t="s">
        <v>2476</v>
      </c>
      <c r="C549" s="1" t="s">
        <v>2180</v>
      </c>
      <c r="D549" s="1" t="s">
        <v>2328</v>
      </c>
      <c r="E549" s="1" t="s">
        <v>13</v>
      </c>
      <c r="F549" s="3">
        <v>10</v>
      </c>
      <c r="G549" s="3">
        <v>10</v>
      </c>
    </row>
    <row r="550" spans="1:7">
      <c r="A550" s="15" t="s">
        <v>2477</v>
      </c>
      <c r="B550" s="1" t="s">
        <v>2478</v>
      </c>
      <c r="C550" s="1" t="s">
        <v>2180</v>
      </c>
      <c r="D550" s="1" t="s">
        <v>2328</v>
      </c>
      <c r="E550" s="1" t="s">
        <v>13</v>
      </c>
      <c r="F550" s="3">
        <v>15</v>
      </c>
      <c r="G550" s="3">
        <v>15</v>
      </c>
    </row>
    <row r="551" spans="1:7">
      <c r="A551" s="15" t="s">
        <v>2479</v>
      </c>
      <c r="B551" s="1" t="s">
        <v>2478</v>
      </c>
      <c r="C551" s="1" t="s">
        <v>2180</v>
      </c>
      <c r="D551" s="1" t="s">
        <v>2328</v>
      </c>
      <c r="E551" s="1" t="s">
        <v>13</v>
      </c>
      <c r="F551" s="3">
        <v>15</v>
      </c>
      <c r="G551" s="3">
        <v>15</v>
      </c>
    </row>
    <row r="552" spans="1:7">
      <c r="A552" s="15" t="s">
        <v>2480</v>
      </c>
      <c r="B552" s="1" t="s">
        <v>2481</v>
      </c>
      <c r="C552" s="1" t="s">
        <v>2180</v>
      </c>
      <c r="D552" s="1" t="s">
        <v>2328</v>
      </c>
      <c r="E552" s="1" t="s">
        <v>13</v>
      </c>
      <c r="F552" s="3">
        <v>30</v>
      </c>
      <c r="G552" s="3">
        <v>30</v>
      </c>
    </row>
    <row r="553" spans="1:7">
      <c r="A553" s="1" t="s">
        <v>2482</v>
      </c>
      <c r="B553" s="1" t="s">
        <v>2483</v>
      </c>
      <c r="D553" s="1" t="s">
        <v>2328</v>
      </c>
      <c r="E553" s="1" t="s">
        <v>13</v>
      </c>
      <c r="F553" s="3" t="s">
        <v>2484</v>
      </c>
      <c r="G553" s="3" t="s">
        <v>2484</v>
      </c>
    </row>
    <row r="554" spans="1:7">
      <c r="A554" s="1" t="s">
        <v>2485</v>
      </c>
      <c r="B554" s="1" t="s">
        <v>2486</v>
      </c>
      <c r="D554" s="1" t="s">
        <v>2328</v>
      </c>
      <c r="E554" s="1" t="s">
        <v>13</v>
      </c>
      <c r="F554" s="3">
        <v>100</v>
      </c>
      <c r="G554" s="3">
        <v>100</v>
      </c>
    </row>
    <row r="555" spans="1:7">
      <c r="A555" s="1" t="s">
        <v>2487</v>
      </c>
      <c r="B555" s="1" t="s">
        <v>2488</v>
      </c>
      <c r="D555" s="1" t="s">
        <v>2328</v>
      </c>
      <c r="E555" s="1" t="s">
        <v>13</v>
      </c>
      <c r="F555" s="1" t="s">
        <v>2489</v>
      </c>
      <c r="G555" s="1" t="s">
        <v>2489</v>
      </c>
    </row>
    <row r="556" spans="1:7">
      <c r="A556" s="1" t="s">
        <v>2490</v>
      </c>
      <c r="B556" s="1" t="s">
        <v>2491</v>
      </c>
      <c r="D556" s="1" t="s">
        <v>2328</v>
      </c>
      <c r="E556" s="1" t="s">
        <v>13</v>
      </c>
      <c r="F556" s="1" t="s">
        <v>2492</v>
      </c>
      <c r="G556" s="1" t="s">
        <v>2492</v>
      </c>
    </row>
    <row r="557" spans="1:7">
      <c r="A557" s="1" t="s">
        <v>2493</v>
      </c>
      <c r="B557" s="1" t="s">
        <v>2494</v>
      </c>
      <c r="D557" s="1" t="s">
        <v>2328</v>
      </c>
      <c r="E557" s="1" t="s">
        <v>13</v>
      </c>
      <c r="F557" s="1" t="s">
        <v>2495</v>
      </c>
      <c r="G557" s="1" t="s">
        <v>2495</v>
      </c>
    </row>
    <row r="558" spans="1:7">
      <c r="A558" s="1" t="s">
        <v>2496</v>
      </c>
      <c r="B558" s="1" t="s">
        <v>2497</v>
      </c>
      <c r="D558" s="1" t="s">
        <v>2328</v>
      </c>
      <c r="E558" s="1" t="s">
        <v>13</v>
      </c>
      <c r="F558" s="1" t="s">
        <v>2498</v>
      </c>
      <c r="G558" s="1" t="s">
        <v>2498</v>
      </c>
    </row>
    <row r="559" spans="1:7">
      <c r="A559" s="1" t="s">
        <v>2499</v>
      </c>
      <c r="B559" s="1" t="s">
        <v>2500</v>
      </c>
      <c r="D559" s="1" t="s">
        <v>2328</v>
      </c>
      <c r="E559" s="1" t="s">
        <v>13</v>
      </c>
      <c r="F559" s="1" t="s">
        <v>2501</v>
      </c>
      <c r="G559" s="1" t="s">
        <v>2501</v>
      </c>
    </row>
    <row r="560" spans="1:7">
      <c r="A560" s="1" t="s">
        <v>2502</v>
      </c>
      <c r="B560" s="1" t="s">
        <v>2503</v>
      </c>
      <c r="D560" s="1" t="s">
        <v>2328</v>
      </c>
      <c r="E560" s="1" t="s">
        <v>13</v>
      </c>
      <c r="F560" s="1" t="s">
        <v>2504</v>
      </c>
      <c r="G560" s="1" t="s">
        <v>2504</v>
      </c>
    </row>
    <row r="561" spans="1:7">
      <c r="A561" s="1" t="s">
        <v>2505</v>
      </c>
      <c r="B561" s="1" t="s">
        <v>2506</v>
      </c>
      <c r="D561" s="1" t="s">
        <v>2328</v>
      </c>
      <c r="E561" s="1" t="s">
        <v>13</v>
      </c>
      <c r="F561" s="1" t="s">
        <v>2507</v>
      </c>
      <c r="G561" s="1" t="s">
        <v>2507</v>
      </c>
    </row>
    <row r="563" spans="1:7">
      <c r="A563" s="15" t="s">
        <v>2508</v>
      </c>
      <c r="B563" s="1" t="s">
        <v>2509</v>
      </c>
      <c r="C563" s="1" t="s">
        <v>2180</v>
      </c>
      <c r="D563" s="1" t="s">
        <v>2328</v>
      </c>
      <c r="E563" s="1" t="s">
        <v>13</v>
      </c>
      <c r="F563" s="3">
        <v>0</v>
      </c>
      <c r="G563" s="3">
        <v>0</v>
      </c>
    </row>
    <row r="564" spans="1:7">
      <c r="A564" s="15" t="s">
        <v>2510</v>
      </c>
      <c r="B564" s="1" t="s">
        <v>2511</v>
      </c>
      <c r="C564" s="1" t="s">
        <v>2180</v>
      </c>
      <c r="D564" s="1" t="s">
        <v>2328</v>
      </c>
      <c r="E564" s="1" t="s">
        <v>13</v>
      </c>
      <c r="F564" s="3">
        <v>0</v>
      </c>
      <c r="G564" s="3">
        <v>0</v>
      </c>
    </row>
    <row r="565" spans="1:7">
      <c r="A565" s="15" t="s">
        <v>2512</v>
      </c>
      <c r="B565" s="1" t="s">
        <v>2513</v>
      </c>
      <c r="C565" s="1" t="s">
        <v>2180</v>
      </c>
      <c r="D565" s="1" t="s">
        <v>2328</v>
      </c>
      <c r="E565" s="1" t="s">
        <v>13</v>
      </c>
      <c r="F565" s="3">
        <v>0</v>
      </c>
      <c r="G565" s="3">
        <v>0</v>
      </c>
    </row>
    <row r="566" spans="1:7">
      <c r="A566" s="15" t="s">
        <v>2514</v>
      </c>
      <c r="B566" s="1" t="s">
        <v>2515</v>
      </c>
      <c r="C566" s="1" t="s">
        <v>2180</v>
      </c>
      <c r="D566" s="1" t="s">
        <v>2328</v>
      </c>
      <c r="E566" s="1" t="s">
        <v>13</v>
      </c>
      <c r="F566" s="3">
        <v>0</v>
      </c>
      <c r="G566" s="3">
        <v>0</v>
      </c>
    </row>
    <row r="567" spans="1:7">
      <c r="A567" s="15" t="s">
        <v>2516</v>
      </c>
      <c r="B567" s="1" t="s">
        <v>2517</v>
      </c>
      <c r="C567" s="1" t="s">
        <v>2180</v>
      </c>
      <c r="D567" s="1" t="s">
        <v>2328</v>
      </c>
      <c r="E567" s="1" t="s">
        <v>13</v>
      </c>
      <c r="F567" s="3">
        <v>0</v>
      </c>
      <c r="G567" s="3">
        <v>0</v>
      </c>
    </row>
    <row r="568" spans="1:7">
      <c r="A568" s="15" t="s">
        <v>2518</v>
      </c>
      <c r="B568" s="1" t="s">
        <v>2519</v>
      </c>
      <c r="C568" s="1" t="s">
        <v>2180</v>
      </c>
      <c r="D568" s="1" t="s">
        <v>2328</v>
      </c>
      <c r="E568" s="1" t="s">
        <v>13</v>
      </c>
      <c r="F568" s="3">
        <v>0</v>
      </c>
      <c r="G568" s="3">
        <v>0</v>
      </c>
    </row>
    <row r="569" spans="1:7">
      <c r="A569" s="1" t="s">
        <v>2520</v>
      </c>
      <c r="B569" s="1" t="s">
        <v>2521</v>
      </c>
      <c r="D569" s="1" t="s">
        <v>2328</v>
      </c>
      <c r="E569" s="1" t="s">
        <v>13</v>
      </c>
      <c r="F569" s="3" t="s">
        <v>2522</v>
      </c>
      <c r="G569" s="3" t="s">
        <v>2522</v>
      </c>
    </row>
    <row r="570" spans="1:7">
      <c r="A570" s="1" t="s">
        <v>2523</v>
      </c>
      <c r="B570" s="1" t="s">
        <v>2524</v>
      </c>
      <c r="D570" s="1" t="s">
        <v>2328</v>
      </c>
      <c r="E570" s="1" t="s">
        <v>13</v>
      </c>
      <c r="F570" s="16" t="s">
        <v>2525</v>
      </c>
      <c r="G570" s="16" t="s">
        <v>2526</v>
      </c>
    </row>
    <row r="571" spans="1:7">
      <c r="A571" s="1" t="s">
        <v>2527</v>
      </c>
      <c r="B571" s="1" t="s">
        <v>2528</v>
      </c>
      <c r="D571" s="1" t="s">
        <v>2328</v>
      </c>
      <c r="E571" s="1" t="s">
        <v>13</v>
      </c>
      <c r="F571" s="16" t="s">
        <v>2529</v>
      </c>
      <c r="G571" s="16" t="s">
        <v>2530</v>
      </c>
    </row>
    <row r="572" spans="1:7">
      <c r="A572" s="1" t="s">
        <v>2531</v>
      </c>
      <c r="B572" s="1" t="s">
        <v>2532</v>
      </c>
      <c r="D572" s="1" t="s">
        <v>2328</v>
      </c>
      <c r="E572" s="1" t="s">
        <v>13</v>
      </c>
      <c r="F572" s="16" t="s">
        <v>2533</v>
      </c>
      <c r="G572" s="16" t="s">
        <v>2534</v>
      </c>
    </row>
    <row r="573" spans="1:7">
      <c r="A573" s="1" t="s">
        <v>2535</v>
      </c>
      <c r="B573" s="1" t="s">
        <v>2536</v>
      </c>
      <c r="D573" s="1" t="s">
        <v>2328</v>
      </c>
      <c r="E573" s="1" t="s">
        <v>13</v>
      </c>
      <c r="F573" s="16" t="s">
        <v>2537</v>
      </c>
      <c r="G573" s="16" t="s">
        <v>2538</v>
      </c>
    </row>
    <row r="574" spans="1:7">
      <c r="A574" s="1" t="s">
        <v>2539</v>
      </c>
      <c r="B574" s="1" t="s">
        <v>2540</v>
      </c>
      <c r="D574" s="1" t="s">
        <v>2328</v>
      </c>
      <c r="E574" s="1" t="s">
        <v>13</v>
      </c>
      <c r="F574" s="16" t="s">
        <v>2541</v>
      </c>
      <c r="G574" s="16" t="s">
        <v>2542</v>
      </c>
    </row>
    <row r="575" spans="1:7">
      <c r="A575" s="1" t="s">
        <v>2543</v>
      </c>
      <c r="B575" s="1" t="s">
        <v>2544</v>
      </c>
      <c r="D575" s="1" t="s">
        <v>2328</v>
      </c>
      <c r="E575" s="1" t="s">
        <v>13</v>
      </c>
      <c r="F575" s="16" t="s">
        <v>2545</v>
      </c>
      <c r="G575" s="16" t="s">
        <v>2546</v>
      </c>
    </row>
    <row r="576" spans="1:7">
      <c r="A576" s="1" t="s">
        <v>2547</v>
      </c>
      <c r="B576" s="1" t="s">
        <v>2548</v>
      </c>
      <c r="D576" s="1" t="s">
        <v>2328</v>
      </c>
      <c r="E576" s="1" t="s">
        <v>13</v>
      </c>
      <c r="F576" s="13" t="s">
        <v>2549</v>
      </c>
      <c r="G576" s="13" t="s">
        <v>2549</v>
      </c>
    </row>
    <row r="578" spans="1:7">
      <c r="A578" s="15" t="s">
        <v>2550</v>
      </c>
      <c r="B578" s="1" t="s">
        <v>2551</v>
      </c>
      <c r="C578" s="1" t="s">
        <v>2180</v>
      </c>
      <c r="D578" s="1" t="s">
        <v>2328</v>
      </c>
      <c r="E578" s="1" t="s">
        <v>13</v>
      </c>
      <c r="F578" s="3">
        <v>20</v>
      </c>
      <c r="G578" s="3">
        <v>20</v>
      </c>
    </row>
    <row r="579" spans="1:7">
      <c r="A579" s="15" t="s">
        <v>2552</v>
      </c>
      <c r="B579" s="1" t="s">
        <v>2553</v>
      </c>
      <c r="C579" s="1" t="s">
        <v>2180</v>
      </c>
      <c r="D579" s="1" t="s">
        <v>2328</v>
      </c>
      <c r="E579" s="1" t="s">
        <v>13</v>
      </c>
      <c r="F579" s="3">
        <v>30</v>
      </c>
      <c r="G579" s="3">
        <v>30</v>
      </c>
    </row>
    <row r="580" spans="1:7">
      <c r="A580" s="15" t="s">
        <v>2554</v>
      </c>
      <c r="B580" s="1" t="s">
        <v>2555</v>
      </c>
      <c r="C580" s="1" t="s">
        <v>2180</v>
      </c>
      <c r="D580" s="1" t="s">
        <v>2328</v>
      </c>
      <c r="E580" s="1" t="s">
        <v>13</v>
      </c>
      <c r="F580" s="3">
        <v>40</v>
      </c>
      <c r="G580" s="3">
        <v>40</v>
      </c>
    </row>
    <row r="581" spans="1:7">
      <c r="A581" s="15" t="s">
        <v>2556</v>
      </c>
      <c r="B581" s="1" t="s">
        <v>2557</v>
      </c>
      <c r="C581" s="1" t="s">
        <v>2180</v>
      </c>
      <c r="D581" s="1" t="s">
        <v>2328</v>
      </c>
      <c r="E581" s="1" t="s">
        <v>13</v>
      </c>
      <c r="F581" s="3">
        <v>15</v>
      </c>
      <c r="G581" s="3">
        <v>15</v>
      </c>
    </row>
    <row r="582" spans="1:7">
      <c r="A582" s="15" t="s">
        <v>2558</v>
      </c>
      <c r="B582" s="1" t="s">
        <v>2559</v>
      </c>
      <c r="C582" s="1" t="s">
        <v>2180</v>
      </c>
      <c r="D582" s="1" t="s">
        <v>2328</v>
      </c>
      <c r="E582" s="1" t="s">
        <v>13</v>
      </c>
      <c r="F582" s="3">
        <v>60</v>
      </c>
      <c r="G582" s="3">
        <v>60</v>
      </c>
    </row>
    <row r="583" spans="1:7">
      <c r="A583" s="15" t="s">
        <v>2560</v>
      </c>
      <c r="B583" s="1" t="s">
        <v>2561</v>
      </c>
      <c r="C583" s="1" t="s">
        <v>2180</v>
      </c>
      <c r="D583" s="1" t="s">
        <v>2328</v>
      </c>
      <c r="E583" s="1" t="s">
        <v>13</v>
      </c>
      <c r="F583" s="3">
        <v>70</v>
      </c>
      <c r="G583" s="3">
        <v>70</v>
      </c>
    </row>
    <row r="584" spans="1:7">
      <c r="A584" s="1" t="s">
        <v>2562</v>
      </c>
      <c r="B584" s="1" t="s">
        <v>2563</v>
      </c>
      <c r="D584" s="1" t="s">
        <v>2328</v>
      </c>
      <c r="E584" s="1" t="s">
        <v>10</v>
      </c>
      <c r="F584" s="3" t="s">
        <v>2564</v>
      </c>
      <c r="G584" s="3" t="s">
        <v>2564</v>
      </c>
    </row>
    <row r="585" spans="1:7">
      <c r="A585" s="1" t="s">
        <v>2565</v>
      </c>
      <c r="B585" s="1" t="s">
        <v>2566</v>
      </c>
      <c r="D585" s="1" t="s">
        <v>2328</v>
      </c>
      <c r="E585" s="1" t="s">
        <v>13</v>
      </c>
      <c r="F585" s="16" t="s">
        <v>2567</v>
      </c>
      <c r="G585" s="16" t="s">
        <v>2568</v>
      </c>
    </row>
    <row r="586" spans="1:7">
      <c r="A586" s="1" t="s">
        <v>2569</v>
      </c>
      <c r="B586" s="1" t="s">
        <v>2570</v>
      </c>
      <c r="D586" s="1" t="s">
        <v>2328</v>
      </c>
      <c r="E586" s="1" t="s">
        <v>13</v>
      </c>
      <c r="F586" s="16" t="s">
        <v>2571</v>
      </c>
      <c r="G586" s="16" t="s">
        <v>2572</v>
      </c>
    </row>
    <row r="587" spans="1:7">
      <c r="A587" s="1" t="s">
        <v>2573</v>
      </c>
      <c r="B587" s="1" t="s">
        <v>2574</v>
      </c>
      <c r="D587" s="1" t="s">
        <v>2328</v>
      </c>
      <c r="E587" s="1" t="s">
        <v>13</v>
      </c>
      <c r="F587" s="16" t="s">
        <v>2575</v>
      </c>
      <c r="G587" s="16" t="s">
        <v>2576</v>
      </c>
    </row>
    <row r="588" spans="1:7">
      <c r="A588" s="1" t="s">
        <v>2577</v>
      </c>
      <c r="B588" s="1" t="s">
        <v>2578</v>
      </c>
      <c r="D588" s="1" t="s">
        <v>2328</v>
      </c>
      <c r="E588" s="1" t="s">
        <v>13</v>
      </c>
      <c r="F588" s="16" t="s">
        <v>2579</v>
      </c>
      <c r="G588" s="16" t="s">
        <v>2580</v>
      </c>
    </row>
    <row r="589" spans="1:7">
      <c r="A589" s="1" t="s">
        <v>2581</v>
      </c>
      <c r="B589" s="1" t="s">
        <v>2582</v>
      </c>
      <c r="D589" s="1" t="s">
        <v>2328</v>
      </c>
      <c r="E589" s="1" t="s">
        <v>13</v>
      </c>
      <c r="F589" s="16" t="s">
        <v>2583</v>
      </c>
      <c r="G589" s="16" t="s">
        <v>2584</v>
      </c>
    </row>
    <row r="590" spans="1:7">
      <c r="A590" s="1" t="s">
        <v>2585</v>
      </c>
      <c r="B590" s="1" t="s">
        <v>2586</v>
      </c>
      <c r="D590" s="1" t="s">
        <v>2328</v>
      </c>
      <c r="E590" s="1" t="s">
        <v>13</v>
      </c>
      <c r="F590" s="16" t="s">
        <v>2587</v>
      </c>
      <c r="G590" s="16" t="s">
        <v>2588</v>
      </c>
    </row>
    <row r="591" spans="1:7">
      <c r="A591" s="1" t="s">
        <v>2589</v>
      </c>
      <c r="B591" s="1" t="s">
        <v>2590</v>
      </c>
      <c r="D591" s="1" t="s">
        <v>2328</v>
      </c>
      <c r="E591" s="1" t="s">
        <v>13</v>
      </c>
      <c r="F591" s="1" t="s">
        <v>2591</v>
      </c>
      <c r="G591" s="1" t="s">
        <v>2591</v>
      </c>
    </row>
    <row r="592" spans="1:7">
      <c r="A592" s="15" t="s">
        <v>2592</v>
      </c>
      <c r="B592" s="1" t="s">
        <v>2593</v>
      </c>
      <c r="C592" s="1" t="s">
        <v>2180</v>
      </c>
      <c r="D592" s="1" t="s">
        <v>2328</v>
      </c>
      <c r="E592" s="1" t="s">
        <v>288</v>
      </c>
      <c r="F592" s="3">
        <v>5</v>
      </c>
      <c r="G592" s="3">
        <v>5</v>
      </c>
    </row>
    <row r="593" spans="1:7">
      <c r="A593" s="15" t="s">
        <v>2594</v>
      </c>
      <c r="B593" s="1" t="s">
        <v>2595</v>
      </c>
      <c r="C593" s="1" t="s">
        <v>2180</v>
      </c>
      <c r="D593" s="1" t="s">
        <v>2328</v>
      </c>
      <c r="E593" s="1" t="s">
        <v>288</v>
      </c>
      <c r="F593" s="3">
        <v>5</v>
      </c>
      <c r="G593" s="3">
        <v>5</v>
      </c>
    </row>
    <row r="594" spans="1:7">
      <c r="A594" s="15" t="s">
        <v>2596</v>
      </c>
      <c r="B594" s="1" t="s">
        <v>2597</v>
      </c>
      <c r="C594" s="1" t="s">
        <v>2180</v>
      </c>
      <c r="D594" s="1" t="s">
        <v>2328</v>
      </c>
      <c r="E594" s="1" t="s">
        <v>288</v>
      </c>
      <c r="F594" s="3">
        <v>5</v>
      </c>
      <c r="G594" s="3">
        <v>5</v>
      </c>
    </row>
    <row r="595" spans="1:7">
      <c r="A595" s="15" t="s">
        <v>2598</v>
      </c>
      <c r="B595" s="1" t="s">
        <v>2599</v>
      </c>
      <c r="C595" s="1" t="s">
        <v>2180</v>
      </c>
      <c r="D595" s="1" t="s">
        <v>2328</v>
      </c>
      <c r="E595" s="1" t="s">
        <v>288</v>
      </c>
      <c r="F595" s="3">
        <v>5</v>
      </c>
      <c r="G595" s="3">
        <v>5</v>
      </c>
    </row>
    <row r="596" spans="1:7">
      <c r="A596" s="15" t="s">
        <v>2600</v>
      </c>
      <c r="B596" s="1" t="s">
        <v>2601</v>
      </c>
      <c r="C596" s="1" t="s">
        <v>2180</v>
      </c>
      <c r="D596" s="1" t="s">
        <v>2328</v>
      </c>
      <c r="E596" s="1" t="s">
        <v>288</v>
      </c>
      <c r="F596" s="3">
        <v>10</v>
      </c>
      <c r="G596" s="3">
        <v>10</v>
      </c>
    </row>
    <row r="597" spans="1:7">
      <c r="A597" s="15" t="s">
        <v>2602</v>
      </c>
      <c r="B597" s="1" t="s">
        <v>2603</v>
      </c>
      <c r="C597" s="1" t="s">
        <v>2180</v>
      </c>
      <c r="D597" s="1" t="s">
        <v>2328</v>
      </c>
      <c r="E597" s="1" t="s">
        <v>288</v>
      </c>
      <c r="F597" s="3">
        <v>10</v>
      </c>
      <c r="G597" s="3">
        <v>10</v>
      </c>
    </row>
    <row r="598" spans="1:7">
      <c r="A598" s="1" t="s">
        <v>2604</v>
      </c>
      <c r="B598" s="1" t="s">
        <v>2605</v>
      </c>
      <c r="D598" s="1" t="s">
        <v>2328</v>
      </c>
      <c r="E598" s="1" t="s">
        <v>247</v>
      </c>
      <c r="F598" s="3">
        <v>0</v>
      </c>
      <c r="G598" s="3">
        <v>0</v>
      </c>
    </row>
    <row r="599" spans="1:7">
      <c r="A599" s="1" t="s">
        <v>2606</v>
      </c>
      <c r="B599" s="1" t="s">
        <v>2607</v>
      </c>
      <c r="D599" s="1" t="s">
        <v>2328</v>
      </c>
      <c r="E599" s="1" t="s">
        <v>247</v>
      </c>
      <c r="F599" s="3" t="s">
        <v>2608</v>
      </c>
      <c r="G599" s="3" t="s">
        <v>2608</v>
      </c>
    </row>
    <row r="600" spans="1:7">
      <c r="A600" s="1" t="s">
        <v>2609</v>
      </c>
      <c r="B600" s="1" t="s">
        <v>2610</v>
      </c>
      <c r="D600" s="1" t="s">
        <v>2328</v>
      </c>
      <c r="E600" s="1" t="s">
        <v>247</v>
      </c>
      <c r="F600" s="3" t="s">
        <v>2611</v>
      </c>
      <c r="G600" s="3" t="s">
        <v>2611</v>
      </c>
    </row>
    <row r="601" spans="1:7">
      <c r="A601" s="1" t="s">
        <v>2612</v>
      </c>
      <c r="B601" s="1" t="s">
        <v>2613</v>
      </c>
      <c r="D601" s="1" t="s">
        <v>2328</v>
      </c>
      <c r="E601" s="1" t="s">
        <v>247</v>
      </c>
      <c r="F601" s="3" t="s">
        <v>2614</v>
      </c>
      <c r="G601" s="3" t="s">
        <v>2614</v>
      </c>
    </row>
    <row r="602" spans="1:7">
      <c r="A602" s="1" t="s">
        <v>2615</v>
      </c>
      <c r="B602" s="1" t="s">
        <v>2616</v>
      </c>
      <c r="D602" s="1" t="s">
        <v>2328</v>
      </c>
      <c r="E602" s="1" t="s">
        <v>247</v>
      </c>
      <c r="F602" s="3" t="s">
        <v>2617</v>
      </c>
      <c r="G602" s="3" t="s">
        <v>2617</v>
      </c>
    </row>
    <row r="603" spans="1:7">
      <c r="A603" s="1" t="s">
        <v>2618</v>
      </c>
      <c r="B603" s="1" t="s">
        <v>2619</v>
      </c>
      <c r="D603" s="1" t="s">
        <v>2328</v>
      </c>
      <c r="E603" s="1" t="s">
        <v>247</v>
      </c>
      <c r="F603" s="3" t="s">
        <v>2620</v>
      </c>
      <c r="G603" s="3" t="s">
        <v>2620</v>
      </c>
    </row>
    <row r="604" spans="1:7">
      <c r="A604" s="1" t="s">
        <v>2621</v>
      </c>
      <c r="B604" s="1" t="s">
        <v>2622</v>
      </c>
      <c r="D604" s="1" t="s">
        <v>2328</v>
      </c>
      <c r="E604" s="1" t="s">
        <v>247</v>
      </c>
      <c r="F604" s="3" t="s">
        <v>2623</v>
      </c>
      <c r="G604" s="3" t="s">
        <v>2623</v>
      </c>
    </row>
    <row r="605" spans="1:7">
      <c r="A605" s="1" t="s">
        <v>2624</v>
      </c>
      <c r="B605" s="1" t="s">
        <v>2625</v>
      </c>
      <c r="D605" s="1" t="s">
        <v>2328</v>
      </c>
      <c r="E605" s="1" t="s">
        <v>247</v>
      </c>
      <c r="F605" s="3" t="s">
        <v>2626</v>
      </c>
      <c r="G605" s="3" t="s">
        <v>2626</v>
      </c>
    </row>
    <row r="606" spans="1:7">
      <c r="A606" s="1" t="s">
        <v>2627</v>
      </c>
      <c r="B606" s="1" t="s">
        <v>2628</v>
      </c>
      <c r="D606" s="1" t="s">
        <v>2328</v>
      </c>
      <c r="E606" s="1" t="s">
        <v>247</v>
      </c>
      <c r="F606" s="1" t="s">
        <v>2629</v>
      </c>
      <c r="G606" s="1" t="s">
        <v>2629</v>
      </c>
    </row>
    <row r="607" spans="1:7">
      <c r="A607" s="1" t="s">
        <v>2630</v>
      </c>
      <c r="B607" s="1" t="s">
        <v>2631</v>
      </c>
      <c r="D607" s="1" t="s">
        <v>2328</v>
      </c>
      <c r="E607" s="1" t="s">
        <v>247</v>
      </c>
      <c r="F607" s="1" t="s">
        <v>2632</v>
      </c>
      <c r="G607" s="1" t="s">
        <v>2632</v>
      </c>
    </row>
    <row r="608" spans="1:7">
      <c r="A608" s="1" t="s">
        <v>2633</v>
      </c>
      <c r="B608" s="1" t="s">
        <v>2634</v>
      </c>
      <c r="D608" s="1" t="s">
        <v>2328</v>
      </c>
      <c r="E608" s="1" t="s">
        <v>247</v>
      </c>
      <c r="F608" s="1" t="s">
        <v>2635</v>
      </c>
      <c r="G608" s="1" t="s">
        <v>2635</v>
      </c>
    </row>
    <row r="609" spans="1:7">
      <c r="A609" s="1" t="s">
        <v>2636</v>
      </c>
      <c r="B609" s="1" t="s">
        <v>2637</v>
      </c>
      <c r="D609" s="1" t="s">
        <v>2328</v>
      </c>
      <c r="E609" s="1" t="s">
        <v>247</v>
      </c>
      <c r="F609" s="1" t="s">
        <v>2638</v>
      </c>
      <c r="G609" s="1" t="s">
        <v>2638</v>
      </c>
    </row>
    <row r="610" spans="1:7">
      <c r="A610" s="1" t="s">
        <v>2639</v>
      </c>
      <c r="B610" s="1" t="s">
        <v>2640</v>
      </c>
      <c r="D610" s="1" t="s">
        <v>2328</v>
      </c>
      <c r="E610" s="1" t="s">
        <v>247</v>
      </c>
      <c r="F610" s="1" t="s">
        <v>2641</v>
      </c>
      <c r="G610" s="1" t="s">
        <v>2641</v>
      </c>
    </row>
    <row r="611" spans="1:7">
      <c r="A611" s="1" t="s">
        <v>2642</v>
      </c>
      <c r="B611" s="1" t="s">
        <v>2643</v>
      </c>
      <c r="D611" s="1" t="s">
        <v>2328</v>
      </c>
      <c r="E611" s="1" t="s">
        <v>247</v>
      </c>
      <c r="F611" s="1" t="s">
        <v>2644</v>
      </c>
      <c r="G611" s="1" t="s">
        <v>2644</v>
      </c>
    </row>
    <row r="612" spans="1:7">
      <c r="A612" s="1" t="s">
        <v>2645</v>
      </c>
      <c r="B612" s="1" t="s">
        <v>2646</v>
      </c>
      <c r="D612" s="1" t="s">
        <v>2328</v>
      </c>
      <c r="E612" s="1" t="s">
        <v>247</v>
      </c>
      <c r="F612" s="1" t="s">
        <v>2647</v>
      </c>
      <c r="G612" s="1" t="s">
        <v>2647</v>
      </c>
    </row>
    <row r="614" spans="1:7">
      <c r="A614" s="1" t="s">
        <v>2648</v>
      </c>
      <c r="B614" s="1" t="s">
        <v>2649</v>
      </c>
      <c r="D614" s="1" t="s">
        <v>2328</v>
      </c>
      <c r="E614" s="1" t="s">
        <v>247</v>
      </c>
      <c r="F614" s="1" t="s">
        <v>2253</v>
      </c>
      <c r="G614" s="1" t="s">
        <v>2253</v>
      </c>
    </row>
    <row r="615" spans="1:7">
      <c r="A615" s="1" t="s">
        <v>2650</v>
      </c>
      <c r="B615" s="1" t="s">
        <v>2651</v>
      </c>
      <c r="D615" s="1" t="s">
        <v>2328</v>
      </c>
      <c r="E615" s="1" t="s">
        <v>247</v>
      </c>
      <c r="F615" s="1" t="s">
        <v>2652</v>
      </c>
      <c r="G615" s="1" t="s">
        <v>2652</v>
      </c>
    </row>
    <row r="616" spans="1:7">
      <c r="A616" s="1" t="s">
        <v>2653</v>
      </c>
      <c r="B616" s="1" t="s">
        <v>2654</v>
      </c>
      <c r="D616" s="1" t="s">
        <v>2328</v>
      </c>
      <c r="E616" s="1" t="s">
        <v>247</v>
      </c>
      <c r="F616" s="16" t="s">
        <v>2655</v>
      </c>
      <c r="G616" s="16" t="s">
        <v>2656</v>
      </c>
    </row>
    <row r="617" spans="1:7">
      <c r="A617" s="1" t="s">
        <v>2657</v>
      </c>
      <c r="B617" s="1" t="s">
        <v>2658</v>
      </c>
      <c r="D617" s="1" t="s">
        <v>2328</v>
      </c>
      <c r="E617" s="1" t="s">
        <v>247</v>
      </c>
      <c r="F617" s="16" t="s">
        <v>2659</v>
      </c>
      <c r="G617" s="16" t="s">
        <v>2660</v>
      </c>
    </row>
    <row r="618" spans="1:7">
      <c r="A618" s="1" t="s">
        <v>2661</v>
      </c>
      <c r="B618" s="1" t="s">
        <v>2662</v>
      </c>
      <c r="D618" s="1" t="s">
        <v>2328</v>
      </c>
      <c r="E618" s="1" t="s">
        <v>10</v>
      </c>
      <c r="F618" s="16" t="s">
        <v>2663</v>
      </c>
      <c r="G618" s="16" t="s">
        <v>2664</v>
      </c>
    </row>
    <row r="619" spans="1:7">
      <c r="A619" s="1" t="s">
        <v>2665</v>
      </c>
      <c r="B619" s="1" t="s">
        <v>2662</v>
      </c>
      <c r="D619" s="1" t="s">
        <v>2328</v>
      </c>
      <c r="E619" s="1" t="s">
        <v>10</v>
      </c>
      <c r="F619" s="16" t="s">
        <v>2666</v>
      </c>
      <c r="G619" s="16" t="s">
        <v>2667</v>
      </c>
    </row>
    <row r="620" spans="1:7">
      <c r="A620" s="1" t="s">
        <v>2668</v>
      </c>
      <c r="B620" s="1" t="s">
        <v>2662</v>
      </c>
      <c r="D620" s="1" t="s">
        <v>2328</v>
      </c>
      <c r="E620" s="1" t="s">
        <v>10</v>
      </c>
      <c r="F620" s="16" t="s">
        <v>2669</v>
      </c>
      <c r="G620" s="16" t="s">
        <v>2670</v>
      </c>
    </row>
    <row r="621" spans="1:7">
      <c r="A621" s="1" t="s">
        <v>2671</v>
      </c>
      <c r="B621" s="1" t="s">
        <v>2662</v>
      </c>
      <c r="D621" s="1" t="s">
        <v>2328</v>
      </c>
      <c r="E621" s="1" t="s">
        <v>10</v>
      </c>
      <c r="F621" s="16" t="s">
        <v>2672</v>
      </c>
      <c r="G621" s="16" t="s">
        <v>2673</v>
      </c>
    </row>
    <row r="622" spans="1:7">
      <c r="A622" s="1" t="s">
        <v>2674</v>
      </c>
      <c r="B622" s="1" t="s">
        <v>2662</v>
      </c>
      <c r="D622" s="1" t="s">
        <v>2328</v>
      </c>
      <c r="E622" s="1" t="s">
        <v>10</v>
      </c>
      <c r="F622" s="1" t="s">
        <v>2671</v>
      </c>
      <c r="G622" s="1" t="s">
        <v>2671</v>
      </c>
    </row>
  </sheetData>
  <hyperlinks>
    <hyperlink ref="F409" r:id="rId1" xr:uid="{00000000-0004-0000-0100-000000000000}"/>
    <hyperlink ref="G409" r:id="rId2" xr:uid="{00000000-0004-0000-0100-000001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8"/>
  <sheetViews>
    <sheetView topLeftCell="A22" zoomScale="145" zoomScaleNormal="145" workbookViewId="0">
      <selection activeCell="A38" sqref="A38"/>
    </sheetView>
  </sheetViews>
  <sheetFormatPr defaultColWidth="8.7109375"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17" customFormat="1">
      <c r="A1" s="15" t="s">
        <v>0</v>
      </c>
      <c r="B1" s="15" t="s">
        <v>3</v>
      </c>
      <c r="C1" s="15" t="s">
        <v>2675</v>
      </c>
      <c r="D1" s="15" t="s">
        <v>1</v>
      </c>
      <c r="E1" s="15" t="s">
        <v>1481</v>
      </c>
      <c r="F1" s="15" t="s">
        <v>2676</v>
      </c>
      <c r="G1" s="15" t="s">
        <v>2677</v>
      </c>
      <c r="H1" s="17" t="s">
        <v>6</v>
      </c>
    </row>
    <row r="2" spans="1:11" s="17" customFormat="1">
      <c r="A2" s="15" t="s">
        <v>2678</v>
      </c>
      <c r="B2" s="15"/>
      <c r="C2" s="15"/>
      <c r="D2" s="15"/>
      <c r="E2" s="15"/>
      <c r="F2" s="15"/>
      <c r="G2" s="15"/>
    </row>
    <row r="3" spans="1:11" s="17" customFormat="1">
      <c r="A3" s="15" t="s">
        <v>2679</v>
      </c>
      <c r="B3" s="15"/>
      <c r="C3" s="15"/>
      <c r="D3" s="15"/>
      <c r="E3" s="15"/>
      <c r="F3" s="15"/>
      <c r="G3" s="15"/>
    </row>
    <row r="4" spans="1:11" s="17" customFormat="1">
      <c r="A4" s="15" t="s">
        <v>2680</v>
      </c>
      <c r="B4" s="15"/>
      <c r="C4" s="15"/>
      <c r="D4" s="15"/>
      <c r="E4" s="15"/>
      <c r="F4" s="15"/>
      <c r="G4" s="15"/>
    </row>
    <row r="5" spans="1:11" s="1" customFormat="1">
      <c r="A5" s="2" t="s">
        <v>2681</v>
      </c>
      <c r="B5" s="2"/>
      <c r="C5" s="2"/>
      <c r="D5" s="2"/>
      <c r="E5" s="2"/>
      <c r="F5" s="2"/>
      <c r="G5" s="2"/>
      <c r="H5" s="2"/>
      <c r="I5" s="2"/>
      <c r="J5" s="2"/>
      <c r="K5" s="2"/>
    </row>
    <row r="6" spans="1:11">
      <c r="A6" s="1" t="s">
        <v>2682</v>
      </c>
      <c r="B6" s="1" t="s">
        <v>9</v>
      </c>
      <c r="C6" s="1" t="s">
        <v>9</v>
      </c>
      <c r="D6" s="1" t="s">
        <v>2683</v>
      </c>
      <c r="E6" s="18" t="b">
        <f>TRUE()</f>
        <v>1</v>
      </c>
      <c r="F6" s="1" t="s">
        <v>2684</v>
      </c>
      <c r="G6" s="1" t="s">
        <v>2685</v>
      </c>
      <c r="H6" s="1" t="s">
        <v>1481</v>
      </c>
    </row>
    <row r="7" spans="1:11">
      <c r="A7" s="1" t="s">
        <v>2686</v>
      </c>
      <c r="B7" s="1" t="s">
        <v>9</v>
      </c>
      <c r="C7" s="1" t="s">
        <v>9</v>
      </c>
      <c r="D7" s="1" t="s">
        <v>2687</v>
      </c>
      <c r="E7" s="18" t="b">
        <f>FALSE()</f>
        <v>0</v>
      </c>
      <c r="F7" s="1" t="s">
        <v>2688</v>
      </c>
      <c r="G7" s="1" t="s">
        <v>2685</v>
      </c>
      <c r="H7" s="1" t="s">
        <v>1481</v>
      </c>
    </row>
    <row r="8" spans="1:11">
      <c r="A8" s="1" t="s">
        <v>2689</v>
      </c>
      <c r="B8" s="1" t="s">
        <v>9</v>
      </c>
      <c r="C8" s="1" t="s">
        <v>9</v>
      </c>
      <c r="D8" s="1" t="s">
        <v>2690</v>
      </c>
      <c r="E8" s="1" t="s">
        <v>2691</v>
      </c>
      <c r="F8" s="1" t="s">
        <v>2692</v>
      </c>
      <c r="G8" s="1" t="s">
        <v>2693</v>
      </c>
      <c r="H8" s="1" t="s">
        <v>1481</v>
      </c>
    </row>
    <row r="9" spans="1:11">
      <c r="A9" s="1" t="s">
        <v>2694</v>
      </c>
      <c r="B9" s="1" t="s">
        <v>9</v>
      </c>
      <c r="C9" s="1" t="s">
        <v>9</v>
      </c>
      <c r="D9" s="1" t="s">
        <v>2695</v>
      </c>
      <c r="E9" t="s">
        <v>2696</v>
      </c>
      <c r="F9" s="1" t="s">
        <v>2697</v>
      </c>
      <c r="G9" s="1" t="s">
        <v>2698</v>
      </c>
      <c r="H9" s="1" t="s">
        <v>1481</v>
      </c>
    </row>
    <row r="10" spans="1:11">
      <c r="A10" s="1" t="s">
        <v>2699</v>
      </c>
      <c r="B10" s="1" t="s">
        <v>9</v>
      </c>
      <c r="C10" s="1" t="s">
        <v>9</v>
      </c>
      <c r="D10" s="1" t="s">
        <v>2700</v>
      </c>
      <c r="E10" t="s">
        <v>2701</v>
      </c>
      <c r="F10" t="s">
        <v>2702</v>
      </c>
      <c r="G10" t="s">
        <v>2703</v>
      </c>
      <c r="H10" s="1" t="s">
        <v>1481</v>
      </c>
    </row>
    <row r="11" spans="1:11">
      <c r="A11" s="1"/>
      <c r="B11" s="1"/>
      <c r="C11" s="1"/>
      <c r="D11" s="1"/>
      <c r="H11" s="1"/>
    </row>
    <row r="12" spans="1:11" s="1" customFormat="1">
      <c r="A12" s="2" t="s">
        <v>2704</v>
      </c>
      <c r="B12" s="2"/>
      <c r="C12" s="2"/>
      <c r="D12" s="2"/>
      <c r="E12" s="2"/>
      <c r="F12" s="2"/>
      <c r="G12" s="2"/>
      <c r="H12" s="2"/>
      <c r="I12" s="2"/>
      <c r="J12" s="2"/>
      <c r="K12" s="2"/>
    </row>
    <row r="13" spans="1:11">
      <c r="A13" s="1" t="s">
        <v>2705</v>
      </c>
      <c r="B13" s="1" t="s">
        <v>2706</v>
      </c>
      <c r="C13" s="1" t="s">
        <v>113</v>
      </c>
      <c r="D13" s="1" t="s">
        <v>2707</v>
      </c>
      <c r="E13" t="s">
        <v>2708</v>
      </c>
      <c r="F13" t="s">
        <v>2709</v>
      </c>
      <c r="G13" t="s">
        <v>2710</v>
      </c>
    </row>
    <row r="14" spans="1:11">
      <c r="A14" s="1"/>
      <c r="B14" s="1"/>
      <c r="C14" s="1"/>
      <c r="D14" s="1"/>
    </row>
    <row r="15" spans="1:11" s="1" customFormat="1">
      <c r="A15" s="2" t="s">
        <v>2711</v>
      </c>
      <c r="B15" s="2"/>
      <c r="C15" s="2"/>
      <c r="D15" s="2"/>
      <c r="E15" s="2"/>
      <c r="F15" s="2"/>
      <c r="G15" s="2"/>
      <c r="H15" s="2"/>
      <c r="I15" s="2"/>
      <c r="J15" s="2"/>
      <c r="K15" s="2"/>
    </row>
    <row r="16" spans="1:11">
      <c r="A16" s="1" t="s">
        <v>2712</v>
      </c>
      <c r="B16" s="1" t="s">
        <v>2713</v>
      </c>
      <c r="C16" s="1" t="s">
        <v>109</v>
      </c>
      <c r="D16" s="1" t="s">
        <v>9874</v>
      </c>
      <c r="E16" s="1" t="s">
        <v>2714</v>
      </c>
      <c r="F16" s="1"/>
      <c r="G16" s="1" t="s">
        <v>2715</v>
      </c>
    </row>
    <row r="17" spans="1:11">
      <c r="A17" s="1" t="s">
        <v>2716</v>
      </c>
      <c r="B17" s="1" t="s">
        <v>2706</v>
      </c>
      <c r="C17" s="1" t="s">
        <v>109</v>
      </c>
      <c r="D17" s="1" t="s">
        <v>9875</v>
      </c>
      <c r="E17" s="1" t="s">
        <v>2717</v>
      </c>
      <c r="F17" s="1"/>
      <c r="G17" s="1" t="s">
        <v>2718</v>
      </c>
    </row>
    <row r="18" spans="1:11">
      <c r="A18" s="1" t="s">
        <v>2719</v>
      </c>
      <c r="B18" s="1" t="s">
        <v>2713</v>
      </c>
      <c r="C18" s="1" t="s">
        <v>109</v>
      </c>
      <c r="D18" s="1" t="s">
        <v>9876</v>
      </c>
      <c r="E18" s="1" t="s">
        <v>2720</v>
      </c>
      <c r="F18" s="1"/>
      <c r="G18" s="1" t="s">
        <v>2721</v>
      </c>
    </row>
    <row r="19" spans="1:11">
      <c r="A19" s="1" t="s">
        <v>2722</v>
      </c>
      <c r="B19" s="1" t="s">
        <v>2706</v>
      </c>
      <c r="C19" s="1" t="s">
        <v>109</v>
      </c>
      <c r="D19" s="1" t="s">
        <v>9877</v>
      </c>
      <c r="E19" s="1" t="s">
        <v>2723</v>
      </c>
      <c r="F19" s="1"/>
      <c r="G19" s="1" t="s">
        <v>2724</v>
      </c>
    </row>
    <row r="20" spans="1:11">
      <c r="A20" s="1" t="s">
        <v>2725</v>
      </c>
      <c r="B20" s="1" t="s">
        <v>2706</v>
      </c>
      <c r="C20" s="1" t="s">
        <v>109</v>
      </c>
      <c r="D20" s="1" t="s">
        <v>2726</v>
      </c>
      <c r="E20" s="1" t="s">
        <v>2727</v>
      </c>
      <c r="F20" s="1"/>
      <c r="G20" s="1" t="s">
        <v>2728</v>
      </c>
    </row>
    <row r="21" spans="1:11">
      <c r="A21" s="1" t="s">
        <v>2729</v>
      </c>
      <c r="B21" s="1" t="s">
        <v>2713</v>
      </c>
      <c r="C21" s="1" t="s">
        <v>109</v>
      </c>
      <c r="D21" s="1" t="s">
        <v>9871</v>
      </c>
      <c r="E21" s="1" t="s">
        <v>2730</v>
      </c>
      <c r="F21" s="1"/>
      <c r="G21" s="1" t="s">
        <v>2731</v>
      </c>
    </row>
    <row r="22" spans="1:11">
      <c r="A22" s="1" t="s">
        <v>2732</v>
      </c>
      <c r="B22" s="1" t="s">
        <v>2706</v>
      </c>
      <c r="C22" s="1" t="s">
        <v>109</v>
      </c>
      <c r="D22" s="1" t="s">
        <v>9870</v>
      </c>
      <c r="E22" s="1" t="s">
        <v>2733</v>
      </c>
      <c r="F22" s="1"/>
      <c r="G22" s="1" t="s">
        <v>2734</v>
      </c>
    </row>
    <row r="23" spans="1:11">
      <c r="A23" s="1" t="s">
        <v>9868</v>
      </c>
      <c r="B23" s="1" t="s">
        <v>2706</v>
      </c>
      <c r="C23" s="1" t="s">
        <v>109</v>
      </c>
      <c r="D23" s="1" t="s">
        <v>9869</v>
      </c>
      <c r="E23" s="1" t="s">
        <v>9872</v>
      </c>
      <c r="F23" s="1"/>
      <c r="G23" s="1" t="s">
        <v>9873</v>
      </c>
      <c r="H23" s="22"/>
      <c r="I23" s="22"/>
      <c r="J23" s="22"/>
      <c r="K23" s="22"/>
    </row>
    <row r="24" spans="1:11" s="22" customFormat="1">
      <c r="A24" s="1"/>
      <c r="B24" s="1"/>
      <c r="C24" s="1"/>
      <c r="D24" s="1"/>
      <c r="E24" s="1"/>
      <c r="F24" s="1"/>
      <c r="G24" s="1"/>
    </row>
    <row r="25" spans="1:11" s="1" customFormat="1">
      <c r="A25" s="2" t="s">
        <v>2735</v>
      </c>
      <c r="B25" s="2"/>
      <c r="C25" s="2"/>
      <c r="D25" s="2"/>
      <c r="E25" s="2"/>
      <c r="F25" s="2"/>
      <c r="G25" s="2"/>
      <c r="H25" s="2"/>
      <c r="I25" s="2"/>
      <c r="J25" s="2"/>
      <c r="K25" s="2"/>
    </row>
    <row r="26" spans="1:11">
      <c r="A26" s="1" t="s">
        <v>2736</v>
      </c>
      <c r="B26" s="1" t="s">
        <v>2713</v>
      </c>
      <c r="C26" s="1" t="s">
        <v>2737</v>
      </c>
      <c r="D26" s="1" t="s">
        <v>2738</v>
      </c>
      <c r="E26" s="1" t="s">
        <v>9336</v>
      </c>
      <c r="F26" s="1"/>
      <c r="G26" s="1" t="s">
        <v>9337</v>
      </c>
    </row>
    <row r="27" spans="1:11">
      <c r="A27" s="1" t="s">
        <v>2739</v>
      </c>
      <c r="B27" s="1" t="s">
        <v>2706</v>
      </c>
      <c r="C27" s="1" t="s">
        <v>2737</v>
      </c>
      <c r="D27" s="1" t="s">
        <v>2740</v>
      </c>
      <c r="E27" s="1" t="s">
        <v>9338</v>
      </c>
      <c r="F27" s="1"/>
      <c r="G27" s="1" t="s">
        <v>9339</v>
      </c>
    </row>
    <row r="28" spans="1:11">
      <c r="A28" s="1" t="s">
        <v>2741</v>
      </c>
      <c r="B28" s="1" t="s">
        <v>2706</v>
      </c>
      <c r="C28" s="1" t="s">
        <v>2737</v>
      </c>
      <c r="D28" s="1" t="s">
        <v>2742</v>
      </c>
      <c r="E28" s="1" t="s">
        <v>9340</v>
      </c>
      <c r="F28" s="1"/>
      <c r="G28" s="1" t="s">
        <v>9341</v>
      </c>
    </row>
    <row r="29" spans="1:11">
      <c r="A29" s="1" t="s">
        <v>2743</v>
      </c>
      <c r="B29" s="1" t="s">
        <v>2706</v>
      </c>
      <c r="C29" s="1" t="s">
        <v>2737</v>
      </c>
      <c r="D29" s="1" t="s">
        <v>2744</v>
      </c>
      <c r="E29" s="1" t="s">
        <v>9342</v>
      </c>
      <c r="F29" s="1" t="s">
        <v>9343</v>
      </c>
      <c r="G29" s="1"/>
    </row>
    <row r="30" spans="1:11">
      <c r="A30" s="1" t="s">
        <v>2745</v>
      </c>
      <c r="B30" s="1" t="s">
        <v>2713</v>
      </c>
      <c r="C30" s="1" t="s">
        <v>2737</v>
      </c>
      <c r="D30" s="1" t="s">
        <v>2746</v>
      </c>
      <c r="E30" s="1" t="s">
        <v>9344</v>
      </c>
      <c r="F30" s="1"/>
      <c r="G30" s="1" t="s">
        <v>9345</v>
      </c>
    </row>
    <row r="31" spans="1:11">
      <c r="A31" s="1" t="s">
        <v>2747</v>
      </c>
      <c r="B31" s="1" t="s">
        <v>2706</v>
      </c>
      <c r="C31" s="1" t="s">
        <v>2737</v>
      </c>
      <c r="D31" s="1" t="s">
        <v>2748</v>
      </c>
      <c r="E31" s="1" t="s">
        <v>9346</v>
      </c>
      <c r="F31" s="1"/>
      <c r="G31" s="1" t="s">
        <v>9347</v>
      </c>
    </row>
    <row r="32" spans="1:11">
      <c r="A32" s="1" t="s">
        <v>2749</v>
      </c>
      <c r="B32" s="1" t="s">
        <v>2706</v>
      </c>
      <c r="C32" s="1" t="s">
        <v>2737</v>
      </c>
      <c r="D32" s="1" t="s">
        <v>2750</v>
      </c>
      <c r="E32" s="1" t="s">
        <v>9348</v>
      </c>
      <c r="F32" s="1"/>
      <c r="G32" s="1" t="s">
        <v>9349</v>
      </c>
    </row>
    <row r="33" spans="1:11">
      <c r="A33" s="1" t="s">
        <v>2751</v>
      </c>
      <c r="B33" s="1" t="s">
        <v>2706</v>
      </c>
      <c r="C33" s="1" t="s">
        <v>2737</v>
      </c>
      <c r="D33" s="1" t="s">
        <v>2752</v>
      </c>
      <c r="E33" s="1" t="s">
        <v>9350</v>
      </c>
      <c r="F33" s="1" t="s">
        <v>9351</v>
      </c>
      <c r="G33" s="1"/>
    </row>
    <row r="35" spans="1:11" s="1" customFormat="1">
      <c r="A35" s="2" t="s">
        <v>2735</v>
      </c>
      <c r="B35" s="2"/>
      <c r="C35" s="2"/>
      <c r="D35" s="2"/>
      <c r="E35" s="2"/>
      <c r="F35" s="2"/>
      <c r="G35" s="2"/>
      <c r="H35" s="2"/>
      <c r="I35" s="2"/>
      <c r="J35" s="2"/>
      <c r="K35" s="2"/>
    </row>
    <row r="36" spans="1:11">
      <c r="A36" t="s">
        <v>2753</v>
      </c>
      <c r="B36" s="1" t="s">
        <v>2706</v>
      </c>
      <c r="C36" t="s">
        <v>2754</v>
      </c>
      <c r="D36" t="s">
        <v>2755</v>
      </c>
      <c r="E36" s="1" t="s">
        <v>9352</v>
      </c>
      <c r="F36" s="1"/>
      <c r="G36" s="1" t="s">
        <v>2756</v>
      </c>
    </row>
    <row r="37" spans="1:11">
      <c r="A37" t="s">
        <v>2757</v>
      </c>
      <c r="B37" s="1" t="s">
        <v>2713</v>
      </c>
      <c r="C37" t="s">
        <v>2754</v>
      </c>
      <c r="D37" t="s">
        <v>2758</v>
      </c>
      <c r="E37" t="s">
        <v>9353</v>
      </c>
      <c r="F37" s="1" t="s">
        <v>9354</v>
      </c>
      <c r="G37" s="1"/>
    </row>
    <row r="38" spans="1:11">
      <c r="A38" t="s">
        <v>2759</v>
      </c>
      <c r="B38" s="1" t="s">
        <v>2706</v>
      </c>
      <c r="C38" t="s">
        <v>2754</v>
      </c>
      <c r="D38" t="s">
        <v>2758</v>
      </c>
      <c r="E38" t="s">
        <v>9355</v>
      </c>
      <c r="F38" s="1" t="s">
        <v>9356</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1891"/>
  <sheetViews>
    <sheetView zoomScaleNormal="100" workbookViewId="0">
      <selection activeCell="B634" sqref="B634"/>
    </sheetView>
  </sheetViews>
  <sheetFormatPr defaultColWidth="8.7109375" defaultRowHeight="15"/>
  <cols>
    <col min="1" max="1" width="9.140625" style="19" customWidth="1"/>
    <col min="2" max="2" width="34.28515625" customWidth="1"/>
    <col min="3" max="4" width="81.140625" customWidth="1"/>
    <col min="5" max="5" width="12.28515625" customWidth="1"/>
    <col min="6" max="6" width="52.5703125" customWidth="1"/>
  </cols>
  <sheetData>
    <row r="1" spans="1:6">
      <c r="A1" s="20" t="s">
        <v>2760</v>
      </c>
      <c r="B1" s="21" t="s">
        <v>2761</v>
      </c>
      <c r="C1" s="21" t="s">
        <v>2762</v>
      </c>
      <c r="D1" s="21" t="s">
        <v>2763</v>
      </c>
      <c r="E1" s="21" t="s">
        <v>2764</v>
      </c>
      <c r="F1" s="21" t="s">
        <v>2765</v>
      </c>
    </row>
    <row r="2" spans="1:6">
      <c r="A2" s="19" t="s">
        <v>2766</v>
      </c>
      <c r="B2" t="s">
        <v>138</v>
      </c>
      <c r="C2" t="s">
        <v>2767</v>
      </c>
      <c r="D2" t="s">
        <v>139</v>
      </c>
      <c r="E2" t="s">
        <v>2768</v>
      </c>
      <c r="F2" s="22" t="str">
        <f>"dossierComplet['"&amp;meta_dossier_complet[[#This Row],[COD_VAR]]&amp;"'][code_insee]"</f>
        <v>dossierComplet['P18_POP'][code_insee]</v>
      </c>
    </row>
    <row r="3" spans="1:6" hidden="1">
      <c r="B3" t="s">
        <v>2769</v>
      </c>
      <c r="C3" t="s">
        <v>2770</v>
      </c>
      <c r="D3" t="s">
        <v>2771</v>
      </c>
      <c r="E3" t="s">
        <v>2768</v>
      </c>
      <c r="F3" s="22" t="str">
        <f>"dossierComplet['"&amp;meta_dossier_complet[[#This Row],[COD_VAR]]&amp;"'][code_insee]"</f>
        <v>dossierComplet['P18_POP0014'][code_insee]</v>
      </c>
    </row>
    <row r="4" spans="1:6" hidden="1">
      <c r="B4" t="s">
        <v>2772</v>
      </c>
      <c r="C4" t="s">
        <v>2773</v>
      </c>
      <c r="D4" t="s">
        <v>2774</v>
      </c>
      <c r="E4" t="s">
        <v>2768</v>
      </c>
      <c r="F4" s="22" t="str">
        <f>"dossierComplet['"&amp;meta_dossier_complet[[#This Row],[COD_VAR]]&amp;"'][code_insee]"</f>
        <v>dossierComplet['P18_POP1529'][code_insee]</v>
      </c>
    </row>
    <row r="5" spans="1:6" hidden="1">
      <c r="B5" t="s">
        <v>2775</v>
      </c>
      <c r="C5" t="s">
        <v>2776</v>
      </c>
      <c r="D5" t="s">
        <v>2777</v>
      </c>
      <c r="E5" t="s">
        <v>2768</v>
      </c>
      <c r="F5" s="22" t="str">
        <f>"dossierComplet['"&amp;meta_dossier_complet[[#This Row],[COD_VAR]]&amp;"'][code_insee]"</f>
        <v>dossierComplet['P18_POP3044'][code_insee]</v>
      </c>
    </row>
    <row r="6" spans="1:6" hidden="1">
      <c r="B6" t="s">
        <v>2778</v>
      </c>
      <c r="C6" t="s">
        <v>2779</v>
      </c>
      <c r="D6" t="s">
        <v>2780</v>
      </c>
      <c r="E6" t="s">
        <v>2768</v>
      </c>
      <c r="F6" s="22" t="str">
        <f>"dossierComplet['"&amp;meta_dossier_complet[[#This Row],[COD_VAR]]&amp;"'][code_insee]"</f>
        <v>dossierComplet['P18_POP4559'][code_insee]</v>
      </c>
    </row>
    <row r="7" spans="1:6" hidden="1">
      <c r="B7" t="s">
        <v>2781</v>
      </c>
      <c r="C7" t="s">
        <v>2782</v>
      </c>
      <c r="D7" t="s">
        <v>2783</v>
      </c>
      <c r="E7" t="s">
        <v>2768</v>
      </c>
      <c r="F7" s="22" t="str">
        <f>"dossierComplet['"&amp;meta_dossier_complet[[#This Row],[COD_VAR]]&amp;"'][code_insee]"</f>
        <v>dossierComplet['P18_POP6074'][code_insee]</v>
      </c>
    </row>
    <row r="8" spans="1:6" hidden="1">
      <c r="B8" t="s">
        <v>2784</v>
      </c>
      <c r="C8" t="s">
        <v>2785</v>
      </c>
      <c r="D8" t="s">
        <v>2786</v>
      </c>
      <c r="E8" t="s">
        <v>2768</v>
      </c>
      <c r="F8" s="22" t="str">
        <f>"dossierComplet['"&amp;meta_dossier_complet[[#This Row],[COD_VAR]]&amp;"'][code_insee]"</f>
        <v>dossierComplet['P18_POP7589'][code_insee]</v>
      </c>
    </row>
    <row r="9" spans="1:6" hidden="1">
      <c r="B9" t="s">
        <v>2787</v>
      </c>
      <c r="C9" t="s">
        <v>2788</v>
      </c>
      <c r="D9" t="s">
        <v>2789</v>
      </c>
      <c r="E9" t="s">
        <v>2768</v>
      </c>
      <c r="F9" s="22" t="str">
        <f>"dossierComplet['"&amp;meta_dossier_complet[[#This Row],[COD_VAR]]&amp;"'][code_insee]"</f>
        <v>dossierComplet['P18_POP90P'][code_insee]</v>
      </c>
    </row>
    <row r="10" spans="1:6" hidden="1">
      <c r="B10" t="s">
        <v>2790</v>
      </c>
      <c r="C10" t="s">
        <v>2791</v>
      </c>
      <c r="D10" t="s">
        <v>2792</v>
      </c>
      <c r="E10" t="s">
        <v>2768</v>
      </c>
      <c r="F10" s="22" t="str">
        <f>"dossierComplet['"&amp;meta_dossier_complet[[#This Row],[COD_VAR]]&amp;"'][code_insee]"</f>
        <v>dossierComplet['P18_POPH'][code_insee]</v>
      </c>
    </row>
    <row r="11" spans="1:6" hidden="1">
      <c r="B11" t="s">
        <v>2793</v>
      </c>
      <c r="C11" t="s">
        <v>2794</v>
      </c>
      <c r="D11" t="s">
        <v>2795</v>
      </c>
      <c r="E11" t="s">
        <v>2768</v>
      </c>
      <c r="F11" s="22" t="str">
        <f>"dossierComplet['"&amp;meta_dossier_complet[[#This Row],[COD_VAR]]&amp;"'][code_insee]"</f>
        <v>dossierComplet['P18_H0014'][code_insee]</v>
      </c>
    </row>
    <row r="12" spans="1:6" hidden="1">
      <c r="B12" t="s">
        <v>2796</v>
      </c>
      <c r="C12" t="s">
        <v>2797</v>
      </c>
      <c r="D12" t="s">
        <v>2798</v>
      </c>
      <c r="E12" t="s">
        <v>2768</v>
      </c>
      <c r="F12" s="22" t="str">
        <f>"dossierComplet['"&amp;meta_dossier_complet[[#This Row],[COD_VAR]]&amp;"'][code_insee]"</f>
        <v>dossierComplet['P18_H1529'][code_insee]</v>
      </c>
    </row>
    <row r="13" spans="1:6" hidden="1">
      <c r="B13" t="s">
        <v>2799</v>
      </c>
      <c r="C13" t="s">
        <v>2800</v>
      </c>
      <c r="D13" t="s">
        <v>2801</v>
      </c>
      <c r="E13" t="s">
        <v>2768</v>
      </c>
      <c r="F13" s="22" t="str">
        <f>"dossierComplet['"&amp;meta_dossier_complet[[#This Row],[COD_VAR]]&amp;"'][code_insee]"</f>
        <v>dossierComplet['P18_H3044'][code_insee]</v>
      </c>
    </row>
    <row r="14" spans="1:6" hidden="1">
      <c r="B14" t="s">
        <v>2802</v>
      </c>
      <c r="C14" t="s">
        <v>2803</v>
      </c>
      <c r="D14" t="s">
        <v>2804</v>
      </c>
      <c r="E14" t="s">
        <v>2768</v>
      </c>
      <c r="F14" s="22" t="str">
        <f>"dossierComplet['"&amp;meta_dossier_complet[[#This Row],[COD_VAR]]&amp;"'][code_insee]"</f>
        <v>dossierComplet['P18_H4559'][code_insee]</v>
      </c>
    </row>
    <row r="15" spans="1:6" hidden="1">
      <c r="B15" t="s">
        <v>2805</v>
      </c>
      <c r="C15" t="s">
        <v>2806</v>
      </c>
      <c r="D15" t="s">
        <v>2807</v>
      </c>
      <c r="E15" t="s">
        <v>2768</v>
      </c>
      <c r="F15" s="22" t="str">
        <f>"dossierComplet['"&amp;meta_dossier_complet[[#This Row],[COD_VAR]]&amp;"'][code_insee]"</f>
        <v>dossierComplet['P18_H6074'][code_insee]</v>
      </c>
    </row>
    <row r="16" spans="1:6" hidden="1">
      <c r="B16" t="s">
        <v>2808</v>
      </c>
      <c r="C16" t="s">
        <v>2809</v>
      </c>
      <c r="D16" t="s">
        <v>2810</v>
      </c>
      <c r="E16" t="s">
        <v>2768</v>
      </c>
      <c r="F16" s="22" t="str">
        <f>"dossierComplet['"&amp;meta_dossier_complet[[#This Row],[COD_VAR]]&amp;"'][code_insee]"</f>
        <v>dossierComplet['P18_H7589'][code_insee]</v>
      </c>
    </row>
    <row r="17" spans="2:6" hidden="1">
      <c r="B17" t="s">
        <v>2811</v>
      </c>
      <c r="C17" t="s">
        <v>2812</v>
      </c>
      <c r="D17" t="s">
        <v>2813</v>
      </c>
      <c r="E17" t="s">
        <v>2768</v>
      </c>
      <c r="F17" s="22" t="str">
        <f>"dossierComplet['"&amp;meta_dossier_complet[[#This Row],[COD_VAR]]&amp;"'][code_insee]"</f>
        <v>dossierComplet['P18_H90P'][code_insee]</v>
      </c>
    </row>
    <row r="18" spans="2:6" hidden="1">
      <c r="B18" t="s">
        <v>2814</v>
      </c>
      <c r="C18" t="s">
        <v>2815</v>
      </c>
      <c r="D18" t="s">
        <v>2816</v>
      </c>
      <c r="E18" t="s">
        <v>2768</v>
      </c>
      <c r="F18" s="22" t="str">
        <f>"dossierComplet['"&amp;meta_dossier_complet[[#This Row],[COD_VAR]]&amp;"'][code_insee]"</f>
        <v>dossierComplet['P18_H0019'][code_insee]</v>
      </c>
    </row>
    <row r="19" spans="2:6" hidden="1">
      <c r="B19" t="s">
        <v>2817</v>
      </c>
      <c r="C19" t="s">
        <v>2818</v>
      </c>
      <c r="D19" t="s">
        <v>2819</v>
      </c>
      <c r="E19" t="s">
        <v>2768</v>
      </c>
      <c r="F19" s="22" t="str">
        <f>"dossierComplet['"&amp;meta_dossier_complet[[#This Row],[COD_VAR]]&amp;"'][code_insee]"</f>
        <v>dossierComplet['P18_H2064'][code_insee]</v>
      </c>
    </row>
    <row r="20" spans="2:6" hidden="1">
      <c r="B20" t="s">
        <v>2820</v>
      </c>
      <c r="C20" t="s">
        <v>2821</v>
      </c>
      <c r="D20" t="s">
        <v>2822</v>
      </c>
      <c r="E20" t="s">
        <v>2768</v>
      </c>
      <c r="F20" s="22" t="str">
        <f>"dossierComplet['"&amp;meta_dossier_complet[[#This Row],[COD_VAR]]&amp;"'][code_insee]"</f>
        <v>dossierComplet['P18_H65P'][code_insee]</v>
      </c>
    </row>
    <row r="21" spans="2:6" hidden="1">
      <c r="B21" t="s">
        <v>2823</v>
      </c>
      <c r="C21" t="s">
        <v>2824</v>
      </c>
      <c r="D21" t="s">
        <v>2825</v>
      </c>
      <c r="E21" t="s">
        <v>2768</v>
      </c>
      <c r="F21" s="22" t="str">
        <f>"dossierComplet['"&amp;meta_dossier_complet[[#This Row],[COD_VAR]]&amp;"'][code_insee]"</f>
        <v>dossierComplet['P18_POPF'][code_insee]</v>
      </c>
    </row>
    <row r="22" spans="2:6" hidden="1">
      <c r="B22" t="s">
        <v>2826</v>
      </c>
      <c r="C22" t="s">
        <v>2827</v>
      </c>
      <c r="D22" t="s">
        <v>2828</v>
      </c>
      <c r="E22" t="s">
        <v>2768</v>
      </c>
      <c r="F22" s="22" t="str">
        <f>"dossierComplet['"&amp;meta_dossier_complet[[#This Row],[COD_VAR]]&amp;"'][code_insee]"</f>
        <v>dossierComplet['P18_F0014'][code_insee]</v>
      </c>
    </row>
    <row r="23" spans="2:6" hidden="1">
      <c r="B23" t="s">
        <v>2829</v>
      </c>
      <c r="C23" t="s">
        <v>2830</v>
      </c>
      <c r="D23" t="s">
        <v>2831</v>
      </c>
      <c r="E23" t="s">
        <v>2768</v>
      </c>
      <c r="F23" s="22" t="str">
        <f>"dossierComplet['"&amp;meta_dossier_complet[[#This Row],[COD_VAR]]&amp;"'][code_insee]"</f>
        <v>dossierComplet['P18_F1529'][code_insee]</v>
      </c>
    </row>
    <row r="24" spans="2:6" hidden="1">
      <c r="B24" t="s">
        <v>2832</v>
      </c>
      <c r="C24" t="s">
        <v>2833</v>
      </c>
      <c r="D24" t="s">
        <v>2834</v>
      </c>
      <c r="E24" t="s">
        <v>2768</v>
      </c>
      <c r="F24" s="22" t="str">
        <f>"dossierComplet['"&amp;meta_dossier_complet[[#This Row],[COD_VAR]]&amp;"'][code_insee]"</f>
        <v>dossierComplet['P18_F3044'][code_insee]</v>
      </c>
    </row>
    <row r="25" spans="2:6" hidden="1">
      <c r="B25" t="s">
        <v>2835</v>
      </c>
      <c r="C25" t="s">
        <v>2836</v>
      </c>
      <c r="D25" t="s">
        <v>2837</v>
      </c>
      <c r="E25" t="s">
        <v>2768</v>
      </c>
      <c r="F25" s="22" t="str">
        <f>"dossierComplet['"&amp;meta_dossier_complet[[#This Row],[COD_VAR]]&amp;"'][code_insee]"</f>
        <v>dossierComplet['P18_F4559'][code_insee]</v>
      </c>
    </row>
    <row r="26" spans="2:6" hidden="1">
      <c r="B26" t="s">
        <v>2838</v>
      </c>
      <c r="C26" t="s">
        <v>2839</v>
      </c>
      <c r="D26" t="s">
        <v>2840</v>
      </c>
      <c r="E26" t="s">
        <v>2768</v>
      </c>
      <c r="F26" s="22" t="str">
        <f>"dossierComplet['"&amp;meta_dossier_complet[[#This Row],[COD_VAR]]&amp;"'][code_insee]"</f>
        <v>dossierComplet['P18_F6074'][code_insee]</v>
      </c>
    </row>
    <row r="27" spans="2:6" hidden="1">
      <c r="B27" t="s">
        <v>2841</v>
      </c>
      <c r="C27" t="s">
        <v>2842</v>
      </c>
      <c r="D27" t="s">
        <v>2843</v>
      </c>
      <c r="E27" t="s">
        <v>2768</v>
      </c>
      <c r="F27" s="22" t="str">
        <f>"dossierComplet['"&amp;meta_dossier_complet[[#This Row],[COD_VAR]]&amp;"'][code_insee]"</f>
        <v>dossierComplet['P18_F7589'][code_insee]</v>
      </c>
    </row>
    <row r="28" spans="2:6" hidden="1">
      <c r="B28" t="s">
        <v>2844</v>
      </c>
      <c r="C28" t="s">
        <v>2845</v>
      </c>
      <c r="D28" t="s">
        <v>2846</v>
      </c>
      <c r="E28" t="s">
        <v>2768</v>
      </c>
      <c r="F28" s="22" t="str">
        <f>"dossierComplet['"&amp;meta_dossier_complet[[#This Row],[COD_VAR]]&amp;"'][code_insee]"</f>
        <v>dossierComplet['P18_F90P'][code_insee]</v>
      </c>
    </row>
    <row r="29" spans="2:6" hidden="1">
      <c r="B29" t="s">
        <v>2847</v>
      </c>
      <c r="C29" t="s">
        <v>2848</v>
      </c>
      <c r="D29" t="s">
        <v>2849</v>
      </c>
      <c r="E29" t="s">
        <v>2768</v>
      </c>
      <c r="F29" s="22" t="str">
        <f>"dossierComplet['"&amp;meta_dossier_complet[[#This Row],[COD_VAR]]&amp;"'][code_insee]"</f>
        <v>dossierComplet['P18_F0019'][code_insee]</v>
      </c>
    </row>
    <row r="30" spans="2:6" hidden="1">
      <c r="B30" t="s">
        <v>2850</v>
      </c>
      <c r="C30" t="s">
        <v>2851</v>
      </c>
      <c r="D30" t="s">
        <v>2852</v>
      </c>
      <c r="E30" t="s">
        <v>2768</v>
      </c>
      <c r="F30" s="22" t="str">
        <f>"dossierComplet['"&amp;meta_dossier_complet[[#This Row],[COD_VAR]]&amp;"'][code_insee]"</f>
        <v>dossierComplet['P18_F2064'][code_insee]</v>
      </c>
    </row>
    <row r="31" spans="2:6" hidden="1">
      <c r="B31" t="s">
        <v>2853</v>
      </c>
      <c r="C31" t="s">
        <v>2854</v>
      </c>
      <c r="D31" t="s">
        <v>2855</v>
      </c>
      <c r="E31" t="s">
        <v>2768</v>
      </c>
      <c r="F31" s="22" t="str">
        <f>"dossierComplet['"&amp;meta_dossier_complet[[#This Row],[COD_VAR]]&amp;"'][code_insee]"</f>
        <v>dossierComplet['P18_F65P'][code_insee]</v>
      </c>
    </row>
    <row r="32" spans="2:6" hidden="1">
      <c r="B32" t="s">
        <v>2856</v>
      </c>
      <c r="C32" t="s">
        <v>2857</v>
      </c>
      <c r="D32" t="s">
        <v>2858</v>
      </c>
      <c r="E32" t="s">
        <v>2768</v>
      </c>
      <c r="F32" s="22" t="str">
        <f>"dossierComplet['"&amp;meta_dossier_complet[[#This Row],[COD_VAR]]&amp;"'][code_insee]"</f>
        <v>dossierComplet['P18_POP01P'][code_insee]</v>
      </c>
    </row>
    <row r="33" spans="2:6" hidden="1">
      <c r="B33" t="s">
        <v>2859</v>
      </c>
      <c r="C33" t="s">
        <v>2860</v>
      </c>
      <c r="D33" t="s">
        <v>2861</v>
      </c>
      <c r="E33" t="s">
        <v>2768</v>
      </c>
      <c r="F33" s="22" t="str">
        <f>"dossierComplet['"&amp;meta_dossier_complet[[#This Row],[COD_VAR]]&amp;"'][code_insee]"</f>
        <v>dossierComplet['P18_POP01P_IRAN1'][code_insee]</v>
      </c>
    </row>
    <row r="34" spans="2:6" hidden="1">
      <c r="B34" t="s">
        <v>2862</v>
      </c>
      <c r="C34" t="s">
        <v>2863</v>
      </c>
      <c r="D34" t="s">
        <v>2864</v>
      </c>
      <c r="E34" t="s">
        <v>2768</v>
      </c>
      <c r="F34" s="22" t="str">
        <f>"dossierComplet['"&amp;meta_dossier_complet[[#This Row],[COD_VAR]]&amp;"'][code_insee]"</f>
        <v>dossierComplet['P18_POP01P_IRAN2'][code_insee]</v>
      </c>
    </row>
    <row r="35" spans="2:6" hidden="1">
      <c r="B35" t="s">
        <v>2865</v>
      </c>
      <c r="C35" t="s">
        <v>2866</v>
      </c>
      <c r="D35" t="s">
        <v>2867</v>
      </c>
      <c r="E35" t="s">
        <v>2768</v>
      </c>
      <c r="F35" s="22" t="str">
        <f>"dossierComplet['"&amp;meta_dossier_complet[[#This Row],[COD_VAR]]&amp;"'][code_insee]"</f>
        <v>dossierComplet['P18_POP01P_IRAN3'][code_insee]</v>
      </c>
    </row>
    <row r="36" spans="2:6" hidden="1">
      <c r="B36" t="s">
        <v>2868</v>
      </c>
      <c r="C36" t="s">
        <v>2869</v>
      </c>
      <c r="D36" t="s">
        <v>2870</v>
      </c>
      <c r="E36" t="s">
        <v>2768</v>
      </c>
      <c r="F36" s="22" t="str">
        <f>"dossierComplet['"&amp;meta_dossier_complet[[#This Row],[COD_VAR]]&amp;"'][code_insee]"</f>
        <v>dossierComplet['P18_POP01P_IRAN4'][code_insee]</v>
      </c>
    </row>
    <row r="37" spans="2:6" hidden="1">
      <c r="B37" t="s">
        <v>2871</v>
      </c>
      <c r="C37" t="s">
        <v>2872</v>
      </c>
      <c r="D37" t="s">
        <v>2873</v>
      </c>
      <c r="E37" t="s">
        <v>2768</v>
      </c>
      <c r="F37" s="22" t="str">
        <f>"dossierComplet['"&amp;meta_dossier_complet[[#This Row],[COD_VAR]]&amp;"'][code_insee]"</f>
        <v>dossierComplet['P18_POP01P_IRAN5'][code_insee]</v>
      </c>
    </row>
    <row r="38" spans="2:6" hidden="1">
      <c r="B38" t="s">
        <v>2874</v>
      </c>
      <c r="C38" t="s">
        <v>2875</v>
      </c>
      <c r="D38" t="s">
        <v>2876</v>
      </c>
      <c r="E38" t="s">
        <v>2768</v>
      </c>
      <c r="F38" s="22" t="str">
        <f>"dossierComplet['"&amp;meta_dossier_complet[[#This Row],[COD_VAR]]&amp;"'][code_insee]"</f>
        <v>dossierComplet['P18_POP01P_IRAN6'][code_insee]</v>
      </c>
    </row>
    <row r="39" spans="2:6" hidden="1">
      <c r="B39" t="s">
        <v>2877</v>
      </c>
      <c r="C39" t="s">
        <v>2878</v>
      </c>
      <c r="D39" t="s">
        <v>2879</v>
      </c>
      <c r="E39" t="s">
        <v>2768</v>
      </c>
      <c r="F39" s="22" t="str">
        <f>"dossierComplet['"&amp;meta_dossier_complet[[#This Row],[COD_VAR]]&amp;"'][code_insee]"</f>
        <v>dossierComplet['P18_POP01P_IRAN7'][code_insee]</v>
      </c>
    </row>
    <row r="40" spans="2:6" hidden="1">
      <c r="B40" t="s">
        <v>2880</v>
      </c>
      <c r="C40" t="s">
        <v>2881</v>
      </c>
      <c r="D40" t="s">
        <v>2882</v>
      </c>
      <c r="E40" t="s">
        <v>2768</v>
      </c>
      <c r="F40" s="22" t="str">
        <f>"dossierComplet['"&amp;meta_dossier_complet[[#This Row],[COD_VAR]]&amp;"'][code_insee]"</f>
        <v>dossierComplet['P18_POP0114_IRAN2P'][code_insee]</v>
      </c>
    </row>
    <row r="41" spans="2:6" hidden="1">
      <c r="B41" t="s">
        <v>2883</v>
      </c>
      <c r="C41" t="s">
        <v>2884</v>
      </c>
      <c r="D41" t="s">
        <v>2885</v>
      </c>
      <c r="E41" t="s">
        <v>2768</v>
      </c>
      <c r="F41" s="22" t="str">
        <f>"dossierComplet['"&amp;meta_dossier_complet[[#This Row],[COD_VAR]]&amp;"'][code_insee]"</f>
        <v>dossierComplet['P18_POP0114_IRAN2'][code_insee]</v>
      </c>
    </row>
    <row r="42" spans="2:6" hidden="1">
      <c r="B42" t="s">
        <v>2886</v>
      </c>
      <c r="C42" t="s">
        <v>2887</v>
      </c>
      <c r="D42" t="s">
        <v>2888</v>
      </c>
      <c r="E42" t="s">
        <v>2768</v>
      </c>
      <c r="F42" s="22" t="str">
        <f>"dossierComplet['"&amp;meta_dossier_complet[[#This Row],[COD_VAR]]&amp;"'][code_insee]"</f>
        <v>dossierComplet['P18_POP0114_IRAN3P'][code_insee]</v>
      </c>
    </row>
    <row r="43" spans="2:6" hidden="1">
      <c r="B43" t="s">
        <v>2889</v>
      </c>
      <c r="C43" t="s">
        <v>2890</v>
      </c>
      <c r="D43" t="s">
        <v>2891</v>
      </c>
      <c r="E43" t="s">
        <v>2768</v>
      </c>
      <c r="F43" s="22" t="str">
        <f>"dossierComplet['"&amp;meta_dossier_complet[[#This Row],[COD_VAR]]&amp;"'][code_insee]"</f>
        <v>dossierComplet['P18_POP1524_IRAN2P'][code_insee]</v>
      </c>
    </row>
    <row r="44" spans="2:6" hidden="1">
      <c r="B44" t="s">
        <v>2892</v>
      </c>
      <c r="C44" t="s">
        <v>2893</v>
      </c>
      <c r="D44" t="s">
        <v>2894</v>
      </c>
      <c r="E44" t="s">
        <v>2768</v>
      </c>
      <c r="F44" s="22" t="str">
        <f>"dossierComplet['"&amp;meta_dossier_complet[[#This Row],[COD_VAR]]&amp;"'][code_insee]"</f>
        <v>dossierComplet['P18_POP1524_IRAN2'][code_insee]</v>
      </c>
    </row>
    <row r="45" spans="2:6" hidden="1">
      <c r="B45" t="s">
        <v>2895</v>
      </c>
      <c r="C45" t="s">
        <v>2896</v>
      </c>
      <c r="D45" t="s">
        <v>2897</v>
      </c>
      <c r="E45" t="s">
        <v>2768</v>
      </c>
      <c r="F45" s="22" t="str">
        <f>"dossierComplet['"&amp;meta_dossier_complet[[#This Row],[COD_VAR]]&amp;"'][code_insee]"</f>
        <v>dossierComplet['P18_POP1524_IRAN3P'][code_insee]</v>
      </c>
    </row>
    <row r="46" spans="2:6" hidden="1">
      <c r="B46" t="s">
        <v>2898</v>
      </c>
      <c r="C46" t="s">
        <v>2899</v>
      </c>
      <c r="D46" t="s">
        <v>2900</v>
      </c>
      <c r="E46" t="s">
        <v>2768</v>
      </c>
      <c r="F46" s="22" t="str">
        <f>"dossierComplet['"&amp;meta_dossier_complet[[#This Row],[COD_VAR]]&amp;"'][code_insee]"</f>
        <v>dossierComplet['P18_POP2554_IRAN2P'][code_insee]</v>
      </c>
    </row>
    <row r="47" spans="2:6" hidden="1">
      <c r="B47" t="s">
        <v>2901</v>
      </c>
      <c r="C47" t="s">
        <v>2902</v>
      </c>
      <c r="D47" t="s">
        <v>2903</v>
      </c>
      <c r="E47" t="s">
        <v>2768</v>
      </c>
      <c r="F47" s="22" t="str">
        <f>"dossierComplet['"&amp;meta_dossier_complet[[#This Row],[COD_VAR]]&amp;"'][code_insee]"</f>
        <v>dossierComplet['P18_POP2554_IRAN2'][code_insee]</v>
      </c>
    </row>
    <row r="48" spans="2:6" hidden="1">
      <c r="B48" t="s">
        <v>2904</v>
      </c>
      <c r="C48" t="s">
        <v>2905</v>
      </c>
      <c r="D48" t="s">
        <v>2906</v>
      </c>
      <c r="E48" t="s">
        <v>2768</v>
      </c>
      <c r="F48" s="22" t="str">
        <f>"dossierComplet['"&amp;meta_dossier_complet[[#This Row],[COD_VAR]]&amp;"'][code_insee]"</f>
        <v>dossierComplet['P18_POP2554_IRAN3P'][code_insee]</v>
      </c>
    </row>
    <row r="49" spans="2:6" hidden="1">
      <c r="B49" t="s">
        <v>2907</v>
      </c>
      <c r="C49" t="s">
        <v>2908</v>
      </c>
      <c r="D49" t="s">
        <v>2909</v>
      </c>
      <c r="E49" t="s">
        <v>2768</v>
      </c>
      <c r="F49" s="22" t="str">
        <f>"dossierComplet['"&amp;meta_dossier_complet[[#This Row],[COD_VAR]]&amp;"'][code_insee]"</f>
        <v>dossierComplet['P18_POP55P_IRAN2P'][code_insee]</v>
      </c>
    </row>
    <row r="50" spans="2:6" hidden="1">
      <c r="B50" t="s">
        <v>2910</v>
      </c>
      <c r="C50" t="s">
        <v>2911</v>
      </c>
      <c r="D50" t="s">
        <v>2912</v>
      </c>
      <c r="E50" t="s">
        <v>2768</v>
      </c>
      <c r="F50" s="22" t="str">
        <f>"dossierComplet['"&amp;meta_dossier_complet[[#This Row],[COD_VAR]]&amp;"'][code_insee]"</f>
        <v>dossierComplet['P18_POP55P_IRAN2'][code_insee]</v>
      </c>
    </row>
    <row r="51" spans="2:6" hidden="1">
      <c r="B51" t="s">
        <v>2913</v>
      </c>
      <c r="C51" t="s">
        <v>2914</v>
      </c>
      <c r="D51" t="s">
        <v>2915</v>
      </c>
      <c r="E51" t="s">
        <v>2768</v>
      </c>
      <c r="F51" s="22" t="str">
        <f>"dossierComplet['"&amp;meta_dossier_complet[[#This Row],[COD_VAR]]&amp;"'][code_insee]"</f>
        <v>dossierComplet['P18_POP55P_IRAN3P'][code_insee]</v>
      </c>
    </row>
    <row r="52" spans="2:6" hidden="1">
      <c r="B52" t="s">
        <v>2916</v>
      </c>
      <c r="C52" t="s">
        <v>2917</v>
      </c>
      <c r="D52" t="s">
        <v>2918</v>
      </c>
      <c r="E52" t="s">
        <v>2768</v>
      </c>
      <c r="F52" s="22" t="str">
        <f>"dossierComplet['"&amp;meta_dossier_complet[[#This Row],[COD_VAR]]&amp;"'][code_insee]"</f>
        <v>dossierComplet['C18_POP15P'][code_insee]</v>
      </c>
    </row>
    <row r="53" spans="2:6" hidden="1">
      <c r="B53" t="s">
        <v>2919</v>
      </c>
      <c r="C53" t="s">
        <v>2920</v>
      </c>
      <c r="D53" t="s">
        <v>2921</v>
      </c>
      <c r="E53" t="s">
        <v>2768</v>
      </c>
      <c r="F53" s="22" t="str">
        <f>"dossierComplet['"&amp;meta_dossier_complet[[#This Row],[COD_VAR]]&amp;"'][code_insee]"</f>
        <v>dossierComplet['C18_POP15P_CS1'][code_insee]</v>
      </c>
    </row>
    <row r="54" spans="2:6" hidden="1">
      <c r="B54" t="s">
        <v>2922</v>
      </c>
      <c r="C54" t="s">
        <v>2923</v>
      </c>
      <c r="D54" t="s">
        <v>2924</v>
      </c>
      <c r="E54" t="s">
        <v>2768</v>
      </c>
      <c r="F54" s="22" t="str">
        <f>"dossierComplet['"&amp;meta_dossier_complet[[#This Row],[COD_VAR]]&amp;"'][code_insee]"</f>
        <v>dossierComplet['C18_POP15P_CS2'][code_insee]</v>
      </c>
    </row>
    <row r="55" spans="2:6" hidden="1">
      <c r="B55" t="s">
        <v>2925</v>
      </c>
      <c r="C55" t="s">
        <v>2926</v>
      </c>
      <c r="D55" t="s">
        <v>2927</v>
      </c>
      <c r="E55" t="s">
        <v>2768</v>
      </c>
      <c r="F55" s="22" t="str">
        <f>"dossierComplet['"&amp;meta_dossier_complet[[#This Row],[COD_VAR]]&amp;"'][code_insee]"</f>
        <v>dossierComplet['C18_POP15P_CS3'][code_insee]</v>
      </c>
    </row>
    <row r="56" spans="2:6" hidden="1">
      <c r="B56" t="s">
        <v>2928</v>
      </c>
      <c r="C56" t="s">
        <v>2929</v>
      </c>
      <c r="D56" t="s">
        <v>2930</v>
      </c>
      <c r="E56" t="s">
        <v>2768</v>
      </c>
      <c r="F56" s="22" t="str">
        <f>"dossierComplet['"&amp;meta_dossier_complet[[#This Row],[COD_VAR]]&amp;"'][code_insee]"</f>
        <v>dossierComplet['C18_POP15P_CS4'][code_insee]</v>
      </c>
    </row>
    <row r="57" spans="2:6" hidden="1">
      <c r="B57" t="s">
        <v>2931</v>
      </c>
      <c r="C57" t="s">
        <v>2932</v>
      </c>
      <c r="D57" t="s">
        <v>2933</v>
      </c>
      <c r="E57" t="s">
        <v>2768</v>
      </c>
      <c r="F57" s="22" t="str">
        <f>"dossierComplet['"&amp;meta_dossier_complet[[#This Row],[COD_VAR]]&amp;"'][code_insee]"</f>
        <v>dossierComplet['C18_POP15P_CS5'][code_insee]</v>
      </c>
    </row>
    <row r="58" spans="2:6" hidden="1">
      <c r="B58" t="s">
        <v>2934</v>
      </c>
      <c r="C58" t="s">
        <v>2935</v>
      </c>
      <c r="D58" t="s">
        <v>2936</v>
      </c>
      <c r="E58" t="s">
        <v>2768</v>
      </c>
      <c r="F58" s="22" t="str">
        <f>"dossierComplet['"&amp;meta_dossier_complet[[#This Row],[COD_VAR]]&amp;"'][code_insee]"</f>
        <v>dossierComplet['C18_POP15P_CS6'][code_insee]</v>
      </c>
    </row>
    <row r="59" spans="2:6" hidden="1">
      <c r="B59" t="s">
        <v>2937</v>
      </c>
      <c r="C59" t="s">
        <v>2938</v>
      </c>
      <c r="D59" t="s">
        <v>2939</v>
      </c>
      <c r="E59" t="s">
        <v>2768</v>
      </c>
      <c r="F59" s="22" t="str">
        <f>"dossierComplet['"&amp;meta_dossier_complet[[#This Row],[COD_VAR]]&amp;"'][code_insee]"</f>
        <v>dossierComplet['C18_POP15P_CS7'][code_insee]</v>
      </c>
    </row>
    <row r="60" spans="2:6" hidden="1">
      <c r="B60" t="s">
        <v>2940</v>
      </c>
      <c r="C60" t="s">
        <v>2941</v>
      </c>
      <c r="D60" t="s">
        <v>2942</v>
      </c>
      <c r="E60" t="s">
        <v>2768</v>
      </c>
      <c r="F60" s="22" t="str">
        <f>"dossierComplet['"&amp;meta_dossier_complet[[#This Row],[COD_VAR]]&amp;"'][code_insee]"</f>
        <v>dossierComplet['C18_POP15P_CS8'][code_insee]</v>
      </c>
    </row>
    <row r="61" spans="2:6" hidden="1">
      <c r="B61" t="s">
        <v>2943</v>
      </c>
      <c r="C61" t="s">
        <v>2944</v>
      </c>
      <c r="D61" t="s">
        <v>2945</v>
      </c>
      <c r="E61" t="s">
        <v>2768</v>
      </c>
      <c r="F61" s="22" t="str">
        <f>"dossierComplet['"&amp;meta_dossier_complet[[#This Row],[COD_VAR]]&amp;"'][code_insee]"</f>
        <v>dossierComplet['C18_H15P'][code_insee]</v>
      </c>
    </row>
    <row r="62" spans="2:6" hidden="1">
      <c r="B62" t="s">
        <v>2946</v>
      </c>
      <c r="C62" t="s">
        <v>2947</v>
      </c>
      <c r="D62" t="s">
        <v>2948</v>
      </c>
      <c r="E62" t="s">
        <v>2768</v>
      </c>
      <c r="F62" s="22" t="str">
        <f>"dossierComplet['"&amp;meta_dossier_complet[[#This Row],[COD_VAR]]&amp;"'][code_insee]"</f>
        <v>dossierComplet['C18_H15P_CS1'][code_insee]</v>
      </c>
    </row>
    <row r="63" spans="2:6" hidden="1">
      <c r="B63" t="s">
        <v>2949</v>
      </c>
      <c r="C63" t="s">
        <v>2950</v>
      </c>
      <c r="D63" t="s">
        <v>2951</v>
      </c>
      <c r="E63" t="s">
        <v>2768</v>
      </c>
      <c r="F63" s="22" t="str">
        <f>"dossierComplet['"&amp;meta_dossier_complet[[#This Row],[COD_VAR]]&amp;"'][code_insee]"</f>
        <v>dossierComplet['C18_H15P_CS2'][code_insee]</v>
      </c>
    </row>
    <row r="64" spans="2:6" hidden="1">
      <c r="B64" t="s">
        <v>2952</v>
      </c>
      <c r="C64" t="s">
        <v>2953</v>
      </c>
      <c r="D64" t="s">
        <v>2954</v>
      </c>
      <c r="E64" t="s">
        <v>2768</v>
      </c>
      <c r="F64" s="22" t="str">
        <f>"dossierComplet['"&amp;meta_dossier_complet[[#This Row],[COD_VAR]]&amp;"'][code_insee]"</f>
        <v>dossierComplet['C18_H15P_CS3'][code_insee]</v>
      </c>
    </row>
    <row r="65" spans="2:6" hidden="1">
      <c r="B65" t="s">
        <v>2955</v>
      </c>
      <c r="C65" t="s">
        <v>2956</v>
      </c>
      <c r="D65" t="s">
        <v>2957</v>
      </c>
      <c r="E65" t="s">
        <v>2768</v>
      </c>
      <c r="F65" s="22" t="str">
        <f>"dossierComplet['"&amp;meta_dossier_complet[[#This Row],[COD_VAR]]&amp;"'][code_insee]"</f>
        <v>dossierComplet['C18_H15P_CS4'][code_insee]</v>
      </c>
    </row>
    <row r="66" spans="2:6" hidden="1">
      <c r="B66" t="s">
        <v>2958</v>
      </c>
      <c r="C66" t="s">
        <v>2959</v>
      </c>
      <c r="D66" t="s">
        <v>2960</v>
      </c>
      <c r="E66" t="s">
        <v>2768</v>
      </c>
      <c r="F66" s="22" t="str">
        <f>"dossierComplet['"&amp;meta_dossier_complet[[#This Row],[COD_VAR]]&amp;"'][code_insee]"</f>
        <v>dossierComplet['C18_H15P_CS5'][code_insee]</v>
      </c>
    </row>
    <row r="67" spans="2:6" hidden="1">
      <c r="B67" t="s">
        <v>2961</v>
      </c>
      <c r="C67" t="s">
        <v>2962</v>
      </c>
      <c r="D67" t="s">
        <v>2963</v>
      </c>
      <c r="E67" t="s">
        <v>2768</v>
      </c>
      <c r="F67" s="22" t="str">
        <f>"dossierComplet['"&amp;meta_dossier_complet[[#This Row],[COD_VAR]]&amp;"'][code_insee]"</f>
        <v>dossierComplet['C18_H15P_CS6'][code_insee]</v>
      </c>
    </row>
    <row r="68" spans="2:6" hidden="1">
      <c r="B68" t="s">
        <v>2964</v>
      </c>
      <c r="C68" t="s">
        <v>2965</v>
      </c>
      <c r="D68" t="s">
        <v>2966</v>
      </c>
      <c r="E68" t="s">
        <v>2768</v>
      </c>
      <c r="F68" s="22" t="str">
        <f>"dossierComplet['"&amp;meta_dossier_complet[[#This Row],[COD_VAR]]&amp;"'][code_insee]"</f>
        <v>dossierComplet['C18_H15P_CS7'][code_insee]</v>
      </c>
    </row>
    <row r="69" spans="2:6" hidden="1">
      <c r="B69" t="s">
        <v>2967</v>
      </c>
      <c r="C69" t="s">
        <v>2968</v>
      </c>
      <c r="D69" t="s">
        <v>2969</v>
      </c>
      <c r="E69" t="s">
        <v>2768</v>
      </c>
      <c r="F69" s="22" t="str">
        <f>"dossierComplet['"&amp;meta_dossier_complet[[#This Row],[COD_VAR]]&amp;"'][code_insee]"</f>
        <v>dossierComplet['C18_H15P_CS8'][code_insee]</v>
      </c>
    </row>
    <row r="70" spans="2:6" hidden="1">
      <c r="B70" t="s">
        <v>2970</v>
      </c>
      <c r="C70" t="s">
        <v>2971</v>
      </c>
      <c r="D70" t="s">
        <v>2972</v>
      </c>
      <c r="E70" t="s">
        <v>2768</v>
      </c>
      <c r="F70" s="22" t="str">
        <f>"dossierComplet['"&amp;meta_dossier_complet[[#This Row],[COD_VAR]]&amp;"'][code_insee]"</f>
        <v>dossierComplet['C18_F15P'][code_insee]</v>
      </c>
    </row>
    <row r="71" spans="2:6" hidden="1">
      <c r="B71" t="s">
        <v>2973</v>
      </c>
      <c r="C71" t="s">
        <v>2974</v>
      </c>
      <c r="D71" t="s">
        <v>2975</v>
      </c>
      <c r="E71" t="s">
        <v>2768</v>
      </c>
      <c r="F71" s="22" t="str">
        <f>"dossierComplet['"&amp;meta_dossier_complet[[#This Row],[COD_VAR]]&amp;"'][code_insee]"</f>
        <v>dossierComplet['C18_F15P_CS1'][code_insee]</v>
      </c>
    </row>
    <row r="72" spans="2:6" hidden="1">
      <c r="B72" t="s">
        <v>2976</v>
      </c>
      <c r="C72" t="s">
        <v>2977</v>
      </c>
      <c r="D72" t="s">
        <v>2978</v>
      </c>
      <c r="E72" t="s">
        <v>2768</v>
      </c>
      <c r="F72" s="22" t="str">
        <f>"dossierComplet['"&amp;meta_dossier_complet[[#This Row],[COD_VAR]]&amp;"'][code_insee]"</f>
        <v>dossierComplet['C18_F15P_CS2'][code_insee]</v>
      </c>
    </row>
    <row r="73" spans="2:6" hidden="1">
      <c r="B73" t="s">
        <v>2979</v>
      </c>
      <c r="C73" t="s">
        <v>2980</v>
      </c>
      <c r="D73" t="s">
        <v>2981</v>
      </c>
      <c r="E73" t="s">
        <v>2768</v>
      </c>
      <c r="F73" s="22" t="str">
        <f>"dossierComplet['"&amp;meta_dossier_complet[[#This Row],[COD_VAR]]&amp;"'][code_insee]"</f>
        <v>dossierComplet['C18_F15P_CS3'][code_insee]</v>
      </c>
    </row>
    <row r="74" spans="2:6" hidden="1">
      <c r="B74" t="s">
        <v>2982</v>
      </c>
      <c r="C74" t="s">
        <v>2983</v>
      </c>
      <c r="D74" t="s">
        <v>2984</v>
      </c>
      <c r="E74" t="s">
        <v>2768</v>
      </c>
      <c r="F74" s="22" t="str">
        <f>"dossierComplet['"&amp;meta_dossier_complet[[#This Row],[COD_VAR]]&amp;"'][code_insee]"</f>
        <v>dossierComplet['C18_F15P_CS4'][code_insee]</v>
      </c>
    </row>
    <row r="75" spans="2:6" hidden="1">
      <c r="B75" t="s">
        <v>2985</v>
      </c>
      <c r="C75" t="s">
        <v>2986</v>
      </c>
      <c r="D75" t="s">
        <v>2987</v>
      </c>
      <c r="E75" t="s">
        <v>2768</v>
      </c>
      <c r="F75" s="22" t="str">
        <f>"dossierComplet['"&amp;meta_dossier_complet[[#This Row],[COD_VAR]]&amp;"'][code_insee]"</f>
        <v>dossierComplet['C18_F15P_CS5'][code_insee]</v>
      </c>
    </row>
    <row r="76" spans="2:6" hidden="1">
      <c r="B76" t="s">
        <v>2988</v>
      </c>
      <c r="C76" t="s">
        <v>2989</v>
      </c>
      <c r="D76" t="s">
        <v>2990</v>
      </c>
      <c r="E76" t="s">
        <v>2768</v>
      </c>
      <c r="F76" s="22" t="str">
        <f>"dossierComplet['"&amp;meta_dossier_complet[[#This Row],[COD_VAR]]&amp;"'][code_insee]"</f>
        <v>dossierComplet['C18_F15P_CS6'][code_insee]</v>
      </c>
    </row>
    <row r="77" spans="2:6" hidden="1">
      <c r="B77" t="s">
        <v>2991</v>
      </c>
      <c r="C77" t="s">
        <v>2992</v>
      </c>
      <c r="D77" t="s">
        <v>2993</v>
      </c>
      <c r="E77" t="s">
        <v>2768</v>
      </c>
      <c r="F77" s="22" t="str">
        <f>"dossierComplet['"&amp;meta_dossier_complet[[#This Row],[COD_VAR]]&amp;"'][code_insee]"</f>
        <v>dossierComplet['C18_F15P_CS7'][code_insee]</v>
      </c>
    </row>
    <row r="78" spans="2:6" hidden="1">
      <c r="B78" t="s">
        <v>2994</v>
      </c>
      <c r="C78" t="s">
        <v>2995</v>
      </c>
      <c r="D78" t="s">
        <v>2996</v>
      </c>
      <c r="E78" t="s">
        <v>2768</v>
      </c>
      <c r="F78" s="22" t="str">
        <f>"dossierComplet['"&amp;meta_dossier_complet[[#This Row],[COD_VAR]]&amp;"'][code_insee]"</f>
        <v>dossierComplet['C18_F15P_CS8'][code_insee]</v>
      </c>
    </row>
    <row r="79" spans="2:6" hidden="1">
      <c r="B79" t="s">
        <v>2997</v>
      </c>
      <c r="C79" t="s">
        <v>2998</v>
      </c>
      <c r="D79" t="s">
        <v>2999</v>
      </c>
      <c r="E79" t="s">
        <v>2768</v>
      </c>
      <c r="F79" s="22" t="str">
        <f>"dossierComplet['"&amp;meta_dossier_complet[[#This Row],[COD_VAR]]&amp;"'][code_insee]"</f>
        <v>dossierComplet['C18_POP1524'][code_insee]</v>
      </c>
    </row>
    <row r="80" spans="2:6" hidden="1">
      <c r="B80" t="s">
        <v>3000</v>
      </c>
      <c r="C80" t="s">
        <v>3001</v>
      </c>
      <c r="D80" t="s">
        <v>3002</v>
      </c>
      <c r="E80" t="s">
        <v>2768</v>
      </c>
      <c r="F80" s="22" t="str">
        <f>"dossierComplet['"&amp;meta_dossier_complet[[#This Row],[COD_VAR]]&amp;"'][code_insee]"</f>
        <v>dossierComplet['C18_POP1524_CS1'][code_insee]</v>
      </c>
    </row>
    <row r="81" spans="2:6" hidden="1">
      <c r="B81" t="s">
        <v>3003</v>
      </c>
      <c r="C81" t="s">
        <v>3004</v>
      </c>
      <c r="D81" t="s">
        <v>3005</v>
      </c>
      <c r="E81" t="s">
        <v>2768</v>
      </c>
      <c r="F81" s="22" t="str">
        <f>"dossierComplet['"&amp;meta_dossier_complet[[#This Row],[COD_VAR]]&amp;"'][code_insee]"</f>
        <v>dossierComplet['C18_POP1524_CS2'][code_insee]</v>
      </c>
    </row>
    <row r="82" spans="2:6" hidden="1">
      <c r="B82" t="s">
        <v>3006</v>
      </c>
      <c r="C82" t="s">
        <v>3007</v>
      </c>
      <c r="D82" t="s">
        <v>3008</v>
      </c>
      <c r="E82" t="s">
        <v>2768</v>
      </c>
      <c r="F82" s="22" t="str">
        <f>"dossierComplet['"&amp;meta_dossier_complet[[#This Row],[COD_VAR]]&amp;"'][code_insee]"</f>
        <v>dossierComplet['C18_POP1524_CS3'][code_insee]</v>
      </c>
    </row>
    <row r="83" spans="2:6" hidden="1">
      <c r="B83" t="s">
        <v>3009</v>
      </c>
      <c r="C83" t="s">
        <v>3010</v>
      </c>
      <c r="D83" t="s">
        <v>3011</v>
      </c>
      <c r="E83" t="s">
        <v>2768</v>
      </c>
      <c r="F83" s="22" t="str">
        <f>"dossierComplet['"&amp;meta_dossier_complet[[#This Row],[COD_VAR]]&amp;"'][code_insee]"</f>
        <v>dossierComplet['C18_POP1524_CS4'][code_insee]</v>
      </c>
    </row>
    <row r="84" spans="2:6" hidden="1">
      <c r="B84" t="s">
        <v>3012</v>
      </c>
      <c r="C84" t="s">
        <v>3013</v>
      </c>
      <c r="D84" t="s">
        <v>3014</v>
      </c>
      <c r="E84" t="s">
        <v>2768</v>
      </c>
      <c r="F84" s="22" t="str">
        <f>"dossierComplet['"&amp;meta_dossier_complet[[#This Row],[COD_VAR]]&amp;"'][code_insee]"</f>
        <v>dossierComplet['C18_POP1524_CS5'][code_insee]</v>
      </c>
    </row>
    <row r="85" spans="2:6" hidden="1">
      <c r="B85" t="s">
        <v>3015</v>
      </c>
      <c r="C85" t="s">
        <v>3016</v>
      </c>
      <c r="D85" t="s">
        <v>3017</v>
      </c>
      <c r="E85" t="s">
        <v>2768</v>
      </c>
      <c r="F85" s="22" t="str">
        <f>"dossierComplet['"&amp;meta_dossier_complet[[#This Row],[COD_VAR]]&amp;"'][code_insee]"</f>
        <v>dossierComplet['C18_POP1524_CS6'][code_insee]</v>
      </c>
    </row>
    <row r="86" spans="2:6" hidden="1">
      <c r="B86" t="s">
        <v>3018</v>
      </c>
      <c r="C86" t="s">
        <v>3019</v>
      </c>
      <c r="D86" t="s">
        <v>3020</v>
      </c>
      <c r="E86" t="s">
        <v>2768</v>
      </c>
      <c r="F86" s="22" t="str">
        <f>"dossierComplet['"&amp;meta_dossier_complet[[#This Row],[COD_VAR]]&amp;"'][code_insee]"</f>
        <v>dossierComplet['C18_POP1524_CS7'][code_insee]</v>
      </c>
    </row>
    <row r="87" spans="2:6" hidden="1">
      <c r="B87" t="s">
        <v>3021</v>
      </c>
      <c r="C87" t="s">
        <v>3022</v>
      </c>
      <c r="D87" t="s">
        <v>3023</v>
      </c>
      <c r="E87" t="s">
        <v>2768</v>
      </c>
      <c r="F87" s="22" t="str">
        <f>"dossierComplet['"&amp;meta_dossier_complet[[#This Row],[COD_VAR]]&amp;"'][code_insee]"</f>
        <v>dossierComplet['C18_POP1524_CS8'][code_insee]</v>
      </c>
    </row>
    <row r="88" spans="2:6" hidden="1">
      <c r="B88" t="s">
        <v>3024</v>
      </c>
      <c r="C88" t="s">
        <v>3025</v>
      </c>
      <c r="D88" t="s">
        <v>3026</v>
      </c>
      <c r="E88" t="s">
        <v>2768</v>
      </c>
      <c r="F88" s="22" t="str">
        <f>"dossierComplet['"&amp;meta_dossier_complet[[#This Row],[COD_VAR]]&amp;"'][code_insee]"</f>
        <v>dossierComplet['C18_POP2554'][code_insee]</v>
      </c>
    </row>
    <row r="89" spans="2:6" hidden="1">
      <c r="B89" t="s">
        <v>3027</v>
      </c>
      <c r="C89" t="s">
        <v>3028</v>
      </c>
      <c r="D89" t="s">
        <v>3029</v>
      </c>
      <c r="E89" t="s">
        <v>2768</v>
      </c>
      <c r="F89" s="22" t="str">
        <f>"dossierComplet['"&amp;meta_dossier_complet[[#This Row],[COD_VAR]]&amp;"'][code_insee]"</f>
        <v>dossierComplet['C18_POP2554_CS1'][code_insee]</v>
      </c>
    </row>
    <row r="90" spans="2:6" hidden="1">
      <c r="B90" t="s">
        <v>3030</v>
      </c>
      <c r="C90" t="s">
        <v>3031</v>
      </c>
      <c r="D90" t="s">
        <v>3032</v>
      </c>
      <c r="E90" t="s">
        <v>2768</v>
      </c>
      <c r="F90" s="22" t="str">
        <f>"dossierComplet['"&amp;meta_dossier_complet[[#This Row],[COD_VAR]]&amp;"'][code_insee]"</f>
        <v>dossierComplet['C18_POP2554_CS2'][code_insee]</v>
      </c>
    </row>
    <row r="91" spans="2:6" hidden="1">
      <c r="B91" t="s">
        <v>3033</v>
      </c>
      <c r="C91" t="s">
        <v>3034</v>
      </c>
      <c r="D91" t="s">
        <v>3035</v>
      </c>
      <c r="E91" t="s">
        <v>2768</v>
      </c>
      <c r="F91" s="22" t="str">
        <f>"dossierComplet['"&amp;meta_dossier_complet[[#This Row],[COD_VAR]]&amp;"'][code_insee]"</f>
        <v>dossierComplet['C18_POP2554_CS3'][code_insee]</v>
      </c>
    </row>
    <row r="92" spans="2:6" hidden="1">
      <c r="B92" t="s">
        <v>3036</v>
      </c>
      <c r="C92" t="s">
        <v>3037</v>
      </c>
      <c r="D92" t="s">
        <v>3038</v>
      </c>
      <c r="E92" t="s">
        <v>2768</v>
      </c>
      <c r="F92" s="22" t="str">
        <f>"dossierComplet['"&amp;meta_dossier_complet[[#This Row],[COD_VAR]]&amp;"'][code_insee]"</f>
        <v>dossierComplet['C18_POP2554_CS4'][code_insee]</v>
      </c>
    </row>
    <row r="93" spans="2:6" hidden="1">
      <c r="B93" t="s">
        <v>3039</v>
      </c>
      <c r="C93" t="s">
        <v>3040</v>
      </c>
      <c r="D93" t="s">
        <v>3041</v>
      </c>
      <c r="E93" t="s">
        <v>2768</v>
      </c>
      <c r="F93" s="22" t="str">
        <f>"dossierComplet['"&amp;meta_dossier_complet[[#This Row],[COD_VAR]]&amp;"'][code_insee]"</f>
        <v>dossierComplet['C18_POP2554_CS5'][code_insee]</v>
      </c>
    </row>
    <row r="94" spans="2:6" hidden="1">
      <c r="B94" t="s">
        <v>3042</v>
      </c>
      <c r="C94" t="s">
        <v>3043</v>
      </c>
      <c r="D94" t="s">
        <v>3044</v>
      </c>
      <c r="E94" t="s">
        <v>2768</v>
      </c>
      <c r="F94" s="22" t="str">
        <f>"dossierComplet['"&amp;meta_dossier_complet[[#This Row],[COD_VAR]]&amp;"'][code_insee]"</f>
        <v>dossierComplet['C18_POP2554_CS6'][code_insee]</v>
      </c>
    </row>
    <row r="95" spans="2:6" hidden="1">
      <c r="B95" t="s">
        <v>3045</v>
      </c>
      <c r="C95" t="s">
        <v>3046</v>
      </c>
      <c r="D95" t="s">
        <v>3047</v>
      </c>
      <c r="E95" t="s">
        <v>2768</v>
      </c>
      <c r="F95" s="22" t="str">
        <f>"dossierComplet['"&amp;meta_dossier_complet[[#This Row],[COD_VAR]]&amp;"'][code_insee]"</f>
        <v>dossierComplet['C18_POP2554_CS7'][code_insee]</v>
      </c>
    </row>
    <row r="96" spans="2:6" hidden="1">
      <c r="B96" t="s">
        <v>3048</v>
      </c>
      <c r="C96" t="s">
        <v>3049</v>
      </c>
      <c r="D96" t="s">
        <v>3050</v>
      </c>
      <c r="E96" t="s">
        <v>2768</v>
      </c>
      <c r="F96" s="22" t="str">
        <f>"dossierComplet['"&amp;meta_dossier_complet[[#This Row],[COD_VAR]]&amp;"'][code_insee]"</f>
        <v>dossierComplet['C18_POP2554_CS8'][code_insee]</v>
      </c>
    </row>
    <row r="97" spans="1:6" hidden="1">
      <c r="B97" t="s">
        <v>3051</v>
      </c>
      <c r="C97" t="s">
        <v>3052</v>
      </c>
      <c r="D97" t="s">
        <v>3053</v>
      </c>
      <c r="E97" t="s">
        <v>2768</v>
      </c>
      <c r="F97" s="22" t="str">
        <f>"dossierComplet['"&amp;meta_dossier_complet[[#This Row],[COD_VAR]]&amp;"'][code_insee]"</f>
        <v>dossierComplet['C18_POP55P'][code_insee]</v>
      </c>
    </row>
    <row r="98" spans="1:6" hidden="1">
      <c r="B98" t="s">
        <v>3054</v>
      </c>
      <c r="C98" t="s">
        <v>3055</v>
      </c>
      <c r="D98" t="s">
        <v>3056</v>
      </c>
      <c r="E98" t="s">
        <v>2768</v>
      </c>
      <c r="F98" s="22" t="str">
        <f>"dossierComplet['"&amp;meta_dossier_complet[[#This Row],[COD_VAR]]&amp;"'][code_insee]"</f>
        <v>dossierComplet['C18_POP55P_CS1'][code_insee]</v>
      </c>
    </row>
    <row r="99" spans="1:6" hidden="1">
      <c r="B99" t="s">
        <v>3057</v>
      </c>
      <c r="C99" t="s">
        <v>3058</v>
      </c>
      <c r="D99" t="s">
        <v>3059</v>
      </c>
      <c r="E99" t="s">
        <v>2768</v>
      </c>
      <c r="F99" s="22" t="str">
        <f>"dossierComplet['"&amp;meta_dossier_complet[[#This Row],[COD_VAR]]&amp;"'][code_insee]"</f>
        <v>dossierComplet['C18_POP55P_CS2'][code_insee]</v>
      </c>
    </row>
    <row r="100" spans="1:6" hidden="1">
      <c r="B100" t="s">
        <v>3060</v>
      </c>
      <c r="C100" t="s">
        <v>3061</v>
      </c>
      <c r="D100" t="s">
        <v>3062</v>
      </c>
      <c r="E100" t="s">
        <v>2768</v>
      </c>
      <c r="F100" s="22" t="str">
        <f>"dossierComplet['"&amp;meta_dossier_complet[[#This Row],[COD_VAR]]&amp;"'][code_insee]"</f>
        <v>dossierComplet['C18_POP55P_CS3'][code_insee]</v>
      </c>
    </row>
    <row r="101" spans="1:6" hidden="1">
      <c r="B101" t="s">
        <v>3063</v>
      </c>
      <c r="C101" t="s">
        <v>3064</v>
      </c>
      <c r="D101" t="s">
        <v>3065</v>
      </c>
      <c r="E101" t="s">
        <v>2768</v>
      </c>
      <c r="F101" s="22" t="str">
        <f>"dossierComplet['"&amp;meta_dossier_complet[[#This Row],[COD_VAR]]&amp;"'][code_insee]"</f>
        <v>dossierComplet['C18_POP55P_CS4'][code_insee]</v>
      </c>
    </row>
    <row r="102" spans="1:6" hidden="1">
      <c r="B102" t="s">
        <v>3066</v>
      </c>
      <c r="C102" t="s">
        <v>3067</v>
      </c>
      <c r="D102" t="s">
        <v>3068</v>
      </c>
      <c r="E102" t="s">
        <v>2768</v>
      </c>
      <c r="F102" s="22" t="str">
        <f>"dossierComplet['"&amp;meta_dossier_complet[[#This Row],[COD_VAR]]&amp;"'][code_insee]"</f>
        <v>dossierComplet['C18_POP55P_CS5'][code_insee]</v>
      </c>
    </row>
    <row r="103" spans="1:6" hidden="1">
      <c r="B103" t="s">
        <v>3069</v>
      </c>
      <c r="C103" t="s">
        <v>3070</v>
      </c>
      <c r="D103" t="s">
        <v>3071</v>
      </c>
      <c r="E103" t="s">
        <v>2768</v>
      </c>
      <c r="F103" s="22" t="str">
        <f>"dossierComplet['"&amp;meta_dossier_complet[[#This Row],[COD_VAR]]&amp;"'][code_insee]"</f>
        <v>dossierComplet['C18_POP55P_CS6'][code_insee]</v>
      </c>
    </row>
    <row r="104" spans="1:6" hidden="1">
      <c r="B104" t="s">
        <v>3072</v>
      </c>
      <c r="C104" t="s">
        <v>3073</v>
      </c>
      <c r="D104" t="s">
        <v>3074</v>
      </c>
      <c r="E104" t="s">
        <v>2768</v>
      </c>
      <c r="F104" s="22" t="str">
        <f>"dossierComplet['"&amp;meta_dossier_complet[[#This Row],[COD_VAR]]&amp;"'][code_insee]"</f>
        <v>dossierComplet['C18_POP55P_CS7'][code_insee]</v>
      </c>
    </row>
    <row r="105" spans="1:6" hidden="1">
      <c r="B105" t="s">
        <v>3075</v>
      </c>
      <c r="C105" t="s">
        <v>3076</v>
      </c>
      <c r="D105" t="s">
        <v>3077</v>
      </c>
      <c r="E105" t="s">
        <v>2768</v>
      </c>
      <c r="F105" s="22" t="str">
        <f>"dossierComplet['"&amp;meta_dossier_complet[[#This Row],[COD_VAR]]&amp;"'][code_insee]"</f>
        <v>dossierComplet['C18_POP55P_CS8'][code_insee]</v>
      </c>
    </row>
    <row r="106" spans="1:6">
      <c r="A106" s="19" t="s">
        <v>2766</v>
      </c>
      <c r="B106" t="s">
        <v>140</v>
      </c>
      <c r="C106" t="s">
        <v>3078</v>
      </c>
      <c r="D106" t="s">
        <v>141</v>
      </c>
      <c r="E106" t="s">
        <v>2768</v>
      </c>
      <c r="F106" s="22" t="str">
        <f>"dossierComplet['"&amp;meta_dossier_complet[[#This Row],[COD_VAR]]&amp;"'][code_insee]"</f>
        <v>dossierComplet['P13_POP'][code_insee]</v>
      </c>
    </row>
    <row r="107" spans="1:6" hidden="1">
      <c r="B107" t="s">
        <v>3079</v>
      </c>
      <c r="C107" t="s">
        <v>3080</v>
      </c>
      <c r="D107" t="s">
        <v>3081</v>
      </c>
      <c r="E107" t="s">
        <v>2768</v>
      </c>
      <c r="F107" s="22" t="str">
        <f>"dossierComplet['"&amp;meta_dossier_complet[[#This Row],[COD_VAR]]&amp;"'][code_insee]"</f>
        <v>dossierComplet['P13_POP0014'][code_insee]</v>
      </c>
    </row>
    <row r="108" spans="1:6" hidden="1">
      <c r="B108" t="s">
        <v>3082</v>
      </c>
      <c r="C108" t="s">
        <v>3083</v>
      </c>
      <c r="D108" t="s">
        <v>3084</v>
      </c>
      <c r="E108" t="s">
        <v>2768</v>
      </c>
      <c r="F108" s="22" t="str">
        <f>"dossierComplet['"&amp;meta_dossier_complet[[#This Row],[COD_VAR]]&amp;"'][code_insee]"</f>
        <v>dossierComplet['P13_POP1529'][code_insee]</v>
      </c>
    </row>
    <row r="109" spans="1:6" hidden="1">
      <c r="B109" t="s">
        <v>3085</v>
      </c>
      <c r="C109" t="s">
        <v>3086</v>
      </c>
      <c r="D109" t="s">
        <v>3087</v>
      </c>
      <c r="E109" t="s">
        <v>2768</v>
      </c>
      <c r="F109" s="22" t="str">
        <f>"dossierComplet['"&amp;meta_dossier_complet[[#This Row],[COD_VAR]]&amp;"'][code_insee]"</f>
        <v>dossierComplet['P13_POP3044'][code_insee]</v>
      </c>
    </row>
    <row r="110" spans="1:6" hidden="1">
      <c r="B110" t="s">
        <v>3088</v>
      </c>
      <c r="C110" t="s">
        <v>3089</v>
      </c>
      <c r="D110" t="s">
        <v>3090</v>
      </c>
      <c r="E110" t="s">
        <v>2768</v>
      </c>
      <c r="F110" s="22" t="str">
        <f>"dossierComplet['"&amp;meta_dossier_complet[[#This Row],[COD_VAR]]&amp;"'][code_insee]"</f>
        <v>dossierComplet['P13_POP4559'][code_insee]</v>
      </c>
    </row>
    <row r="111" spans="1:6" hidden="1">
      <c r="B111" t="s">
        <v>3091</v>
      </c>
      <c r="C111" t="s">
        <v>3092</v>
      </c>
      <c r="D111" t="s">
        <v>3093</v>
      </c>
      <c r="E111" t="s">
        <v>2768</v>
      </c>
      <c r="F111" s="22" t="str">
        <f>"dossierComplet['"&amp;meta_dossier_complet[[#This Row],[COD_VAR]]&amp;"'][code_insee]"</f>
        <v>dossierComplet['P13_POP6074'][code_insee]</v>
      </c>
    </row>
    <row r="112" spans="1:6" hidden="1">
      <c r="B112" t="s">
        <v>3094</v>
      </c>
      <c r="C112" t="s">
        <v>3095</v>
      </c>
      <c r="D112" t="s">
        <v>3096</v>
      </c>
      <c r="E112" t="s">
        <v>2768</v>
      </c>
      <c r="F112" s="22" t="str">
        <f>"dossierComplet['"&amp;meta_dossier_complet[[#This Row],[COD_VAR]]&amp;"'][code_insee]"</f>
        <v>dossierComplet['P13_POP7589'][code_insee]</v>
      </c>
    </row>
    <row r="113" spans="2:6" hidden="1">
      <c r="B113" t="s">
        <v>3097</v>
      </c>
      <c r="C113" t="s">
        <v>3098</v>
      </c>
      <c r="D113" t="s">
        <v>3099</v>
      </c>
      <c r="E113" t="s">
        <v>2768</v>
      </c>
      <c r="F113" s="22" t="str">
        <f>"dossierComplet['"&amp;meta_dossier_complet[[#This Row],[COD_VAR]]&amp;"'][code_insee]"</f>
        <v>dossierComplet['P13_POP90P'][code_insee]</v>
      </c>
    </row>
    <row r="114" spans="2:6" hidden="1">
      <c r="B114" t="s">
        <v>3100</v>
      </c>
      <c r="C114" t="s">
        <v>3101</v>
      </c>
      <c r="D114" t="s">
        <v>3102</v>
      </c>
      <c r="E114" t="s">
        <v>2768</v>
      </c>
      <c r="F114" s="22" t="str">
        <f>"dossierComplet['"&amp;meta_dossier_complet[[#This Row],[COD_VAR]]&amp;"'][code_insee]"</f>
        <v>dossierComplet['P13_POPH'][code_insee]</v>
      </c>
    </row>
    <row r="115" spans="2:6" hidden="1">
      <c r="B115" t="s">
        <v>3103</v>
      </c>
      <c r="C115" t="s">
        <v>3104</v>
      </c>
      <c r="D115" t="s">
        <v>3105</v>
      </c>
      <c r="E115" t="s">
        <v>2768</v>
      </c>
      <c r="F115" s="22" t="str">
        <f>"dossierComplet['"&amp;meta_dossier_complet[[#This Row],[COD_VAR]]&amp;"'][code_insee]"</f>
        <v>dossierComplet['P13_H0014'][code_insee]</v>
      </c>
    </row>
    <row r="116" spans="2:6" hidden="1">
      <c r="B116" t="s">
        <v>3106</v>
      </c>
      <c r="C116" t="s">
        <v>3107</v>
      </c>
      <c r="D116" t="s">
        <v>3108</v>
      </c>
      <c r="E116" t="s">
        <v>2768</v>
      </c>
      <c r="F116" s="22" t="str">
        <f>"dossierComplet['"&amp;meta_dossier_complet[[#This Row],[COD_VAR]]&amp;"'][code_insee]"</f>
        <v>dossierComplet['P13_H1529'][code_insee]</v>
      </c>
    </row>
    <row r="117" spans="2:6" hidden="1">
      <c r="B117" t="s">
        <v>3109</v>
      </c>
      <c r="C117" t="s">
        <v>3110</v>
      </c>
      <c r="D117" t="s">
        <v>3111</v>
      </c>
      <c r="E117" t="s">
        <v>2768</v>
      </c>
      <c r="F117" s="22" t="str">
        <f>"dossierComplet['"&amp;meta_dossier_complet[[#This Row],[COD_VAR]]&amp;"'][code_insee]"</f>
        <v>dossierComplet['P13_H3044'][code_insee]</v>
      </c>
    </row>
    <row r="118" spans="2:6" hidden="1">
      <c r="B118" t="s">
        <v>3112</v>
      </c>
      <c r="C118" t="s">
        <v>3113</v>
      </c>
      <c r="D118" t="s">
        <v>3114</v>
      </c>
      <c r="E118" t="s">
        <v>2768</v>
      </c>
      <c r="F118" s="22" t="str">
        <f>"dossierComplet['"&amp;meta_dossier_complet[[#This Row],[COD_VAR]]&amp;"'][code_insee]"</f>
        <v>dossierComplet['P13_H4559'][code_insee]</v>
      </c>
    </row>
    <row r="119" spans="2:6" hidden="1">
      <c r="B119" t="s">
        <v>3115</v>
      </c>
      <c r="C119" t="s">
        <v>3116</v>
      </c>
      <c r="D119" t="s">
        <v>3117</v>
      </c>
      <c r="E119" t="s">
        <v>2768</v>
      </c>
      <c r="F119" s="22" t="str">
        <f>"dossierComplet['"&amp;meta_dossier_complet[[#This Row],[COD_VAR]]&amp;"'][code_insee]"</f>
        <v>dossierComplet['P13_H6074'][code_insee]</v>
      </c>
    </row>
    <row r="120" spans="2:6" hidden="1">
      <c r="B120" t="s">
        <v>3118</v>
      </c>
      <c r="C120" t="s">
        <v>3119</v>
      </c>
      <c r="D120" t="s">
        <v>3120</v>
      </c>
      <c r="E120" t="s">
        <v>2768</v>
      </c>
      <c r="F120" s="22" t="str">
        <f>"dossierComplet['"&amp;meta_dossier_complet[[#This Row],[COD_VAR]]&amp;"'][code_insee]"</f>
        <v>dossierComplet['P13_H7589'][code_insee]</v>
      </c>
    </row>
    <row r="121" spans="2:6" hidden="1">
      <c r="B121" t="s">
        <v>3121</v>
      </c>
      <c r="C121" t="s">
        <v>3122</v>
      </c>
      <c r="D121" t="s">
        <v>3123</v>
      </c>
      <c r="E121" t="s">
        <v>2768</v>
      </c>
      <c r="F121" s="22" t="str">
        <f>"dossierComplet['"&amp;meta_dossier_complet[[#This Row],[COD_VAR]]&amp;"'][code_insee]"</f>
        <v>dossierComplet['P13_H90P'][code_insee]</v>
      </c>
    </row>
    <row r="122" spans="2:6" hidden="1">
      <c r="B122" t="s">
        <v>3124</v>
      </c>
      <c r="C122" t="s">
        <v>3125</v>
      </c>
      <c r="D122" t="s">
        <v>3126</v>
      </c>
      <c r="E122" t="s">
        <v>2768</v>
      </c>
      <c r="F122" s="22" t="str">
        <f>"dossierComplet['"&amp;meta_dossier_complet[[#This Row],[COD_VAR]]&amp;"'][code_insee]"</f>
        <v>dossierComplet['P13_H0019'][code_insee]</v>
      </c>
    </row>
    <row r="123" spans="2:6" hidden="1">
      <c r="B123" t="s">
        <v>3127</v>
      </c>
      <c r="C123" t="s">
        <v>3128</v>
      </c>
      <c r="D123" t="s">
        <v>3129</v>
      </c>
      <c r="E123" t="s">
        <v>2768</v>
      </c>
      <c r="F123" s="22" t="str">
        <f>"dossierComplet['"&amp;meta_dossier_complet[[#This Row],[COD_VAR]]&amp;"'][code_insee]"</f>
        <v>dossierComplet['P13_H2064'][code_insee]</v>
      </c>
    </row>
    <row r="124" spans="2:6" hidden="1">
      <c r="B124" t="s">
        <v>3130</v>
      </c>
      <c r="C124" t="s">
        <v>3131</v>
      </c>
      <c r="D124" t="s">
        <v>3132</v>
      </c>
      <c r="E124" t="s">
        <v>2768</v>
      </c>
      <c r="F124" s="22" t="str">
        <f>"dossierComplet['"&amp;meta_dossier_complet[[#This Row],[COD_VAR]]&amp;"'][code_insee]"</f>
        <v>dossierComplet['P13_H65P'][code_insee]</v>
      </c>
    </row>
    <row r="125" spans="2:6" hidden="1">
      <c r="B125" t="s">
        <v>3133</v>
      </c>
      <c r="C125" t="s">
        <v>3134</v>
      </c>
      <c r="D125" t="s">
        <v>3135</v>
      </c>
      <c r="E125" t="s">
        <v>2768</v>
      </c>
      <c r="F125" s="22" t="str">
        <f>"dossierComplet['"&amp;meta_dossier_complet[[#This Row],[COD_VAR]]&amp;"'][code_insee]"</f>
        <v>dossierComplet['P13_POPF'][code_insee]</v>
      </c>
    </row>
    <row r="126" spans="2:6" hidden="1">
      <c r="B126" t="s">
        <v>3136</v>
      </c>
      <c r="C126" t="s">
        <v>3137</v>
      </c>
      <c r="D126" t="s">
        <v>3138</v>
      </c>
      <c r="E126" t="s">
        <v>2768</v>
      </c>
      <c r="F126" s="22" t="str">
        <f>"dossierComplet['"&amp;meta_dossier_complet[[#This Row],[COD_VAR]]&amp;"'][code_insee]"</f>
        <v>dossierComplet['P13_F0014'][code_insee]</v>
      </c>
    </row>
    <row r="127" spans="2:6" hidden="1">
      <c r="B127" t="s">
        <v>3139</v>
      </c>
      <c r="C127" t="s">
        <v>3140</v>
      </c>
      <c r="D127" t="s">
        <v>3141</v>
      </c>
      <c r="E127" t="s">
        <v>2768</v>
      </c>
      <c r="F127" s="22" t="str">
        <f>"dossierComplet['"&amp;meta_dossier_complet[[#This Row],[COD_VAR]]&amp;"'][code_insee]"</f>
        <v>dossierComplet['P13_F1529'][code_insee]</v>
      </c>
    </row>
    <row r="128" spans="2:6" hidden="1">
      <c r="B128" t="s">
        <v>3142</v>
      </c>
      <c r="C128" t="s">
        <v>3143</v>
      </c>
      <c r="D128" t="s">
        <v>3144</v>
      </c>
      <c r="E128" t="s">
        <v>2768</v>
      </c>
      <c r="F128" s="22" t="str">
        <f>"dossierComplet['"&amp;meta_dossier_complet[[#This Row],[COD_VAR]]&amp;"'][code_insee]"</f>
        <v>dossierComplet['P13_F3044'][code_insee]</v>
      </c>
    </row>
    <row r="129" spans="2:6" hidden="1">
      <c r="B129" t="s">
        <v>3145</v>
      </c>
      <c r="C129" t="s">
        <v>3146</v>
      </c>
      <c r="D129" t="s">
        <v>3147</v>
      </c>
      <c r="E129" t="s">
        <v>2768</v>
      </c>
      <c r="F129" s="22" t="str">
        <f>"dossierComplet['"&amp;meta_dossier_complet[[#This Row],[COD_VAR]]&amp;"'][code_insee]"</f>
        <v>dossierComplet['P13_F4559'][code_insee]</v>
      </c>
    </row>
    <row r="130" spans="2:6" hidden="1">
      <c r="B130" t="s">
        <v>3148</v>
      </c>
      <c r="C130" t="s">
        <v>3149</v>
      </c>
      <c r="D130" t="s">
        <v>3150</v>
      </c>
      <c r="E130" t="s">
        <v>2768</v>
      </c>
      <c r="F130" s="22" t="str">
        <f>"dossierComplet['"&amp;meta_dossier_complet[[#This Row],[COD_VAR]]&amp;"'][code_insee]"</f>
        <v>dossierComplet['P13_F6074'][code_insee]</v>
      </c>
    </row>
    <row r="131" spans="2:6" hidden="1">
      <c r="B131" t="s">
        <v>3151</v>
      </c>
      <c r="C131" t="s">
        <v>3152</v>
      </c>
      <c r="D131" t="s">
        <v>3153</v>
      </c>
      <c r="E131" t="s">
        <v>2768</v>
      </c>
      <c r="F131" s="22" t="str">
        <f>"dossierComplet['"&amp;meta_dossier_complet[[#This Row],[COD_VAR]]&amp;"'][code_insee]"</f>
        <v>dossierComplet['P13_F7589'][code_insee]</v>
      </c>
    </row>
    <row r="132" spans="2:6" hidden="1">
      <c r="B132" t="s">
        <v>3154</v>
      </c>
      <c r="C132" t="s">
        <v>3155</v>
      </c>
      <c r="D132" t="s">
        <v>3156</v>
      </c>
      <c r="E132" t="s">
        <v>2768</v>
      </c>
      <c r="F132" s="22" t="str">
        <f>"dossierComplet['"&amp;meta_dossier_complet[[#This Row],[COD_VAR]]&amp;"'][code_insee]"</f>
        <v>dossierComplet['P13_F90P'][code_insee]</v>
      </c>
    </row>
    <row r="133" spans="2:6" hidden="1">
      <c r="B133" t="s">
        <v>3157</v>
      </c>
      <c r="C133" t="s">
        <v>3158</v>
      </c>
      <c r="D133" t="s">
        <v>3159</v>
      </c>
      <c r="E133" t="s">
        <v>2768</v>
      </c>
      <c r="F133" s="22" t="str">
        <f>"dossierComplet['"&amp;meta_dossier_complet[[#This Row],[COD_VAR]]&amp;"'][code_insee]"</f>
        <v>dossierComplet['P13_F0019'][code_insee]</v>
      </c>
    </row>
    <row r="134" spans="2:6" hidden="1">
      <c r="B134" t="s">
        <v>3160</v>
      </c>
      <c r="C134" t="s">
        <v>3161</v>
      </c>
      <c r="D134" t="s">
        <v>3162</v>
      </c>
      <c r="E134" t="s">
        <v>2768</v>
      </c>
      <c r="F134" s="22" t="str">
        <f>"dossierComplet['"&amp;meta_dossier_complet[[#This Row],[COD_VAR]]&amp;"'][code_insee]"</f>
        <v>dossierComplet['P13_F2064'][code_insee]</v>
      </c>
    </row>
    <row r="135" spans="2:6" hidden="1">
      <c r="B135" t="s">
        <v>3163</v>
      </c>
      <c r="C135" t="s">
        <v>3164</v>
      </c>
      <c r="D135" t="s">
        <v>3165</v>
      </c>
      <c r="E135" t="s">
        <v>2768</v>
      </c>
      <c r="F135" s="22" t="str">
        <f>"dossierComplet['"&amp;meta_dossier_complet[[#This Row],[COD_VAR]]&amp;"'][code_insee]"</f>
        <v>dossierComplet['P13_F65P'][code_insee]</v>
      </c>
    </row>
    <row r="136" spans="2:6" hidden="1">
      <c r="B136" t="s">
        <v>3166</v>
      </c>
      <c r="C136" t="s">
        <v>3167</v>
      </c>
      <c r="D136" t="s">
        <v>3168</v>
      </c>
      <c r="E136" t="s">
        <v>2768</v>
      </c>
      <c r="F136" s="22" t="str">
        <f>"dossierComplet['"&amp;meta_dossier_complet[[#This Row],[COD_VAR]]&amp;"'][code_insee]"</f>
        <v>dossierComplet['P13_POP01P'][code_insee]</v>
      </c>
    </row>
    <row r="137" spans="2:6" hidden="1">
      <c r="B137" t="s">
        <v>3169</v>
      </c>
      <c r="C137" t="s">
        <v>3170</v>
      </c>
      <c r="D137" t="s">
        <v>3171</v>
      </c>
      <c r="E137" t="s">
        <v>2768</v>
      </c>
      <c r="F137" s="22" t="str">
        <f>"dossierComplet['"&amp;meta_dossier_complet[[#This Row],[COD_VAR]]&amp;"'][code_insee]"</f>
        <v>dossierComplet['P13_POP01P_IRAN1'][code_insee]</v>
      </c>
    </row>
    <row r="138" spans="2:6" hidden="1">
      <c r="B138" t="s">
        <v>3172</v>
      </c>
      <c r="C138" t="s">
        <v>3173</v>
      </c>
      <c r="D138" t="s">
        <v>3174</v>
      </c>
      <c r="E138" t="s">
        <v>2768</v>
      </c>
      <c r="F138" s="22" t="str">
        <f>"dossierComplet['"&amp;meta_dossier_complet[[#This Row],[COD_VAR]]&amp;"'][code_insee]"</f>
        <v>dossierComplet['P13_POP01P_IRAN2'][code_insee]</v>
      </c>
    </row>
    <row r="139" spans="2:6" hidden="1">
      <c r="B139" t="s">
        <v>3175</v>
      </c>
      <c r="C139" t="s">
        <v>3176</v>
      </c>
      <c r="D139" t="s">
        <v>3177</v>
      </c>
      <c r="E139" t="s">
        <v>2768</v>
      </c>
      <c r="F139" s="22" t="str">
        <f>"dossierComplet['"&amp;meta_dossier_complet[[#This Row],[COD_VAR]]&amp;"'][code_insee]"</f>
        <v>dossierComplet['P13_POP01P_IRAN3'][code_insee]</v>
      </c>
    </row>
    <row r="140" spans="2:6" hidden="1">
      <c r="B140" t="s">
        <v>3178</v>
      </c>
      <c r="C140" t="s">
        <v>3179</v>
      </c>
      <c r="D140" t="s">
        <v>3180</v>
      </c>
      <c r="E140" t="s">
        <v>2768</v>
      </c>
      <c r="F140" s="22" t="str">
        <f>"dossierComplet['"&amp;meta_dossier_complet[[#This Row],[COD_VAR]]&amp;"'][code_insee]"</f>
        <v>dossierComplet['P13_POP01P_IRAN4'][code_insee]</v>
      </c>
    </row>
    <row r="141" spans="2:6" hidden="1">
      <c r="B141" t="s">
        <v>3181</v>
      </c>
      <c r="C141" t="s">
        <v>3182</v>
      </c>
      <c r="D141" t="s">
        <v>3183</v>
      </c>
      <c r="E141" t="s">
        <v>2768</v>
      </c>
      <c r="F141" s="22" t="str">
        <f>"dossierComplet['"&amp;meta_dossier_complet[[#This Row],[COD_VAR]]&amp;"'][code_insee]"</f>
        <v>dossierComplet['P13_POP01P_IRAN5'][code_insee]</v>
      </c>
    </row>
    <row r="142" spans="2:6" hidden="1">
      <c r="B142" t="s">
        <v>3184</v>
      </c>
      <c r="C142" t="s">
        <v>3185</v>
      </c>
      <c r="D142" t="s">
        <v>3186</v>
      </c>
      <c r="E142" t="s">
        <v>2768</v>
      </c>
      <c r="F142" s="22" t="str">
        <f>"dossierComplet['"&amp;meta_dossier_complet[[#This Row],[COD_VAR]]&amp;"'][code_insee]"</f>
        <v>dossierComplet['P13_POP01P_IRAN6'][code_insee]</v>
      </c>
    </row>
    <row r="143" spans="2:6" hidden="1">
      <c r="B143" t="s">
        <v>3187</v>
      </c>
      <c r="C143" t="s">
        <v>3188</v>
      </c>
      <c r="D143" t="s">
        <v>3189</v>
      </c>
      <c r="E143" t="s">
        <v>2768</v>
      </c>
      <c r="F143" s="22" t="str">
        <f>"dossierComplet['"&amp;meta_dossier_complet[[#This Row],[COD_VAR]]&amp;"'][code_insee]"</f>
        <v>dossierComplet['P13_POP01P_IRAN7'][code_insee]</v>
      </c>
    </row>
    <row r="144" spans="2:6" hidden="1">
      <c r="B144" t="s">
        <v>3190</v>
      </c>
      <c r="C144" t="s">
        <v>3191</v>
      </c>
      <c r="D144" t="s">
        <v>3192</v>
      </c>
      <c r="E144" t="s">
        <v>2768</v>
      </c>
      <c r="F144" s="22" t="str">
        <f>"dossierComplet['"&amp;meta_dossier_complet[[#This Row],[COD_VAR]]&amp;"'][code_insee]"</f>
        <v>dossierComplet['P13_POP0114_IRAN2P'][code_insee]</v>
      </c>
    </row>
    <row r="145" spans="2:6" hidden="1">
      <c r="B145" t="s">
        <v>3193</v>
      </c>
      <c r="C145" t="s">
        <v>3194</v>
      </c>
      <c r="D145" t="s">
        <v>3195</v>
      </c>
      <c r="E145" t="s">
        <v>2768</v>
      </c>
      <c r="F145" s="22" t="str">
        <f>"dossierComplet['"&amp;meta_dossier_complet[[#This Row],[COD_VAR]]&amp;"'][code_insee]"</f>
        <v>dossierComplet['P13_POP0114_IRAN2'][code_insee]</v>
      </c>
    </row>
    <row r="146" spans="2:6" hidden="1">
      <c r="B146" t="s">
        <v>3196</v>
      </c>
      <c r="C146" t="s">
        <v>3197</v>
      </c>
      <c r="D146" t="s">
        <v>3198</v>
      </c>
      <c r="E146" t="s">
        <v>2768</v>
      </c>
      <c r="F146" s="22" t="str">
        <f>"dossierComplet['"&amp;meta_dossier_complet[[#This Row],[COD_VAR]]&amp;"'][code_insee]"</f>
        <v>dossierComplet['P13_POP0114_IRAN3P'][code_insee]</v>
      </c>
    </row>
    <row r="147" spans="2:6" hidden="1">
      <c r="B147" t="s">
        <v>3199</v>
      </c>
      <c r="C147" t="s">
        <v>3200</v>
      </c>
      <c r="D147" t="s">
        <v>3201</v>
      </c>
      <c r="E147" t="s">
        <v>2768</v>
      </c>
      <c r="F147" s="22" t="str">
        <f>"dossierComplet['"&amp;meta_dossier_complet[[#This Row],[COD_VAR]]&amp;"'][code_insee]"</f>
        <v>dossierComplet['P13_POP1524_IRAN2P'][code_insee]</v>
      </c>
    </row>
    <row r="148" spans="2:6" hidden="1">
      <c r="B148" t="s">
        <v>3202</v>
      </c>
      <c r="C148" t="s">
        <v>3203</v>
      </c>
      <c r="D148" t="s">
        <v>3204</v>
      </c>
      <c r="E148" t="s">
        <v>2768</v>
      </c>
      <c r="F148" s="22" t="str">
        <f>"dossierComplet['"&amp;meta_dossier_complet[[#This Row],[COD_VAR]]&amp;"'][code_insee]"</f>
        <v>dossierComplet['P13_POP1524_IRAN2'][code_insee]</v>
      </c>
    </row>
    <row r="149" spans="2:6" hidden="1">
      <c r="B149" t="s">
        <v>3205</v>
      </c>
      <c r="C149" t="s">
        <v>3206</v>
      </c>
      <c r="D149" t="s">
        <v>3207</v>
      </c>
      <c r="E149" t="s">
        <v>2768</v>
      </c>
      <c r="F149" s="22" t="str">
        <f>"dossierComplet['"&amp;meta_dossier_complet[[#This Row],[COD_VAR]]&amp;"'][code_insee]"</f>
        <v>dossierComplet['P13_POP1524_IRAN3P'][code_insee]</v>
      </c>
    </row>
    <row r="150" spans="2:6" hidden="1">
      <c r="B150" t="s">
        <v>3208</v>
      </c>
      <c r="C150" t="s">
        <v>3209</v>
      </c>
      <c r="D150" t="s">
        <v>3210</v>
      </c>
      <c r="E150" t="s">
        <v>2768</v>
      </c>
      <c r="F150" s="22" t="str">
        <f>"dossierComplet['"&amp;meta_dossier_complet[[#This Row],[COD_VAR]]&amp;"'][code_insee]"</f>
        <v>dossierComplet['P13_POP2554_IRAN2P'][code_insee]</v>
      </c>
    </row>
    <row r="151" spans="2:6" hidden="1">
      <c r="B151" t="s">
        <v>3211</v>
      </c>
      <c r="C151" t="s">
        <v>3212</v>
      </c>
      <c r="D151" t="s">
        <v>3213</v>
      </c>
      <c r="E151" t="s">
        <v>2768</v>
      </c>
      <c r="F151" s="22" t="str">
        <f>"dossierComplet['"&amp;meta_dossier_complet[[#This Row],[COD_VAR]]&amp;"'][code_insee]"</f>
        <v>dossierComplet['P13_POP2554_IRAN2'][code_insee]</v>
      </c>
    </row>
    <row r="152" spans="2:6" hidden="1">
      <c r="B152" t="s">
        <v>3214</v>
      </c>
      <c r="C152" t="s">
        <v>3215</v>
      </c>
      <c r="D152" t="s">
        <v>3216</v>
      </c>
      <c r="E152" t="s">
        <v>2768</v>
      </c>
      <c r="F152" s="22" t="str">
        <f>"dossierComplet['"&amp;meta_dossier_complet[[#This Row],[COD_VAR]]&amp;"'][code_insee]"</f>
        <v>dossierComplet['P13_POP2554_IRAN3P'][code_insee]</v>
      </c>
    </row>
    <row r="153" spans="2:6" hidden="1">
      <c r="B153" t="s">
        <v>3217</v>
      </c>
      <c r="C153" t="s">
        <v>3218</v>
      </c>
      <c r="D153" t="s">
        <v>3219</v>
      </c>
      <c r="E153" t="s">
        <v>2768</v>
      </c>
      <c r="F153" s="22" t="str">
        <f>"dossierComplet['"&amp;meta_dossier_complet[[#This Row],[COD_VAR]]&amp;"'][code_insee]"</f>
        <v>dossierComplet['P13_POP55P_IRAN2P'][code_insee]</v>
      </c>
    </row>
    <row r="154" spans="2:6" hidden="1">
      <c r="B154" t="s">
        <v>3220</v>
      </c>
      <c r="C154" t="s">
        <v>3221</v>
      </c>
      <c r="D154" t="s">
        <v>3222</v>
      </c>
      <c r="E154" t="s">
        <v>2768</v>
      </c>
      <c r="F154" s="22" t="str">
        <f>"dossierComplet['"&amp;meta_dossier_complet[[#This Row],[COD_VAR]]&amp;"'][code_insee]"</f>
        <v>dossierComplet['P13_POP55P_IRAN2'][code_insee]</v>
      </c>
    </row>
    <row r="155" spans="2:6" hidden="1">
      <c r="B155" t="s">
        <v>3223</v>
      </c>
      <c r="C155" t="s">
        <v>3224</v>
      </c>
      <c r="D155" t="s">
        <v>3225</v>
      </c>
      <c r="E155" t="s">
        <v>2768</v>
      </c>
      <c r="F155" s="22" t="str">
        <f>"dossierComplet['"&amp;meta_dossier_complet[[#This Row],[COD_VAR]]&amp;"'][code_insee]"</f>
        <v>dossierComplet['P13_POP55P_IRAN3P'][code_insee]</v>
      </c>
    </row>
    <row r="156" spans="2:6" hidden="1">
      <c r="B156" t="s">
        <v>3226</v>
      </c>
      <c r="C156" t="s">
        <v>3227</v>
      </c>
      <c r="D156" t="s">
        <v>3228</v>
      </c>
      <c r="E156" t="s">
        <v>2768</v>
      </c>
      <c r="F156" s="22" t="str">
        <f>"dossierComplet['"&amp;meta_dossier_complet[[#This Row],[COD_VAR]]&amp;"'][code_insee]"</f>
        <v>dossierComplet['C13_POP15P'][code_insee]</v>
      </c>
    </row>
    <row r="157" spans="2:6" hidden="1">
      <c r="B157" t="s">
        <v>3229</v>
      </c>
      <c r="C157" t="s">
        <v>3230</v>
      </c>
      <c r="D157" t="s">
        <v>3231</v>
      </c>
      <c r="E157" t="s">
        <v>2768</v>
      </c>
      <c r="F157" s="22" t="str">
        <f>"dossierComplet['"&amp;meta_dossier_complet[[#This Row],[COD_VAR]]&amp;"'][code_insee]"</f>
        <v>dossierComplet['C13_POP15P_CS1'][code_insee]</v>
      </c>
    </row>
    <row r="158" spans="2:6" hidden="1">
      <c r="B158" t="s">
        <v>3232</v>
      </c>
      <c r="C158" t="s">
        <v>3233</v>
      </c>
      <c r="D158" t="s">
        <v>3234</v>
      </c>
      <c r="E158" t="s">
        <v>2768</v>
      </c>
      <c r="F158" s="22" t="str">
        <f>"dossierComplet['"&amp;meta_dossier_complet[[#This Row],[COD_VAR]]&amp;"'][code_insee]"</f>
        <v>dossierComplet['C13_POP15P_CS2'][code_insee]</v>
      </c>
    </row>
    <row r="159" spans="2:6" hidden="1">
      <c r="B159" t="s">
        <v>3235</v>
      </c>
      <c r="C159" t="s">
        <v>3236</v>
      </c>
      <c r="D159" t="s">
        <v>3237</v>
      </c>
      <c r="E159" t="s">
        <v>2768</v>
      </c>
      <c r="F159" s="22" t="str">
        <f>"dossierComplet['"&amp;meta_dossier_complet[[#This Row],[COD_VAR]]&amp;"'][code_insee]"</f>
        <v>dossierComplet['C13_POP15P_CS3'][code_insee]</v>
      </c>
    </row>
    <row r="160" spans="2:6" hidden="1">
      <c r="B160" t="s">
        <v>3238</v>
      </c>
      <c r="C160" t="s">
        <v>3239</v>
      </c>
      <c r="D160" t="s">
        <v>3240</v>
      </c>
      <c r="E160" t="s">
        <v>2768</v>
      </c>
      <c r="F160" s="22" t="str">
        <f>"dossierComplet['"&amp;meta_dossier_complet[[#This Row],[COD_VAR]]&amp;"'][code_insee]"</f>
        <v>dossierComplet['C13_POP15P_CS4'][code_insee]</v>
      </c>
    </row>
    <row r="161" spans="2:6" hidden="1">
      <c r="B161" t="s">
        <v>3241</v>
      </c>
      <c r="C161" t="s">
        <v>3242</v>
      </c>
      <c r="D161" t="s">
        <v>3243</v>
      </c>
      <c r="E161" t="s">
        <v>2768</v>
      </c>
      <c r="F161" s="22" t="str">
        <f>"dossierComplet['"&amp;meta_dossier_complet[[#This Row],[COD_VAR]]&amp;"'][code_insee]"</f>
        <v>dossierComplet['C13_POP15P_CS5'][code_insee]</v>
      </c>
    </row>
    <row r="162" spans="2:6" hidden="1">
      <c r="B162" t="s">
        <v>3244</v>
      </c>
      <c r="C162" t="s">
        <v>3245</v>
      </c>
      <c r="D162" t="s">
        <v>3246</v>
      </c>
      <c r="E162" t="s">
        <v>2768</v>
      </c>
      <c r="F162" s="22" t="str">
        <f>"dossierComplet['"&amp;meta_dossier_complet[[#This Row],[COD_VAR]]&amp;"'][code_insee]"</f>
        <v>dossierComplet['C13_POP15P_CS6'][code_insee]</v>
      </c>
    </row>
    <row r="163" spans="2:6" hidden="1">
      <c r="B163" t="s">
        <v>3247</v>
      </c>
      <c r="C163" t="s">
        <v>3248</v>
      </c>
      <c r="D163" t="s">
        <v>3249</v>
      </c>
      <c r="E163" t="s">
        <v>2768</v>
      </c>
      <c r="F163" s="22" t="str">
        <f>"dossierComplet['"&amp;meta_dossier_complet[[#This Row],[COD_VAR]]&amp;"'][code_insee]"</f>
        <v>dossierComplet['C13_POP15P_CS7'][code_insee]</v>
      </c>
    </row>
    <row r="164" spans="2:6" hidden="1">
      <c r="B164" t="s">
        <v>3250</v>
      </c>
      <c r="C164" t="s">
        <v>3251</v>
      </c>
      <c r="D164" t="s">
        <v>3252</v>
      </c>
      <c r="E164" t="s">
        <v>2768</v>
      </c>
      <c r="F164" s="22" t="str">
        <f>"dossierComplet['"&amp;meta_dossier_complet[[#This Row],[COD_VAR]]&amp;"'][code_insee]"</f>
        <v>dossierComplet['C13_POP15P_CS8'][code_insee]</v>
      </c>
    </row>
    <row r="165" spans="2:6" hidden="1">
      <c r="B165" t="s">
        <v>3253</v>
      </c>
      <c r="C165" t="s">
        <v>3254</v>
      </c>
      <c r="D165" t="s">
        <v>3255</v>
      </c>
      <c r="E165" t="s">
        <v>2768</v>
      </c>
      <c r="F165" s="22" t="str">
        <f>"dossierComplet['"&amp;meta_dossier_complet[[#This Row],[COD_VAR]]&amp;"'][code_insee]"</f>
        <v>dossierComplet['C13_H15P'][code_insee]</v>
      </c>
    </row>
    <row r="166" spans="2:6" hidden="1">
      <c r="B166" t="s">
        <v>3256</v>
      </c>
      <c r="C166" t="s">
        <v>3257</v>
      </c>
      <c r="D166" t="s">
        <v>3258</v>
      </c>
      <c r="E166" t="s">
        <v>2768</v>
      </c>
      <c r="F166" s="22" t="str">
        <f>"dossierComplet['"&amp;meta_dossier_complet[[#This Row],[COD_VAR]]&amp;"'][code_insee]"</f>
        <v>dossierComplet['C13_H15P_CS1'][code_insee]</v>
      </c>
    </row>
    <row r="167" spans="2:6" hidden="1">
      <c r="B167" t="s">
        <v>3259</v>
      </c>
      <c r="C167" t="s">
        <v>3260</v>
      </c>
      <c r="D167" t="s">
        <v>3261</v>
      </c>
      <c r="E167" t="s">
        <v>2768</v>
      </c>
      <c r="F167" s="22" t="str">
        <f>"dossierComplet['"&amp;meta_dossier_complet[[#This Row],[COD_VAR]]&amp;"'][code_insee]"</f>
        <v>dossierComplet['C13_H15P_CS2'][code_insee]</v>
      </c>
    </row>
    <row r="168" spans="2:6" hidden="1">
      <c r="B168" t="s">
        <v>3262</v>
      </c>
      <c r="C168" t="s">
        <v>3263</v>
      </c>
      <c r="D168" t="s">
        <v>3264</v>
      </c>
      <c r="E168" t="s">
        <v>2768</v>
      </c>
      <c r="F168" s="22" t="str">
        <f>"dossierComplet['"&amp;meta_dossier_complet[[#This Row],[COD_VAR]]&amp;"'][code_insee]"</f>
        <v>dossierComplet['C13_H15P_CS3'][code_insee]</v>
      </c>
    </row>
    <row r="169" spans="2:6" hidden="1">
      <c r="B169" t="s">
        <v>3265</v>
      </c>
      <c r="C169" t="s">
        <v>3266</v>
      </c>
      <c r="D169" t="s">
        <v>3267</v>
      </c>
      <c r="E169" t="s">
        <v>2768</v>
      </c>
      <c r="F169" s="22" t="str">
        <f>"dossierComplet['"&amp;meta_dossier_complet[[#This Row],[COD_VAR]]&amp;"'][code_insee]"</f>
        <v>dossierComplet['C13_H15P_CS4'][code_insee]</v>
      </c>
    </row>
    <row r="170" spans="2:6" hidden="1">
      <c r="B170" t="s">
        <v>3268</v>
      </c>
      <c r="C170" t="s">
        <v>3269</v>
      </c>
      <c r="D170" t="s">
        <v>3270</v>
      </c>
      <c r="E170" t="s">
        <v>2768</v>
      </c>
      <c r="F170" s="22" t="str">
        <f>"dossierComplet['"&amp;meta_dossier_complet[[#This Row],[COD_VAR]]&amp;"'][code_insee]"</f>
        <v>dossierComplet['C13_H15P_CS5'][code_insee]</v>
      </c>
    </row>
    <row r="171" spans="2:6" hidden="1">
      <c r="B171" t="s">
        <v>3271</v>
      </c>
      <c r="C171" t="s">
        <v>3272</v>
      </c>
      <c r="D171" t="s">
        <v>3273</v>
      </c>
      <c r="E171" t="s">
        <v>2768</v>
      </c>
      <c r="F171" s="22" t="str">
        <f>"dossierComplet['"&amp;meta_dossier_complet[[#This Row],[COD_VAR]]&amp;"'][code_insee]"</f>
        <v>dossierComplet['C13_H15P_CS6'][code_insee]</v>
      </c>
    </row>
    <row r="172" spans="2:6" hidden="1">
      <c r="B172" t="s">
        <v>3274</v>
      </c>
      <c r="C172" t="s">
        <v>3275</v>
      </c>
      <c r="D172" t="s">
        <v>3276</v>
      </c>
      <c r="E172" t="s">
        <v>2768</v>
      </c>
      <c r="F172" s="22" t="str">
        <f>"dossierComplet['"&amp;meta_dossier_complet[[#This Row],[COD_VAR]]&amp;"'][code_insee]"</f>
        <v>dossierComplet['C13_H15P_CS7'][code_insee]</v>
      </c>
    </row>
    <row r="173" spans="2:6" hidden="1">
      <c r="B173" t="s">
        <v>3277</v>
      </c>
      <c r="C173" t="s">
        <v>3278</v>
      </c>
      <c r="D173" t="s">
        <v>3279</v>
      </c>
      <c r="E173" t="s">
        <v>2768</v>
      </c>
      <c r="F173" s="22" t="str">
        <f>"dossierComplet['"&amp;meta_dossier_complet[[#This Row],[COD_VAR]]&amp;"'][code_insee]"</f>
        <v>dossierComplet['C13_H15P_CS8'][code_insee]</v>
      </c>
    </row>
    <row r="174" spans="2:6" hidden="1">
      <c r="B174" t="s">
        <v>3280</v>
      </c>
      <c r="C174" t="s">
        <v>3281</v>
      </c>
      <c r="D174" t="s">
        <v>3282</v>
      </c>
      <c r="E174" t="s">
        <v>2768</v>
      </c>
      <c r="F174" s="22" t="str">
        <f>"dossierComplet['"&amp;meta_dossier_complet[[#This Row],[COD_VAR]]&amp;"'][code_insee]"</f>
        <v>dossierComplet['C13_F15P'][code_insee]</v>
      </c>
    </row>
    <row r="175" spans="2:6" hidden="1">
      <c r="B175" t="s">
        <v>3283</v>
      </c>
      <c r="C175" t="s">
        <v>3284</v>
      </c>
      <c r="D175" t="s">
        <v>3285</v>
      </c>
      <c r="E175" t="s">
        <v>2768</v>
      </c>
      <c r="F175" s="22" t="str">
        <f>"dossierComplet['"&amp;meta_dossier_complet[[#This Row],[COD_VAR]]&amp;"'][code_insee]"</f>
        <v>dossierComplet['C13_F15P_CS1'][code_insee]</v>
      </c>
    </row>
    <row r="176" spans="2:6" hidden="1">
      <c r="B176" t="s">
        <v>3286</v>
      </c>
      <c r="C176" t="s">
        <v>3287</v>
      </c>
      <c r="D176" t="s">
        <v>3288</v>
      </c>
      <c r="E176" t="s">
        <v>2768</v>
      </c>
      <c r="F176" s="22" t="str">
        <f>"dossierComplet['"&amp;meta_dossier_complet[[#This Row],[COD_VAR]]&amp;"'][code_insee]"</f>
        <v>dossierComplet['C13_F15P_CS2'][code_insee]</v>
      </c>
    </row>
    <row r="177" spans="2:6" hidden="1">
      <c r="B177" t="s">
        <v>3289</v>
      </c>
      <c r="C177" t="s">
        <v>3290</v>
      </c>
      <c r="D177" t="s">
        <v>3291</v>
      </c>
      <c r="E177" t="s">
        <v>2768</v>
      </c>
      <c r="F177" s="22" t="str">
        <f>"dossierComplet['"&amp;meta_dossier_complet[[#This Row],[COD_VAR]]&amp;"'][code_insee]"</f>
        <v>dossierComplet['C13_F15P_CS3'][code_insee]</v>
      </c>
    </row>
    <row r="178" spans="2:6" hidden="1">
      <c r="B178" t="s">
        <v>3292</v>
      </c>
      <c r="C178" t="s">
        <v>3293</v>
      </c>
      <c r="D178" t="s">
        <v>3294</v>
      </c>
      <c r="E178" t="s">
        <v>2768</v>
      </c>
      <c r="F178" s="22" t="str">
        <f>"dossierComplet['"&amp;meta_dossier_complet[[#This Row],[COD_VAR]]&amp;"'][code_insee]"</f>
        <v>dossierComplet['C13_F15P_CS4'][code_insee]</v>
      </c>
    </row>
    <row r="179" spans="2:6" hidden="1">
      <c r="B179" t="s">
        <v>3295</v>
      </c>
      <c r="C179" t="s">
        <v>3296</v>
      </c>
      <c r="D179" t="s">
        <v>3297</v>
      </c>
      <c r="E179" t="s">
        <v>2768</v>
      </c>
      <c r="F179" s="22" t="str">
        <f>"dossierComplet['"&amp;meta_dossier_complet[[#This Row],[COD_VAR]]&amp;"'][code_insee]"</f>
        <v>dossierComplet['C13_F15P_CS5'][code_insee]</v>
      </c>
    </row>
    <row r="180" spans="2:6" hidden="1">
      <c r="B180" t="s">
        <v>3298</v>
      </c>
      <c r="C180" t="s">
        <v>3299</v>
      </c>
      <c r="D180" t="s">
        <v>3300</v>
      </c>
      <c r="E180" t="s">
        <v>2768</v>
      </c>
      <c r="F180" s="22" t="str">
        <f>"dossierComplet['"&amp;meta_dossier_complet[[#This Row],[COD_VAR]]&amp;"'][code_insee]"</f>
        <v>dossierComplet['C13_F15P_CS6'][code_insee]</v>
      </c>
    </row>
    <row r="181" spans="2:6" hidden="1">
      <c r="B181" t="s">
        <v>3301</v>
      </c>
      <c r="C181" t="s">
        <v>3302</v>
      </c>
      <c r="D181" t="s">
        <v>3303</v>
      </c>
      <c r="E181" t="s">
        <v>2768</v>
      </c>
      <c r="F181" s="22" t="str">
        <f>"dossierComplet['"&amp;meta_dossier_complet[[#This Row],[COD_VAR]]&amp;"'][code_insee]"</f>
        <v>dossierComplet['C13_F15P_CS7'][code_insee]</v>
      </c>
    </row>
    <row r="182" spans="2:6" hidden="1">
      <c r="B182" t="s">
        <v>3304</v>
      </c>
      <c r="C182" t="s">
        <v>3305</v>
      </c>
      <c r="D182" t="s">
        <v>3306</v>
      </c>
      <c r="E182" t="s">
        <v>2768</v>
      </c>
      <c r="F182" s="22" t="str">
        <f>"dossierComplet['"&amp;meta_dossier_complet[[#This Row],[COD_VAR]]&amp;"'][code_insee]"</f>
        <v>dossierComplet['C13_F15P_CS8'][code_insee]</v>
      </c>
    </row>
    <row r="183" spans="2:6" hidden="1">
      <c r="B183" t="s">
        <v>3307</v>
      </c>
      <c r="C183" t="s">
        <v>3308</v>
      </c>
      <c r="D183" t="s">
        <v>3309</v>
      </c>
      <c r="E183" t="s">
        <v>2768</v>
      </c>
      <c r="F183" s="22" t="str">
        <f>"dossierComplet['"&amp;meta_dossier_complet[[#This Row],[COD_VAR]]&amp;"'][code_insee]"</f>
        <v>dossierComplet['C13_POP1524'][code_insee]</v>
      </c>
    </row>
    <row r="184" spans="2:6" hidden="1">
      <c r="B184" t="s">
        <v>3310</v>
      </c>
      <c r="C184" t="s">
        <v>3311</v>
      </c>
      <c r="D184" t="s">
        <v>3312</v>
      </c>
      <c r="E184" t="s">
        <v>2768</v>
      </c>
      <c r="F184" s="22" t="str">
        <f>"dossierComplet['"&amp;meta_dossier_complet[[#This Row],[COD_VAR]]&amp;"'][code_insee]"</f>
        <v>dossierComplet['C13_POP1524_CS1'][code_insee]</v>
      </c>
    </row>
    <row r="185" spans="2:6" hidden="1">
      <c r="B185" t="s">
        <v>3313</v>
      </c>
      <c r="C185" t="s">
        <v>3314</v>
      </c>
      <c r="D185" t="s">
        <v>3315</v>
      </c>
      <c r="E185" t="s">
        <v>2768</v>
      </c>
      <c r="F185" s="22" t="str">
        <f>"dossierComplet['"&amp;meta_dossier_complet[[#This Row],[COD_VAR]]&amp;"'][code_insee]"</f>
        <v>dossierComplet['C13_POP1524_CS2'][code_insee]</v>
      </c>
    </row>
    <row r="186" spans="2:6" hidden="1">
      <c r="B186" t="s">
        <v>3316</v>
      </c>
      <c r="C186" t="s">
        <v>3317</v>
      </c>
      <c r="D186" t="s">
        <v>3318</v>
      </c>
      <c r="E186" t="s">
        <v>2768</v>
      </c>
      <c r="F186" s="22" t="str">
        <f>"dossierComplet['"&amp;meta_dossier_complet[[#This Row],[COD_VAR]]&amp;"'][code_insee]"</f>
        <v>dossierComplet['C13_POP1524_CS3'][code_insee]</v>
      </c>
    </row>
    <row r="187" spans="2:6" hidden="1">
      <c r="B187" t="s">
        <v>3319</v>
      </c>
      <c r="C187" t="s">
        <v>3320</v>
      </c>
      <c r="D187" t="s">
        <v>3321</v>
      </c>
      <c r="E187" t="s">
        <v>2768</v>
      </c>
      <c r="F187" s="22" t="str">
        <f>"dossierComplet['"&amp;meta_dossier_complet[[#This Row],[COD_VAR]]&amp;"'][code_insee]"</f>
        <v>dossierComplet['C13_POP1524_CS4'][code_insee]</v>
      </c>
    </row>
    <row r="188" spans="2:6" hidden="1">
      <c r="B188" t="s">
        <v>3322</v>
      </c>
      <c r="C188" t="s">
        <v>3323</v>
      </c>
      <c r="D188" t="s">
        <v>3324</v>
      </c>
      <c r="E188" t="s">
        <v>2768</v>
      </c>
      <c r="F188" s="22" t="str">
        <f>"dossierComplet['"&amp;meta_dossier_complet[[#This Row],[COD_VAR]]&amp;"'][code_insee]"</f>
        <v>dossierComplet['C13_POP1524_CS5'][code_insee]</v>
      </c>
    </row>
    <row r="189" spans="2:6" hidden="1">
      <c r="B189" t="s">
        <v>3325</v>
      </c>
      <c r="C189" t="s">
        <v>3326</v>
      </c>
      <c r="D189" t="s">
        <v>3327</v>
      </c>
      <c r="E189" t="s">
        <v>2768</v>
      </c>
      <c r="F189" s="22" t="str">
        <f>"dossierComplet['"&amp;meta_dossier_complet[[#This Row],[COD_VAR]]&amp;"'][code_insee]"</f>
        <v>dossierComplet['C13_POP1524_CS6'][code_insee]</v>
      </c>
    </row>
    <row r="190" spans="2:6" hidden="1">
      <c r="B190" t="s">
        <v>3328</v>
      </c>
      <c r="C190" t="s">
        <v>3329</v>
      </c>
      <c r="D190" t="s">
        <v>3330</v>
      </c>
      <c r="E190" t="s">
        <v>2768</v>
      </c>
      <c r="F190" s="22" t="str">
        <f>"dossierComplet['"&amp;meta_dossier_complet[[#This Row],[COD_VAR]]&amp;"'][code_insee]"</f>
        <v>dossierComplet['C13_POP1524_CS7'][code_insee]</v>
      </c>
    </row>
    <row r="191" spans="2:6" hidden="1">
      <c r="B191" t="s">
        <v>3331</v>
      </c>
      <c r="C191" t="s">
        <v>3332</v>
      </c>
      <c r="D191" t="s">
        <v>3333</v>
      </c>
      <c r="E191" t="s">
        <v>2768</v>
      </c>
      <c r="F191" s="22" t="str">
        <f>"dossierComplet['"&amp;meta_dossier_complet[[#This Row],[COD_VAR]]&amp;"'][code_insee]"</f>
        <v>dossierComplet['C13_POP1524_CS8'][code_insee]</v>
      </c>
    </row>
    <row r="192" spans="2:6" hidden="1">
      <c r="B192" t="s">
        <v>3334</v>
      </c>
      <c r="C192" t="s">
        <v>3335</v>
      </c>
      <c r="D192" t="s">
        <v>3336</v>
      </c>
      <c r="E192" t="s">
        <v>2768</v>
      </c>
      <c r="F192" s="22" t="str">
        <f>"dossierComplet['"&amp;meta_dossier_complet[[#This Row],[COD_VAR]]&amp;"'][code_insee]"</f>
        <v>dossierComplet['C13_POP2554'][code_insee]</v>
      </c>
    </row>
    <row r="193" spans="2:6" hidden="1">
      <c r="B193" t="s">
        <v>3337</v>
      </c>
      <c r="C193" t="s">
        <v>3338</v>
      </c>
      <c r="D193" t="s">
        <v>3339</v>
      </c>
      <c r="E193" t="s">
        <v>2768</v>
      </c>
      <c r="F193" s="22" t="str">
        <f>"dossierComplet['"&amp;meta_dossier_complet[[#This Row],[COD_VAR]]&amp;"'][code_insee]"</f>
        <v>dossierComplet['C13_POP2554_CS1'][code_insee]</v>
      </c>
    </row>
    <row r="194" spans="2:6" hidden="1">
      <c r="B194" t="s">
        <v>3340</v>
      </c>
      <c r="C194" t="s">
        <v>3341</v>
      </c>
      <c r="D194" t="s">
        <v>3342</v>
      </c>
      <c r="E194" t="s">
        <v>2768</v>
      </c>
      <c r="F194" s="22" t="str">
        <f>"dossierComplet['"&amp;meta_dossier_complet[[#This Row],[COD_VAR]]&amp;"'][code_insee]"</f>
        <v>dossierComplet['C13_POP2554_CS2'][code_insee]</v>
      </c>
    </row>
    <row r="195" spans="2:6" hidden="1">
      <c r="B195" t="s">
        <v>3343</v>
      </c>
      <c r="C195" t="s">
        <v>3344</v>
      </c>
      <c r="D195" t="s">
        <v>3345</v>
      </c>
      <c r="E195" t="s">
        <v>2768</v>
      </c>
      <c r="F195" s="22" t="str">
        <f>"dossierComplet['"&amp;meta_dossier_complet[[#This Row],[COD_VAR]]&amp;"'][code_insee]"</f>
        <v>dossierComplet['C13_POP2554_CS3'][code_insee]</v>
      </c>
    </row>
    <row r="196" spans="2:6" hidden="1">
      <c r="B196" t="s">
        <v>3346</v>
      </c>
      <c r="C196" t="s">
        <v>3347</v>
      </c>
      <c r="D196" t="s">
        <v>3348</v>
      </c>
      <c r="E196" t="s">
        <v>2768</v>
      </c>
      <c r="F196" s="22" t="str">
        <f>"dossierComplet['"&amp;meta_dossier_complet[[#This Row],[COD_VAR]]&amp;"'][code_insee]"</f>
        <v>dossierComplet['C13_POP2554_CS4'][code_insee]</v>
      </c>
    </row>
    <row r="197" spans="2:6" hidden="1">
      <c r="B197" t="s">
        <v>3349</v>
      </c>
      <c r="C197" t="s">
        <v>3350</v>
      </c>
      <c r="D197" t="s">
        <v>3351</v>
      </c>
      <c r="E197" t="s">
        <v>2768</v>
      </c>
      <c r="F197" s="22" t="str">
        <f>"dossierComplet['"&amp;meta_dossier_complet[[#This Row],[COD_VAR]]&amp;"'][code_insee]"</f>
        <v>dossierComplet['C13_POP2554_CS5'][code_insee]</v>
      </c>
    </row>
    <row r="198" spans="2:6" hidden="1">
      <c r="B198" t="s">
        <v>3352</v>
      </c>
      <c r="C198" t="s">
        <v>3353</v>
      </c>
      <c r="D198" t="s">
        <v>3354</v>
      </c>
      <c r="E198" t="s">
        <v>2768</v>
      </c>
      <c r="F198" s="22" t="str">
        <f>"dossierComplet['"&amp;meta_dossier_complet[[#This Row],[COD_VAR]]&amp;"'][code_insee]"</f>
        <v>dossierComplet['C13_POP2554_CS6'][code_insee]</v>
      </c>
    </row>
    <row r="199" spans="2:6" hidden="1">
      <c r="B199" t="s">
        <v>3355</v>
      </c>
      <c r="C199" t="s">
        <v>3356</v>
      </c>
      <c r="D199" t="s">
        <v>3357</v>
      </c>
      <c r="E199" t="s">
        <v>2768</v>
      </c>
      <c r="F199" s="22" t="str">
        <f>"dossierComplet['"&amp;meta_dossier_complet[[#This Row],[COD_VAR]]&amp;"'][code_insee]"</f>
        <v>dossierComplet['C13_POP2554_CS7'][code_insee]</v>
      </c>
    </row>
    <row r="200" spans="2:6" hidden="1">
      <c r="B200" t="s">
        <v>3358</v>
      </c>
      <c r="C200" t="s">
        <v>3359</v>
      </c>
      <c r="D200" t="s">
        <v>3360</v>
      </c>
      <c r="E200" t="s">
        <v>2768</v>
      </c>
      <c r="F200" s="22" t="str">
        <f>"dossierComplet['"&amp;meta_dossier_complet[[#This Row],[COD_VAR]]&amp;"'][code_insee]"</f>
        <v>dossierComplet['C13_POP2554_CS8'][code_insee]</v>
      </c>
    </row>
    <row r="201" spans="2:6" hidden="1">
      <c r="B201" t="s">
        <v>3361</v>
      </c>
      <c r="C201" t="s">
        <v>3362</v>
      </c>
      <c r="D201" t="s">
        <v>3363</v>
      </c>
      <c r="E201" t="s">
        <v>2768</v>
      </c>
      <c r="F201" s="22" t="str">
        <f>"dossierComplet['"&amp;meta_dossier_complet[[#This Row],[COD_VAR]]&amp;"'][code_insee]"</f>
        <v>dossierComplet['C13_POP55P'][code_insee]</v>
      </c>
    </row>
    <row r="202" spans="2:6" hidden="1">
      <c r="B202" t="s">
        <v>3364</v>
      </c>
      <c r="C202" t="s">
        <v>3365</v>
      </c>
      <c r="D202" t="s">
        <v>3366</v>
      </c>
      <c r="E202" t="s">
        <v>2768</v>
      </c>
      <c r="F202" s="22" t="str">
        <f>"dossierComplet['"&amp;meta_dossier_complet[[#This Row],[COD_VAR]]&amp;"'][code_insee]"</f>
        <v>dossierComplet['C13_POP55P_CS1'][code_insee]</v>
      </c>
    </row>
    <row r="203" spans="2:6" hidden="1">
      <c r="B203" t="s">
        <v>3367</v>
      </c>
      <c r="C203" t="s">
        <v>3368</v>
      </c>
      <c r="D203" t="s">
        <v>3369</v>
      </c>
      <c r="E203" t="s">
        <v>2768</v>
      </c>
      <c r="F203" s="22" t="str">
        <f>"dossierComplet['"&amp;meta_dossier_complet[[#This Row],[COD_VAR]]&amp;"'][code_insee]"</f>
        <v>dossierComplet['C13_POP55P_CS2'][code_insee]</v>
      </c>
    </row>
    <row r="204" spans="2:6" hidden="1">
      <c r="B204" t="s">
        <v>3370</v>
      </c>
      <c r="C204" t="s">
        <v>3371</v>
      </c>
      <c r="D204" t="s">
        <v>3372</v>
      </c>
      <c r="E204" t="s">
        <v>2768</v>
      </c>
      <c r="F204" s="22" t="str">
        <f>"dossierComplet['"&amp;meta_dossier_complet[[#This Row],[COD_VAR]]&amp;"'][code_insee]"</f>
        <v>dossierComplet['C13_POP55P_CS3'][code_insee]</v>
      </c>
    </row>
    <row r="205" spans="2:6" hidden="1">
      <c r="B205" t="s">
        <v>3373</v>
      </c>
      <c r="C205" t="s">
        <v>3374</v>
      </c>
      <c r="D205" t="s">
        <v>3375</v>
      </c>
      <c r="E205" t="s">
        <v>2768</v>
      </c>
      <c r="F205" s="22" t="str">
        <f>"dossierComplet['"&amp;meta_dossier_complet[[#This Row],[COD_VAR]]&amp;"'][code_insee]"</f>
        <v>dossierComplet['C13_POP55P_CS4'][code_insee]</v>
      </c>
    </row>
    <row r="206" spans="2:6" hidden="1">
      <c r="B206" t="s">
        <v>3376</v>
      </c>
      <c r="C206" t="s">
        <v>3377</v>
      </c>
      <c r="D206" t="s">
        <v>3378</v>
      </c>
      <c r="E206" t="s">
        <v>2768</v>
      </c>
      <c r="F206" s="22" t="str">
        <f>"dossierComplet['"&amp;meta_dossier_complet[[#This Row],[COD_VAR]]&amp;"'][code_insee]"</f>
        <v>dossierComplet['C13_POP55P_CS5'][code_insee]</v>
      </c>
    </row>
    <row r="207" spans="2:6" hidden="1">
      <c r="B207" t="s">
        <v>3379</v>
      </c>
      <c r="C207" t="s">
        <v>3380</v>
      </c>
      <c r="D207" t="s">
        <v>3381</v>
      </c>
      <c r="E207" t="s">
        <v>2768</v>
      </c>
      <c r="F207" s="22" t="str">
        <f>"dossierComplet['"&amp;meta_dossier_complet[[#This Row],[COD_VAR]]&amp;"'][code_insee]"</f>
        <v>dossierComplet['C13_POP55P_CS6'][code_insee]</v>
      </c>
    </row>
    <row r="208" spans="2:6" hidden="1">
      <c r="B208" t="s">
        <v>3382</v>
      </c>
      <c r="C208" t="s">
        <v>3383</v>
      </c>
      <c r="D208" t="s">
        <v>3384</v>
      </c>
      <c r="E208" t="s">
        <v>2768</v>
      </c>
      <c r="F208" s="22" t="str">
        <f>"dossierComplet['"&amp;meta_dossier_complet[[#This Row],[COD_VAR]]&amp;"'][code_insee]"</f>
        <v>dossierComplet['C13_POP55P_CS7'][code_insee]</v>
      </c>
    </row>
    <row r="209" spans="1:6" hidden="1">
      <c r="B209" t="s">
        <v>3385</v>
      </c>
      <c r="C209" t="s">
        <v>3386</v>
      </c>
      <c r="D209" t="s">
        <v>3387</v>
      </c>
      <c r="E209" t="s">
        <v>2768</v>
      </c>
      <c r="F209" s="22" t="str">
        <f>"dossierComplet['"&amp;meta_dossier_complet[[#This Row],[COD_VAR]]&amp;"'][code_insee]"</f>
        <v>dossierComplet['C13_POP55P_CS8'][code_insee]</v>
      </c>
    </row>
    <row r="210" spans="1:6">
      <c r="A210" s="19" t="s">
        <v>2766</v>
      </c>
      <c r="B210" t="s">
        <v>143</v>
      </c>
      <c r="C210" t="s">
        <v>3388</v>
      </c>
      <c r="D210" t="s">
        <v>144</v>
      </c>
      <c r="E210" t="s">
        <v>2768</v>
      </c>
      <c r="F210" s="22" t="str">
        <f>"dossierComplet['"&amp;meta_dossier_complet[[#This Row],[COD_VAR]]&amp;"'][code_insee]"</f>
        <v>dossierComplet['P08_POP'][code_insee]</v>
      </c>
    </row>
    <row r="211" spans="1:6" hidden="1">
      <c r="B211" t="s">
        <v>3389</v>
      </c>
      <c r="C211" t="s">
        <v>3390</v>
      </c>
      <c r="D211" t="s">
        <v>3391</v>
      </c>
      <c r="E211" t="s">
        <v>2768</v>
      </c>
      <c r="F211" s="22" t="str">
        <f>"dossierComplet['"&amp;meta_dossier_complet[[#This Row],[COD_VAR]]&amp;"'][code_insee]"</f>
        <v>dossierComplet['P08_POP0014'][code_insee]</v>
      </c>
    </row>
    <row r="212" spans="1:6" hidden="1">
      <c r="B212" t="s">
        <v>3392</v>
      </c>
      <c r="C212" t="s">
        <v>3393</v>
      </c>
      <c r="D212" t="s">
        <v>3394</v>
      </c>
      <c r="E212" t="s">
        <v>2768</v>
      </c>
      <c r="F212" s="22" t="str">
        <f>"dossierComplet['"&amp;meta_dossier_complet[[#This Row],[COD_VAR]]&amp;"'][code_insee]"</f>
        <v>dossierComplet['P08_POP1529'][code_insee]</v>
      </c>
    </row>
    <row r="213" spans="1:6" hidden="1">
      <c r="B213" t="s">
        <v>3395</v>
      </c>
      <c r="C213" t="s">
        <v>3396</v>
      </c>
      <c r="D213" t="s">
        <v>3397</v>
      </c>
      <c r="E213" t="s">
        <v>2768</v>
      </c>
      <c r="F213" s="22" t="str">
        <f>"dossierComplet['"&amp;meta_dossier_complet[[#This Row],[COD_VAR]]&amp;"'][code_insee]"</f>
        <v>dossierComplet['P08_POP3044'][code_insee]</v>
      </c>
    </row>
    <row r="214" spans="1:6" hidden="1">
      <c r="B214" t="s">
        <v>3398</v>
      </c>
      <c r="C214" t="s">
        <v>3399</v>
      </c>
      <c r="D214" t="s">
        <v>3400</v>
      </c>
      <c r="E214" t="s">
        <v>2768</v>
      </c>
      <c r="F214" s="22" t="str">
        <f>"dossierComplet['"&amp;meta_dossier_complet[[#This Row],[COD_VAR]]&amp;"'][code_insee]"</f>
        <v>dossierComplet['P08_POP4559'][code_insee]</v>
      </c>
    </row>
    <row r="215" spans="1:6" hidden="1">
      <c r="B215" t="s">
        <v>3401</v>
      </c>
      <c r="C215" t="s">
        <v>3402</v>
      </c>
      <c r="D215" t="s">
        <v>3403</v>
      </c>
      <c r="E215" t="s">
        <v>2768</v>
      </c>
      <c r="F215" s="22" t="str">
        <f>"dossierComplet['"&amp;meta_dossier_complet[[#This Row],[COD_VAR]]&amp;"'][code_insee]"</f>
        <v>dossierComplet['P08_POP6074'][code_insee]</v>
      </c>
    </row>
    <row r="216" spans="1:6" hidden="1">
      <c r="B216" t="s">
        <v>3404</v>
      </c>
      <c r="C216" t="s">
        <v>3405</v>
      </c>
      <c r="D216" t="s">
        <v>3406</v>
      </c>
      <c r="E216" t="s">
        <v>2768</v>
      </c>
      <c r="F216" s="22" t="str">
        <f>"dossierComplet['"&amp;meta_dossier_complet[[#This Row],[COD_VAR]]&amp;"'][code_insee]"</f>
        <v>dossierComplet['P08_POP75P'][code_insee]</v>
      </c>
    </row>
    <row r="217" spans="1:6" hidden="1">
      <c r="B217" t="s">
        <v>3407</v>
      </c>
      <c r="C217" t="s">
        <v>3408</v>
      </c>
      <c r="D217" t="s">
        <v>3409</v>
      </c>
      <c r="E217" t="s">
        <v>2768</v>
      </c>
      <c r="F217" s="22" t="str">
        <f>"dossierComplet['"&amp;meta_dossier_complet[[#This Row],[COD_VAR]]&amp;"'][code_insee]"</f>
        <v>dossierComplet['P08_POPH'][code_insee]</v>
      </c>
    </row>
    <row r="218" spans="1:6" hidden="1">
      <c r="B218" t="s">
        <v>3410</v>
      </c>
      <c r="C218" t="s">
        <v>3411</v>
      </c>
      <c r="D218" t="s">
        <v>3412</v>
      </c>
      <c r="E218" t="s">
        <v>2768</v>
      </c>
      <c r="F218" s="22" t="str">
        <f>"dossierComplet['"&amp;meta_dossier_complet[[#This Row],[COD_VAR]]&amp;"'][code_insee]"</f>
        <v>dossierComplet['P08_H0014'][code_insee]</v>
      </c>
    </row>
    <row r="219" spans="1:6" hidden="1">
      <c r="B219" t="s">
        <v>3413</v>
      </c>
      <c r="C219" t="s">
        <v>3414</v>
      </c>
      <c r="D219" t="s">
        <v>3415</v>
      </c>
      <c r="E219" t="s">
        <v>2768</v>
      </c>
      <c r="F219" s="22" t="str">
        <f>"dossierComplet['"&amp;meta_dossier_complet[[#This Row],[COD_VAR]]&amp;"'][code_insee]"</f>
        <v>dossierComplet['P08_H1529'][code_insee]</v>
      </c>
    </row>
    <row r="220" spans="1:6" hidden="1">
      <c r="B220" t="s">
        <v>3416</v>
      </c>
      <c r="C220" t="s">
        <v>3417</v>
      </c>
      <c r="D220" t="s">
        <v>3418</v>
      </c>
      <c r="E220" t="s">
        <v>2768</v>
      </c>
      <c r="F220" s="22" t="str">
        <f>"dossierComplet['"&amp;meta_dossier_complet[[#This Row],[COD_VAR]]&amp;"'][code_insee]"</f>
        <v>dossierComplet['P08_H3044'][code_insee]</v>
      </c>
    </row>
    <row r="221" spans="1:6" hidden="1">
      <c r="B221" t="s">
        <v>3419</v>
      </c>
      <c r="C221" t="s">
        <v>3420</v>
      </c>
      <c r="D221" t="s">
        <v>3421</v>
      </c>
      <c r="E221" t="s">
        <v>2768</v>
      </c>
      <c r="F221" s="22" t="str">
        <f>"dossierComplet['"&amp;meta_dossier_complet[[#This Row],[COD_VAR]]&amp;"'][code_insee]"</f>
        <v>dossierComplet['P08_H4559'][code_insee]</v>
      </c>
    </row>
    <row r="222" spans="1:6" hidden="1">
      <c r="B222" t="s">
        <v>3422</v>
      </c>
      <c r="C222" t="s">
        <v>3423</v>
      </c>
      <c r="D222" t="s">
        <v>3424</v>
      </c>
      <c r="E222" t="s">
        <v>2768</v>
      </c>
      <c r="F222" s="22" t="str">
        <f>"dossierComplet['"&amp;meta_dossier_complet[[#This Row],[COD_VAR]]&amp;"'][code_insee]"</f>
        <v>dossierComplet['P08_H6074'][code_insee]</v>
      </c>
    </row>
    <row r="223" spans="1:6" hidden="1">
      <c r="B223" t="s">
        <v>3425</v>
      </c>
      <c r="C223" t="s">
        <v>3426</v>
      </c>
      <c r="D223" t="s">
        <v>3427</v>
      </c>
      <c r="E223" t="s">
        <v>2768</v>
      </c>
      <c r="F223" s="22" t="str">
        <f>"dossierComplet['"&amp;meta_dossier_complet[[#This Row],[COD_VAR]]&amp;"'][code_insee]"</f>
        <v>dossierComplet['P08_H7589'][code_insee]</v>
      </c>
    </row>
    <row r="224" spans="1:6" hidden="1">
      <c r="B224" t="s">
        <v>3428</v>
      </c>
      <c r="C224" t="s">
        <v>3429</v>
      </c>
      <c r="D224" t="s">
        <v>3430</v>
      </c>
      <c r="E224" t="s">
        <v>2768</v>
      </c>
      <c r="F224" s="22" t="str">
        <f>"dossierComplet['"&amp;meta_dossier_complet[[#This Row],[COD_VAR]]&amp;"'][code_insee]"</f>
        <v>dossierComplet['P08_H90P'][code_insee]</v>
      </c>
    </row>
    <row r="225" spans="2:6" hidden="1">
      <c r="B225" t="s">
        <v>3431</v>
      </c>
      <c r="C225" t="s">
        <v>3432</v>
      </c>
      <c r="D225" t="s">
        <v>3433</v>
      </c>
      <c r="E225" t="s">
        <v>2768</v>
      </c>
      <c r="F225" s="22" t="str">
        <f>"dossierComplet['"&amp;meta_dossier_complet[[#This Row],[COD_VAR]]&amp;"'][code_insee]"</f>
        <v>dossierComplet['P08_H0019'][code_insee]</v>
      </c>
    </row>
    <row r="226" spans="2:6" hidden="1">
      <c r="B226" t="s">
        <v>3434</v>
      </c>
      <c r="C226" t="s">
        <v>3435</v>
      </c>
      <c r="D226" t="s">
        <v>3436</v>
      </c>
      <c r="E226" t="s">
        <v>2768</v>
      </c>
      <c r="F226" s="22" t="str">
        <f>"dossierComplet['"&amp;meta_dossier_complet[[#This Row],[COD_VAR]]&amp;"'][code_insee]"</f>
        <v>dossierComplet['P08_H2064'][code_insee]</v>
      </c>
    </row>
    <row r="227" spans="2:6" hidden="1">
      <c r="B227" t="s">
        <v>3437</v>
      </c>
      <c r="C227" t="s">
        <v>3438</v>
      </c>
      <c r="D227" t="s">
        <v>3439</v>
      </c>
      <c r="E227" t="s">
        <v>2768</v>
      </c>
      <c r="F227" s="22" t="str">
        <f>"dossierComplet['"&amp;meta_dossier_complet[[#This Row],[COD_VAR]]&amp;"'][code_insee]"</f>
        <v>dossierComplet['P08_H65P'][code_insee]</v>
      </c>
    </row>
    <row r="228" spans="2:6" hidden="1">
      <c r="B228" t="s">
        <v>3440</v>
      </c>
      <c r="C228" t="s">
        <v>3441</v>
      </c>
      <c r="D228" t="s">
        <v>3442</v>
      </c>
      <c r="E228" t="s">
        <v>2768</v>
      </c>
      <c r="F228" s="22" t="str">
        <f>"dossierComplet['"&amp;meta_dossier_complet[[#This Row],[COD_VAR]]&amp;"'][code_insee]"</f>
        <v>dossierComplet['P08_POPF'][code_insee]</v>
      </c>
    </row>
    <row r="229" spans="2:6" hidden="1">
      <c r="B229" t="s">
        <v>3443</v>
      </c>
      <c r="C229" t="s">
        <v>3444</v>
      </c>
      <c r="D229" t="s">
        <v>3445</v>
      </c>
      <c r="E229" t="s">
        <v>2768</v>
      </c>
      <c r="F229" s="22" t="str">
        <f>"dossierComplet['"&amp;meta_dossier_complet[[#This Row],[COD_VAR]]&amp;"'][code_insee]"</f>
        <v>dossierComplet['P08_F0014'][code_insee]</v>
      </c>
    </row>
    <row r="230" spans="2:6" hidden="1">
      <c r="B230" t="s">
        <v>3446</v>
      </c>
      <c r="C230" t="s">
        <v>3447</v>
      </c>
      <c r="D230" t="s">
        <v>3448</v>
      </c>
      <c r="E230" t="s">
        <v>2768</v>
      </c>
      <c r="F230" s="22" t="str">
        <f>"dossierComplet['"&amp;meta_dossier_complet[[#This Row],[COD_VAR]]&amp;"'][code_insee]"</f>
        <v>dossierComplet['P08_F1529'][code_insee]</v>
      </c>
    </row>
    <row r="231" spans="2:6" hidden="1">
      <c r="B231" t="s">
        <v>3449</v>
      </c>
      <c r="C231" t="s">
        <v>3450</v>
      </c>
      <c r="D231" t="s">
        <v>3451</v>
      </c>
      <c r="E231" t="s">
        <v>2768</v>
      </c>
      <c r="F231" s="22" t="str">
        <f>"dossierComplet['"&amp;meta_dossier_complet[[#This Row],[COD_VAR]]&amp;"'][code_insee]"</f>
        <v>dossierComplet['P08_F3044'][code_insee]</v>
      </c>
    </row>
    <row r="232" spans="2:6" hidden="1">
      <c r="B232" t="s">
        <v>3452</v>
      </c>
      <c r="C232" t="s">
        <v>3453</v>
      </c>
      <c r="D232" t="s">
        <v>3454</v>
      </c>
      <c r="E232" t="s">
        <v>2768</v>
      </c>
      <c r="F232" s="22" t="str">
        <f>"dossierComplet['"&amp;meta_dossier_complet[[#This Row],[COD_VAR]]&amp;"'][code_insee]"</f>
        <v>dossierComplet['P08_F4559'][code_insee]</v>
      </c>
    </row>
    <row r="233" spans="2:6" hidden="1">
      <c r="B233" t="s">
        <v>3455</v>
      </c>
      <c r="C233" t="s">
        <v>3456</v>
      </c>
      <c r="D233" t="s">
        <v>3457</v>
      </c>
      <c r="E233" t="s">
        <v>2768</v>
      </c>
      <c r="F233" s="22" t="str">
        <f>"dossierComplet['"&amp;meta_dossier_complet[[#This Row],[COD_VAR]]&amp;"'][code_insee]"</f>
        <v>dossierComplet['P08_F6074'][code_insee]</v>
      </c>
    </row>
    <row r="234" spans="2:6" hidden="1">
      <c r="B234" t="s">
        <v>3458</v>
      </c>
      <c r="C234" t="s">
        <v>3459</v>
      </c>
      <c r="D234" t="s">
        <v>3460</v>
      </c>
      <c r="E234" t="s">
        <v>2768</v>
      </c>
      <c r="F234" s="22" t="str">
        <f>"dossierComplet['"&amp;meta_dossier_complet[[#This Row],[COD_VAR]]&amp;"'][code_insee]"</f>
        <v>dossierComplet['P08_F7589'][code_insee]</v>
      </c>
    </row>
    <row r="235" spans="2:6" hidden="1">
      <c r="B235" t="s">
        <v>3461</v>
      </c>
      <c r="C235" t="s">
        <v>3462</v>
      </c>
      <c r="D235" t="s">
        <v>3463</v>
      </c>
      <c r="E235" t="s">
        <v>2768</v>
      </c>
      <c r="F235" s="22" t="str">
        <f>"dossierComplet['"&amp;meta_dossier_complet[[#This Row],[COD_VAR]]&amp;"'][code_insee]"</f>
        <v>dossierComplet['P08_F90P'][code_insee]</v>
      </c>
    </row>
    <row r="236" spans="2:6" hidden="1">
      <c r="B236" t="s">
        <v>3464</v>
      </c>
      <c r="C236" t="s">
        <v>3465</v>
      </c>
      <c r="D236" t="s">
        <v>3466</v>
      </c>
      <c r="E236" t="s">
        <v>2768</v>
      </c>
      <c r="F236" s="22" t="str">
        <f>"dossierComplet['"&amp;meta_dossier_complet[[#This Row],[COD_VAR]]&amp;"'][code_insee]"</f>
        <v>dossierComplet['P08_F0019'][code_insee]</v>
      </c>
    </row>
    <row r="237" spans="2:6" hidden="1">
      <c r="B237" t="s">
        <v>3467</v>
      </c>
      <c r="C237" t="s">
        <v>3468</v>
      </c>
      <c r="D237" t="s">
        <v>3469</v>
      </c>
      <c r="E237" t="s">
        <v>2768</v>
      </c>
      <c r="F237" s="22" t="str">
        <f>"dossierComplet['"&amp;meta_dossier_complet[[#This Row],[COD_VAR]]&amp;"'][code_insee]"</f>
        <v>dossierComplet['P08_F2064'][code_insee]</v>
      </c>
    </row>
    <row r="238" spans="2:6" hidden="1">
      <c r="B238" t="s">
        <v>3470</v>
      </c>
      <c r="C238" t="s">
        <v>3471</v>
      </c>
      <c r="D238" t="s">
        <v>3472</v>
      </c>
      <c r="E238" t="s">
        <v>2768</v>
      </c>
      <c r="F238" s="22" t="str">
        <f>"dossierComplet['"&amp;meta_dossier_complet[[#This Row],[COD_VAR]]&amp;"'][code_insee]"</f>
        <v>dossierComplet['P08_F65P'][code_insee]</v>
      </c>
    </row>
    <row r="239" spans="2:6" hidden="1">
      <c r="B239" t="s">
        <v>3473</v>
      </c>
      <c r="C239" t="s">
        <v>3474</v>
      </c>
      <c r="D239" t="s">
        <v>3475</v>
      </c>
      <c r="E239" t="s">
        <v>2768</v>
      </c>
      <c r="F239" s="22" t="str">
        <f>"dossierComplet['"&amp;meta_dossier_complet[[#This Row],[COD_VAR]]&amp;"'][code_insee]"</f>
        <v>dossierComplet['P08_POP05P'][code_insee]</v>
      </c>
    </row>
    <row r="240" spans="2:6" hidden="1">
      <c r="B240" t="s">
        <v>3476</v>
      </c>
      <c r="C240" t="s">
        <v>3477</v>
      </c>
      <c r="D240" t="s">
        <v>3478</v>
      </c>
      <c r="E240" t="s">
        <v>2768</v>
      </c>
      <c r="F240" s="22" t="str">
        <f>"dossierComplet['"&amp;meta_dossier_complet[[#This Row],[COD_VAR]]&amp;"'][code_insee]"</f>
        <v>dossierComplet['P08_POP05P_IRAN1'][code_insee]</v>
      </c>
    </row>
    <row r="241" spans="2:6" hidden="1">
      <c r="B241" t="s">
        <v>3479</v>
      </c>
      <c r="C241" t="s">
        <v>3480</v>
      </c>
      <c r="D241" t="s">
        <v>3481</v>
      </c>
      <c r="E241" t="s">
        <v>2768</v>
      </c>
      <c r="F241" s="22" t="str">
        <f>"dossierComplet['"&amp;meta_dossier_complet[[#This Row],[COD_VAR]]&amp;"'][code_insee]"</f>
        <v>dossierComplet['P08_POP05P_IRAN2'][code_insee]</v>
      </c>
    </row>
    <row r="242" spans="2:6" hidden="1">
      <c r="B242" t="s">
        <v>3482</v>
      </c>
      <c r="C242" t="s">
        <v>3483</v>
      </c>
      <c r="D242" t="s">
        <v>3484</v>
      </c>
      <c r="E242" t="s">
        <v>2768</v>
      </c>
      <c r="F242" s="22" t="str">
        <f>"dossierComplet['"&amp;meta_dossier_complet[[#This Row],[COD_VAR]]&amp;"'][code_insee]"</f>
        <v>dossierComplet['P08_POP05P_IRAN3'][code_insee]</v>
      </c>
    </row>
    <row r="243" spans="2:6" hidden="1">
      <c r="B243" t="s">
        <v>3485</v>
      </c>
      <c r="C243" t="s">
        <v>3486</v>
      </c>
      <c r="D243" t="s">
        <v>3487</v>
      </c>
      <c r="E243" t="s">
        <v>2768</v>
      </c>
      <c r="F243" s="22" t="str">
        <f>"dossierComplet['"&amp;meta_dossier_complet[[#This Row],[COD_VAR]]&amp;"'][code_insee]"</f>
        <v>dossierComplet['P08_POP05P_IRAN4'][code_insee]</v>
      </c>
    </row>
    <row r="244" spans="2:6" hidden="1">
      <c r="B244" t="s">
        <v>3488</v>
      </c>
      <c r="C244" t="s">
        <v>3489</v>
      </c>
      <c r="D244" t="s">
        <v>3490</v>
      </c>
      <c r="E244" t="s">
        <v>2768</v>
      </c>
      <c r="F244" s="22" t="str">
        <f>"dossierComplet['"&amp;meta_dossier_complet[[#This Row],[COD_VAR]]&amp;"'][code_insee]"</f>
        <v>dossierComplet['P08_POP05P_IRAN5'][code_insee]</v>
      </c>
    </row>
    <row r="245" spans="2:6" hidden="1">
      <c r="B245" t="s">
        <v>3491</v>
      </c>
      <c r="C245" t="s">
        <v>3492</v>
      </c>
      <c r="D245" t="s">
        <v>3493</v>
      </c>
      <c r="E245" t="s">
        <v>2768</v>
      </c>
      <c r="F245" s="22" t="str">
        <f>"dossierComplet['"&amp;meta_dossier_complet[[#This Row],[COD_VAR]]&amp;"'][code_insee]"</f>
        <v>dossierComplet['P08_POP05P_IRAN6'][code_insee]</v>
      </c>
    </row>
    <row r="246" spans="2:6" hidden="1">
      <c r="B246" t="s">
        <v>3494</v>
      </c>
      <c r="C246" t="s">
        <v>3495</v>
      </c>
      <c r="D246" t="s">
        <v>3496</v>
      </c>
      <c r="E246" t="s">
        <v>2768</v>
      </c>
      <c r="F246" s="22" t="str">
        <f>"dossierComplet['"&amp;meta_dossier_complet[[#This Row],[COD_VAR]]&amp;"'][code_insee]"</f>
        <v>dossierComplet['P08_POP05P_IRAN7'][code_insee]</v>
      </c>
    </row>
    <row r="247" spans="2:6" hidden="1">
      <c r="B247" t="s">
        <v>3497</v>
      </c>
      <c r="C247" t="s">
        <v>3498</v>
      </c>
      <c r="D247" t="s">
        <v>3499</v>
      </c>
      <c r="E247" t="s">
        <v>2768</v>
      </c>
      <c r="F247" s="22" t="str">
        <f>"dossierComplet['"&amp;meta_dossier_complet[[#This Row],[COD_VAR]]&amp;"'][code_insee]"</f>
        <v>dossierComplet['P08_POP0514'][code_insee]</v>
      </c>
    </row>
    <row r="248" spans="2:6" hidden="1">
      <c r="B248" t="s">
        <v>3500</v>
      </c>
      <c r="C248" t="s">
        <v>3501</v>
      </c>
      <c r="D248" t="s">
        <v>3502</v>
      </c>
      <c r="E248" t="s">
        <v>2768</v>
      </c>
      <c r="F248" s="22" t="str">
        <f>"dossierComplet['"&amp;meta_dossier_complet[[#This Row],[COD_VAR]]&amp;"'][code_insee]"</f>
        <v>dossierComplet['P08_POP0514_IRAN2'][code_insee]</v>
      </c>
    </row>
    <row r="249" spans="2:6" hidden="1">
      <c r="B249" t="s">
        <v>3503</v>
      </c>
      <c r="C249" t="s">
        <v>3504</v>
      </c>
      <c r="D249" t="s">
        <v>3505</v>
      </c>
      <c r="E249" t="s">
        <v>2768</v>
      </c>
      <c r="F249" s="22" t="str">
        <f>"dossierComplet['"&amp;meta_dossier_complet[[#This Row],[COD_VAR]]&amp;"'][code_insee]"</f>
        <v>dossierComplet['P08_POP0514_IRAN3P'][code_insee]</v>
      </c>
    </row>
    <row r="250" spans="2:6" hidden="1">
      <c r="B250" t="s">
        <v>3506</v>
      </c>
      <c r="C250" t="s">
        <v>3507</v>
      </c>
      <c r="D250" t="s">
        <v>3508</v>
      </c>
      <c r="E250" t="s">
        <v>2768</v>
      </c>
      <c r="F250" s="22" t="str">
        <f>"dossierComplet['"&amp;meta_dossier_complet[[#This Row],[COD_VAR]]&amp;"'][code_insee]"</f>
        <v>dossierComplet['P08_POP1524'][code_insee]</v>
      </c>
    </row>
    <row r="251" spans="2:6" hidden="1">
      <c r="B251" t="s">
        <v>3509</v>
      </c>
      <c r="C251" t="s">
        <v>3510</v>
      </c>
      <c r="D251" t="s">
        <v>3511</v>
      </c>
      <c r="E251" t="s">
        <v>2768</v>
      </c>
      <c r="F251" s="22" t="str">
        <f>"dossierComplet['"&amp;meta_dossier_complet[[#This Row],[COD_VAR]]&amp;"'][code_insee]"</f>
        <v>dossierComplet['P08_POP1524_IRAN2'][code_insee]</v>
      </c>
    </row>
    <row r="252" spans="2:6" hidden="1">
      <c r="B252" t="s">
        <v>3512</v>
      </c>
      <c r="C252" t="s">
        <v>3513</v>
      </c>
      <c r="D252" t="s">
        <v>3514</v>
      </c>
      <c r="E252" t="s">
        <v>2768</v>
      </c>
      <c r="F252" s="22" t="str">
        <f>"dossierComplet['"&amp;meta_dossier_complet[[#This Row],[COD_VAR]]&amp;"'][code_insee]"</f>
        <v>dossierComplet['P08_POP1524_IRAN3P'][code_insee]</v>
      </c>
    </row>
    <row r="253" spans="2:6" hidden="1">
      <c r="B253" t="s">
        <v>3515</v>
      </c>
      <c r="C253" t="s">
        <v>3516</v>
      </c>
      <c r="D253" t="s">
        <v>3517</v>
      </c>
      <c r="E253" t="s">
        <v>2768</v>
      </c>
      <c r="F253" s="22" t="str">
        <f>"dossierComplet['"&amp;meta_dossier_complet[[#This Row],[COD_VAR]]&amp;"'][code_insee]"</f>
        <v>dossierComplet['P08_POP2554'][code_insee]</v>
      </c>
    </row>
    <row r="254" spans="2:6" hidden="1">
      <c r="B254" t="s">
        <v>3518</v>
      </c>
      <c r="C254" t="s">
        <v>3519</v>
      </c>
      <c r="D254" t="s">
        <v>3520</v>
      </c>
      <c r="E254" t="s">
        <v>2768</v>
      </c>
      <c r="F254" s="22" t="str">
        <f>"dossierComplet['"&amp;meta_dossier_complet[[#This Row],[COD_VAR]]&amp;"'][code_insee]"</f>
        <v>dossierComplet['P08_POP2554_IRAN2'][code_insee]</v>
      </c>
    </row>
    <row r="255" spans="2:6" hidden="1">
      <c r="B255" t="s">
        <v>3521</v>
      </c>
      <c r="C255" t="s">
        <v>3522</v>
      </c>
      <c r="D255" t="s">
        <v>3523</v>
      </c>
      <c r="E255" t="s">
        <v>2768</v>
      </c>
      <c r="F255" s="22" t="str">
        <f>"dossierComplet['"&amp;meta_dossier_complet[[#This Row],[COD_VAR]]&amp;"'][code_insee]"</f>
        <v>dossierComplet['P08_POP2554_IRAN3P'][code_insee]</v>
      </c>
    </row>
    <row r="256" spans="2:6" hidden="1">
      <c r="B256" t="s">
        <v>3524</v>
      </c>
      <c r="C256" t="s">
        <v>3525</v>
      </c>
      <c r="D256" t="s">
        <v>3526</v>
      </c>
      <c r="E256" t="s">
        <v>2768</v>
      </c>
      <c r="F256" s="22" t="str">
        <f>"dossierComplet['"&amp;meta_dossier_complet[[#This Row],[COD_VAR]]&amp;"'][code_insee]"</f>
        <v>dossierComplet['P08_POP55P'][code_insee]</v>
      </c>
    </row>
    <row r="257" spans="2:6" hidden="1">
      <c r="B257" t="s">
        <v>3527</v>
      </c>
      <c r="C257" t="s">
        <v>3528</v>
      </c>
      <c r="D257" t="s">
        <v>3529</v>
      </c>
      <c r="E257" t="s">
        <v>2768</v>
      </c>
      <c r="F257" s="22" t="str">
        <f>"dossierComplet['"&amp;meta_dossier_complet[[#This Row],[COD_VAR]]&amp;"'][code_insee]"</f>
        <v>dossierComplet['P08_POP55P_IRAN2'][code_insee]</v>
      </c>
    </row>
    <row r="258" spans="2:6" hidden="1">
      <c r="B258" t="s">
        <v>3530</v>
      </c>
      <c r="C258" t="s">
        <v>3531</v>
      </c>
      <c r="D258" t="s">
        <v>3532</v>
      </c>
      <c r="E258" t="s">
        <v>2768</v>
      </c>
      <c r="F258" s="22" t="str">
        <f>"dossierComplet['"&amp;meta_dossier_complet[[#This Row],[COD_VAR]]&amp;"'][code_insee]"</f>
        <v>dossierComplet['P08_POP55P_IRAN3P'][code_insee]</v>
      </c>
    </row>
    <row r="259" spans="2:6" hidden="1">
      <c r="B259" t="s">
        <v>3533</v>
      </c>
      <c r="C259" t="s">
        <v>3534</v>
      </c>
      <c r="D259" t="s">
        <v>3535</v>
      </c>
      <c r="E259" t="s">
        <v>2768</v>
      </c>
      <c r="F259" s="22" t="str">
        <f>"dossierComplet['"&amp;meta_dossier_complet[[#This Row],[COD_VAR]]&amp;"'][code_insee]"</f>
        <v>dossierComplet['C08_POP15P'][code_insee]</v>
      </c>
    </row>
    <row r="260" spans="2:6" hidden="1">
      <c r="B260" t="s">
        <v>3536</v>
      </c>
      <c r="C260" t="s">
        <v>3537</v>
      </c>
      <c r="D260" t="s">
        <v>3538</v>
      </c>
      <c r="E260" t="s">
        <v>2768</v>
      </c>
      <c r="F260" s="22" t="str">
        <f>"dossierComplet['"&amp;meta_dossier_complet[[#This Row],[COD_VAR]]&amp;"'][code_insee]"</f>
        <v>dossierComplet['C08_POP15P_CS1'][code_insee]</v>
      </c>
    </row>
    <row r="261" spans="2:6" hidden="1">
      <c r="B261" t="s">
        <v>3539</v>
      </c>
      <c r="C261" t="s">
        <v>3540</v>
      </c>
      <c r="D261" t="s">
        <v>3541</v>
      </c>
      <c r="E261" t="s">
        <v>2768</v>
      </c>
      <c r="F261" s="22" t="str">
        <f>"dossierComplet['"&amp;meta_dossier_complet[[#This Row],[COD_VAR]]&amp;"'][code_insee]"</f>
        <v>dossierComplet['C08_POP15P_CS2'][code_insee]</v>
      </c>
    </row>
    <row r="262" spans="2:6" hidden="1">
      <c r="B262" t="s">
        <v>3542</v>
      </c>
      <c r="C262" t="s">
        <v>3543</v>
      </c>
      <c r="D262" t="s">
        <v>3544</v>
      </c>
      <c r="E262" t="s">
        <v>2768</v>
      </c>
      <c r="F262" s="22" t="str">
        <f>"dossierComplet['"&amp;meta_dossier_complet[[#This Row],[COD_VAR]]&amp;"'][code_insee]"</f>
        <v>dossierComplet['C08_POP15P_CS3'][code_insee]</v>
      </c>
    </row>
    <row r="263" spans="2:6" hidden="1">
      <c r="B263" t="s">
        <v>3545</v>
      </c>
      <c r="C263" t="s">
        <v>3546</v>
      </c>
      <c r="D263" t="s">
        <v>3547</v>
      </c>
      <c r="E263" t="s">
        <v>2768</v>
      </c>
      <c r="F263" s="22" t="str">
        <f>"dossierComplet['"&amp;meta_dossier_complet[[#This Row],[COD_VAR]]&amp;"'][code_insee]"</f>
        <v>dossierComplet['C08_POP15P_CS4'][code_insee]</v>
      </c>
    </row>
    <row r="264" spans="2:6" hidden="1">
      <c r="B264" t="s">
        <v>3548</v>
      </c>
      <c r="C264" t="s">
        <v>3549</v>
      </c>
      <c r="D264" t="s">
        <v>3550</v>
      </c>
      <c r="E264" t="s">
        <v>2768</v>
      </c>
      <c r="F264" s="22" t="str">
        <f>"dossierComplet['"&amp;meta_dossier_complet[[#This Row],[COD_VAR]]&amp;"'][code_insee]"</f>
        <v>dossierComplet['C08_POP15P_CS5'][code_insee]</v>
      </c>
    </row>
    <row r="265" spans="2:6" hidden="1">
      <c r="B265" t="s">
        <v>3551</v>
      </c>
      <c r="C265" t="s">
        <v>3552</v>
      </c>
      <c r="D265" t="s">
        <v>3553</v>
      </c>
      <c r="E265" t="s">
        <v>2768</v>
      </c>
      <c r="F265" s="22" t="str">
        <f>"dossierComplet['"&amp;meta_dossier_complet[[#This Row],[COD_VAR]]&amp;"'][code_insee]"</f>
        <v>dossierComplet['C08_POP15P_CS6'][code_insee]</v>
      </c>
    </row>
    <row r="266" spans="2:6" hidden="1">
      <c r="B266" t="s">
        <v>3554</v>
      </c>
      <c r="C266" t="s">
        <v>3555</v>
      </c>
      <c r="D266" t="s">
        <v>3556</v>
      </c>
      <c r="E266" t="s">
        <v>2768</v>
      </c>
      <c r="F266" s="22" t="str">
        <f>"dossierComplet['"&amp;meta_dossier_complet[[#This Row],[COD_VAR]]&amp;"'][code_insee]"</f>
        <v>dossierComplet['C08_POP15P_CS7'][code_insee]</v>
      </c>
    </row>
    <row r="267" spans="2:6" hidden="1">
      <c r="B267" t="s">
        <v>3557</v>
      </c>
      <c r="C267" t="s">
        <v>3558</v>
      </c>
      <c r="D267" t="s">
        <v>3559</v>
      </c>
      <c r="E267" t="s">
        <v>2768</v>
      </c>
      <c r="F267" s="22" t="str">
        <f>"dossierComplet['"&amp;meta_dossier_complet[[#This Row],[COD_VAR]]&amp;"'][code_insee]"</f>
        <v>dossierComplet['C08_POP15P_CS8'][code_insee]</v>
      </c>
    </row>
    <row r="268" spans="2:6" hidden="1">
      <c r="B268" t="s">
        <v>3560</v>
      </c>
      <c r="C268" t="s">
        <v>3561</v>
      </c>
      <c r="D268" t="s">
        <v>3562</v>
      </c>
      <c r="E268" t="s">
        <v>2768</v>
      </c>
      <c r="F268" s="22" t="str">
        <f>"dossierComplet['"&amp;meta_dossier_complet[[#This Row],[COD_VAR]]&amp;"'][code_insee]"</f>
        <v>dossierComplet['C08_H15P'][code_insee]</v>
      </c>
    </row>
    <row r="269" spans="2:6" hidden="1">
      <c r="B269" t="s">
        <v>3563</v>
      </c>
      <c r="C269" t="s">
        <v>3564</v>
      </c>
      <c r="D269" t="s">
        <v>3565</v>
      </c>
      <c r="E269" t="s">
        <v>2768</v>
      </c>
      <c r="F269" s="22" t="str">
        <f>"dossierComplet['"&amp;meta_dossier_complet[[#This Row],[COD_VAR]]&amp;"'][code_insee]"</f>
        <v>dossierComplet['C08_H15P_CS1'][code_insee]</v>
      </c>
    </row>
    <row r="270" spans="2:6" hidden="1">
      <c r="B270" t="s">
        <v>3566</v>
      </c>
      <c r="C270" t="s">
        <v>3567</v>
      </c>
      <c r="D270" t="s">
        <v>3568</v>
      </c>
      <c r="E270" t="s">
        <v>2768</v>
      </c>
      <c r="F270" s="22" t="str">
        <f>"dossierComplet['"&amp;meta_dossier_complet[[#This Row],[COD_VAR]]&amp;"'][code_insee]"</f>
        <v>dossierComplet['C08_H15P_CS2'][code_insee]</v>
      </c>
    </row>
    <row r="271" spans="2:6" hidden="1">
      <c r="B271" t="s">
        <v>3569</v>
      </c>
      <c r="C271" t="s">
        <v>3570</v>
      </c>
      <c r="D271" t="s">
        <v>3571</v>
      </c>
      <c r="E271" t="s">
        <v>2768</v>
      </c>
      <c r="F271" s="22" t="str">
        <f>"dossierComplet['"&amp;meta_dossier_complet[[#This Row],[COD_VAR]]&amp;"'][code_insee]"</f>
        <v>dossierComplet['C08_H15P_CS3'][code_insee]</v>
      </c>
    </row>
    <row r="272" spans="2:6" hidden="1">
      <c r="B272" t="s">
        <v>3572</v>
      </c>
      <c r="C272" t="s">
        <v>3573</v>
      </c>
      <c r="D272" t="s">
        <v>3574</v>
      </c>
      <c r="E272" t="s">
        <v>2768</v>
      </c>
      <c r="F272" s="22" t="str">
        <f>"dossierComplet['"&amp;meta_dossier_complet[[#This Row],[COD_VAR]]&amp;"'][code_insee]"</f>
        <v>dossierComplet['C08_H15P_CS4'][code_insee]</v>
      </c>
    </row>
    <row r="273" spans="2:6" hidden="1">
      <c r="B273" t="s">
        <v>3575</v>
      </c>
      <c r="C273" t="s">
        <v>3576</v>
      </c>
      <c r="D273" t="s">
        <v>3577</v>
      </c>
      <c r="E273" t="s">
        <v>2768</v>
      </c>
      <c r="F273" s="22" t="str">
        <f>"dossierComplet['"&amp;meta_dossier_complet[[#This Row],[COD_VAR]]&amp;"'][code_insee]"</f>
        <v>dossierComplet['C08_H15P_CS5'][code_insee]</v>
      </c>
    </row>
    <row r="274" spans="2:6" hidden="1">
      <c r="B274" t="s">
        <v>3578</v>
      </c>
      <c r="C274" t="s">
        <v>3579</v>
      </c>
      <c r="D274" t="s">
        <v>3580</v>
      </c>
      <c r="E274" t="s">
        <v>2768</v>
      </c>
      <c r="F274" s="22" t="str">
        <f>"dossierComplet['"&amp;meta_dossier_complet[[#This Row],[COD_VAR]]&amp;"'][code_insee]"</f>
        <v>dossierComplet['C08_H15P_CS6'][code_insee]</v>
      </c>
    </row>
    <row r="275" spans="2:6" hidden="1">
      <c r="B275" t="s">
        <v>3581</v>
      </c>
      <c r="C275" t="s">
        <v>3582</v>
      </c>
      <c r="D275" t="s">
        <v>3583</v>
      </c>
      <c r="E275" t="s">
        <v>2768</v>
      </c>
      <c r="F275" s="22" t="str">
        <f>"dossierComplet['"&amp;meta_dossier_complet[[#This Row],[COD_VAR]]&amp;"'][code_insee]"</f>
        <v>dossierComplet['C08_H15P_CS7'][code_insee]</v>
      </c>
    </row>
    <row r="276" spans="2:6" hidden="1">
      <c r="B276" t="s">
        <v>3584</v>
      </c>
      <c r="C276" t="s">
        <v>3585</v>
      </c>
      <c r="D276" t="s">
        <v>3586</v>
      </c>
      <c r="E276" t="s">
        <v>2768</v>
      </c>
      <c r="F276" s="22" t="str">
        <f>"dossierComplet['"&amp;meta_dossier_complet[[#This Row],[COD_VAR]]&amp;"'][code_insee]"</f>
        <v>dossierComplet['C08_H15P_CS8'][code_insee]</v>
      </c>
    </row>
    <row r="277" spans="2:6" hidden="1">
      <c r="B277" t="s">
        <v>3587</v>
      </c>
      <c r="C277" t="s">
        <v>3588</v>
      </c>
      <c r="D277" t="s">
        <v>3589</v>
      </c>
      <c r="E277" t="s">
        <v>2768</v>
      </c>
      <c r="F277" s="22" t="str">
        <f>"dossierComplet['"&amp;meta_dossier_complet[[#This Row],[COD_VAR]]&amp;"'][code_insee]"</f>
        <v>dossierComplet['C08_F15P'][code_insee]</v>
      </c>
    </row>
    <row r="278" spans="2:6" hidden="1">
      <c r="B278" t="s">
        <v>3590</v>
      </c>
      <c r="C278" t="s">
        <v>3591</v>
      </c>
      <c r="D278" t="s">
        <v>3592</v>
      </c>
      <c r="E278" t="s">
        <v>2768</v>
      </c>
      <c r="F278" s="22" t="str">
        <f>"dossierComplet['"&amp;meta_dossier_complet[[#This Row],[COD_VAR]]&amp;"'][code_insee]"</f>
        <v>dossierComplet['C08_F15P_CS1'][code_insee]</v>
      </c>
    </row>
    <row r="279" spans="2:6" hidden="1">
      <c r="B279" t="s">
        <v>3593</v>
      </c>
      <c r="C279" t="s">
        <v>3594</v>
      </c>
      <c r="D279" t="s">
        <v>3595</v>
      </c>
      <c r="E279" t="s">
        <v>2768</v>
      </c>
      <c r="F279" s="22" t="str">
        <f>"dossierComplet['"&amp;meta_dossier_complet[[#This Row],[COD_VAR]]&amp;"'][code_insee]"</f>
        <v>dossierComplet['C08_F15P_CS2'][code_insee]</v>
      </c>
    </row>
    <row r="280" spans="2:6" hidden="1">
      <c r="B280" t="s">
        <v>3596</v>
      </c>
      <c r="C280" t="s">
        <v>3597</v>
      </c>
      <c r="D280" t="s">
        <v>3598</v>
      </c>
      <c r="E280" t="s">
        <v>2768</v>
      </c>
      <c r="F280" s="22" t="str">
        <f>"dossierComplet['"&amp;meta_dossier_complet[[#This Row],[COD_VAR]]&amp;"'][code_insee]"</f>
        <v>dossierComplet['C08_F15P_CS3'][code_insee]</v>
      </c>
    </row>
    <row r="281" spans="2:6" hidden="1">
      <c r="B281" t="s">
        <v>3599</v>
      </c>
      <c r="C281" t="s">
        <v>3600</v>
      </c>
      <c r="D281" t="s">
        <v>3601</v>
      </c>
      <c r="E281" t="s">
        <v>2768</v>
      </c>
      <c r="F281" s="22" t="str">
        <f>"dossierComplet['"&amp;meta_dossier_complet[[#This Row],[COD_VAR]]&amp;"'][code_insee]"</f>
        <v>dossierComplet['C08_F15P_CS4'][code_insee]</v>
      </c>
    </row>
    <row r="282" spans="2:6" hidden="1">
      <c r="B282" t="s">
        <v>3602</v>
      </c>
      <c r="C282" t="s">
        <v>3603</v>
      </c>
      <c r="D282" t="s">
        <v>3604</v>
      </c>
      <c r="E282" t="s">
        <v>2768</v>
      </c>
      <c r="F282" s="22" t="str">
        <f>"dossierComplet['"&amp;meta_dossier_complet[[#This Row],[COD_VAR]]&amp;"'][code_insee]"</f>
        <v>dossierComplet['C08_F15P_CS5'][code_insee]</v>
      </c>
    </row>
    <row r="283" spans="2:6" hidden="1">
      <c r="B283" t="s">
        <v>3605</v>
      </c>
      <c r="C283" t="s">
        <v>3606</v>
      </c>
      <c r="D283" t="s">
        <v>3607</v>
      </c>
      <c r="E283" t="s">
        <v>2768</v>
      </c>
      <c r="F283" s="22" t="str">
        <f>"dossierComplet['"&amp;meta_dossier_complet[[#This Row],[COD_VAR]]&amp;"'][code_insee]"</f>
        <v>dossierComplet['C08_F15P_CS6'][code_insee]</v>
      </c>
    </row>
    <row r="284" spans="2:6" hidden="1">
      <c r="B284" t="s">
        <v>3608</v>
      </c>
      <c r="C284" t="s">
        <v>3609</v>
      </c>
      <c r="D284" t="s">
        <v>3610</v>
      </c>
      <c r="E284" t="s">
        <v>2768</v>
      </c>
      <c r="F284" s="22" t="str">
        <f>"dossierComplet['"&amp;meta_dossier_complet[[#This Row],[COD_VAR]]&amp;"'][code_insee]"</f>
        <v>dossierComplet['C08_F15P_CS7'][code_insee]</v>
      </c>
    </row>
    <row r="285" spans="2:6" hidden="1">
      <c r="B285" t="s">
        <v>3611</v>
      </c>
      <c r="C285" t="s">
        <v>3612</v>
      </c>
      <c r="D285" t="s">
        <v>3613</v>
      </c>
      <c r="E285" t="s">
        <v>2768</v>
      </c>
      <c r="F285" s="22" t="str">
        <f>"dossierComplet['"&amp;meta_dossier_complet[[#This Row],[COD_VAR]]&amp;"'][code_insee]"</f>
        <v>dossierComplet['C08_F15P_CS8'][code_insee]</v>
      </c>
    </row>
    <row r="286" spans="2:6" hidden="1">
      <c r="B286" t="s">
        <v>3614</v>
      </c>
      <c r="C286" t="s">
        <v>3615</v>
      </c>
      <c r="D286" t="s">
        <v>3616</v>
      </c>
      <c r="E286" t="s">
        <v>2768</v>
      </c>
      <c r="F286" s="22" t="str">
        <f>"dossierComplet['"&amp;meta_dossier_complet[[#This Row],[COD_VAR]]&amp;"'][code_insee]"</f>
        <v>dossierComplet['C08_POP1524'][code_insee]</v>
      </c>
    </row>
    <row r="287" spans="2:6" hidden="1">
      <c r="B287" t="s">
        <v>3617</v>
      </c>
      <c r="C287" t="s">
        <v>3618</v>
      </c>
      <c r="D287" t="s">
        <v>3619</v>
      </c>
      <c r="E287" t="s">
        <v>2768</v>
      </c>
      <c r="F287" s="22" t="str">
        <f>"dossierComplet['"&amp;meta_dossier_complet[[#This Row],[COD_VAR]]&amp;"'][code_insee]"</f>
        <v>dossierComplet['C08_POP1524_CS1'][code_insee]</v>
      </c>
    </row>
    <row r="288" spans="2:6" hidden="1">
      <c r="B288" t="s">
        <v>3620</v>
      </c>
      <c r="C288" t="s">
        <v>3621</v>
      </c>
      <c r="D288" t="s">
        <v>3622</v>
      </c>
      <c r="E288" t="s">
        <v>2768</v>
      </c>
      <c r="F288" s="22" t="str">
        <f>"dossierComplet['"&amp;meta_dossier_complet[[#This Row],[COD_VAR]]&amp;"'][code_insee]"</f>
        <v>dossierComplet['C08_POP1524_CS2'][code_insee]</v>
      </c>
    </row>
    <row r="289" spans="2:6" hidden="1">
      <c r="B289" t="s">
        <v>3623</v>
      </c>
      <c r="C289" t="s">
        <v>3624</v>
      </c>
      <c r="D289" t="s">
        <v>3625</v>
      </c>
      <c r="E289" t="s">
        <v>2768</v>
      </c>
      <c r="F289" s="22" t="str">
        <f>"dossierComplet['"&amp;meta_dossier_complet[[#This Row],[COD_VAR]]&amp;"'][code_insee]"</f>
        <v>dossierComplet['C08_POP1524_CS3'][code_insee]</v>
      </c>
    </row>
    <row r="290" spans="2:6" hidden="1">
      <c r="B290" t="s">
        <v>3626</v>
      </c>
      <c r="C290" t="s">
        <v>3627</v>
      </c>
      <c r="D290" t="s">
        <v>3628</v>
      </c>
      <c r="E290" t="s">
        <v>2768</v>
      </c>
      <c r="F290" s="22" t="str">
        <f>"dossierComplet['"&amp;meta_dossier_complet[[#This Row],[COD_VAR]]&amp;"'][code_insee]"</f>
        <v>dossierComplet['C08_POP1524_CS4'][code_insee]</v>
      </c>
    </row>
    <row r="291" spans="2:6" hidden="1">
      <c r="B291" t="s">
        <v>3629</v>
      </c>
      <c r="C291" t="s">
        <v>3630</v>
      </c>
      <c r="D291" t="s">
        <v>3631</v>
      </c>
      <c r="E291" t="s">
        <v>2768</v>
      </c>
      <c r="F291" s="22" t="str">
        <f>"dossierComplet['"&amp;meta_dossier_complet[[#This Row],[COD_VAR]]&amp;"'][code_insee]"</f>
        <v>dossierComplet['C08_POP1524_CS5'][code_insee]</v>
      </c>
    </row>
    <row r="292" spans="2:6" hidden="1">
      <c r="B292" t="s">
        <v>3632</v>
      </c>
      <c r="C292" t="s">
        <v>3633</v>
      </c>
      <c r="D292" t="s">
        <v>3634</v>
      </c>
      <c r="E292" t="s">
        <v>2768</v>
      </c>
      <c r="F292" s="22" t="str">
        <f>"dossierComplet['"&amp;meta_dossier_complet[[#This Row],[COD_VAR]]&amp;"'][code_insee]"</f>
        <v>dossierComplet['C08_POP1524_CS6'][code_insee]</v>
      </c>
    </row>
    <row r="293" spans="2:6" hidden="1">
      <c r="B293" t="s">
        <v>3635</v>
      </c>
      <c r="C293" t="s">
        <v>3636</v>
      </c>
      <c r="D293" t="s">
        <v>3637</v>
      </c>
      <c r="E293" t="s">
        <v>2768</v>
      </c>
      <c r="F293" s="22" t="str">
        <f>"dossierComplet['"&amp;meta_dossier_complet[[#This Row],[COD_VAR]]&amp;"'][code_insee]"</f>
        <v>dossierComplet['C08_POP1524_CS7'][code_insee]</v>
      </c>
    </row>
    <row r="294" spans="2:6" hidden="1">
      <c r="B294" t="s">
        <v>3638</v>
      </c>
      <c r="C294" t="s">
        <v>3639</v>
      </c>
      <c r="D294" t="s">
        <v>3640</v>
      </c>
      <c r="E294" t="s">
        <v>2768</v>
      </c>
      <c r="F294" s="22" t="str">
        <f>"dossierComplet['"&amp;meta_dossier_complet[[#This Row],[COD_VAR]]&amp;"'][code_insee]"</f>
        <v>dossierComplet['C08_POP1524_CS8'][code_insee]</v>
      </c>
    </row>
    <row r="295" spans="2:6" hidden="1">
      <c r="B295" t="s">
        <v>3641</v>
      </c>
      <c r="C295" t="s">
        <v>3642</v>
      </c>
      <c r="D295" t="s">
        <v>3643</v>
      </c>
      <c r="E295" t="s">
        <v>2768</v>
      </c>
      <c r="F295" s="22" t="str">
        <f>"dossierComplet['"&amp;meta_dossier_complet[[#This Row],[COD_VAR]]&amp;"'][code_insee]"</f>
        <v>dossierComplet['C08_POP2554'][code_insee]</v>
      </c>
    </row>
    <row r="296" spans="2:6" hidden="1">
      <c r="B296" t="s">
        <v>3644</v>
      </c>
      <c r="C296" t="s">
        <v>3645</v>
      </c>
      <c r="D296" t="s">
        <v>3646</v>
      </c>
      <c r="E296" t="s">
        <v>2768</v>
      </c>
      <c r="F296" s="22" t="str">
        <f>"dossierComplet['"&amp;meta_dossier_complet[[#This Row],[COD_VAR]]&amp;"'][code_insee]"</f>
        <v>dossierComplet['C08_POP2554_CS1'][code_insee]</v>
      </c>
    </row>
    <row r="297" spans="2:6" hidden="1">
      <c r="B297" t="s">
        <v>3647</v>
      </c>
      <c r="C297" t="s">
        <v>3648</v>
      </c>
      <c r="D297" t="s">
        <v>3649</v>
      </c>
      <c r="E297" t="s">
        <v>2768</v>
      </c>
      <c r="F297" s="22" t="str">
        <f>"dossierComplet['"&amp;meta_dossier_complet[[#This Row],[COD_VAR]]&amp;"'][code_insee]"</f>
        <v>dossierComplet['C08_POP2554_CS2'][code_insee]</v>
      </c>
    </row>
    <row r="298" spans="2:6" hidden="1">
      <c r="B298" t="s">
        <v>3650</v>
      </c>
      <c r="C298" t="s">
        <v>3651</v>
      </c>
      <c r="D298" t="s">
        <v>3652</v>
      </c>
      <c r="E298" t="s">
        <v>2768</v>
      </c>
      <c r="F298" s="22" t="str">
        <f>"dossierComplet['"&amp;meta_dossier_complet[[#This Row],[COD_VAR]]&amp;"'][code_insee]"</f>
        <v>dossierComplet['C08_POP2554_CS3'][code_insee]</v>
      </c>
    </row>
    <row r="299" spans="2:6" hidden="1">
      <c r="B299" t="s">
        <v>3653</v>
      </c>
      <c r="C299" t="s">
        <v>3654</v>
      </c>
      <c r="D299" t="s">
        <v>3655</v>
      </c>
      <c r="E299" t="s">
        <v>2768</v>
      </c>
      <c r="F299" s="22" t="str">
        <f>"dossierComplet['"&amp;meta_dossier_complet[[#This Row],[COD_VAR]]&amp;"'][code_insee]"</f>
        <v>dossierComplet['C08_POP2554_CS4'][code_insee]</v>
      </c>
    </row>
    <row r="300" spans="2:6" hidden="1">
      <c r="B300" t="s">
        <v>3656</v>
      </c>
      <c r="C300" t="s">
        <v>3657</v>
      </c>
      <c r="D300" t="s">
        <v>3658</v>
      </c>
      <c r="E300" t="s">
        <v>2768</v>
      </c>
      <c r="F300" s="22" t="str">
        <f>"dossierComplet['"&amp;meta_dossier_complet[[#This Row],[COD_VAR]]&amp;"'][code_insee]"</f>
        <v>dossierComplet['C08_POP2554_CS5'][code_insee]</v>
      </c>
    </row>
    <row r="301" spans="2:6" hidden="1">
      <c r="B301" t="s">
        <v>3659</v>
      </c>
      <c r="C301" t="s">
        <v>3660</v>
      </c>
      <c r="D301" t="s">
        <v>3661</v>
      </c>
      <c r="E301" t="s">
        <v>2768</v>
      </c>
      <c r="F301" s="22" t="str">
        <f>"dossierComplet['"&amp;meta_dossier_complet[[#This Row],[COD_VAR]]&amp;"'][code_insee]"</f>
        <v>dossierComplet['C08_POP2554_CS6'][code_insee]</v>
      </c>
    </row>
    <row r="302" spans="2:6" hidden="1">
      <c r="B302" t="s">
        <v>3662</v>
      </c>
      <c r="C302" t="s">
        <v>3663</v>
      </c>
      <c r="D302" t="s">
        <v>3664</v>
      </c>
      <c r="E302" t="s">
        <v>2768</v>
      </c>
      <c r="F302" s="22" t="str">
        <f>"dossierComplet['"&amp;meta_dossier_complet[[#This Row],[COD_VAR]]&amp;"'][code_insee]"</f>
        <v>dossierComplet['C08_POP2554_CS7'][code_insee]</v>
      </c>
    </row>
    <row r="303" spans="2:6" hidden="1">
      <c r="B303" t="s">
        <v>3665</v>
      </c>
      <c r="C303" t="s">
        <v>3666</v>
      </c>
      <c r="D303" t="s">
        <v>3667</v>
      </c>
      <c r="E303" t="s">
        <v>2768</v>
      </c>
      <c r="F303" s="22" t="str">
        <f>"dossierComplet['"&amp;meta_dossier_complet[[#This Row],[COD_VAR]]&amp;"'][code_insee]"</f>
        <v>dossierComplet['C08_POP2554_CS8'][code_insee]</v>
      </c>
    </row>
    <row r="304" spans="2:6" hidden="1">
      <c r="B304" t="s">
        <v>3668</v>
      </c>
      <c r="C304" t="s">
        <v>3669</v>
      </c>
      <c r="D304" t="s">
        <v>3670</v>
      </c>
      <c r="E304" t="s">
        <v>2768</v>
      </c>
      <c r="F304" s="22" t="str">
        <f>"dossierComplet['"&amp;meta_dossier_complet[[#This Row],[COD_VAR]]&amp;"'][code_insee]"</f>
        <v>dossierComplet['C08_POP55P'][code_insee]</v>
      </c>
    </row>
    <row r="305" spans="1:6" hidden="1">
      <c r="B305" t="s">
        <v>3671</v>
      </c>
      <c r="C305" t="s">
        <v>3672</v>
      </c>
      <c r="D305" t="s">
        <v>3673</v>
      </c>
      <c r="E305" t="s">
        <v>2768</v>
      </c>
      <c r="F305" s="22" t="str">
        <f>"dossierComplet['"&amp;meta_dossier_complet[[#This Row],[COD_VAR]]&amp;"'][code_insee]"</f>
        <v>dossierComplet['C08_POP55P_CS1'][code_insee]</v>
      </c>
    </row>
    <row r="306" spans="1:6" hidden="1">
      <c r="B306" t="s">
        <v>3674</v>
      </c>
      <c r="C306" t="s">
        <v>3675</v>
      </c>
      <c r="D306" t="s">
        <v>3676</v>
      </c>
      <c r="E306" t="s">
        <v>2768</v>
      </c>
      <c r="F306" s="22" t="str">
        <f>"dossierComplet['"&amp;meta_dossier_complet[[#This Row],[COD_VAR]]&amp;"'][code_insee]"</f>
        <v>dossierComplet['C08_POP55P_CS2'][code_insee]</v>
      </c>
    </row>
    <row r="307" spans="1:6" hidden="1">
      <c r="B307" t="s">
        <v>3677</v>
      </c>
      <c r="C307" t="s">
        <v>3678</v>
      </c>
      <c r="D307" t="s">
        <v>3679</v>
      </c>
      <c r="E307" t="s">
        <v>2768</v>
      </c>
      <c r="F307" s="22" t="str">
        <f>"dossierComplet['"&amp;meta_dossier_complet[[#This Row],[COD_VAR]]&amp;"'][code_insee]"</f>
        <v>dossierComplet['C08_POP55P_CS3'][code_insee]</v>
      </c>
    </row>
    <row r="308" spans="1:6" hidden="1">
      <c r="B308" t="s">
        <v>3680</v>
      </c>
      <c r="C308" t="s">
        <v>3681</v>
      </c>
      <c r="D308" t="s">
        <v>3682</v>
      </c>
      <c r="E308" t="s">
        <v>2768</v>
      </c>
      <c r="F308" s="22" t="str">
        <f>"dossierComplet['"&amp;meta_dossier_complet[[#This Row],[COD_VAR]]&amp;"'][code_insee]"</f>
        <v>dossierComplet['C08_POP55P_CS4'][code_insee]</v>
      </c>
    </row>
    <row r="309" spans="1:6" hidden="1">
      <c r="B309" t="s">
        <v>3683</v>
      </c>
      <c r="C309" t="s">
        <v>3684</v>
      </c>
      <c r="D309" t="s">
        <v>3685</v>
      </c>
      <c r="E309" t="s">
        <v>2768</v>
      </c>
      <c r="F309" s="22" t="str">
        <f>"dossierComplet['"&amp;meta_dossier_complet[[#This Row],[COD_VAR]]&amp;"'][code_insee]"</f>
        <v>dossierComplet['C08_POP55P_CS5'][code_insee]</v>
      </c>
    </row>
    <row r="310" spans="1:6" hidden="1">
      <c r="B310" t="s">
        <v>3686</v>
      </c>
      <c r="C310" t="s">
        <v>3687</v>
      </c>
      <c r="D310" t="s">
        <v>3688</v>
      </c>
      <c r="E310" t="s">
        <v>2768</v>
      </c>
      <c r="F310" s="22" t="str">
        <f>"dossierComplet['"&amp;meta_dossier_complet[[#This Row],[COD_VAR]]&amp;"'][code_insee]"</f>
        <v>dossierComplet['C08_POP55P_CS6'][code_insee]</v>
      </c>
    </row>
    <row r="311" spans="1:6" hidden="1">
      <c r="B311" t="s">
        <v>3689</v>
      </c>
      <c r="C311" t="s">
        <v>3690</v>
      </c>
      <c r="D311" t="s">
        <v>3691</v>
      </c>
      <c r="E311" t="s">
        <v>2768</v>
      </c>
      <c r="F311" s="22" t="str">
        <f>"dossierComplet['"&amp;meta_dossier_complet[[#This Row],[COD_VAR]]&amp;"'][code_insee]"</f>
        <v>dossierComplet['C08_POP55P_CS7'][code_insee]</v>
      </c>
    </row>
    <row r="312" spans="1:6" hidden="1">
      <c r="B312" t="s">
        <v>3692</v>
      </c>
      <c r="C312" t="s">
        <v>3693</v>
      </c>
      <c r="D312" t="s">
        <v>3694</v>
      </c>
      <c r="E312" t="s">
        <v>2768</v>
      </c>
      <c r="F312" s="22" t="str">
        <f>"dossierComplet['"&amp;meta_dossier_complet[[#This Row],[COD_VAR]]&amp;"'][code_insee]"</f>
        <v>dossierComplet['C08_POP55P_CS8'][code_insee]</v>
      </c>
    </row>
    <row r="313" spans="1:6">
      <c r="A313" s="19" t="s">
        <v>2766</v>
      </c>
      <c r="B313" t="s">
        <v>146</v>
      </c>
      <c r="C313" t="s">
        <v>3695</v>
      </c>
      <c r="D313" t="s">
        <v>3696</v>
      </c>
      <c r="E313" t="s">
        <v>2768</v>
      </c>
      <c r="F313" s="22" t="str">
        <f>"dossierComplet['"&amp;meta_dossier_complet[[#This Row],[COD_VAR]]&amp;"'][code_insee]"</f>
        <v>dossierComplet['C18_MEN'][code_insee]</v>
      </c>
    </row>
    <row r="314" spans="1:6" hidden="1">
      <c r="B314" t="s">
        <v>3697</v>
      </c>
      <c r="C314" t="s">
        <v>3698</v>
      </c>
      <c r="D314" t="s">
        <v>3699</v>
      </c>
      <c r="E314" t="s">
        <v>2768</v>
      </c>
      <c r="F314" s="22" t="str">
        <f>"dossierComplet['"&amp;meta_dossier_complet[[#This Row],[COD_VAR]]&amp;"'][code_insee]"</f>
        <v>dossierComplet['C18_MENPSEUL'][code_insee]</v>
      </c>
    </row>
    <row r="315" spans="1:6" hidden="1">
      <c r="B315" t="s">
        <v>3700</v>
      </c>
      <c r="C315" t="s">
        <v>3701</v>
      </c>
      <c r="D315" t="s">
        <v>3702</v>
      </c>
      <c r="E315" t="s">
        <v>2768</v>
      </c>
      <c r="F315" s="22" t="str">
        <f>"dossierComplet['"&amp;meta_dossier_complet[[#This Row],[COD_VAR]]&amp;"'][code_insee]"</f>
        <v>dossierComplet['C18_MENHSEUL'][code_insee]</v>
      </c>
    </row>
    <row r="316" spans="1:6" hidden="1">
      <c r="B316" t="s">
        <v>3703</v>
      </c>
      <c r="C316" t="s">
        <v>3704</v>
      </c>
      <c r="D316" t="s">
        <v>3705</v>
      </c>
      <c r="E316" t="s">
        <v>2768</v>
      </c>
      <c r="F316" s="22" t="str">
        <f>"dossierComplet['"&amp;meta_dossier_complet[[#This Row],[COD_VAR]]&amp;"'][code_insee]"</f>
        <v>dossierComplet['C18_MENFSEUL'][code_insee]</v>
      </c>
    </row>
    <row r="317" spans="1:6" hidden="1">
      <c r="B317" t="s">
        <v>3706</v>
      </c>
      <c r="C317" t="s">
        <v>3707</v>
      </c>
      <c r="D317" t="s">
        <v>3708</v>
      </c>
      <c r="E317" t="s">
        <v>2768</v>
      </c>
      <c r="F317" s="22" t="str">
        <f>"dossierComplet['"&amp;meta_dossier_complet[[#This Row],[COD_VAR]]&amp;"'][code_insee]"</f>
        <v>dossierComplet['C18_MENSFAM'][code_insee]</v>
      </c>
    </row>
    <row r="318" spans="1:6" hidden="1">
      <c r="B318" t="s">
        <v>3709</v>
      </c>
      <c r="C318" t="s">
        <v>3710</v>
      </c>
      <c r="D318" t="s">
        <v>3711</v>
      </c>
      <c r="E318" t="s">
        <v>2768</v>
      </c>
      <c r="F318" s="22" t="str">
        <f>"dossierComplet['"&amp;meta_dossier_complet[[#This Row],[COD_VAR]]&amp;"'][code_insee]"</f>
        <v>dossierComplet['C18_MENFAM'][code_insee]</v>
      </c>
    </row>
    <row r="319" spans="1:6" hidden="1">
      <c r="B319" t="s">
        <v>3712</v>
      </c>
      <c r="C319" t="s">
        <v>3713</v>
      </c>
      <c r="D319" t="s">
        <v>3714</v>
      </c>
      <c r="E319" t="s">
        <v>2768</v>
      </c>
      <c r="F319" s="22" t="str">
        <f>"dossierComplet['"&amp;meta_dossier_complet[[#This Row],[COD_VAR]]&amp;"'][code_insee]"</f>
        <v>dossierComplet['C18_MENCOUPSENF'][code_insee]</v>
      </c>
    </row>
    <row r="320" spans="1:6" hidden="1">
      <c r="B320" t="s">
        <v>3715</v>
      </c>
      <c r="C320" t="s">
        <v>3716</v>
      </c>
      <c r="D320" t="s">
        <v>3717</v>
      </c>
      <c r="E320" t="s">
        <v>2768</v>
      </c>
      <c r="F320" s="22" t="str">
        <f>"dossierComplet['"&amp;meta_dossier_complet[[#This Row],[COD_VAR]]&amp;"'][code_insee]"</f>
        <v>dossierComplet['C18_MENCOUPAENF'][code_insee]</v>
      </c>
    </row>
    <row r="321" spans="1:6" hidden="1">
      <c r="B321" t="s">
        <v>3718</v>
      </c>
      <c r="C321" t="s">
        <v>3719</v>
      </c>
      <c r="D321" t="s">
        <v>3720</v>
      </c>
      <c r="E321" t="s">
        <v>2768</v>
      </c>
      <c r="F321" s="22" t="str">
        <f>"dossierComplet['"&amp;meta_dossier_complet[[#This Row],[COD_VAR]]&amp;"'][code_insee]"</f>
        <v>dossierComplet['C18_MENFAMMONO'][code_insee]</v>
      </c>
    </row>
    <row r="322" spans="1:6">
      <c r="A322" s="19" t="s">
        <v>2766</v>
      </c>
      <c r="B322" t="s">
        <v>147</v>
      </c>
      <c r="C322" t="s">
        <v>3721</v>
      </c>
      <c r="D322" t="s">
        <v>3722</v>
      </c>
      <c r="E322" t="s">
        <v>2768</v>
      </c>
      <c r="F322" s="22" t="str">
        <f>"dossierComplet['"&amp;meta_dossier_complet[[#This Row],[COD_VAR]]&amp;"'][code_insee]"</f>
        <v>dossierComplet['C18_PMEN'][code_insee]</v>
      </c>
    </row>
    <row r="323" spans="1:6" hidden="1">
      <c r="B323" t="s">
        <v>3723</v>
      </c>
      <c r="C323" t="s">
        <v>3724</v>
      </c>
      <c r="D323" t="s">
        <v>3725</v>
      </c>
      <c r="E323" t="s">
        <v>2768</v>
      </c>
      <c r="F323" s="22" t="str">
        <f>"dossierComplet['"&amp;meta_dossier_complet[[#This Row],[COD_VAR]]&amp;"'][code_insee]"</f>
        <v>dossierComplet['C18_PMEN_MENPSEUL'][code_insee]</v>
      </c>
    </row>
    <row r="324" spans="1:6" hidden="1">
      <c r="B324" t="s">
        <v>3726</v>
      </c>
      <c r="C324" t="s">
        <v>3727</v>
      </c>
      <c r="D324" t="s">
        <v>3728</v>
      </c>
      <c r="E324" t="s">
        <v>2768</v>
      </c>
      <c r="F324" s="22" t="str">
        <f>"dossierComplet['"&amp;meta_dossier_complet[[#This Row],[COD_VAR]]&amp;"'][code_insee]"</f>
        <v>dossierComplet['C18_PMEN_MENHSEUL'][code_insee]</v>
      </c>
    </row>
    <row r="325" spans="1:6" hidden="1">
      <c r="B325" t="s">
        <v>3729</v>
      </c>
      <c r="C325" t="s">
        <v>3730</v>
      </c>
      <c r="D325" t="s">
        <v>3731</v>
      </c>
      <c r="E325" t="s">
        <v>2768</v>
      </c>
      <c r="F325" s="22" t="str">
        <f>"dossierComplet['"&amp;meta_dossier_complet[[#This Row],[COD_VAR]]&amp;"'][code_insee]"</f>
        <v>dossierComplet['C18_PMEN_MENFSEUL'][code_insee]</v>
      </c>
    </row>
    <row r="326" spans="1:6" hidden="1">
      <c r="B326" t="s">
        <v>3732</v>
      </c>
      <c r="C326" t="s">
        <v>3733</v>
      </c>
      <c r="D326" t="s">
        <v>3734</v>
      </c>
      <c r="E326" t="s">
        <v>2768</v>
      </c>
      <c r="F326" s="22" t="str">
        <f>"dossierComplet['"&amp;meta_dossier_complet[[#This Row],[COD_VAR]]&amp;"'][code_insee]"</f>
        <v>dossierComplet['C18_PMEN_MENSFAM'][code_insee]</v>
      </c>
    </row>
    <row r="327" spans="1:6" hidden="1">
      <c r="B327" t="s">
        <v>3735</v>
      </c>
      <c r="C327" t="s">
        <v>3736</v>
      </c>
      <c r="D327" t="s">
        <v>3737</v>
      </c>
      <c r="E327" t="s">
        <v>2768</v>
      </c>
      <c r="F327" s="22" t="str">
        <f>"dossierComplet['"&amp;meta_dossier_complet[[#This Row],[COD_VAR]]&amp;"'][code_insee]"</f>
        <v>dossierComplet['C18_PMEN_MENFAM'][code_insee]</v>
      </c>
    </row>
    <row r="328" spans="1:6" hidden="1">
      <c r="B328" t="s">
        <v>3738</v>
      </c>
      <c r="C328" t="s">
        <v>3739</v>
      </c>
      <c r="D328" t="s">
        <v>3740</v>
      </c>
      <c r="E328" t="s">
        <v>2768</v>
      </c>
      <c r="F328" s="22" t="str">
        <f>"dossierComplet['"&amp;meta_dossier_complet[[#This Row],[COD_VAR]]&amp;"'][code_insee]"</f>
        <v>dossierComplet['C18_PMEN_MENCOUPSENF'][code_insee]</v>
      </c>
    </row>
    <row r="329" spans="1:6" hidden="1">
      <c r="B329" t="s">
        <v>3741</v>
      </c>
      <c r="C329" t="s">
        <v>3742</v>
      </c>
      <c r="D329" t="s">
        <v>3743</v>
      </c>
      <c r="E329" t="s">
        <v>2768</v>
      </c>
      <c r="F329" s="22" t="str">
        <f>"dossierComplet['"&amp;meta_dossier_complet[[#This Row],[COD_VAR]]&amp;"'][code_insee]"</f>
        <v>dossierComplet['C18_PMEN_MENCOUPAENF'][code_insee]</v>
      </c>
    </row>
    <row r="330" spans="1:6" hidden="1">
      <c r="B330" t="s">
        <v>3744</v>
      </c>
      <c r="C330" t="s">
        <v>3745</v>
      </c>
      <c r="D330" t="s">
        <v>3746</v>
      </c>
      <c r="E330" t="s">
        <v>2768</v>
      </c>
      <c r="F330" s="22" t="str">
        <f>"dossierComplet['"&amp;meta_dossier_complet[[#This Row],[COD_VAR]]&amp;"'][code_insee]"</f>
        <v>dossierComplet['C18_PMEN_MENFAMMONO'][code_insee]</v>
      </c>
    </row>
    <row r="331" spans="1:6" hidden="1">
      <c r="B331" t="s">
        <v>3747</v>
      </c>
      <c r="C331" t="s">
        <v>3748</v>
      </c>
      <c r="D331" t="s">
        <v>2918</v>
      </c>
      <c r="E331" t="s">
        <v>2768</v>
      </c>
      <c r="F331" s="22" t="str">
        <f>"dossierComplet['"&amp;meta_dossier_complet[[#This Row],[COD_VAR]]&amp;"'][code_insee]"</f>
        <v>dossierComplet['P18_POP15P'][code_insee]</v>
      </c>
    </row>
    <row r="332" spans="1:6" hidden="1">
      <c r="B332" t="s">
        <v>3749</v>
      </c>
      <c r="C332" t="s">
        <v>3750</v>
      </c>
      <c r="D332" t="s">
        <v>3751</v>
      </c>
      <c r="E332" t="s">
        <v>2768</v>
      </c>
      <c r="F332" s="22" t="str">
        <f>"dossierComplet['"&amp;meta_dossier_complet[[#This Row],[COD_VAR]]&amp;"'][code_insee]"</f>
        <v>dossierComplet['P18_POP1519'][code_insee]</v>
      </c>
    </row>
    <row r="333" spans="1:6" hidden="1">
      <c r="B333" t="s">
        <v>3752</v>
      </c>
      <c r="C333" t="s">
        <v>3753</v>
      </c>
      <c r="D333" t="s">
        <v>3754</v>
      </c>
      <c r="E333" t="s">
        <v>2768</v>
      </c>
      <c r="F333" s="22" t="str">
        <f>"dossierComplet['"&amp;meta_dossier_complet[[#This Row],[COD_VAR]]&amp;"'][code_insee]"</f>
        <v>dossierComplet['P18_POP2024'][code_insee]</v>
      </c>
    </row>
    <row r="334" spans="1:6" hidden="1">
      <c r="B334" t="s">
        <v>3755</v>
      </c>
      <c r="C334" t="s">
        <v>3756</v>
      </c>
      <c r="D334" t="s">
        <v>3757</v>
      </c>
      <c r="E334" t="s">
        <v>2768</v>
      </c>
      <c r="F334" s="22" t="str">
        <f>"dossierComplet['"&amp;meta_dossier_complet[[#This Row],[COD_VAR]]&amp;"'][code_insee]"</f>
        <v>dossierComplet['P18_POP2539'][code_insee]</v>
      </c>
    </row>
    <row r="335" spans="1:6" hidden="1">
      <c r="B335" t="s">
        <v>3758</v>
      </c>
      <c r="C335" t="s">
        <v>3759</v>
      </c>
      <c r="D335" t="s">
        <v>3760</v>
      </c>
      <c r="E335" t="s">
        <v>2768</v>
      </c>
      <c r="F335" s="22" t="str">
        <f>"dossierComplet['"&amp;meta_dossier_complet[[#This Row],[COD_VAR]]&amp;"'][code_insee]"</f>
        <v>dossierComplet['P18_POP4054'][code_insee]</v>
      </c>
    </row>
    <row r="336" spans="1:6" hidden="1">
      <c r="B336" t="s">
        <v>3761</v>
      </c>
      <c r="C336" t="s">
        <v>3762</v>
      </c>
      <c r="D336" t="s">
        <v>3763</v>
      </c>
      <c r="E336" t="s">
        <v>2768</v>
      </c>
      <c r="F336" s="22" t="str">
        <f>"dossierComplet['"&amp;meta_dossier_complet[[#This Row],[COD_VAR]]&amp;"'][code_insee]"</f>
        <v>dossierComplet['P18_POP5564'][code_insee]</v>
      </c>
    </row>
    <row r="337" spans="2:6" hidden="1">
      <c r="B337" t="s">
        <v>3764</v>
      </c>
      <c r="C337" t="s">
        <v>3765</v>
      </c>
      <c r="D337" t="s">
        <v>3766</v>
      </c>
      <c r="E337" t="s">
        <v>2768</v>
      </c>
      <c r="F337" s="22" t="str">
        <f>"dossierComplet['"&amp;meta_dossier_complet[[#This Row],[COD_VAR]]&amp;"'][code_insee]"</f>
        <v>dossierComplet['P18_POP6579'][code_insee]</v>
      </c>
    </row>
    <row r="338" spans="2:6" hidden="1">
      <c r="B338" t="s">
        <v>3767</v>
      </c>
      <c r="C338" t="s">
        <v>3768</v>
      </c>
      <c r="D338" t="s">
        <v>3769</v>
      </c>
      <c r="E338" t="s">
        <v>2768</v>
      </c>
      <c r="F338" s="22" t="str">
        <f>"dossierComplet['"&amp;meta_dossier_complet[[#This Row],[COD_VAR]]&amp;"'][code_insee]"</f>
        <v>dossierComplet['P18_POP80P'][code_insee]</v>
      </c>
    </row>
    <row r="339" spans="2:6" hidden="1">
      <c r="B339" t="s">
        <v>3770</v>
      </c>
      <c r="C339" t="s">
        <v>3771</v>
      </c>
      <c r="D339" t="s">
        <v>3772</v>
      </c>
      <c r="E339" t="s">
        <v>2768</v>
      </c>
      <c r="F339" s="22" t="str">
        <f>"dossierComplet['"&amp;meta_dossier_complet[[#This Row],[COD_VAR]]&amp;"'][code_insee]"</f>
        <v>dossierComplet['P18_POPMEN1519'][code_insee]</v>
      </c>
    </row>
    <row r="340" spans="2:6" hidden="1">
      <c r="B340" t="s">
        <v>3773</v>
      </c>
      <c r="C340" t="s">
        <v>3774</v>
      </c>
      <c r="D340" t="s">
        <v>3775</v>
      </c>
      <c r="E340" t="s">
        <v>2768</v>
      </c>
      <c r="F340" s="22" t="str">
        <f>"dossierComplet['"&amp;meta_dossier_complet[[#This Row],[COD_VAR]]&amp;"'][code_insee]"</f>
        <v>dossierComplet['P18_POPMEN2024'][code_insee]</v>
      </c>
    </row>
    <row r="341" spans="2:6" hidden="1">
      <c r="B341" t="s">
        <v>3776</v>
      </c>
      <c r="C341" t="s">
        <v>3777</v>
      </c>
      <c r="D341" t="s">
        <v>3778</v>
      </c>
      <c r="E341" t="s">
        <v>2768</v>
      </c>
      <c r="F341" s="22" t="str">
        <f>"dossierComplet['"&amp;meta_dossier_complet[[#This Row],[COD_VAR]]&amp;"'][code_insee]"</f>
        <v>dossierComplet['P18_POPMEN2539'][code_insee]</v>
      </c>
    </row>
    <row r="342" spans="2:6" hidden="1">
      <c r="B342" t="s">
        <v>3779</v>
      </c>
      <c r="C342" t="s">
        <v>3780</v>
      </c>
      <c r="D342" t="s">
        <v>3781</v>
      </c>
      <c r="E342" t="s">
        <v>2768</v>
      </c>
      <c r="F342" s="22" t="str">
        <f>"dossierComplet['"&amp;meta_dossier_complet[[#This Row],[COD_VAR]]&amp;"'][code_insee]"</f>
        <v>dossierComplet['P18_POPMEN4054'][code_insee]</v>
      </c>
    </row>
    <row r="343" spans="2:6" hidden="1">
      <c r="B343" t="s">
        <v>3782</v>
      </c>
      <c r="C343" t="s">
        <v>3783</v>
      </c>
      <c r="D343" t="s">
        <v>3784</v>
      </c>
      <c r="E343" t="s">
        <v>2768</v>
      </c>
      <c r="F343" s="22" t="str">
        <f>"dossierComplet['"&amp;meta_dossier_complet[[#This Row],[COD_VAR]]&amp;"'][code_insee]"</f>
        <v>dossierComplet['P18_POPMEN5564'][code_insee]</v>
      </c>
    </row>
    <row r="344" spans="2:6" hidden="1">
      <c r="B344" t="s">
        <v>3785</v>
      </c>
      <c r="C344" t="s">
        <v>3786</v>
      </c>
      <c r="D344" t="s">
        <v>3787</v>
      </c>
      <c r="E344" t="s">
        <v>2768</v>
      </c>
      <c r="F344" s="22" t="str">
        <f>"dossierComplet['"&amp;meta_dossier_complet[[#This Row],[COD_VAR]]&amp;"'][code_insee]"</f>
        <v>dossierComplet['P18_POPMEN6579'][code_insee]</v>
      </c>
    </row>
    <row r="345" spans="2:6" hidden="1">
      <c r="B345" t="s">
        <v>3788</v>
      </c>
      <c r="C345" t="s">
        <v>3789</v>
      </c>
      <c r="D345" t="s">
        <v>3790</v>
      </c>
      <c r="E345" t="s">
        <v>2768</v>
      </c>
      <c r="F345" s="22" t="str">
        <f>"dossierComplet['"&amp;meta_dossier_complet[[#This Row],[COD_VAR]]&amp;"'][code_insee]"</f>
        <v>dossierComplet['P18_POPMEN80P'][code_insee]</v>
      </c>
    </row>
    <row r="346" spans="2:6" hidden="1">
      <c r="B346" t="s">
        <v>3791</v>
      </c>
      <c r="C346" t="s">
        <v>3792</v>
      </c>
      <c r="D346" t="s">
        <v>3793</v>
      </c>
      <c r="E346" t="s">
        <v>2768</v>
      </c>
      <c r="F346" s="22" t="str">
        <f>"dossierComplet['"&amp;meta_dossier_complet[[#This Row],[COD_VAR]]&amp;"'][code_insee]"</f>
        <v>dossierComplet['P18_POP1519_PSEUL'][code_insee]</v>
      </c>
    </row>
    <row r="347" spans="2:6" hidden="1">
      <c r="B347" t="s">
        <v>3794</v>
      </c>
      <c r="C347" t="s">
        <v>3795</v>
      </c>
      <c r="D347" t="s">
        <v>3796</v>
      </c>
      <c r="E347" t="s">
        <v>2768</v>
      </c>
      <c r="F347" s="22" t="str">
        <f>"dossierComplet['"&amp;meta_dossier_complet[[#This Row],[COD_VAR]]&amp;"'][code_insee]"</f>
        <v>dossierComplet['P18_POP2024_PSEUL'][code_insee]</v>
      </c>
    </row>
    <row r="348" spans="2:6" hidden="1">
      <c r="B348" t="s">
        <v>3797</v>
      </c>
      <c r="C348" t="s">
        <v>3798</v>
      </c>
      <c r="D348" t="s">
        <v>3799</v>
      </c>
      <c r="E348" t="s">
        <v>2768</v>
      </c>
      <c r="F348" s="22" t="str">
        <f>"dossierComplet['"&amp;meta_dossier_complet[[#This Row],[COD_VAR]]&amp;"'][code_insee]"</f>
        <v>dossierComplet['P18_POP2539_PSEUL'][code_insee]</v>
      </c>
    </row>
    <row r="349" spans="2:6" hidden="1">
      <c r="B349" t="s">
        <v>3800</v>
      </c>
      <c r="C349" t="s">
        <v>3801</v>
      </c>
      <c r="D349" t="s">
        <v>3802</v>
      </c>
      <c r="E349" t="s">
        <v>2768</v>
      </c>
      <c r="F349" s="22" t="str">
        <f>"dossierComplet['"&amp;meta_dossier_complet[[#This Row],[COD_VAR]]&amp;"'][code_insee]"</f>
        <v>dossierComplet['P18_POP4054_PSEUL'][code_insee]</v>
      </c>
    </row>
    <row r="350" spans="2:6" hidden="1">
      <c r="B350" t="s">
        <v>3803</v>
      </c>
      <c r="C350" t="s">
        <v>3804</v>
      </c>
      <c r="D350" t="s">
        <v>3805</v>
      </c>
      <c r="E350" t="s">
        <v>2768</v>
      </c>
      <c r="F350" s="22" t="str">
        <f>"dossierComplet['"&amp;meta_dossier_complet[[#This Row],[COD_VAR]]&amp;"'][code_insee]"</f>
        <v>dossierComplet['P18_POP5564_PSEUL'][code_insee]</v>
      </c>
    </row>
    <row r="351" spans="2:6" hidden="1">
      <c r="B351" t="s">
        <v>3806</v>
      </c>
      <c r="C351" t="s">
        <v>3807</v>
      </c>
      <c r="D351" t="s">
        <v>3808</v>
      </c>
      <c r="E351" t="s">
        <v>2768</v>
      </c>
      <c r="F351" s="22" t="str">
        <f>"dossierComplet['"&amp;meta_dossier_complet[[#This Row],[COD_VAR]]&amp;"'][code_insee]"</f>
        <v>dossierComplet['P18_POP6579_PSEUL'][code_insee]</v>
      </c>
    </row>
    <row r="352" spans="2:6" hidden="1">
      <c r="B352" t="s">
        <v>3809</v>
      </c>
      <c r="C352" t="s">
        <v>3810</v>
      </c>
      <c r="D352" t="s">
        <v>3811</v>
      </c>
      <c r="E352" t="s">
        <v>2768</v>
      </c>
      <c r="F352" s="22" t="str">
        <f>"dossierComplet['"&amp;meta_dossier_complet[[#This Row],[COD_VAR]]&amp;"'][code_insee]"</f>
        <v>dossierComplet['P18_POP80P_PSEUL'][code_insee]</v>
      </c>
    </row>
    <row r="353" spans="2:6" hidden="1">
      <c r="B353" t="s">
        <v>3812</v>
      </c>
      <c r="C353" t="s">
        <v>3813</v>
      </c>
      <c r="D353" t="s">
        <v>3814</v>
      </c>
      <c r="E353" t="s">
        <v>2768</v>
      </c>
      <c r="F353" s="22" t="str">
        <f>"dossierComplet['"&amp;meta_dossier_complet[[#This Row],[COD_VAR]]&amp;"'][code_insee]"</f>
        <v>dossierComplet['P18_POP1519_COUPLE'][code_insee]</v>
      </c>
    </row>
    <row r="354" spans="2:6" hidden="1">
      <c r="B354" t="s">
        <v>3815</v>
      </c>
      <c r="C354" t="s">
        <v>3816</v>
      </c>
      <c r="D354" t="s">
        <v>3817</v>
      </c>
      <c r="E354" t="s">
        <v>2768</v>
      </c>
      <c r="F354" s="22" t="str">
        <f>"dossierComplet['"&amp;meta_dossier_complet[[#This Row],[COD_VAR]]&amp;"'][code_insee]"</f>
        <v>dossierComplet['P18_POP2024_COUPLE'][code_insee]</v>
      </c>
    </row>
    <row r="355" spans="2:6" hidden="1">
      <c r="B355" t="s">
        <v>3818</v>
      </c>
      <c r="C355" t="s">
        <v>3819</v>
      </c>
      <c r="D355" t="s">
        <v>3820</v>
      </c>
      <c r="E355" t="s">
        <v>2768</v>
      </c>
      <c r="F355" s="22" t="str">
        <f>"dossierComplet['"&amp;meta_dossier_complet[[#This Row],[COD_VAR]]&amp;"'][code_insee]"</f>
        <v>dossierComplet['P18_POP2539_COUPLE'][code_insee]</v>
      </c>
    </row>
    <row r="356" spans="2:6" hidden="1">
      <c r="B356" t="s">
        <v>3821</v>
      </c>
      <c r="C356" t="s">
        <v>3822</v>
      </c>
      <c r="D356" t="s">
        <v>3823</v>
      </c>
      <c r="E356" t="s">
        <v>2768</v>
      </c>
      <c r="F356" s="22" t="str">
        <f>"dossierComplet['"&amp;meta_dossier_complet[[#This Row],[COD_VAR]]&amp;"'][code_insee]"</f>
        <v>dossierComplet['P18_POP4054_COUPLE'][code_insee]</v>
      </c>
    </row>
    <row r="357" spans="2:6" hidden="1">
      <c r="B357" t="s">
        <v>3824</v>
      </c>
      <c r="C357" t="s">
        <v>3825</v>
      </c>
      <c r="D357" t="s">
        <v>3826</v>
      </c>
      <c r="E357" t="s">
        <v>2768</v>
      </c>
      <c r="F357" s="22" t="str">
        <f>"dossierComplet['"&amp;meta_dossier_complet[[#This Row],[COD_VAR]]&amp;"'][code_insee]"</f>
        <v>dossierComplet['P18_POP5564_COUPLE'][code_insee]</v>
      </c>
    </row>
    <row r="358" spans="2:6" hidden="1">
      <c r="B358" t="s">
        <v>3827</v>
      </c>
      <c r="C358" t="s">
        <v>3828</v>
      </c>
      <c r="D358" t="s">
        <v>3829</v>
      </c>
      <c r="E358" t="s">
        <v>2768</v>
      </c>
      <c r="F358" s="22" t="str">
        <f>"dossierComplet['"&amp;meta_dossier_complet[[#This Row],[COD_VAR]]&amp;"'][code_insee]"</f>
        <v>dossierComplet['P18_POP6579_COUPLE'][code_insee]</v>
      </c>
    </row>
    <row r="359" spans="2:6" hidden="1">
      <c r="B359" t="s">
        <v>3830</v>
      </c>
      <c r="C359" t="s">
        <v>3831</v>
      </c>
      <c r="D359" t="s">
        <v>3832</v>
      </c>
      <c r="E359" t="s">
        <v>2768</v>
      </c>
      <c r="F359" s="22" t="str">
        <f>"dossierComplet['"&amp;meta_dossier_complet[[#This Row],[COD_VAR]]&amp;"'][code_insee]"</f>
        <v>dossierComplet['P18_POP80P_COUPLE'][code_insee]</v>
      </c>
    </row>
    <row r="360" spans="2:6" hidden="1">
      <c r="B360" t="s">
        <v>3833</v>
      </c>
      <c r="C360" t="s">
        <v>3834</v>
      </c>
      <c r="D360" t="s">
        <v>3835</v>
      </c>
      <c r="E360" t="s">
        <v>2768</v>
      </c>
      <c r="F360" s="22" t="str">
        <f>"dossierComplet['"&amp;meta_dossier_complet[[#This Row],[COD_VAR]]&amp;"'][code_insee]"</f>
        <v>dossierComplet['P18_POP15P_MARIEE'][code_insee]</v>
      </c>
    </row>
    <row r="361" spans="2:6" hidden="1">
      <c r="B361" t="s">
        <v>3836</v>
      </c>
      <c r="C361" t="s">
        <v>3837</v>
      </c>
      <c r="D361" t="s">
        <v>3838</v>
      </c>
      <c r="E361" t="s">
        <v>2768</v>
      </c>
      <c r="F361" s="22" t="str">
        <f>"dossierComplet['"&amp;meta_dossier_complet[[#This Row],[COD_VAR]]&amp;"'][code_insee]"</f>
        <v>dossierComplet['P18_POP15P_PACSEE'][code_insee]</v>
      </c>
    </row>
    <row r="362" spans="2:6" hidden="1">
      <c r="B362" t="s">
        <v>3839</v>
      </c>
      <c r="C362" t="s">
        <v>3840</v>
      </c>
      <c r="D362" t="s">
        <v>3841</v>
      </c>
      <c r="E362" t="s">
        <v>2768</v>
      </c>
      <c r="F362" s="22" t="str">
        <f>"dossierComplet['"&amp;meta_dossier_complet[[#This Row],[COD_VAR]]&amp;"'][code_insee]"</f>
        <v>dossierComplet['P18_POP15P_CONCUB_UNION_LIBRE'][code_insee]</v>
      </c>
    </row>
    <row r="363" spans="2:6" hidden="1">
      <c r="B363" t="s">
        <v>3842</v>
      </c>
      <c r="C363" t="s">
        <v>3843</v>
      </c>
      <c r="D363" t="s">
        <v>3844</v>
      </c>
      <c r="E363" t="s">
        <v>2768</v>
      </c>
      <c r="F363" s="22" t="str">
        <f>"dossierComplet['"&amp;meta_dossier_complet[[#This Row],[COD_VAR]]&amp;"'][code_insee]"</f>
        <v>dossierComplet['P18_POP15P_VEUFS'][code_insee]</v>
      </c>
    </row>
    <row r="364" spans="2:6" hidden="1">
      <c r="B364" t="s">
        <v>3845</v>
      </c>
      <c r="C364" t="s">
        <v>3846</v>
      </c>
      <c r="D364" t="s">
        <v>3847</v>
      </c>
      <c r="E364" t="s">
        <v>2768</v>
      </c>
      <c r="F364" s="22" t="str">
        <f>"dossierComplet['"&amp;meta_dossier_complet[[#This Row],[COD_VAR]]&amp;"'][code_insee]"</f>
        <v>dossierComplet['P18_POP15P_DIVORCEE'][code_insee]</v>
      </c>
    </row>
    <row r="365" spans="2:6" hidden="1">
      <c r="B365" t="s">
        <v>3848</v>
      </c>
      <c r="C365" t="s">
        <v>3849</v>
      </c>
      <c r="D365" t="s">
        <v>3850</v>
      </c>
      <c r="E365" t="s">
        <v>2768</v>
      </c>
      <c r="F365" s="22" t="str">
        <f>"dossierComplet['"&amp;meta_dossier_complet[[#This Row],[COD_VAR]]&amp;"'][code_insee]"</f>
        <v>dossierComplet['P18_POP15P_CELIBATAIRE'][code_insee]</v>
      </c>
    </row>
    <row r="366" spans="2:6" hidden="1">
      <c r="B366" t="s">
        <v>3851</v>
      </c>
      <c r="C366" t="s">
        <v>3852</v>
      </c>
      <c r="D366" t="s">
        <v>3853</v>
      </c>
      <c r="E366" t="s">
        <v>2768</v>
      </c>
      <c r="F366" s="22" t="str">
        <f>"dossierComplet['"&amp;meta_dossier_complet[[#This Row],[COD_VAR]]&amp;"'][code_insee]"</f>
        <v>dossierComplet['C18_MEN_CS1'][code_insee]</v>
      </c>
    </row>
    <row r="367" spans="2:6" hidden="1">
      <c r="B367" t="s">
        <v>3854</v>
      </c>
      <c r="C367" t="s">
        <v>3855</v>
      </c>
      <c r="D367" t="s">
        <v>3856</v>
      </c>
      <c r="E367" t="s">
        <v>2768</v>
      </c>
      <c r="F367" s="22" t="str">
        <f>"dossierComplet['"&amp;meta_dossier_complet[[#This Row],[COD_VAR]]&amp;"'][code_insee]"</f>
        <v>dossierComplet['C18_MEN_CS2'][code_insee]</v>
      </c>
    </row>
    <row r="368" spans="2:6" hidden="1">
      <c r="B368" t="s">
        <v>3857</v>
      </c>
      <c r="C368" t="s">
        <v>3858</v>
      </c>
      <c r="D368" t="s">
        <v>3859</v>
      </c>
      <c r="E368" t="s">
        <v>2768</v>
      </c>
      <c r="F368" s="22" t="str">
        <f>"dossierComplet['"&amp;meta_dossier_complet[[#This Row],[COD_VAR]]&amp;"'][code_insee]"</f>
        <v>dossierComplet['C18_MEN_CS3'][code_insee]</v>
      </c>
    </row>
    <row r="369" spans="2:6" hidden="1">
      <c r="B369" t="s">
        <v>3860</v>
      </c>
      <c r="C369" t="s">
        <v>3861</v>
      </c>
      <c r="D369" t="s">
        <v>3862</v>
      </c>
      <c r="E369" t="s">
        <v>2768</v>
      </c>
      <c r="F369" s="22" t="str">
        <f>"dossierComplet['"&amp;meta_dossier_complet[[#This Row],[COD_VAR]]&amp;"'][code_insee]"</f>
        <v>dossierComplet['C18_MEN_CS4'][code_insee]</v>
      </c>
    </row>
    <row r="370" spans="2:6" hidden="1">
      <c r="B370" t="s">
        <v>3863</v>
      </c>
      <c r="C370" t="s">
        <v>3864</v>
      </c>
      <c r="D370" t="s">
        <v>3865</v>
      </c>
      <c r="E370" t="s">
        <v>2768</v>
      </c>
      <c r="F370" s="22" t="str">
        <f>"dossierComplet['"&amp;meta_dossier_complet[[#This Row],[COD_VAR]]&amp;"'][code_insee]"</f>
        <v>dossierComplet['C18_MEN_CS5'][code_insee]</v>
      </c>
    </row>
    <row r="371" spans="2:6" hidden="1">
      <c r="B371" t="s">
        <v>3866</v>
      </c>
      <c r="C371" t="s">
        <v>3867</v>
      </c>
      <c r="D371" t="s">
        <v>3868</v>
      </c>
      <c r="E371" t="s">
        <v>2768</v>
      </c>
      <c r="F371" s="22" t="str">
        <f>"dossierComplet['"&amp;meta_dossier_complet[[#This Row],[COD_VAR]]&amp;"'][code_insee]"</f>
        <v>dossierComplet['C18_MEN_CS6'][code_insee]</v>
      </c>
    </row>
    <row r="372" spans="2:6" hidden="1">
      <c r="B372" t="s">
        <v>3869</v>
      </c>
      <c r="C372" t="s">
        <v>3870</v>
      </c>
      <c r="D372" t="s">
        <v>3871</v>
      </c>
      <c r="E372" t="s">
        <v>2768</v>
      </c>
      <c r="F372" s="22" t="str">
        <f>"dossierComplet['"&amp;meta_dossier_complet[[#This Row],[COD_VAR]]&amp;"'][code_insee]"</f>
        <v>dossierComplet['C18_MEN_CS7'][code_insee]</v>
      </c>
    </row>
    <row r="373" spans="2:6" hidden="1">
      <c r="B373" t="s">
        <v>3872</v>
      </c>
      <c r="C373" t="s">
        <v>3873</v>
      </c>
      <c r="D373" t="s">
        <v>3874</v>
      </c>
      <c r="E373" t="s">
        <v>2768</v>
      </c>
      <c r="F373" s="22" t="str">
        <f>"dossierComplet['"&amp;meta_dossier_complet[[#This Row],[COD_VAR]]&amp;"'][code_insee]"</f>
        <v>dossierComplet['C18_MEN_CS8'][code_insee]</v>
      </c>
    </row>
    <row r="374" spans="2:6" hidden="1">
      <c r="B374" t="s">
        <v>3875</v>
      </c>
      <c r="C374" t="s">
        <v>3876</v>
      </c>
      <c r="D374" t="s">
        <v>3877</v>
      </c>
      <c r="E374" t="s">
        <v>2768</v>
      </c>
      <c r="F374" s="22" t="str">
        <f>"dossierComplet['"&amp;meta_dossier_complet[[#This Row],[COD_VAR]]&amp;"'][code_insee]"</f>
        <v>dossierComplet['C18_PMEN_CS1'][code_insee]</v>
      </c>
    </row>
    <row r="375" spans="2:6" hidden="1">
      <c r="B375" t="s">
        <v>3878</v>
      </c>
      <c r="C375" t="s">
        <v>3879</v>
      </c>
      <c r="D375" t="s">
        <v>3880</v>
      </c>
      <c r="E375" t="s">
        <v>2768</v>
      </c>
      <c r="F375" s="22" t="str">
        <f>"dossierComplet['"&amp;meta_dossier_complet[[#This Row],[COD_VAR]]&amp;"'][code_insee]"</f>
        <v>dossierComplet['C18_PMEN_CS2'][code_insee]</v>
      </c>
    </row>
    <row r="376" spans="2:6" hidden="1">
      <c r="B376" t="s">
        <v>3881</v>
      </c>
      <c r="C376" t="s">
        <v>3882</v>
      </c>
      <c r="D376" t="s">
        <v>3883</v>
      </c>
      <c r="E376" t="s">
        <v>2768</v>
      </c>
      <c r="F376" s="22" t="str">
        <f>"dossierComplet['"&amp;meta_dossier_complet[[#This Row],[COD_VAR]]&amp;"'][code_insee]"</f>
        <v>dossierComplet['C18_PMEN_CS3'][code_insee]</v>
      </c>
    </row>
    <row r="377" spans="2:6" hidden="1">
      <c r="B377" t="s">
        <v>3884</v>
      </c>
      <c r="C377" t="s">
        <v>3885</v>
      </c>
      <c r="D377" t="s">
        <v>3886</v>
      </c>
      <c r="E377" t="s">
        <v>2768</v>
      </c>
      <c r="F377" s="22" t="str">
        <f>"dossierComplet['"&amp;meta_dossier_complet[[#This Row],[COD_VAR]]&amp;"'][code_insee]"</f>
        <v>dossierComplet['C18_PMEN_CS4'][code_insee]</v>
      </c>
    </row>
    <row r="378" spans="2:6" hidden="1">
      <c r="B378" t="s">
        <v>3887</v>
      </c>
      <c r="C378" t="s">
        <v>3888</v>
      </c>
      <c r="D378" t="s">
        <v>3889</v>
      </c>
      <c r="E378" t="s">
        <v>2768</v>
      </c>
      <c r="F378" s="22" t="str">
        <f>"dossierComplet['"&amp;meta_dossier_complet[[#This Row],[COD_VAR]]&amp;"'][code_insee]"</f>
        <v>dossierComplet['C18_PMEN_CS5'][code_insee]</v>
      </c>
    </row>
    <row r="379" spans="2:6" hidden="1">
      <c r="B379" t="s">
        <v>3890</v>
      </c>
      <c r="C379" t="s">
        <v>3891</v>
      </c>
      <c r="D379" t="s">
        <v>3892</v>
      </c>
      <c r="E379" t="s">
        <v>2768</v>
      </c>
      <c r="F379" s="22" t="str">
        <f>"dossierComplet['"&amp;meta_dossier_complet[[#This Row],[COD_VAR]]&amp;"'][code_insee]"</f>
        <v>dossierComplet['C18_PMEN_CS6'][code_insee]</v>
      </c>
    </row>
    <row r="380" spans="2:6" hidden="1">
      <c r="B380" t="s">
        <v>3893</v>
      </c>
      <c r="C380" t="s">
        <v>3894</v>
      </c>
      <c r="D380" t="s">
        <v>3895</v>
      </c>
      <c r="E380" t="s">
        <v>2768</v>
      </c>
      <c r="F380" s="22" t="str">
        <f>"dossierComplet['"&amp;meta_dossier_complet[[#This Row],[COD_VAR]]&amp;"'][code_insee]"</f>
        <v>dossierComplet['C18_PMEN_CS7'][code_insee]</v>
      </c>
    </row>
    <row r="381" spans="2:6" hidden="1">
      <c r="B381" t="s">
        <v>3896</v>
      </c>
      <c r="C381" t="s">
        <v>3897</v>
      </c>
      <c r="D381" t="s">
        <v>3898</v>
      </c>
      <c r="E381" t="s">
        <v>2768</v>
      </c>
      <c r="F381" s="22" t="str">
        <f>"dossierComplet['"&amp;meta_dossier_complet[[#This Row],[COD_VAR]]&amp;"'][code_insee]"</f>
        <v>dossierComplet['C18_PMEN_CS8'][code_insee]</v>
      </c>
    </row>
    <row r="382" spans="2:6" hidden="1">
      <c r="B382" t="s">
        <v>3899</v>
      </c>
      <c r="C382" t="s">
        <v>3900</v>
      </c>
      <c r="D382" t="s">
        <v>3901</v>
      </c>
      <c r="E382" t="s">
        <v>2768</v>
      </c>
      <c r="F382" s="22" t="str">
        <f>"dossierComplet['"&amp;meta_dossier_complet[[#This Row],[COD_VAR]]&amp;"'][code_insee]"</f>
        <v>dossierComplet['C18_FAM'][code_insee]</v>
      </c>
    </row>
    <row r="383" spans="2:6" hidden="1">
      <c r="B383" t="s">
        <v>3902</v>
      </c>
      <c r="C383" t="s">
        <v>3903</v>
      </c>
      <c r="D383" t="s">
        <v>3904</v>
      </c>
      <c r="E383" t="s">
        <v>2768</v>
      </c>
      <c r="F383" s="22" t="str">
        <f>"dossierComplet['"&amp;meta_dossier_complet[[#This Row],[COD_VAR]]&amp;"'][code_insee]"</f>
        <v>dossierComplet['C18_COUPAENF'][code_insee]</v>
      </c>
    </row>
    <row r="384" spans="2:6" hidden="1">
      <c r="B384" t="s">
        <v>3905</v>
      </c>
      <c r="C384" t="s">
        <v>3906</v>
      </c>
      <c r="D384" t="s">
        <v>3907</v>
      </c>
      <c r="E384" t="s">
        <v>2768</v>
      </c>
      <c r="F384" s="22" t="str">
        <f>"dossierComplet['"&amp;meta_dossier_complet[[#This Row],[COD_VAR]]&amp;"'][code_insee]"</f>
        <v>dossierComplet['C18_FAMMONO'][code_insee]</v>
      </c>
    </row>
    <row r="385" spans="1:6" hidden="1">
      <c r="B385" t="s">
        <v>3908</v>
      </c>
      <c r="C385" t="s">
        <v>3909</v>
      </c>
      <c r="D385" t="s">
        <v>3910</v>
      </c>
      <c r="E385" t="s">
        <v>2768</v>
      </c>
      <c r="F385" s="22" t="str">
        <f>"dossierComplet['"&amp;meta_dossier_complet[[#This Row],[COD_VAR]]&amp;"'][code_insee]"</f>
        <v>dossierComplet['C18_HMONO'][code_insee]</v>
      </c>
    </row>
    <row r="386" spans="1:6" hidden="1">
      <c r="B386" t="s">
        <v>3911</v>
      </c>
      <c r="C386" t="s">
        <v>3912</v>
      </c>
      <c r="D386" t="s">
        <v>3913</v>
      </c>
      <c r="E386" t="s">
        <v>2768</v>
      </c>
      <c r="F386" s="22" t="str">
        <f>"dossierComplet['"&amp;meta_dossier_complet[[#This Row],[COD_VAR]]&amp;"'][code_insee]"</f>
        <v>dossierComplet['C18_FMONO'][code_insee]</v>
      </c>
    </row>
    <row r="387" spans="1:6" hidden="1">
      <c r="B387" t="s">
        <v>3914</v>
      </c>
      <c r="C387" t="s">
        <v>3915</v>
      </c>
      <c r="D387" t="s">
        <v>3916</v>
      </c>
      <c r="E387" t="s">
        <v>2768</v>
      </c>
      <c r="F387" s="22" t="str">
        <f>"dossierComplet['"&amp;meta_dossier_complet[[#This Row],[COD_VAR]]&amp;"'][code_insee]"</f>
        <v>dossierComplet['C18_COUPSENF'][code_insee]</v>
      </c>
    </row>
    <row r="388" spans="1:6" hidden="1">
      <c r="B388" t="s">
        <v>3917</v>
      </c>
      <c r="C388" t="s">
        <v>3918</v>
      </c>
      <c r="D388" t="s">
        <v>3919</v>
      </c>
      <c r="E388" t="s">
        <v>2768</v>
      </c>
      <c r="F388" s="22" t="str">
        <f>"dossierComplet['"&amp;meta_dossier_complet[[#This Row],[COD_VAR]]&amp;"'][code_insee]"</f>
        <v>dossierComplet['C18_NE24F0'][code_insee]</v>
      </c>
    </row>
    <row r="389" spans="1:6" hidden="1">
      <c r="B389" t="s">
        <v>3920</v>
      </c>
      <c r="C389" t="s">
        <v>3921</v>
      </c>
      <c r="D389" t="s">
        <v>3922</v>
      </c>
      <c r="E389" t="s">
        <v>2768</v>
      </c>
      <c r="F389" s="22" t="str">
        <f>"dossierComplet['"&amp;meta_dossier_complet[[#This Row],[COD_VAR]]&amp;"'][code_insee]"</f>
        <v>dossierComplet['C18_NE24F1'][code_insee]</v>
      </c>
    </row>
    <row r="390" spans="1:6" hidden="1">
      <c r="B390" t="s">
        <v>3923</v>
      </c>
      <c r="C390" t="s">
        <v>3924</v>
      </c>
      <c r="D390" t="s">
        <v>3925</v>
      </c>
      <c r="E390" t="s">
        <v>2768</v>
      </c>
      <c r="F390" s="22" t="str">
        <f>"dossierComplet['"&amp;meta_dossier_complet[[#This Row],[COD_VAR]]&amp;"'][code_insee]"</f>
        <v>dossierComplet['C18_NE24F2'][code_insee]</v>
      </c>
    </row>
    <row r="391" spans="1:6" hidden="1">
      <c r="B391" t="s">
        <v>3926</v>
      </c>
      <c r="C391" t="s">
        <v>3927</v>
      </c>
      <c r="D391" t="s">
        <v>3928</v>
      </c>
      <c r="E391" t="s">
        <v>2768</v>
      </c>
      <c r="F391" s="22" t="str">
        <f>"dossierComplet['"&amp;meta_dossier_complet[[#This Row],[COD_VAR]]&amp;"'][code_insee]"</f>
        <v>dossierComplet['C18_NE24F3'][code_insee]</v>
      </c>
    </row>
    <row r="392" spans="1:6" hidden="1">
      <c r="B392" t="s">
        <v>3929</v>
      </c>
      <c r="C392" t="s">
        <v>3930</v>
      </c>
      <c r="D392" t="s">
        <v>3931</v>
      </c>
      <c r="E392" t="s">
        <v>2768</v>
      </c>
      <c r="F392" s="22" t="str">
        <f>"dossierComplet['"&amp;meta_dossier_complet[[#This Row],[COD_VAR]]&amp;"'][code_insee]"</f>
        <v>dossierComplet['C18_NE24F4P'][code_insee]</v>
      </c>
    </row>
    <row r="393" spans="1:6">
      <c r="A393" s="19" t="s">
        <v>2766</v>
      </c>
      <c r="B393" t="s">
        <v>148</v>
      </c>
      <c r="C393" t="s">
        <v>3932</v>
      </c>
      <c r="D393" t="s">
        <v>3933</v>
      </c>
      <c r="E393" t="s">
        <v>2768</v>
      </c>
      <c r="F393" s="22" t="str">
        <f>"dossierComplet['"&amp;meta_dossier_complet[[#This Row],[COD_VAR]]&amp;"'][code_insee]"</f>
        <v>dossierComplet['C13_MEN'][code_insee]</v>
      </c>
    </row>
    <row r="394" spans="1:6" hidden="1">
      <c r="B394" t="s">
        <v>3934</v>
      </c>
      <c r="C394" t="s">
        <v>3935</v>
      </c>
      <c r="D394" t="s">
        <v>3936</v>
      </c>
      <c r="E394" t="s">
        <v>2768</v>
      </c>
      <c r="F394" s="22" t="str">
        <f>"dossierComplet['"&amp;meta_dossier_complet[[#This Row],[COD_VAR]]&amp;"'][code_insee]"</f>
        <v>dossierComplet['C13_MENPSEUL'][code_insee]</v>
      </c>
    </row>
    <row r="395" spans="1:6" hidden="1">
      <c r="B395" t="s">
        <v>3937</v>
      </c>
      <c r="C395" t="s">
        <v>3938</v>
      </c>
      <c r="D395" t="s">
        <v>3939</v>
      </c>
      <c r="E395" t="s">
        <v>2768</v>
      </c>
      <c r="F395" s="22" t="str">
        <f>"dossierComplet['"&amp;meta_dossier_complet[[#This Row],[COD_VAR]]&amp;"'][code_insee]"</f>
        <v>dossierComplet['C13_MENHSEUL'][code_insee]</v>
      </c>
    </row>
    <row r="396" spans="1:6" hidden="1">
      <c r="B396" t="s">
        <v>3940</v>
      </c>
      <c r="C396" t="s">
        <v>3941</v>
      </c>
      <c r="D396" t="s">
        <v>3942</v>
      </c>
      <c r="E396" t="s">
        <v>2768</v>
      </c>
      <c r="F396" s="22" t="str">
        <f>"dossierComplet['"&amp;meta_dossier_complet[[#This Row],[COD_VAR]]&amp;"'][code_insee]"</f>
        <v>dossierComplet['C13_MENFSEUL'][code_insee]</v>
      </c>
    </row>
    <row r="397" spans="1:6" hidden="1">
      <c r="B397" t="s">
        <v>3943</v>
      </c>
      <c r="C397" t="s">
        <v>3944</v>
      </c>
      <c r="D397" t="s">
        <v>3945</v>
      </c>
      <c r="E397" t="s">
        <v>2768</v>
      </c>
      <c r="F397" s="22" t="str">
        <f>"dossierComplet['"&amp;meta_dossier_complet[[#This Row],[COD_VAR]]&amp;"'][code_insee]"</f>
        <v>dossierComplet['C13_MENSFAM'][code_insee]</v>
      </c>
    </row>
    <row r="398" spans="1:6" hidden="1">
      <c r="B398" t="s">
        <v>3946</v>
      </c>
      <c r="C398" t="s">
        <v>3947</v>
      </c>
      <c r="D398" t="s">
        <v>3948</v>
      </c>
      <c r="E398" t="s">
        <v>2768</v>
      </c>
      <c r="F398" s="22" t="str">
        <f>"dossierComplet['"&amp;meta_dossier_complet[[#This Row],[COD_VAR]]&amp;"'][code_insee]"</f>
        <v>dossierComplet['C13_MENFAM'][code_insee]</v>
      </c>
    </row>
    <row r="399" spans="1:6" hidden="1">
      <c r="B399" t="s">
        <v>3949</v>
      </c>
      <c r="C399" t="s">
        <v>3950</v>
      </c>
      <c r="D399" t="s">
        <v>3951</v>
      </c>
      <c r="E399" t="s">
        <v>2768</v>
      </c>
      <c r="F399" s="22" t="str">
        <f>"dossierComplet['"&amp;meta_dossier_complet[[#This Row],[COD_VAR]]&amp;"'][code_insee]"</f>
        <v>dossierComplet['C13_MENCOUPSENF'][code_insee]</v>
      </c>
    </row>
    <row r="400" spans="1:6" hidden="1">
      <c r="B400" t="s">
        <v>3952</v>
      </c>
      <c r="C400" t="s">
        <v>3953</v>
      </c>
      <c r="D400" t="s">
        <v>3954</v>
      </c>
      <c r="E400" t="s">
        <v>2768</v>
      </c>
      <c r="F400" s="22" t="str">
        <f>"dossierComplet['"&amp;meta_dossier_complet[[#This Row],[COD_VAR]]&amp;"'][code_insee]"</f>
        <v>dossierComplet['C13_MENCOUPAENF'][code_insee]</v>
      </c>
    </row>
    <row r="401" spans="1:6" hidden="1">
      <c r="B401" t="s">
        <v>3955</v>
      </c>
      <c r="C401" t="s">
        <v>3956</v>
      </c>
      <c r="D401" t="s">
        <v>3957</v>
      </c>
      <c r="E401" t="s">
        <v>2768</v>
      </c>
      <c r="F401" s="22" t="str">
        <f>"dossierComplet['"&amp;meta_dossier_complet[[#This Row],[COD_VAR]]&amp;"'][code_insee]"</f>
        <v>dossierComplet['C13_MENFAMMONO'][code_insee]</v>
      </c>
    </row>
    <row r="402" spans="1:6">
      <c r="A402" s="19" t="s">
        <v>2766</v>
      </c>
      <c r="B402" t="s">
        <v>151</v>
      </c>
      <c r="C402" t="s">
        <v>3958</v>
      </c>
      <c r="D402" t="s">
        <v>3959</v>
      </c>
      <c r="E402" t="s">
        <v>2768</v>
      </c>
      <c r="F402" s="22" t="str">
        <f>"dossierComplet['"&amp;meta_dossier_complet[[#This Row],[COD_VAR]]&amp;"'][code_insee]"</f>
        <v>dossierComplet['C13_PMEN'][code_insee]</v>
      </c>
    </row>
    <row r="403" spans="1:6" hidden="1">
      <c r="B403" t="s">
        <v>3960</v>
      </c>
      <c r="C403" t="s">
        <v>3961</v>
      </c>
      <c r="D403" t="s">
        <v>3962</v>
      </c>
      <c r="E403" t="s">
        <v>2768</v>
      </c>
      <c r="F403" s="22" t="str">
        <f>"dossierComplet['"&amp;meta_dossier_complet[[#This Row],[COD_VAR]]&amp;"'][code_insee]"</f>
        <v>dossierComplet['C13_PMEN_MENPSEUL'][code_insee]</v>
      </c>
    </row>
    <row r="404" spans="1:6" hidden="1">
      <c r="B404" t="s">
        <v>3963</v>
      </c>
      <c r="C404" t="s">
        <v>3964</v>
      </c>
      <c r="D404" t="s">
        <v>3965</v>
      </c>
      <c r="E404" t="s">
        <v>2768</v>
      </c>
      <c r="F404" s="22" t="str">
        <f>"dossierComplet['"&amp;meta_dossier_complet[[#This Row],[COD_VAR]]&amp;"'][code_insee]"</f>
        <v>dossierComplet['C13_PMEN_MENHSEUL'][code_insee]</v>
      </c>
    </row>
    <row r="405" spans="1:6" hidden="1">
      <c r="B405" t="s">
        <v>3966</v>
      </c>
      <c r="C405" t="s">
        <v>3967</v>
      </c>
      <c r="D405" t="s">
        <v>3968</v>
      </c>
      <c r="E405" t="s">
        <v>2768</v>
      </c>
      <c r="F405" s="22" t="str">
        <f>"dossierComplet['"&amp;meta_dossier_complet[[#This Row],[COD_VAR]]&amp;"'][code_insee]"</f>
        <v>dossierComplet['C13_PMEN_MENFSEUL'][code_insee]</v>
      </c>
    </row>
    <row r="406" spans="1:6" hidden="1">
      <c r="B406" t="s">
        <v>3969</v>
      </c>
      <c r="C406" t="s">
        <v>3970</v>
      </c>
      <c r="D406" t="s">
        <v>3971</v>
      </c>
      <c r="E406" t="s">
        <v>2768</v>
      </c>
      <c r="F406" s="22" t="str">
        <f>"dossierComplet['"&amp;meta_dossier_complet[[#This Row],[COD_VAR]]&amp;"'][code_insee]"</f>
        <v>dossierComplet['C13_PMEN_MENSFAM'][code_insee]</v>
      </c>
    </row>
    <row r="407" spans="1:6" hidden="1">
      <c r="B407" t="s">
        <v>3972</v>
      </c>
      <c r="C407" t="s">
        <v>3973</v>
      </c>
      <c r="D407" t="s">
        <v>3974</v>
      </c>
      <c r="E407" t="s">
        <v>2768</v>
      </c>
      <c r="F407" s="22" t="str">
        <f>"dossierComplet['"&amp;meta_dossier_complet[[#This Row],[COD_VAR]]&amp;"'][code_insee]"</f>
        <v>dossierComplet['C13_PMEN_MENFAM'][code_insee]</v>
      </c>
    </row>
    <row r="408" spans="1:6" hidden="1">
      <c r="B408" t="s">
        <v>3975</v>
      </c>
      <c r="C408" t="s">
        <v>3976</v>
      </c>
      <c r="D408" t="s">
        <v>3977</v>
      </c>
      <c r="E408" t="s">
        <v>2768</v>
      </c>
      <c r="F408" s="22" t="str">
        <f>"dossierComplet['"&amp;meta_dossier_complet[[#This Row],[COD_VAR]]&amp;"'][code_insee]"</f>
        <v>dossierComplet['C13_PMEN_MENCOUPSENF'][code_insee]</v>
      </c>
    </row>
    <row r="409" spans="1:6" hidden="1">
      <c r="B409" t="s">
        <v>3978</v>
      </c>
      <c r="C409" t="s">
        <v>3979</v>
      </c>
      <c r="D409" t="s">
        <v>3980</v>
      </c>
      <c r="E409" t="s">
        <v>2768</v>
      </c>
      <c r="F409" s="22" t="str">
        <f>"dossierComplet['"&amp;meta_dossier_complet[[#This Row],[COD_VAR]]&amp;"'][code_insee]"</f>
        <v>dossierComplet['C13_PMEN_MENCOUPAENF'][code_insee]</v>
      </c>
    </row>
    <row r="410" spans="1:6" hidden="1">
      <c r="B410" t="s">
        <v>3981</v>
      </c>
      <c r="C410" t="s">
        <v>3982</v>
      </c>
      <c r="D410" t="s">
        <v>3983</v>
      </c>
      <c r="E410" t="s">
        <v>2768</v>
      </c>
      <c r="F410" s="22" t="str">
        <f>"dossierComplet['"&amp;meta_dossier_complet[[#This Row],[COD_VAR]]&amp;"'][code_insee]"</f>
        <v>dossierComplet['C13_PMEN_MENFAMMONO'][code_insee]</v>
      </c>
    </row>
    <row r="411" spans="1:6" hidden="1">
      <c r="B411" t="s">
        <v>3984</v>
      </c>
      <c r="C411" t="s">
        <v>3985</v>
      </c>
      <c r="D411" t="s">
        <v>3228</v>
      </c>
      <c r="E411" t="s">
        <v>2768</v>
      </c>
      <c r="F411" s="22" t="str">
        <f>"dossierComplet['"&amp;meta_dossier_complet[[#This Row],[COD_VAR]]&amp;"'][code_insee]"</f>
        <v>dossierComplet['P13_POP15P'][code_insee]</v>
      </c>
    </row>
    <row r="412" spans="1:6" hidden="1">
      <c r="B412" t="s">
        <v>3986</v>
      </c>
      <c r="C412" t="s">
        <v>3987</v>
      </c>
      <c r="D412" t="s">
        <v>3988</v>
      </c>
      <c r="E412" t="s">
        <v>2768</v>
      </c>
      <c r="F412" s="22" t="str">
        <f>"dossierComplet['"&amp;meta_dossier_complet[[#This Row],[COD_VAR]]&amp;"'][code_insee]"</f>
        <v>dossierComplet['P13_POP1519'][code_insee]</v>
      </c>
    </row>
    <row r="413" spans="1:6" hidden="1">
      <c r="B413" t="s">
        <v>3989</v>
      </c>
      <c r="C413" t="s">
        <v>3990</v>
      </c>
      <c r="D413" t="s">
        <v>3991</v>
      </c>
      <c r="E413" t="s">
        <v>2768</v>
      </c>
      <c r="F413" s="22" t="str">
        <f>"dossierComplet['"&amp;meta_dossier_complet[[#This Row],[COD_VAR]]&amp;"'][code_insee]"</f>
        <v>dossierComplet['P13_POP2024'][code_insee]</v>
      </c>
    </row>
    <row r="414" spans="1:6" hidden="1">
      <c r="B414" t="s">
        <v>3992</v>
      </c>
      <c r="C414" t="s">
        <v>3993</v>
      </c>
      <c r="D414" t="s">
        <v>3994</v>
      </c>
      <c r="E414" t="s">
        <v>2768</v>
      </c>
      <c r="F414" s="22" t="str">
        <f>"dossierComplet['"&amp;meta_dossier_complet[[#This Row],[COD_VAR]]&amp;"'][code_insee]"</f>
        <v>dossierComplet['P13_POP2539'][code_insee]</v>
      </c>
    </row>
    <row r="415" spans="1:6" hidden="1">
      <c r="B415" t="s">
        <v>3995</v>
      </c>
      <c r="C415" t="s">
        <v>3996</v>
      </c>
      <c r="D415" t="s">
        <v>3997</v>
      </c>
      <c r="E415" t="s">
        <v>2768</v>
      </c>
      <c r="F415" s="22" t="str">
        <f>"dossierComplet['"&amp;meta_dossier_complet[[#This Row],[COD_VAR]]&amp;"'][code_insee]"</f>
        <v>dossierComplet['P13_POP4054'][code_insee]</v>
      </c>
    </row>
    <row r="416" spans="1:6" hidden="1">
      <c r="B416" t="s">
        <v>3998</v>
      </c>
      <c r="C416" t="s">
        <v>3999</v>
      </c>
      <c r="D416" t="s">
        <v>4000</v>
      </c>
      <c r="E416" t="s">
        <v>2768</v>
      </c>
      <c r="F416" s="22" t="str">
        <f>"dossierComplet['"&amp;meta_dossier_complet[[#This Row],[COD_VAR]]&amp;"'][code_insee]"</f>
        <v>dossierComplet['P13_POP5564'][code_insee]</v>
      </c>
    </row>
    <row r="417" spans="2:6" hidden="1">
      <c r="B417" t="s">
        <v>4001</v>
      </c>
      <c r="C417" t="s">
        <v>4002</v>
      </c>
      <c r="D417" t="s">
        <v>4003</v>
      </c>
      <c r="E417" t="s">
        <v>2768</v>
      </c>
      <c r="F417" s="22" t="str">
        <f>"dossierComplet['"&amp;meta_dossier_complet[[#This Row],[COD_VAR]]&amp;"'][code_insee]"</f>
        <v>dossierComplet['P13_POP6579'][code_insee]</v>
      </c>
    </row>
    <row r="418" spans="2:6" hidden="1">
      <c r="B418" t="s">
        <v>4004</v>
      </c>
      <c r="C418" t="s">
        <v>4005</v>
      </c>
      <c r="D418" t="s">
        <v>4006</v>
      </c>
      <c r="E418" t="s">
        <v>2768</v>
      </c>
      <c r="F418" s="22" t="str">
        <f>"dossierComplet['"&amp;meta_dossier_complet[[#This Row],[COD_VAR]]&amp;"'][code_insee]"</f>
        <v>dossierComplet['P13_POP80P'][code_insee]</v>
      </c>
    </row>
    <row r="419" spans="2:6" hidden="1">
      <c r="B419" t="s">
        <v>4007</v>
      </c>
      <c r="C419" t="s">
        <v>4008</v>
      </c>
      <c r="D419" t="s">
        <v>4009</v>
      </c>
      <c r="E419" t="s">
        <v>2768</v>
      </c>
      <c r="F419" s="22" t="str">
        <f>"dossierComplet['"&amp;meta_dossier_complet[[#This Row],[COD_VAR]]&amp;"'][code_insee]"</f>
        <v>dossierComplet['P13_POPMEN1519'][code_insee]</v>
      </c>
    </row>
    <row r="420" spans="2:6" hidden="1">
      <c r="B420" t="s">
        <v>4010</v>
      </c>
      <c r="C420" t="s">
        <v>4011</v>
      </c>
      <c r="D420" t="s">
        <v>4012</v>
      </c>
      <c r="E420" t="s">
        <v>2768</v>
      </c>
      <c r="F420" s="22" t="str">
        <f>"dossierComplet['"&amp;meta_dossier_complet[[#This Row],[COD_VAR]]&amp;"'][code_insee]"</f>
        <v>dossierComplet['P13_POPMEN2024'][code_insee]</v>
      </c>
    </row>
    <row r="421" spans="2:6" hidden="1">
      <c r="B421" t="s">
        <v>4013</v>
      </c>
      <c r="C421" t="s">
        <v>4014</v>
      </c>
      <c r="D421" t="s">
        <v>4015</v>
      </c>
      <c r="E421" t="s">
        <v>2768</v>
      </c>
      <c r="F421" s="22" t="str">
        <f>"dossierComplet['"&amp;meta_dossier_complet[[#This Row],[COD_VAR]]&amp;"'][code_insee]"</f>
        <v>dossierComplet['P13_POPMEN2539'][code_insee]</v>
      </c>
    </row>
    <row r="422" spans="2:6" hidden="1">
      <c r="B422" t="s">
        <v>4016</v>
      </c>
      <c r="C422" t="s">
        <v>4017</v>
      </c>
      <c r="D422" t="s">
        <v>4018</v>
      </c>
      <c r="E422" t="s">
        <v>2768</v>
      </c>
      <c r="F422" s="22" t="str">
        <f>"dossierComplet['"&amp;meta_dossier_complet[[#This Row],[COD_VAR]]&amp;"'][code_insee]"</f>
        <v>dossierComplet['P13_POPMEN4054'][code_insee]</v>
      </c>
    </row>
    <row r="423" spans="2:6" hidden="1">
      <c r="B423" t="s">
        <v>4019</v>
      </c>
      <c r="C423" t="s">
        <v>4020</v>
      </c>
      <c r="D423" t="s">
        <v>4021</v>
      </c>
      <c r="E423" t="s">
        <v>2768</v>
      </c>
      <c r="F423" s="22" t="str">
        <f>"dossierComplet['"&amp;meta_dossier_complet[[#This Row],[COD_VAR]]&amp;"'][code_insee]"</f>
        <v>dossierComplet['P13_POPMEN5564'][code_insee]</v>
      </c>
    </row>
    <row r="424" spans="2:6" hidden="1">
      <c r="B424" t="s">
        <v>4022</v>
      </c>
      <c r="C424" t="s">
        <v>4023</v>
      </c>
      <c r="D424" t="s">
        <v>4024</v>
      </c>
      <c r="E424" t="s">
        <v>2768</v>
      </c>
      <c r="F424" s="22" t="str">
        <f>"dossierComplet['"&amp;meta_dossier_complet[[#This Row],[COD_VAR]]&amp;"'][code_insee]"</f>
        <v>dossierComplet['P13_POPMEN6579'][code_insee]</v>
      </c>
    </row>
    <row r="425" spans="2:6" hidden="1">
      <c r="B425" t="s">
        <v>4025</v>
      </c>
      <c r="C425" t="s">
        <v>4026</v>
      </c>
      <c r="D425" t="s">
        <v>4027</v>
      </c>
      <c r="E425" t="s">
        <v>2768</v>
      </c>
      <c r="F425" s="22" t="str">
        <f>"dossierComplet['"&amp;meta_dossier_complet[[#This Row],[COD_VAR]]&amp;"'][code_insee]"</f>
        <v>dossierComplet['P13_POPMEN80P'][code_insee]</v>
      </c>
    </row>
    <row r="426" spans="2:6" hidden="1">
      <c r="B426" t="s">
        <v>4028</v>
      </c>
      <c r="C426" t="s">
        <v>4029</v>
      </c>
      <c r="D426" t="s">
        <v>4030</v>
      </c>
      <c r="E426" t="s">
        <v>2768</v>
      </c>
      <c r="F426" s="22" t="str">
        <f>"dossierComplet['"&amp;meta_dossier_complet[[#This Row],[COD_VAR]]&amp;"'][code_insee]"</f>
        <v>dossierComplet['P13_POP1519_PSEUL'][code_insee]</v>
      </c>
    </row>
    <row r="427" spans="2:6" hidden="1">
      <c r="B427" t="s">
        <v>4031</v>
      </c>
      <c r="C427" t="s">
        <v>4032</v>
      </c>
      <c r="D427" t="s">
        <v>4033</v>
      </c>
      <c r="E427" t="s">
        <v>2768</v>
      </c>
      <c r="F427" s="22" t="str">
        <f>"dossierComplet['"&amp;meta_dossier_complet[[#This Row],[COD_VAR]]&amp;"'][code_insee]"</f>
        <v>dossierComplet['P13_POP2024_PSEUL'][code_insee]</v>
      </c>
    </row>
    <row r="428" spans="2:6" hidden="1">
      <c r="B428" t="s">
        <v>4034</v>
      </c>
      <c r="C428" t="s">
        <v>4035</v>
      </c>
      <c r="D428" t="s">
        <v>4036</v>
      </c>
      <c r="E428" t="s">
        <v>2768</v>
      </c>
      <c r="F428" s="22" t="str">
        <f>"dossierComplet['"&amp;meta_dossier_complet[[#This Row],[COD_VAR]]&amp;"'][code_insee]"</f>
        <v>dossierComplet['P13_POP2539_PSEUL'][code_insee]</v>
      </c>
    </row>
    <row r="429" spans="2:6" hidden="1">
      <c r="B429" t="s">
        <v>4037</v>
      </c>
      <c r="C429" t="s">
        <v>4038</v>
      </c>
      <c r="D429" t="s">
        <v>4039</v>
      </c>
      <c r="E429" t="s">
        <v>2768</v>
      </c>
      <c r="F429" s="22" t="str">
        <f>"dossierComplet['"&amp;meta_dossier_complet[[#This Row],[COD_VAR]]&amp;"'][code_insee]"</f>
        <v>dossierComplet['P13_POP4054_PSEUL'][code_insee]</v>
      </c>
    </row>
    <row r="430" spans="2:6" hidden="1">
      <c r="B430" t="s">
        <v>4040</v>
      </c>
      <c r="C430" t="s">
        <v>4041</v>
      </c>
      <c r="D430" t="s">
        <v>4042</v>
      </c>
      <c r="E430" t="s">
        <v>2768</v>
      </c>
      <c r="F430" s="22" t="str">
        <f>"dossierComplet['"&amp;meta_dossier_complet[[#This Row],[COD_VAR]]&amp;"'][code_insee]"</f>
        <v>dossierComplet['P13_POP5564_PSEUL'][code_insee]</v>
      </c>
    </row>
    <row r="431" spans="2:6" hidden="1">
      <c r="B431" t="s">
        <v>4043</v>
      </c>
      <c r="C431" t="s">
        <v>4044</v>
      </c>
      <c r="D431" t="s">
        <v>4045</v>
      </c>
      <c r="E431" t="s">
        <v>2768</v>
      </c>
      <c r="F431" s="22" t="str">
        <f>"dossierComplet['"&amp;meta_dossier_complet[[#This Row],[COD_VAR]]&amp;"'][code_insee]"</f>
        <v>dossierComplet['P13_POP6579_PSEUL'][code_insee]</v>
      </c>
    </row>
    <row r="432" spans="2:6" hidden="1">
      <c r="B432" t="s">
        <v>4046</v>
      </c>
      <c r="C432" t="s">
        <v>4047</v>
      </c>
      <c r="D432" t="s">
        <v>4048</v>
      </c>
      <c r="E432" t="s">
        <v>2768</v>
      </c>
      <c r="F432" s="22" t="str">
        <f>"dossierComplet['"&amp;meta_dossier_complet[[#This Row],[COD_VAR]]&amp;"'][code_insee]"</f>
        <v>dossierComplet['P13_POP80P_PSEUL'][code_insee]</v>
      </c>
    </row>
    <row r="433" spans="2:6" hidden="1">
      <c r="B433" t="s">
        <v>4049</v>
      </c>
      <c r="C433" t="s">
        <v>4050</v>
      </c>
      <c r="D433" t="s">
        <v>4051</v>
      </c>
      <c r="E433" t="s">
        <v>2768</v>
      </c>
      <c r="F433" s="22" t="str">
        <f>"dossierComplet['"&amp;meta_dossier_complet[[#This Row],[COD_VAR]]&amp;"'][code_insee]"</f>
        <v>dossierComplet['P13_POP1519_COUPLE'][code_insee]</v>
      </c>
    </row>
    <row r="434" spans="2:6" hidden="1">
      <c r="B434" t="s">
        <v>4052</v>
      </c>
      <c r="C434" t="s">
        <v>4053</v>
      </c>
      <c r="D434" t="s">
        <v>4054</v>
      </c>
      <c r="E434" t="s">
        <v>2768</v>
      </c>
      <c r="F434" s="22" t="str">
        <f>"dossierComplet['"&amp;meta_dossier_complet[[#This Row],[COD_VAR]]&amp;"'][code_insee]"</f>
        <v>dossierComplet['P13_POP2024_COUPLE'][code_insee]</v>
      </c>
    </row>
    <row r="435" spans="2:6" hidden="1">
      <c r="B435" t="s">
        <v>4055</v>
      </c>
      <c r="C435" t="s">
        <v>4056</v>
      </c>
      <c r="D435" t="s">
        <v>4057</v>
      </c>
      <c r="E435" t="s">
        <v>2768</v>
      </c>
      <c r="F435" s="22" t="str">
        <f>"dossierComplet['"&amp;meta_dossier_complet[[#This Row],[COD_VAR]]&amp;"'][code_insee]"</f>
        <v>dossierComplet['P13_POP2539_COUPLE'][code_insee]</v>
      </c>
    </row>
    <row r="436" spans="2:6" hidden="1">
      <c r="B436" t="s">
        <v>4058</v>
      </c>
      <c r="C436" t="s">
        <v>4059</v>
      </c>
      <c r="D436" t="s">
        <v>4060</v>
      </c>
      <c r="E436" t="s">
        <v>2768</v>
      </c>
      <c r="F436" s="22" t="str">
        <f>"dossierComplet['"&amp;meta_dossier_complet[[#This Row],[COD_VAR]]&amp;"'][code_insee]"</f>
        <v>dossierComplet['P13_POP4054_COUPLE'][code_insee]</v>
      </c>
    </row>
    <row r="437" spans="2:6" hidden="1">
      <c r="B437" t="s">
        <v>4061</v>
      </c>
      <c r="C437" t="s">
        <v>4062</v>
      </c>
      <c r="D437" t="s">
        <v>4063</v>
      </c>
      <c r="E437" t="s">
        <v>2768</v>
      </c>
      <c r="F437" s="22" t="str">
        <f>"dossierComplet['"&amp;meta_dossier_complet[[#This Row],[COD_VAR]]&amp;"'][code_insee]"</f>
        <v>dossierComplet['P13_POP5564_COUPLE'][code_insee]</v>
      </c>
    </row>
    <row r="438" spans="2:6" hidden="1">
      <c r="B438" t="s">
        <v>4064</v>
      </c>
      <c r="C438" t="s">
        <v>4065</v>
      </c>
      <c r="D438" t="s">
        <v>4066</v>
      </c>
      <c r="E438" t="s">
        <v>2768</v>
      </c>
      <c r="F438" s="22" t="str">
        <f>"dossierComplet['"&amp;meta_dossier_complet[[#This Row],[COD_VAR]]&amp;"'][code_insee]"</f>
        <v>dossierComplet['P13_POP6579_COUPLE'][code_insee]</v>
      </c>
    </row>
    <row r="439" spans="2:6" hidden="1">
      <c r="B439" t="s">
        <v>4067</v>
      </c>
      <c r="C439" t="s">
        <v>4068</v>
      </c>
      <c r="D439" t="s">
        <v>4069</v>
      </c>
      <c r="E439" t="s">
        <v>2768</v>
      </c>
      <c r="F439" s="22" t="str">
        <f>"dossierComplet['"&amp;meta_dossier_complet[[#This Row],[COD_VAR]]&amp;"'][code_insee]"</f>
        <v>dossierComplet['P13_POP80P_COUPLE'][code_insee]</v>
      </c>
    </row>
    <row r="440" spans="2:6" hidden="1">
      <c r="B440" t="s">
        <v>4070</v>
      </c>
      <c r="C440" t="s">
        <v>4071</v>
      </c>
      <c r="D440" t="s">
        <v>4072</v>
      </c>
      <c r="E440" t="s">
        <v>2768</v>
      </c>
      <c r="F440" s="22" t="str">
        <f>"dossierComplet['"&amp;meta_dossier_complet[[#This Row],[COD_VAR]]&amp;"'][code_insee]"</f>
        <v>dossierComplet['P13_POP15P_MARIEE'][code_insee]</v>
      </c>
    </row>
    <row r="441" spans="2:6" hidden="1">
      <c r="B441" t="s">
        <v>4073</v>
      </c>
      <c r="C441" t="s">
        <v>4074</v>
      </c>
      <c r="D441" t="s">
        <v>4075</v>
      </c>
      <c r="E441" t="s">
        <v>2768</v>
      </c>
      <c r="F441" s="22" t="str">
        <f>"dossierComplet['"&amp;meta_dossier_complet[[#This Row],[COD_VAR]]&amp;"'][code_insee]"</f>
        <v>dossierComplet['P13_POP15P_NONMARIEE'][code_insee]</v>
      </c>
    </row>
    <row r="442" spans="2:6" hidden="1">
      <c r="B442" t="s">
        <v>4076</v>
      </c>
      <c r="C442" t="s">
        <v>4077</v>
      </c>
      <c r="D442" t="s">
        <v>4078</v>
      </c>
      <c r="E442" t="s">
        <v>2768</v>
      </c>
      <c r="F442" s="22" t="str">
        <f>"dossierComplet['"&amp;meta_dossier_complet[[#This Row],[COD_VAR]]&amp;"'][code_insee]"</f>
        <v>dossierComplet['C13_MEN_CS1'][code_insee]</v>
      </c>
    </row>
    <row r="443" spans="2:6" hidden="1">
      <c r="B443" t="s">
        <v>4079</v>
      </c>
      <c r="C443" t="s">
        <v>4080</v>
      </c>
      <c r="D443" t="s">
        <v>4081</v>
      </c>
      <c r="E443" t="s">
        <v>2768</v>
      </c>
      <c r="F443" s="22" t="str">
        <f>"dossierComplet['"&amp;meta_dossier_complet[[#This Row],[COD_VAR]]&amp;"'][code_insee]"</f>
        <v>dossierComplet['C13_MEN_CS2'][code_insee]</v>
      </c>
    </row>
    <row r="444" spans="2:6" hidden="1">
      <c r="B444" t="s">
        <v>4082</v>
      </c>
      <c r="C444" t="s">
        <v>4083</v>
      </c>
      <c r="D444" t="s">
        <v>4084</v>
      </c>
      <c r="E444" t="s">
        <v>2768</v>
      </c>
      <c r="F444" s="22" t="str">
        <f>"dossierComplet['"&amp;meta_dossier_complet[[#This Row],[COD_VAR]]&amp;"'][code_insee]"</f>
        <v>dossierComplet['C13_MEN_CS3'][code_insee]</v>
      </c>
    </row>
    <row r="445" spans="2:6" hidden="1">
      <c r="B445" t="s">
        <v>4085</v>
      </c>
      <c r="C445" t="s">
        <v>4086</v>
      </c>
      <c r="D445" t="s">
        <v>4087</v>
      </c>
      <c r="E445" t="s">
        <v>2768</v>
      </c>
      <c r="F445" s="22" t="str">
        <f>"dossierComplet['"&amp;meta_dossier_complet[[#This Row],[COD_VAR]]&amp;"'][code_insee]"</f>
        <v>dossierComplet['C13_MEN_CS4'][code_insee]</v>
      </c>
    </row>
    <row r="446" spans="2:6" hidden="1">
      <c r="B446" t="s">
        <v>4088</v>
      </c>
      <c r="C446" t="s">
        <v>4089</v>
      </c>
      <c r="D446" t="s">
        <v>4090</v>
      </c>
      <c r="E446" t="s">
        <v>2768</v>
      </c>
      <c r="F446" s="22" t="str">
        <f>"dossierComplet['"&amp;meta_dossier_complet[[#This Row],[COD_VAR]]&amp;"'][code_insee]"</f>
        <v>dossierComplet['C13_MEN_CS5'][code_insee]</v>
      </c>
    </row>
    <row r="447" spans="2:6" hidden="1">
      <c r="B447" t="s">
        <v>4091</v>
      </c>
      <c r="C447" t="s">
        <v>4092</v>
      </c>
      <c r="D447" t="s">
        <v>4093</v>
      </c>
      <c r="E447" t="s">
        <v>2768</v>
      </c>
      <c r="F447" s="22" t="str">
        <f>"dossierComplet['"&amp;meta_dossier_complet[[#This Row],[COD_VAR]]&amp;"'][code_insee]"</f>
        <v>dossierComplet['C13_MEN_CS6'][code_insee]</v>
      </c>
    </row>
    <row r="448" spans="2:6" hidden="1">
      <c r="B448" t="s">
        <v>4094</v>
      </c>
      <c r="C448" t="s">
        <v>4095</v>
      </c>
      <c r="D448" t="s">
        <v>4096</v>
      </c>
      <c r="E448" t="s">
        <v>2768</v>
      </c>
      <c r="F448" s="22" t="str">
        <f>"dossierComplet['"&amp;meta_dossier_complet[[#This Row],[COD_VAR]]&amp;"'][code_insee]"</f>
        <v>dossierComplet['C13_MEN_CS7'][code_insee]</v>
      </c>
    </row>
    <row r="449" spans="2:6" hidden="1">
      <c r="B449" t="s">
        <v>4097</v>
      </c>
      <c r="C449" t="s">
        <v>4098</v>
      </c>
      <c r="D449" t="s">
        <v>4099</v>
      </c>
      <c r="E449" t="s">
        <v>2768</v>
      </c>
      <c r="F449" s="22" t="str">
        <f>"dossierComplet['"&amp;meta_dossier_complet[[#This Row],[COD_VAR]]&amp;"'][code_insee]"</f>
        <v>dossierComplet['C13_MEN_CS8'][code_insee]</v>
      </c>
    </row>
    <row r="450" spans="2:6" hidden="1">
      <c r="B450" t="s">
        <v>4100</v>
      </c>
      <c r="C450" t="s">
        <v>4101</v>
      </c>
      <c r="D450" t="s">
        <v>4102</v>
      </c>
      <c r="E450" t="s">
        <v>2768</v>
      </c>
      <c r="F450" s="22" t="str">
        <f>"dossierComplet['"&amp;meta_dossier_complet[[#This Row],[COD_VAR]]&amp;"'][code_insee]"</f>
        <v>dossierComplet['C13_PMEN_CS1'][code_insee]</v>
      </c>
    </row>
    <row r="451" spans="2:6" hidden="1">
      <c r="B451" t="s">
        <v>4103</v>
      </c>
      <c r="C451" t="s">
        <v>4104</v>
      </c>
      <c r="D451" t="s">
        <v>4105</v>
      </c>
      <c r="E451" t="s">
        <v>2768</v>
      </c>
      <c r="F451" s="22" t="str">
        <f>"dossierComplet['"&amp;meta_dossier_complet[[#This Row],[COD_VAR]]&amp;"'][code_insee]"</f>
        <v>dossierComplet['C13_PMEN_CS2'][code_insee]</v>
      </c>
    </row>
    <row r="452" spans="2:6" hidden="1">
      <c r="B452" t="s">
        <v>4106</v>
      </c>
      <c r="C452" t="s">
        <v>4107</v>
      </c>
      <c r="D452" t="s">
        <v>4108</v>
      </c>
      <c r="E452" t="s">
        <v>2768</v>
      </c>
      <c r="F452" s="22" t="str">
        <f>"dossierComplet['"&amp;meta_dossier_complet[[#This Row],[COD_VAR]]&amp;"'][code_insee]"</f>
        <v>dossierComplet['C13_PMEN_CS3'][code_insee]</v>
      </c>
    </row>
    <row r="453" spans="2:6" hidden="1">
      <c r="B453" t="s">
        <v>4109</v>
      </c>
      <c r="C453" t="s">
        <v>4110</v>
      </c>
      <c r="D453" t="s">
        <v>4111</v>
      </c>
      <c r="E453" t="s">
        <v>2768</v>
      </c>
      <c r="F453" s="22" t="str">
        <f>"dossierComplet['"&amp;meta_dossier_complet[[#This Row],[COD_VAR]]&amp;"'][code_insee]"</f>
        <v>dossierComplet['C13_PMEN_CS4'][code_insee]</v>
      </c>
    </row>
    <row r="454" spans="2:6" hidden="1">
      <c r="B454" t="s">
        <v>4112</v>
      </c>
      <c r="C454" t="s">
        <v>4113</v>
      </c>
      <c r="D454" t="s">
        <v>4114</v>
      </c>
      <c r="E454" t="s">
        <v>2768</v>
      </c>
      <c r="F454" s="22" t="str">
        <f>"dossierComplet['"&amp;meta_dossier_complet[[#This Row],[COD_VAR]]&amp;"'][code_insee]"</f>
        <v>dossierComplet['C13_PMEN_CS5'][code_insee]</v>
      </c>
    </row>
    <row r="455" spans="2:6" hidden="1">
      <c r="B455" t="s">
        <v>4115</v>
      </c>
      <c r="C455" t="s">
        <v>4116</v>
      </c>
      <c r="D455" t="s">
        <v>4117</v>
      </c>
      <c r="E455" t="s">
        <v>2768</v>
      </c>
      <c r="F455" s="22" t="str">
        <f>"dossierComplet['"&amp;meta_dossier_complet[[#This Row],[COD_VAR]]&amp;"'][code_insee]"</f>
        <v>dossierComplet['C13_PMEN_CS6'][code_insee]</v>
      </c>
    </row>
    <row r="456" spans="2:6" hidden="1">
      <c r="B456" t="s">
        <v>4118</v>
      </c>
      <c r="C456" t="s">
        <v>4119</v>
      </c>
      <c r="D456" t="s">
        <v>4120</v>
      </c>
      <c r="E456" t="s">
        <v>2768</v>
      </c>
      <c r="F456" s="22" t="str">
        <f>"dossierComplet['"&amp;meta_dossier_complet[[#This Row],[COD_VAR]]&amp;"'][code_insee]"</f>
        <v>dossierComplet['C13_PMEN_CS7'][code_insee]</v>
      </c>
    </row>
    <row r="457" spans="2:6" hidden="1">
      <c r="B457" t="s">
        <v>4121</v>
      </c>
      <c r="C457" t="s">
        <v>4122</v>
      </c>
      <c r="D457" t="s">
        <v>4123</v>
      </c>
      <c r="E457" t="s">
        <v>2768</v>
      </c>
      <c r="F457" s="22" t="str">
        <f>"dossierComplet['"&amp;meta_dossier_complet[[#This Row],[COD_VAR]]&amp;"'][code_insee]"</f>
        <v>dossierComplet['C13_PMEN_CS8'][code_insee]</v>
      </c>
    </row>
    <row r="458" spans="2:6" hidden="1">
      <c r="B458" t="s">
        <v>4124</v>
      </c>
      <c r="C458" t="s">
        <v>4125</v>
      </c>
      <c r="D458" t="s">
        <v>4126</v>
      </c>
      <c r="E458" t="s">
        <v>2768</v>
      </c>
      <c r="F458" s="22" t="str">
        <f>"dossierComplet['"&amp;meta_dossier_complet[[#This Row],[COD_VAR]]&amp;"'][code_insee]"</f>
        <v>dossierComplet['C13_FAM'][code_insee]</v>
      </c>
    </row>
    <row r="459" spans="2:6" hidden="1">
      <c r="B459" t="s">
        <v>4127</v>
      </c>
      <c r="C459" t="s">
        <v>4128</v>
      </c>
      <c r="D459" t="s">
        <v>4129</v>
      </c>
      <c r="E459" t="s">
        <v>2768</v>
      </c>
      <c r="F459" s="22" t="str">
        <f>"dossierComplet['"&amp;meta_dossier_complet[[#This Row],[COD_VAR]]&amp;"'][code_insee]"</f>
        <v>dossierComplet['C13_COUPAENF'][code_insee]</v>
      </c>
    </row>
    <row r="460" spans="2:6" hidden="1">
      <c r="B460" t="s">
        <v>4130</v>
      </c>
      <c r="C460" t="s">
        <v>4131</v>
      </c>
      <c r="D460" t="s">
        <v>4132</v>
      </c>
      <c r="E460" t="s">
        <v>2768</v>
      </c>
      <c r="F460" s="22" t="str">
        <f>"dossierComplet['"&amp;meta_dossier_complet[[#This Row],[COD_VAR]]&amp;"'][code_insee]"</f>
        <v>dossierComplet['C13_FAMMONO'][code_insee]</v>
      </c>
    </row>
    <row r="461" spans="2:6" hidden="1">
      <c r="B461" t="s">
        <v>4133</v>
      </c>
      <c r="C461" t="s">
        <v>4134</v>
      </c>
      <c r="D461" t="s">
        <v>4135</v>
      </c>
      <c r="E461" t="s">
        <v>2768</v>
      </c>
      <c r="F461" s="22" t="str">
        <f>"dossierComplet['"&amp;meta_dossier_complet[[#This Row],[COD_VAR]]&amp;"'][code_insee]"</f>
        <v>dossierComplet['C13_HMONO'][code_insee]</v>
      </c>
    </row>
    <row r="462" spans="2:6" hidden="1">
      <c r="B462" t="s">
        <v>4136</v>
      </c>
      <c r="C462" t="s">
        <v>4137</v>
      </c>
      <c r="D462" t="s">
        <v>4138</v>
      </c>
      <c r="E462" t="s">
        <v>2768</v>
      </c>
      <c r="F462" s="22" t="str">
        <f>"dossierComplet['"&amp;meta_dossier_complet[[#This Row],[COD_VAR]]&amp;"'][code_insee]"</f>
        <v>dossierComplet['C13_FMONO'][code_insee]</v>
      </c>
    </row>
    <row r="463" spans="2:6" hidden="1">
      <c r="B463" t="s">
        <v>4139</v>
      </c>
      <c r="C463" t="s">
        <v>4140</v>
      </c>
      <c r="D463" t="s">
        <v>4141</v>
      </c>
      <c r="E463" t="s">
        <v>2768</v>
      </c>
      <c r="F463" s="22" t="str">
        <f>"dossierComplet['"&amp;meta_dossier_complet[[#This Row],[COD_VAR]]&amp;"'][code_insee]"</f>
        <v>dossierComplet['C13_COUPSENF'][code_insee]</v>
      </c>
    </row>
    <row r="464" spans="2:6" hidden="1">
      <c r="B464" t="s">
        <v>4142</v>
      </c>
      <c r="C464" t="s">
        <v>4143</v>
      </c>
      <c r="D464" t="s">
        <v>4144</v>
      </c>
      <c r="E464" t="s">
        <v>2768</v>
      </c>
      <c r="F464" s="22" t="str">
        <f>"dossierComplet['"&amp;meta_dossier_complet[[#This Row],[COD_VAR]]&amp;"'][code_insee]"</f>
        <v>dossierComplet['C13_NE24F0'][code_insee]</v>
      </c>
    </row>
    <row r="465" spans="1:6" hidden="1">
      <c r="B465" t="s">
        <v>4145</v>
      </c>
      <c r="C465" t="s">
        <v>4146</v>
      </c>
      <c r="D465" t="s">
        <v>4147</v>
      </c>
      <c r="E465" t="s">
        <v>2768</v>
      </c>
      <c r="F465" s="22" t="str">
        <f>"dossierComplet['"&amp;meta_dossier_complet[[#This Row],[COD_VAR]]&amp;"'][code_insee]"</f>
        <v>dossierComplet['C13_NE24F1'][code_insee]</v>
      </c>
    </row>
    <row r="466" spans="1:6" hidden="1">
      <c r="B466" t="s">
        <v>4148</v>
      </c>
      <c r="C466" t="s">
        <v>4149</v>
      </c>
      <c r="D466" t="s">
        <v>4150</v>
      </c>
      <c r="E466" t="s">
        <v>2768</v>
      </c>
      <c r="F466" s="22" t="str">
        <f>"dossierComplet['"&amp;meta_dossier_complet[[#This Row],[COD_VAR]]&amp;"'][code_insee]"</f>
        <v>dossierComplet['C13_NE24F2'][code_insee]</v>
      </c>
    </row>
    <row r="467" spans="1:6" hidden="1">
      <c r="B467" t="s">
        <v>4151</v>
      </c>
      <c r="C467" t="s">
        <v>4152</v>
      </c>
      <c r="D467" t="s">
        <v>4153</v>
      </c>
      <c r="E467" t="s">
        <v>2768</v>
      </c>
      <c r="F467" s="22" t="str">
        <f>"dossierComplet['"&amp;meta_dossier_complet[[#This Row],[COD_VAR]]&amp;"'][code_insee]"</f>
        <v>dossierComplet['C13_NE24F3'][code_insee]</v>
      </c>
    </row>
    <row r="468" spans="1:6" hidden="1">
      <c r="B468" t="s">
        <v>4154</v>
      </c>
      <c r="C468" t="s">
        <v>4155</v>
      </c>
      <c r="D468" t="s">
        <v>4156</v>
      </c>
      <c r="E468" t="s">
        <v>2768</v>
      </c>
      <c r="F468" s="22" t="str">
        <f>"dossierComplet['"&amp;meta_dossier_complet[[#This Row],[COD_VAR]]&amp;"'][code_insee]"</f>
        <v>dossierComplet['C13_NE24F4P'][code_insee]</v>
      </c>
    </row>
    <row r="469" spans="1:6">
      <c r="A469" s="19" t="s">
        <v>2766</v>
      </c>
      <c r="B469" t="s">
        <v>154</v>
      </c>
      <c r="C469" t="s">
        <v>4157</v>
      </c>
      <c r="D469" t="s">
        <v>4158</v>
      </c>
      <c r="E469" t="s">
        <v>2768</v>
      </c>
      <c r="F469" s="22" t="str">
        <f>"dossierComplet['"&amp;meta_dossier_complet[[#This Row],[COD_VAR]]&amp;"'][code_insee]"</f>
        <v>dossierComplet['C08_MEN'][code_insee]</v>
      </c>
    </row>
    <row r="470" spans="1:6" hidden="1">
      <c r="B470" t="s">
        <v>4159</v>
      </c>
      <c r="C470" t="s">
        <v>4160</v>
      </c>
      <c r="D470" t="s">
        <v>4161</v>
      </c>
      <c r="E470" t="s">
        <v>2768</v>
      </c>
      <c r="F470" s="22" t="str">
        <f>"dossierComplet['"&amp;meta_dossier_complet[[#This Row],[COD_VAR]]&amp;"'][code_insee]"</f>
        <v>dossierComplet['C08_MENPSEUL'][code_insee]</v>
      </c>
    </row>
    <row r="471" spans="1:6" hidden="1">
      <c r="B471" t="s">
        <v>4162</v>
      </c>
      <c r="C471" t="s">
        <v>4163</v>
      </c>
      <c r="D471" t="s">
        <v>4164</v>
      </c>
      <c r="E471" t="s">
        <v>2768</v>
      </c>
      <c r="F471" s="22" t="str">
        <f>"dossierComplet['"&amp;meta_dossier_complet[[#This Row],[COD_VAR]]&amp;"'][code_insee]"</f>
        <v>dossierComplet['C08_MENHSEUL'][code_insee]</v>
      </c>
    </row>
    <row r="472" spans="1:6" hidden="1">
      <c r="B472" t="s">
        <v>4165</v>
      </c>
      <c r="C472" t="s">
        <v>4166</v>
      </c>
      <c r="D472" t="s">
        <v>4167</v>
      </c>
      <c r="E472" t="s">
        <v>2768</v>
      </c>
      <c r="F472" s="22" t="str">
        <f>"dossierComplet['"&amp;meta_dossier_complet[[#This Row],[COD_VAR]]&amp;"'][code_insee]"</f>
        <v>dossierComplet['C08_MENFSEUL'][code_insee]</v>
      </c>
    </row>
    <row r="473" spans="1:6" hidden="1">
      <c r="B473" t="s">
        <v>4168</v>
      </c>
      <c r="C473" t="s">
        <v>4169</v>
      </c>
      <c r="D473" t="s">
        <v>4170</v>
      </c>
      <c r="E473" t="s">
        <v>2768</v>
      </c>
      <c r="F473" s="22" t="str">
        <f>"dossierComplet['"&amp;meta_dossier_complet[[#This Row],[COD_VAR]]&amp;"'][code_insee]"</f>
        <v>dossierComplet['C08_MENSFAM'][code_insee]</v>
      </c>
    </row>
    <row r="474" spans="1:6" hidden="1">
      <c r="B474" t="s">
        <v>4171</v>
      </c>
      <c r="C474" t="s">
        <v>4172</v>
      </c>
      <c r="D474" t="s">
        <v>4173</v>
      </c>
      <c r="E474" t="s">
        <v>2768</v>
      </c>
      <c r="F474" s="22" t="str">
        <f>"dossierComplet['"&amp;meta_dossier_complet[[#This Row],[COD_VAR]]&amp;"'][code_insee]"</f>
        <v>dossierComplet['C08_MENFAM'][code_insee]</v>
      </c>
    </row>
    <row r="475" spans="1:6" hidden="1">
      <c r="B475" t="s">
        <v>4174</v>
      </c>
      <c r="C475" t="s">
        <v>4175</v>
      </c>
      <c r="D475" t="s">
        <v>4176</v>
      </c>
      <c r="E475" t="s">
        <v>2768</v>
      </c>
      <c r="F475" s="22" t="str">
        <f>"dossierComplet['"&amp;meta_dossier_complet[[#This Row],[COD_VAR]]&amp;"'][code_insee]"</f>
        <v>dossierComplet['C08_MENCOUPSENF'][code_insee]</v>
      </c>
    </row>
    <row r="476" spans="1:6" hidden="1">
      <c r="B476" t="s">
        <v>4177</v>
      </c>
      <c r="C476" t="s">
        <v>4178</v>
      </c>
      <c r="D476" t="s">
        <v>4179</v>
      </c>
      <c r="E476" t="s">
        <v>2768</v>
      </c>
      <c r="F476" s="22" t="str">
        <f>"dossierComplet['"&amp;meta_dossier_complet[[#This Row],[COD_VAR]]&amp;"'][code_insee]"</f>
        <v>dossierComplet['C08_MENCOUPAENF'][code_insee]</v>
      </c>
    </row>
    <row r="477" spans="1:6" hidden="1">
      <c r="B477" t="s">
        <v>4180</v>
      </c>
      <c r="C477" t="s">
        <v>4181</v>
      </c>
      <c r="D477" t="s">
        <v>4182</v>
      </c>
      <c r="E477" t="s">
        <v>2768</v>
      </c>
      <c r="F477" s="22" t="str">
        <f>"dossierComplet['"&amp;meta_dossier_complet[[#This Row],[COD_VAR]]&amp;"'][code_insee]"</f>
        <v>dossierComplet['C08_MENFAMMONO'][code_insee]</v>
      </c>
    </row>
    <row r="478" spans="1:6">
      <c r="A478" s="19" t="s">
        <v>2766</v>
      </c>
      <c r="B478" t="s">
        <v>157</v>
      </c>
      <c r="C478" t="s">
        <v>4183</v>
      </c>
      <c r="D478" t="s">
        <v>4184</v>
      </c>
      <c r="E478" t="s">
        <v>2768</v>
      </c>
      <c r="F478" s="22" t="str">
        <f>"dossierComplet['"&amp;meta_dossier_complet[[#This Row],[COD_VAR]]&amp;"'][code_insee]"</f>
        <v>dossierComplet['C08_PMEN'][code_insee]</v>
      </c>
    </row>
    <row r="479" spans="1:6" hidden="1">
      <c r="B479" t="s">
        <v>4185</v>
      </c>
      <c r="C479" t="s">
        <v>4186</v>
      </c>
      <c r="D479" t="s">
        <v>4187</v>
      </c>
      <c r="E479" t="s">
        <v>2768</v>
      </c>
      <c r="F479" s="22" t="str">
        <f>"dossierComplet['"&amp;meta_dossier_complet[[#This Row],[COD_VAR]]&amp;"'][code_insee]"</f>
        <v>dossierComplet['C08_PMEN_MENPSEUL'][code_insee]</v>
      </c>
    </row>
    <row r="480" spans="1:6" hidden="1">
      <c r="B480" t="s">
        <v>4188</v>
      </c>
      <c r="C480" t="s">
        <v>4189</v>
      </c>
      <c r="D480" t="s">
        <v>4190</v>
      </c>
      <c r="E480" t="s">
        <v>2768</v>
      </c>
      <c r="F480" s="22" t="str">
        <f>"dossierComplet['"&amp;meta_dossier_complet[[#This Row],[COD_VAR]]&amp;"'][code_insee]"</f>
        <v>dossierComplet['C08_PMEN_MENHSEUL'][code_insee]</v>
      </c>
    </row>
    <row r="481" spans="2:6" hidden="1">
      <c r="B481" t="s">
        <v>4191</v>
      </c>
      <c r="C481" t="s">
        <v>4192</v>
      </c>
      <c r="D481" t="s">
        <v>4193</v>
      </c>
      <c r="E481" t="s">
        <v>2768</v>
      </c>
      <c r="F481" s="22" t="str">
        <f>"dossierComplet['"&amp;meta_dossier_complet[[#This Row],[COD_VAR]]&amp;"'][code_insee]"</f>
        <v>dossierComplet['C08_PMEN_MENFSEUL'][code_insee]</v>
      </c>
    </row>
    <row r="482" spans="2:6" hidden="1">
      <c r="B482" t="s">
        <v>4194</v>
      </c>
      <c r="C482" t="s">
        <v>4195</v>
      </c>
      <c r="D482" t="s">
        <v>4196</v>
      </c>
      <c r="E482" t="s">
        <v>2768</v>
      </c>
      <c r="F482" s="22" t="str">
        <f>"dossierComplet['"&amp;meta_dossier_complet[[#This Row],[COD_VAR]]&amp;"'][code_insee]"</f>
        <v>dossierComplet['C08_PMEN_MENSFAM'][code_insee]</v>
      </c>
    </row>
    <row r="483" spans="2:6" hidden="1">
      <c r="B483" t="s">
        <v>4197</v>
      </c>
      <c r="C483" t="s">
        <v>4198</v>
      </c>
      <c r="D483" t="s">
        <v>4199</v>
      </c>
      <c r="E483" t="s">
        <v>2768</v>
      </c>
      <c r="F483" s="22" t="str">
        <f>"dossierComplet['"&amp;meta_dossier_complet[[#This Row],[COD_VAR]]&amp;"'][code_insee]"</f>
        <v>dossierComplet['C08_PMEN_MENFAM'][code_insee]</v>
      </c>
    </row>
    <row r="484" spans="2:6" hidden="1">
      <c r="B484" t="s">
        <v>4200</v>
      </c>
      <c r="C484" t="s">
        <v>4201</v>
      </c>
      <c r="D484" t="s">
        <v>4202</v>
      </c>
      <c r="E484" t="s">
        <v>2768</v>
      </c>
      <c r="F484" s="22" t="str">
        <f>"dossierComplet['"&amp;meta_dossier_complet[[#This Row],[COD_VAR]]&amp;"'][code_insee]"</f>
        <v>dossierComplet['C08_PMEN_MENCOUPSENF'][code_insee]</v>
      </c>
    </row>
    <row r="485" spans="2:6" hidden="1">
      <c r="B485" t="s">
        <v>4203</v>
      </c>
      <c r="C485" t="s">
        <v>4204</v>
      </c>
      <c r="D485" t="s">
        <v>4205</v>
      </c>
      <c r="E485" t="s">
        <v>2768</v>
      </c>
      <c r="F485" s="22" t="str">
        <f>"dossierComplet['"&amp;meta_dossier_complet[[#This Row],[COD_VAR]]&amp;"'][code_insee]"</f>
        <v>dossierComplet['C08_PMEN_MENCOUPAENF'][code_insee]</v>
      </c>
    </row>
    <row r="486" spans="2:6" hidden="1">
      <c r="B486" t="s">
        <v>4206</v>
      </c>
      <c r="C486" t="s">
        <v>4207</v>
      </c>
      <c r="D486" t="s">
        <v>4208</v>
      </c>
      <c r="E486" t="s">
        <v>2768</v>
      </c>
      <c r="F486" s="22" t="str">
        <f>"dossierComplet['"&amp;meta_dossier_complet[[#This Row],[COD_VAR]]&amp;"'][code_insee]"</f>
        <v>dossierComplet['C08_PMEN_MENFAMMONO'][code_insee]</v>
      </c>
    </row>
    <row r="487" spans="2:6" hidden="1">
      <c r="B487" t="s">
        <v>4209</v>
      </c>
      <c r="C487" t="s">
        <v>4210</v>
      </c>
      <c r="D487" t="s">
        <v>3535</v>
      </c>
      <c r="E487" t="s">
        <v>2768</v>
      </c>
      <c r="F487" s="22" t="str">
        <f>"dossierComplet['"&amp;meta_dossier_complet[[#This Row],[COD_VAR]]&amp;"'][code_insee]"</f>
        <v>dossierComplet['P08_POP15P'][code_insee]</v>
      </c>
    </row>
    <row r="488" spans="2:6" hidden="1">
      <c r="B488" t="s">
        <v>4211</v>
      </c>
      <c r="C488" t="s">
        <v>4212</v>
      </c>
      <c r="D488" t="s">
        <v>4213</v>
      </c>
      <c r="E488" t="s">
        <v>2768</v>
      </c>
      <c r="F488" s="22" t="str">
        <f>"dossierComplet['"&amp;meta_dossier_complet[[#This Row],[COD_VAR]]&amp;"'][code_insee]"</f>
        <v>dossierComplet['P08_POP1519'][code_insee]</v>
      </c>
    </row>
    <row r="489" spans="2:6" hidden="1">
      <c r="B489" t="s">
        <v>4214</v>
      </c>
      <c r="C489" t="s">
        <v>4215</v>
      </c>
      <c r="D489" t="s">
        <v>4216</v>
      </c>
      <c r="E489" t="s">
        <v>2768</v>
      </c>
      <c r="F489" s="22" t="str">
        <f>"dossierComplet['"&amp;meta_dossier_complet[[#This Row],[COD_VAR]]&amp;"'][code_insee]"</f>
        <v>dossierComplet['P08_POP2024'][code_insee]</v>
      </c>
    </row>
    <row r="490" spans="2:6" hidden="1">
      <c r="B490" t="s">
        <v>4217</v>
      </c>
      <c r="C490" t="s">
        <v>4218</v>
      </c>
      <c r="D490" t="s">
        <v>4219</v>
      </c>
      <c r="E490" t="s">
        <v>2768</v>
      </c>
      <c r="F490" s="22" t="str">
        <f>"dossierComplet['"&amp;meta_dossier_complet[[#This Row],[COD_VAR]]&amp;"'][code_insee]"</f>
        <v>dossierComplet['P08_POP2539'][code_insee]</v>
      </c>
    </row>
    <row r="491" spans="2:6" hidden="1">
      <c r="B491" t="s">
        <v>4220</v>
      </c>
      <c r="C491" t="s">
        <v>4221</v>
      </c>
      <c r="D491" t="s">
        <v>4222</v>
      </c>
      <c r="E491" t="s">
        <v>2768</v>
      </c>
      <c r="F491" s="22" t="str">
        <f>"dossierComplet['"&amp;meta_dossier_complet[[#This Row],[COD_VAR]]&amp;"'][code_insee]"</f>
        <v>dossierComplet['P08_POP4054'][code_insee]</v>
      </c>
    </row>
    <row r="492" spans="2:6" hidden="1">
      <c r="B492" t="s">
        <v>4223</v>
      </c>
      <c r="C492" t="s">
        <v>4224</v>
      </c>
      <c r="D492" t="s">
        <v>4225</v>
      </c>
      <c r="E492" t="s">
        <v>2768</v>
      </c>
      <c r="F492" s="22" t="str">
        <f>"dossierComplet['"&amp;meta_dossier_complet[[#This Row],[COD_VAR]]&amp;"'][code_insee]"</f>
        <v>dossierComplet['P08_POP5564'][code_insee]</v>
      </c>
    </row>
    <row r="493" spans="2:6" hidden="1">
      <c r="B493" t="s">
        <v>4226</v>
      </c>
      <c r="C493" t="s">
        <v>4227</v>
      </c>
      <c r="D493" t="s">
        <v>4228</v>
      </c>
      <c r="E493" t="s">
        <v>2768</v>
      </c>
      <c r="F493" s="22" t="str">
        <f>"dossierComplet['"&amp;meta_dossier_complet[[#This Row],[COD_VAR]]&amp;"'][code_insee]"</f>
        <v>dossierComplet['P08_POP6579'][code_insee]</v>
      </c>
    </row>
    <row r="494" spans="2:6" hidden="1">
      <c r="B494" t="s">
        <v>4229</v>
      </c>
      <c r="C494" t="s">
        <v>4230</v>
      </c>
      <c r="D494" t="s">
        <v>4231</v>
      </c>
      <c r="E494" t="s">
        <v>2768</v>
      </c>
      <c r="F494" s="22" t="str">
        <f>"dossierComplet['"&amp;meta_dossier_complet[[#This Row],[COD_VAR]]&amp;"'][code_insee]"</f>
        <v>dossierComplet['P08_POP80P'][code_insee]</v>
      </c>
    </row>
    <row r="495" spans="2:6" hidden="1">
      <c r="B495" t="s">
        <v>4232</v>
      </c>
      <c r="C495" t="s">
        <v>4233</v>
      </c>
      <c r="D495" t="s">
        <v>4234</v>
      </c>
      <c r="E495" t="s">
        <v>2768</v>
      </c>
      <c r="F495" s="22" t="str">
        <f>"dossierComplet['"&amp;meta_dossier_complet[[#This Row],[COD_VAR]]&amp;"'][code_insee]"</f>
        <v>dossierComplet['P08_POPMEN1519'][code_insee]</v>
      </c>
    </row>
    <row r="496" spans="2:6" hidden="1">
      <c r="B496" t="s">
        <v>4235</v>
      </c>
      <c r="C496" t="s">
        <v>4236</v>
      </c>
      <c r="D496" t="s">
        <v>4237</v>
      </c>
      <c r="E496" t="s">
        <v>2768</v>
      </c>
      <c r="F496" s="22" t="str">
        <f>"dossierComplet['"&amp;meta_dossier_complet[[#This Row],[COD_VAR]]&amp;"'][code_insee]"</f>
        <v>dossierComplet['P08_POPMEN2024'][code_insee]</v>
      </c>
    </row>
    <row r="497" spans="2:6" hidden="1">
      <c r="B497" t="s">
        <v>4238</v>
      </c>
      <c r="C497" t="s">
        <v>4239</v>
      </c>
      <c r="D497" t="s">
        <v>4240</v>
      </c>
      <c r="E497" t="s">
        <v>2768</v>
      </c>
      <c r="F497" s="22" t="str">
        <f>"dossierComplet['"&amp;meta_dossier_complet[[#This Row],[COD_VAR]]&amp;"'][code_insee]"</f>
        <v>dossierComplet['P08_POPMEN2539'][code_insee]</v>
      </c>
    </row>
    <row r="498" spans="2:6" hidden="1">
      <c r="B498" t="s">
        <v>4241</v>
      </c>
      <c r="C498" t="s">
        <v>4242</v>
      </c>
      <c r="D498" t="s">
        <v>4243</v>
      </c>
      <c r="E498" t="s">
        <v>2768</v>
      </c>
      <c r="F498" s="22" t="str">
        <f>"dossierComplet['"&amp;meta_dossier_complet[[#This Row],[COD_VAR]]&amp;"'][code_insee]"</f>
        <v>dossierComplet['P08_POPMEN4054'][code_insee]</v>
      </c>
    </row>
    <row r="499" spans="2:6" hidden="1">
      <c r="B499" t="s">
        <v>4244</v>
      </c>
      <c r="C499" t="s">
        <v>4245</v>
      </c>
      <c r="D499" t="s">
        <v>4246</v>
      </c>
      <c r="E499" t="s">
        <v>2768</v>
      </c>
      <c r="F499" s="22" t="str">
        <f>"dossierComplet['"&amp;meta_dossier_complet[[#This Row],[COD_VAR]]&amp;"'][code_insee]"</f>
        <v>dossierComplet['P08_POPMEN5564'][code_insee]</v>
      </c>
    </row>
    <row r="500" spans="2:6" hidden="1">
      <c r="B500" t="s">
        <v>4247</v>
      </c>
      <c r="C500" t="s">
        <v>4248</v>
      </c>
      <c r="D500" t="s">
        <v>4249</v>
      </c>
      <c r="E500" t="s">
        <v>2768</v>
      </c>
      <c r="F500" s="22" t="str">
        <f>"dossierComplet['"&amp;meta_dossier_complet[[#This Row],[COD_VAR]]&amp;"'][code_insee]"</f>
        <v>dossierComplet['P08_POPMEN6579'][code_insee]</v>
      </c>
    </row>
    <row r="501" spans="2:6" hidden="1">
      <c r="B501" t="s">
        <v>4250</v>
      </c>
      <c r="C501" t="s">
        <v>4251</v>
      </c>
      <c r="D501" t="s">
        <v>4252</v>
      </c>
      <c r="E501" t="s">
        <v>2768</v>
      </c>
      <c r="F501" s="22" t="str">
        <f>"dossierComplet['"&amp;meta_dossier_complet[[#This Row],[COD_VAR]]&amp;"'][code_insee]"</f>
        <v>dossierComplet['P08_POPMEN80P'][code_insee]</v>
      </c>
    </row>
    <row r="502" spans="2:6" hidden="1">
      <c r="B502" t="s">
        <v>4253</v>
      </c>
      <c r="C502" t="s">
        <v>4254</v>
      </c>
      <c r="D502" t="s">
        <v>4255</v>
      </c>
      <c r="E502" t="s">
        <v>2768</v>
      </c>
      <c r="F502" s="22" t="str">
        <f>"dossierComplet['"&amp;meta_dossier_complet[[#This Row],[COD_VAR]]&amp;"'][code_insee]"</f>
        <v>dossierComplet['P08_POP1519_PSEUL'][code_insee]</v>
      </c>
    </row>
    <row r="503" spans="2:6" hidden="1">
      <c r="B503" t="s">
        <v>4256</v>
      </c>
      <c r="C503" t="s">
        <v>4257</v>
      </c>
      <c r="D503" t="s">
        <v>4258</v>
      </c>
      <c r="E503" t="s">
        <v>2768</v>
      </c>
      <c r="F503" s="22" t="str">
        <f>"dossierComplet['"&amp;meta_dossier_complet[[#This Row],[COD_VAR]]&amp;"'][code_insee]"</f>
        <v>dossierComplet['P08_POP2024_PSEUL'][code_insee]</v>
      </c>
    </row>
    <row r="504" spans="2:6" hidden="1">
      <c r="B504" t="s">
        <v>4259</v>
      </c>
      <c r="C504" t="s">
        <v>4260</v>
      </c>
      <c r="D504" t="s">
        <v>4261</v>
      </c>
      <c r="E504" t="s">
        <v>2768</v>
      </c>
      <c r="F504" s="22" t="str">
        <f>"dossierComplet['"&amp;meta_dossier_complet[[#This Row],[COD_VAR]]&amp;"'][code_insee]"</f>
        <v>dossierComplet['P08_POP2539_PSEUL'][code_insee]</v>
      </c>
    </row>
    <row r="505" spans="2:6" hidden="1">
      <c r="B505" t="s">
        <v>4262</v>
      </c>
      <c r="C505" t="s">
        <v>4263</v>
      </c>
      <c r="D505" t="s">
        <v>4264</v>
      </c>
      <c r="E505" t="s">
        <v>2768</v>
      </c>
      <c r="F505" s="22" t="str">
        <f>"dossierComplet['"&amp;meta_dossier_complet[[#This Row],[COD_VAR]]&amp;"'][code_insee]"</f>
        <v>dossierComplet['P08_POP4054_PSEUL'][code_insee]</v>
      </c>
    </row>
    <row r="506" spans="2:6" hidden="1">
      <c r="B506" t="s">
        <v>4265</v>
      </c>
      <c r="C506" t="s">
        <v>4266</v>
      </c>
      <c r="D506" t="s">
        <v>4267</v>
      </c>
      <c r="E506" t="s">
        <v>2768</v>
      </c>
      <c r="F506" s="22" t="str">
        <f>"dossierComplet['"&amp;meta_dossier_complet[[#This Row],[COD_VAR]]&amp;"'][code_insee]"</f>
        <v>dossierComplet['P08_POP5564_PSEUL'][code_insee]</v>
      </c>
    </row>
    <row r="507" spans="2:6" hidden="1">
      <c r="B507" t="s">
        <v>4268</v>
      </c>
      <c r="C507" t="s">
        <v>4269</v>
      </c>
      <c r="D507" t="s">
        <v>4270</v>
      </c>
      <c r="E507" t="s">
        <v>2768</v>
      </c>
      <c r="F507" s="22" t="str">
        <f>"dossierComplet['"&amp;meta_dossier_complet[[#This Row],[COD_VAR]]&amp;"'][code_insee]"</f>
        <v>dossierComplet['P08_POP6579_PSEUL'][code_insee]</v>
      </c>
    </row>
    <row r="508" spans="2:6" hidden="1">
      <c r="B508" t="s">
        <v>4271</v>
      </c>
      <c r="C508" t="s">
        <v>4272</v>
      </c>
      <c r="D508" t="s">
        <v>4273</v>
      </c>
      <c r="E508" t="s">
        <v>2768</v>
      </c>
      <c r="F508" s="22" t="str">
        <f>"dossierComplet['"&amp;meta_dossier_complet[[#This Row],[COD_VAR]]&amp;"'][code_insee]"</f>
        <v>dossierComplet['P08_POP80P_PSEUL'][code_insee]</v>
      </c>
    </row>
    <row r="509" spans="2:6" hidden="1">
      <c r="B509" t="s">
        <v>4274</v>
      </c>
      <c r="C509" t="s">
        <v>4275</v>
      </c>
      <c r="D509" t="s">
        <v>4276</v>
      </c>
      <c r="E509" t="s">
        <v>2768</v>
      </c>
      <c r="F509" s="22" t="str">
        <f>"dossierComplet['"&amp;meta_dossier_complet[[#This Row],[COD_VAR]]&amp;"'][code_insee]"</f>
        <v>dossierComplet['P08_POP1519_COUPLE'][code_insee]</v>
      </c>
    </row>
    <row r="510" spans="2:6" hidden="1">
      <c r="B510" t="s">
        <v>4277</v>
      </c>
      <c r="C510" t="s">
        <v>4278</v>
      </c>
      <c r="D510" t="s">
        <v>4279</v>
      </c>
      <c r="E510" t="s">
        <v>2768</v>
      </c>
      <c r="F510" s="22" t="str">
        <f>"dossierComplet['"&amp;meta_dossier_complet[[#This Row],[COD_VAR]]&amp;"'][code_insee]"</f>
        <v>dossierComplet['P08_POP2024_COUPLE'][code_insee]</v>
      </c>
    </row>
    <row r="511" spans="2:6" hidden="1">
      <c r="B511" t="s">
        <v>4280</v>
      </c>
      <c r="C511" t="s">
        <v>4281</v>
      </c>
      <c r="D511" t="s">
        <v>4282</v>
      </c>
      <c r="E511" t="s">
        <v>2768</v>
      </c>
      <c r="F511" s="22" t="str">
        <f>"dossierComplet['"&amp;meta_dossier_complet[[#This Row],[COD_VAR]]&amp;"'][code_insee]"</f>
        <v>dossierComplet['P08_POP2539_COUPLE'][code_insee]</v>
      </c>
    </row>
    <row r="512" spans="2:6" hidden="1">
      <c r="B512" t="s">
        <v>4283</v>
      </c>
      <c r="C512" t="s">
        <v>4284</v>
      </c>
      <c r="D512" t="s">
        <v>4285</v>
      </c>
      <c r="E512" t="s">
        <v>2768</v>
      </c>
      <c r="F512" s="22" t="str">
        <f>"dossierComplet['"&amp;meta_dossier_complet[[#This Row],[COD_VAR]]&amp;"'][code_insee]"</f>
        <v>dossierComplet['P08_POP4054_COUPLE'][code_insee]</v>
      </c>
    </row>
    <row r="513" spans="2:6" hidden="1">
      <c r="B513" t="s">
        <v>4286</v>
      </c>
      <c r="C513" t="s">
        <v>4287</v>
      </c>
      <c r="D513" t="s">
        <v>4288</v>
      </c>
      <c r="E513" t="s">
        <v>2768</v>
      </c>
      <c r="F513" s="22" t="str">
        <f>"dossierComplet['"&amp;meta_dossier_complet[[#This Row],[COD_VAR]]&amp;"'][code_insee]"</f>
        <v>dossierComplet['P08_POP5564_COUPLE'][code_insee]</v>
      </c>
    </row>
    <row r="514" spans="2:6" hidden="1">
      <c r="B514" t="s">
        <v>4289</v>
      </c>
      <c r="C514" t="s">
        <v>4290</v>
      </c>
      <c r="D514" t="s">
        <v>4291</v>
      </c>
      <c r="E514" t="s">
        <v>2768</v>
      </c>
      <c r="F514" s="22" t="str">
        <f>"dossierComplet['"&amp;meta_dossier_complet[[#This Row],[COD_VAR]]&amp;"'][code_insee]"</f>
        <v>dossierComplet['P08_POP6579_COUPLE'][code_insee]</v>
      </c>
    </row>
    <row r="515" spans="2:6" hidden="1">
      <c r="B515" t="s">
        <v>4292</v>
      </c>
      <c r="C515" t="s">
        <v>4293</v>
      </c>
      <c r="D515" t="s">
        <v>4294</v>
      </c>
      <c r="E515" t="s">
        <v>2768</v>
      </c>
      <c r="F515" s="22" t="str">
        <f>"dossierComplet['"&amp;meta_dossier_complet[[#This Row],[COD_VAR]]&amp;"'][code_insee]"</f>
        <v>dossierComplet['P08_POP80P_COUPLE'][code_insee]</v>
      </c>
    </row>
    <row r="516" spans="2:6" hidden="1">
      <c r="B516" t="s">
        <v>4295</v>
      </c>
      <c r="C516" t="s">
        <v>4296</v>
      </c>
      <c r="D516" t="s">
        <v>4297</v>
      </c>
      <c r="E516" t="s">
        <v>2768</v>
      </c>
      <c r="F516" s="22" t="str">
        <f>"dossierComplet['"&amp;meta_dossier_complet[[#This Row],[COD_VAR]]&amp;"'][code_insee]"</f>
        <v>dossierComplet['P08_POP15P_MARIE'][code_insee]</v>
      </c>
    </row>
    <row r="517" spans="2:6" hidden="1">
      <c r="B517" t="s">
        <v>4298</v>
      </c>
      <c r="C517" t="s">
        <v>4299</v>
      </c>
      <c r="D517" t="s">
        <v>4300</v>
      </c>
      <c r="E517" t="s">
        <v>2768</v>
      </c>
      <c r="F517" s="22" t="str">
        <f>"dossierComplet['"&amp;meta_dossier_complet[[#This Row],[COD_VAR]]&amp;"'][code_insee]"</f>
        <v>dossierComplet['P08_POP15P_CELIB'][code_insee]</v>
      </c>
    </row>
    <row r="518" spans="2:6" hidden="1">
      <c r="B518" t="s">
        <v>4301</v>
      </c>
      <c r="C518" t="s">
        <v>4302</v>
      </c>
      <c r="D518" t="s">
        <v>4303</v>
      </c>
      <c r="E518" t="s">
        <v>2768</v>
      </c>
      <c r="F518" s="22" t="str">
        <f>"dossierComplet['"&amp;meta_dossier_complet[[#This Row],[COD_VAR]]&amp;"'][code_insee]"</f>
        <v>dossierComplet['P08_POP15P_VEUF'][code_insee]</v>
      </c>
    </row>
    <row r="519" spans="2:6" hidden="1">
      <c r="B519" t="s">
        <v>4304</v>
      </c>
      <c r="C519" t="s">
        <v>4305</v>
      </c>
      <c r="D519" t="s">
        <v>4306</v>
      </c>
      <c r="E519" t="s">
        <v>2768</v>
      </c>
      <c r="F519" s="22" t="str">
        <f>"dossierComplet['"&amp;meta_dossier_complet[[#This Row],[COD_VAR]]&amp;"'][code_insee]"</f>
        <v>dossierComplet['P08_POP15P_DIVOR'][code_insee]</v>
      </c>
    </row>
    <row r="520" spans="2:6" hidden="1">
      <c r="B520" t="s">
        <v>4307</v>
      </c>
      <c r="C520" t="s">
        <v>4308</v>
      </c>
      <c r="D520" t="s">
        <v>4309</v>
      </c>
      <c r="E520" t="s">
        <v>2768</v>
      </c>
      <c r="F520" s="22" t="str">
        <f>"dossierComplet['"&amp;meta_dossier_complet[[#This Row],[COD_VAR]]&amp;"'][code_insee]"</f>
        <v>dossierComplet['C08_MEN_CS1'][code_insee]</v>
      </c>
    </row>
    <row r="521" spans="2:6" hidden="1">
      <c r="B521" t="s">
        <v>4310</v>
      </c>
      <c r="C521" t="s">
        <v>4311</v>
      </c>
      <c r="D521" t="s">
        <v>4312</v>
      </c>
      <c r="E521" t="s">
        <v>2768</v>
      </c>
      <c r="F521" s="22" t="str">
        <f>"dossierComplet['"&amp;meta_dossier_complet[[#This Row],[COD_VAR]]&amp;"'][code_insee]"</f>
        <v>dossierComplet['C08_MEN_CS2'][code_insee]</v>
      </c>
    </row>
    <row r="522" spans="2:6" hidden="1">
      <c r="B522" t="s">
        <v>4313</v>
      </c>
      <c r="C522" t="s">
        <v>4314</v>
      </c>
      <c r="D522" t="s">
        <v>4315</v>
      </c>
      <c r="E522" t="s">
        <v>2768</v>
      </c>
      <c r="F522" s="22" t="str">
        <f>"dossierComplet['"&amp;meta_dossier_complet[[#This Row],[COD_VAR]]&amp;"'][code_insee]"</f>
        <v>dossierComplet['C08_MEN_CS3'][code_insee]</v>
      </c>
    </row>
    <row r="523" spans="2:6" hidden="1">
      <c r="B523" t="s">
        <v>4316</v>
      </c>
      <c r="C523" t="s">
        <v>4317</v>
      </c>
      <c r="D523" t="s">
        <v>4318</v>
      </c>
      <c r="E523" t="s">
        <v>2768</v>
      </c>
      <c r="F523" s="22" t="str">
        <f>"dossierComplet['"&amp;meta_dossier_complet[[#This Row],[COD_VAR]]&amp;"'][code_insee]"</f>
        <v>dossierComplet['C08_MEN_CS4'][code_insee]</v>
      </c>
    </row>
    <row r="524" spans="2:6" hidden="1">
      <c r="B524" t="s">
        <v>4319</v>
      </c>
      <c r="C524" t="s">
        <v>4320</v>
      </c>
      <c r="D524" t="s">
        <v>4321</v>
      </c>
      <c r="E524" t="s">
        <v>2768</v>
      </c>
      <c r="F524" s="22" t="str">
        <f>"dossierComplet['"&amp;meta_dossier_complet[[#This Row],[COD_VAR]]&amp;"'][code_insee]"</f>
        <v>dossierComplet['C08_MEN_CS5'][code_insee]</v>
      </c>
    </row>
    <row r="525" spans="2:6" hidden="1">
      <c r="B525" t="s">
        <v>4322</v>
      </c>
      <c r="C525" t="s">
        <v>4323</v>
      </c>
      <c r="D525" t="s">
        <v>4324</v>
      </c>
      <c r="E525" t="s">
        <v>2768</v>
      </c>
      <c r="F525" s="22" t="str">
        <f>"dossierComplet['"&amp;meta_dossier_complet[[#This Row],[COD_VAR]]&amp;"'][code_insee]"</f>
        <v>dossierComplet['C08_MEN_CS6'][code_insee]</v>
      </c>
    </row>
    <row r="526" spans="2:6" hidden="1">
      <c r="B526" t="s">
        <v>4325</v>
      </c>
      <c r="C526" t="s">
        <v>4326</v>
      </c>
      <c r="D526" t="s">
        <v>4327</v>
      </c>
      <c r="E526" t="s">
        <v>2768</v>
      </c>
      <c r="F526" s="22" t="str">
        <f>"dossierComplet['"&amp;meta_dossier_complet[[#This Row],[COD_VAR]]&amp;"'][code_insee]"</f>
        <v>dossierComplet['C08_MEN_CS7'][code_insee]</v>
      </c>
    </row>
    <row r="527" spans="2:6" hidden="1">
      <c r="B527" t="s">
        <v>4328</v>
      </c>
      <c r="C527" t="s">
        <v>4329</v>
      </c>
      <c r="D527" t="s">
        <v>4330</v>
      </c>
      <c r="E527" t="s">
        <v>2768</v>
      </c>
      <c r="F527" s="22" t="str">
        <f>"dossierComplet['"&amp;meta_dossier_complet[[#This Row],[COD_VAR]]&amp;"'][code_insee]"</f>
        <v>dossierComplet['C08_MEN_CS8'][code_insee]</v>
      </c>
    </row>
    <row r="528" spans="2:6" hidden="1">
      <c r="B528" t="s">
        <v>4331</v>
      </c>
      <c r="C528" t="s">
        <v>4332</v>
      </c>
      <c r="D528" t="s">
        <v>4333</v>
      </c>
      <c r="E528" t="s">
        <v>2768</v>
      </c>
      <c r="F528" s="22" t="str">
        <f>"dossierComplet['"&amp;meta_dossier_complet[[#This Row],[COD_VAR]]&amp;"'][code_insee]"</f>
        <v>dossierComplet['C08_PMEN_CS1'][code_insee]</v>
      </c>
    </row>
    <row r="529" spans="2:6" hidden="1">
      <c r="B529" t="s">
        <v>4334</v>
      </c>
      <c r="C529" t="s">
        <v>4335</v>
      </c>
      <c r="D529" t="s">
        <v>4336</v>
      </c>
      <c r="E529" t="s">
        <v>2768</v>
      </c>
      <c r="F529" s="22" t="str">
        <f>"dossierComplet['"&amp;meta_dossier_complet[[#This Row],[COD_VAR]]&amp;"'][code_insee]"</f>
        <v>dossierComplet['C08_PMEN_CS2'][code_insee]</v>
      </c>
    </row>
    <row r="530" spans="2:6" hidden="1">
      <c r="B530" t="s">
        <v>4337</v>
      </c>
      <c r="C530" t="s">
        <v>4338</v>
      </c>
      <c r="D530" t="s">
        <v>4339</v>
      </c>
      <c r="E530" t="s">
        <v>2768</v>
      </c>
      <c r="F530" s="22" t="str">
        <f>"dossierComplet['"&amp;meta_dossier_complet[[#This Row],[COD_VAR]]&amp;"'][code_insee]"</f>
        <v>dossierComplet['C08_PMEN_CS3'][code_insee]</v>
      </c>
    </row>
    <row r="531" spans="2:6" hidden="1">
      <c r="B531" t="s">
        <v>4340</v>
      </c>
      <c r="C531" t="s">
        <v>4341</v>
      </c>
      <c r="D531" t="s">
        <v>4342</v>
      </c>
      <c r="E531" t="s">
        <v>2768</v>
      </c>
      <c r="F531" s="22" t="str">
        <f>"dossierComplet['"&amp;meta_dossier_complet[[#This Row],[COD_VAR]]&amp;"'][code_insee]"</f>
        <v>dossierComplet['C08_PMEN_CS4'][code_insee]</v>
      </c>
    </row>
    <row r="532" spans="2:6" hidden="1">
      <c r="B532" t="s">
        <v>4343</v>
      </c>
      <c r="C532" t="s">
        <v>4344</v>
      </c>
      <c r="D532" t="s">
        <v>4345</v>
      </c>
      <c r="E532" t="s">
        <v>2768</v>
      </c>
      <c r="F532" s="22" t="str">
        <f>"dossierComplet['"&amp;meta_dossier_complet[[#This Row],[COD_VAR]]&amp;"'][code_insee]"</f>
        <v>dossierComplet['C08_PMEN_CS5'][code_insee]</v>
      </c>
    </row>
    <row r="533" spans="2:6" hidden="1">
      <c r="B533" t="s">
        <v>4346</v>
      </c>
      <c r="C533" t="s">
        <v>4347</v>
      </c>
      <c r="D533" t="s">
        <v>4348</v>
      </c>
      <c r="E533" t="s">
        <v>2768</v>
      </c>
      <c r="F533" s="22" t="str">
        <f>"dossierComplet['"&amp;meta_dossier_complet[[#This Row],[COD_VAR]]&amp;"'][code_insee]"</f>
        <v>dossierComplet['C08_PMEN_CS6'][code_insee]</v>
      </c>
    </row>
    <row r="534" spans="2:6" hidden="1">
      <c r="B534" t="s">
        <v>4349</v>
      </c>
      <c r="C534" t="s">
        <v>4350</v>
      </c>
      <c r="D534" t="s">
        <v>4351</v>
      </c>
      <c r="E534" t="s">
        <v>2768</v>
      </c>
      <c r="F534" s="22" t="str">
        <f>"dossierComplet['"&amp;meta_dossier_complet[[#This Row],[COD_VAR]]&amp;"'][code_insee]"</f>
        <v>dossierComplet['C08_PMEN_CS7'][code_insee]</v>
      </c>
    </row>
    <row r="535" spans="2:6" hidden="1">
      <c r="B535" t="s">
        <v>4352</v>
      </c>
      <c r="C535" t="s">
        <v>4353</v>
      </c>
      <c r="D535" t="s">
        <v>4354</v>
      </c>
      <c r="E535" t="s">
        <v>2768</v>
      </c>
      <c r="F535" s="22" t="str">
        <f>"dossierComplet['"&amp;meta_dossier_complet[[#This Row],[COD_VAR]]&amp;"'][code_insee]"</f>
        <v>dossierComplet['C08_PMEN_CS8'][code_insee]</v>
      </c>
    </row>
    <row r="536" spans="2:6" hidden="1">
      <c r="B536" t="s">
        <v>4355</v>
      </c>
      <c r="C536" t="s">
        <v>4356</v>
      </c>
      <c r="D536" t="s">
        <v>4357</v>
      </c>
      <c r="E536" t="s">
        <v>2768</v>
      </c>
      <c r="F536" s="22" t="str">
        <f>"dossierComplet['"&amp;meta_dossier_complet[[#This Row],[COD_VAR]]&amp;"'][code_insee]"</f>
        <v>dossierComplet['C08_FAM'][code_insee]</v>
      </c>
    </row>
    <row r="537" spans="2:6" hidden="1">
      <c r="B537" t="s">
        <v>4358</v>
      </c>
      <c r="C537" t="s">
        <v>4359</v>
      </c>
      <c r="D537" t="s">
        <v>4360</v>
      </c>
      <c r="E537" t="s">
        <v>2768</v>
      </c>
      <c r="F537" s="22" t="str">
        <f>"dossierComplet['"&amp;meta_dossier_complet[[#This Row],[COD_VAR]]&amp;"'][code_insee]"</f>
        <v>dossierComplet['C08_COUPAENF'][code_insee]</v>
      </c>
    </row>
    <row r="538" spans="2:6" hidden="1">
      <c r="B538" t="s">
        <v>4361</v>
      </c>
      <c r="C538" t="s">
        <v>4362</v>
      </c>
      <c r="D538" t="s">
        <v>4363</v>
      </c>
      <c r="E538" t="s">
        <v>2768</v>
      </c>
      <c r="F538" s="22" t="str">
        <f>"dossierComplet['"&amp;meta_dossier_complet[[#This Row],[COD_VAR]]&amp;"'][code_insee]"</f>
        <v>dossierComplet['C08_FAMMONO'][code_insee]</v>
      </c>
    </row>
    <row r="539" spans="2:6" hidden="1">
      <c r="B539" t="s">
        <v>4364</v>
      </c>
      <c r="C539" t="s">
        <v>4365</v>
      </c>
      <c r="D539" t="s">
        <v>4366</v>
      </c>
      <c r="E539" t="s">
        <v>2768</v>
      </c>
      <c r="F539" s="22" t="str">
        <f>"dossierComplet['"&amp;meta_dossier_complet[[#This Row],[COD_VAR]]&amp;"'][code_insee]"</f>
        <v>dossierComplet['C08_HMONO'][code_insee]</v>
      </c>
    </row>
    <row r="540" spans="2:6" hidden="1">
      <c r="B540" t="s">
        <v>4367</v>
      </c>
      <c r="C540" t="s">
        <v>4368</v>
      </c>
      <c r="D540" t="s">
        <v>4369</v>
      </c>
      <c r="E540" t="s">
        <v>2768</v>
      </c>
      <c r="F540" s="22" t="str">
        <f>"dossierComplet['"&amp;meta_dossier_complet[[#This Row],[COD_VAR]]&amp;"'][code_insee]"</f>
        <v>dossierComplet['C08_FMONO'][code_insee]</v>
      </c>
    </row>
    <row r="541" spans="2:6" hidden="1">
      <c r="B541" t="s">
        <v>4370</v>
      </c>
      <c r="C541" t="s">
        <v>4371</v>
      </c>
      <c r="D541" t="s">
        <v>4372</v>
      </c>
      <c r="E541" t="s">
        <v>2768</v>
      </c>
      <c r="F541" s="22" t="str">
        <f>"dossierComplet['"&amp;meta_dossier_complet[[#This Row],[COD_VAR]]&amp;"'][code_insee]"</f>
        <v>dossierComplet['C08_COUPSENF'][code_insee]</v>
      </c>
    </row>
    <row r="542" spans="2:6" hidden="1">
      <c r="B542" t="s">
        <v>4373</v>
      </c>
      <c r="C542" t="s">
        <v>4374</v>
      </c>
      <c r="D542" t="s">
        <v>4375</v>
      </c>
      <c r="E542" t="s">
        <v>2768</v>
      </c>
      <c r="F542" s="22" t="str">
        <f>"dossierComplet['"&amp;meta_dossier_complet[[#This Row],[COD_VAR]]&amp;"'][code_insee]"</f>
        <v>dossierComplet['C08_NE24F0'][code_insee]</v>
      </c>
    </row>
    <row r="543" spans="2:6" hidden="1">
      <c r="B543" t="s">
        <v>4376</v>
      </c>
      <c r="C543" t="s">
        <v>4377</v>
      </c>
      <c r="D543" t="s">
        <v>4378</v>
      </c>
      <c r="E543" t="s">
        <v>2768</v>
      </c>
      <c r="F543" s="22" t="str">
        <f>"dossierComplet['"&amp;meta_dossier_complet[[#This Row],[COD_VAR]]&amp;"'][code_insee]"</f>
        <v>dossierComplet['C08_NE24F1'][code_insee]</v>
      </c>
    </row>
    <row r="544" spans="2:6" hidden="1">
      <c r="B544" t="s">
        <v>4379</v>
      </c>
      <c r="C544" t="s">
        <v>4380</v>
      </c>
      <c r="D544" t="s">
        <v>4381</v>
      </c>
      <c r="E544" t="s">
        <v>2768</v>
      </c>
      <c r="F544" s="22" t="str">
        <f>"dossierComplet['"&amp;meta_dossier_complet[[#This Row],[COD_VAR]]&amp;"'][code_insee]"</f>
        <v>dossierComplet['C08_NE24F2'][code_insee]</v>
      </c>
    </row>
    <row r="545" spans="1:6" hidden="1">
      <c r="B545" t="s">
        <v>4382</v>
      </c>
      <c r="C545" t="s">
        <v>4383</v>
      </c>
      <c r="D545" t="s">
        <v>4384</v>
      </c>
      <c r="E545" t="s">
        <v>2768</v>
      </c>
      <c r="F545" s="22" t="str">
        <f>"dossierComplet['"&amp;meta_dossier_complet[[#This Row],[COD_VAR]]&amp;"'][code_insee]"</f>
        <v>dossierComplet['C08_NE24F3'][code_insee]</v>
      </c>
    </row>
    <row r="546" spans="1:6" hidden="1">
      <c r="B546" t="s">
        <v>4385</v>
      </c>
      <c r="C546" t="s">
        <v>4386</v>
      </c>
      <c r="D546" t="s">
        <v>4387</v>
      </c>
      <c r="E546" t="s">
        <v>2768</v>
      </c>
      <c r="F546" s="22" t="str">
        <f>"dossierComplet['"&amp;meta_dossier_complet[[#This Row],[COD_VAR]]&amp;"'][code_insee]"</f>
        <v>dossierComplet['C08_NE24F4P'][code_insee]</v>
      </c>
    </row>
    <row r="547" spans="1:6">
      <c r="A547" s="19" t="s">
        <v>2766</v>
      </c>
      <c r="B547" t="s">
        <v>160</v>
      </c>
      <c r="C547" t="s">
        <v>4388</v>
      </c>
      <c r="D547" t="s">
        <v>161</v>
      </c>
      <c r="E547" t="s">
        <v>2768</v>
      </c>
      <c r="F547" s="22" t="str">
        <f>"dossierComplet['"&amp;meta_dossier_complet[[#This Row],[COD_VAR]]&amp;"'][code_insee]"</f>
        <v>dossierComplet['P18_LOG'][code_insee]</v>
      </c>
    </row>
    <row r="548" spans="1:6">
      <c r="A548" s="19" t="s">
        <v>2766</v>
      </c>
      <c r="B548" t="s">
        <v>162</v>
      </c>
      <c r="C548" t="s">
        <v>4389</v>
      </c>
      <c r="D548" t="s">
        <v>4390</v>
      </c>
      <c r="E548" t="s">
        <v>2768</v>
      </c>
      <c r="F548" s="22" t="str">
        <f>"dossierComplet['"&amp;meta_dossier_complet[[#This Row],[COD_VAR]]&amp;"'][code_insee]"</f>
        <v>dossierComplet['P18_RP'][code_insee]</v>
      </c>
    </row>
    <row r="549" spans="1:6">
      <c r="A549" s="19" t="s">
        <v>2766</v>
      </c>
      <c r="B549" t="s">
        <v>163</v>
      </c>
      <c r="C549" t="s">
        <v>4391</v>
      </c>
      <c r="D549" t="s">
        <v>4392</v>
      </c>
      <c r="E549" t="s">
        <v>2768</v>
      </c>
      <c r="F549" s="22" t="str">
        <f>"dossierComplet['"&amp;meta_dossier_complet[[#This Row],[COD_VAR]]&amp;"'][code_insee]"</f>
        <v>dossierComplet['P18_RSECOCC'][code_insee]</v>
      </c>
    </row>
    <row r="550" spans="1:6">
      <c r="A550" s="19" t="s">
        <v>2766</v>
      </c>
      <c r="B550" t="s">
        <v>164</v>
      </c>
      <c r="C550" t="s">
        <v>4393</v>
      </c>
      <c r="D550" t="s">
        <v>165</v>
      </c>
      <c r="E550" t="s">
        <v>2768</v>
      </c>
      <c r="F550" s="22" t="str">
        <f>"dossierComplet['"&amp;meta_dossier_complet[[#This Row],[COD_VAR]]&amp;"'][code_insee]"</f>
        <v>dossierComplet['P18_LOGVAC'][code_insee]</v>
      </c>
    </row>
    <row r="551" spans="1:6">
      <c r="A551" s="19" t="s">
        <v>2766</v>
      </c>
      <c r="B551" t="s">
        <v>166</v>
      </c>
      <c r="C551" t="s">
        <v>4394</v>
      </c>
      <c r="D551" t="s">
        <v>167</v>
      </c>
      <c r="E551" t="s">
        <v>2768</v>
      </c>
      <c r="F551" s="22" t="str">
        <f>"dossierComplet['"&amp;meta_dossier_complet[[#This Row],[COD_VAR]]&amp;"'][code_insee]"</f>
        <v>dossierComplet['P18_MAISON'][code_insee]</v>
      </c>
    </row>
    <row r="552" spans="1:6">
      <c r="A552" s="19" t="s">
        <v>2766</v>
      </c>
      <c r="B552" t="s">
        <v>168</v>
      </c>
      <c r="C552" t="s">
        <v>4395</v>
      </c>
      <c r="D552" t="s">
        <v>169</v>
      </c>
      <c r="E552" t="s">
        <v>2768</v>
      </c>
      <c r="F552" s="22" t="str">
        <f>"dossierComplet['"&amp;meta_dossier_complet[[#This Row],[COD_VAR]]&amp;"'][code_insee]"</f>
        <v>dossierComplet['P18_APPART'][code_insee]</v>
      </c>
    </row>
    <row r="553" spans="1:6" hidden="1">
      <c r="B553" t="s">
        <v>4396</v>
      </c>
      <c r="C553" t="s">
        <v>4397</v>
      </c>
      <c r="D553" t="s">
        <v>4398</v>
      </c>
      <c r="E553" t="s">
        <v>2768</v>
      </c>
      <c r="F553" s="22" t="str">
        <f>"dossierComplet['"&amp;meta_dossier_complet[[#This Row],[COD_VAR]]&amp;"'][code_insee]"</f>
        <v>dossierComplet['P18_RP_1P'][code_insee]</v>
      </c>
    </row>
    <row r="554" spans="1:6" hidden="1">
      <c r="B554" t="s">
        <v>4399</v>
      </c>
      <c r="C554" t="s">
        <v>4400</v>
      </c>
      <c r="D554" t="s">
        <v>4401</v>
      </c>
      <c r="E554" t="s">
        <v>2768</v>
      </c>
      <c r="F554" s="22" t="str">
        <f>"dossierComplet['"&amp;meta_dossier_complet[[#This Row],[COD_VAR]]&amp;"'][code_insee]"</f>
        <v>dossierComplet['P18_RP_2P'][code_insee]</v>
      </c>
    </row>
    <row r="555" spans="1:6" hidden="1">
      <c r="B555" t="s">
        <v>4402</v>
      </c>
      <c r="C555" t="s">
        <v>4403</v>
      </c>
      <c r="D555" t="s">
        <v>4404</v>
      </c>
      <c r="E555" t="s">
        <v>2768</v>
      </c>
      <c r="F555" s="22" t="str">
        <f>"dossierComplet['"&amp;meta_dossier_complet[[#This Row],[COD_VAR]]&amp;"'][code_insee]"</f>
        <v>dossierComplet['P18_RP_3P'][code_insee]</v>
      </c>
    </row>
    <row r="556" spans="1:6" hidden="1">
      <c r="B556" t="s">
        <v>4405</v>
      </c>
      <c r="C556" t="s">
        <v>4406</v>
      </c>
      <c r="D556" t="s">
        <v>4407</v>
      </c>
      <c r="E556" t="s">
        <v>2768</v>
      </c>
      <c r="F556" s="22" t="str">
        <f>"dossierComplet['"&amp;meta_dossier_complet[[#This Row],[COD_VAR]]&amp;"'][code_insee]"</f>
        <v>dossierComplet['P18_RP_4P'][code_insee]</v>
      </c>
    </row>
    <row r="557" spans="1:6" hidden="1">
      <c r="B557" t="s">
        <v>4408</v>
      </c>
      <c r="C557" t="s">
        <v>4409</v>
      </c>
      <c r="D557" t="s">
        <v>4410</v>
      </c>
      <c r="E557" t="s">
        <v>2768</v>
      </c>
      <c r="F557" s="22" t="str">
        <f>"dossierComplet['"&amp;meta_dossier_complet[[#This Row],[COD_VAR]]&amp;"'][code_insee]"</f>
        <v>dossierComplet['P18_RP_5PP'][code_insee]</v>
      </c>
    </row>
    <row r="558" spans="1:6" hidden="1">
      <c r="B558" t="s">
        <v>4411</v>
      </c>
      <c r="C558" t="s">
        <v>4412</v>
      </c>
      <c r="D558" t="s">
        <v>4413</v>
      </c>
      <c r="E558" t="s">
        <v>2768</v>
      </c>
      <c r="F558" s="22" t="str">
        <f>"dossierComplet['"&amp;meta_dossier_complet[[#This Row],[COD_VAR]]&amp;"'][code_insee]"</f>
        <v>dossierComplet['P18_NBPI_RP'][code_insee]</v>
      </c>
    </row>
    <row r="559" spans="1:6" hidden="1">
      <c r="B559" t="s">
        <v>4414</v>
      </c>
      <c r="C559" t="s">
        <v>4415</v>
      </c>
      <c r="D559" t="s">
        <v>4416</v>
      </c>
      <c r="E559" t="s">
        <v>2768</v>
      </c>
      <c r="F559" s="22" t="str">
        <f>"dossierComplet['"&amp;meta_dossier_complet[[#This Row],[COD_VAR]]&amp;"'][code_insee]"</f>
        <v>dossierComplet['P18_RPMAISON'][code_insee]</v>
      </c>
    </row>
    <row r="560" spans="1:6" hidden="1">
      <c r="B560" t="s">
        <v>4417</v>
      </c>
      <c r="C560" t="s">
        <v>4418</v>
      </c>
      <c r="D560" t="s">
        <v>4419</v>
      </c>
      <c r="E560" t="s">
        <v>2768</v>
      </c>
      <c r="F560" s="22" t="str">
        <f>"dossierComplet['"&amp;meta_dossier_complet[[#This Row],[COD_VAR]]&amp;"'][code_insee]"</f>
        <v>dossierComplet['P18_NBPI_RPMAISON'][code_insee]</v>
      </c>
    </row>
    <row r="561" spans="2:6" hidden="1">
      <c r="B561" t="s">
        <v>4420</v>
      </c>
      <c r="C561" t="s">
        <v>4421</v>
      </c>
      <c r="D561" t="s">
        <v>4422</v>
      </c>
      <c r="E561" t="s">
        <v>2768</v>
      </c>
      <c r="F561" s="22" t="str">
        <f>"dossierComplet['"&amp;meta_dossier_complet[[#This Row],[COD_VAR]]&amp;"'][code_insee]"</f>
        <v>dossierComplet['P18_RPAPPART'][code_insee]</v>
      </c>
    </row>
    <row r="562" spans="2:6" hidden="1">
      <c r="B562" t="s">
        <v>4423</v>
      </c>
      <c r="C562" t="s">
        <v>4424</v>
      </c>
      <c r="D562" t="s">
        <v>4425</v>
      </c>
      <c r="E562" t="s">
        <v>2768</v>
      </c>
      <c r="F562" s="22" t="str">
        <f>"dossierComplet['"&amp;meta_dossier_complet[[#This Row],[COD_VAR]]&amp;"'][code_insee]"</f>
        <v>dossierComplet['P18_NBPI_RPAPPART'][code_insee]</v>
      </c>
    </row>
    <row r="563" spans="2:6" hidden="1">
      <c r="B563" t="s">
        <v>4426</v>
      </c>
      <c r="C563" t="s">
        <v>4427</v>
      </c>
      <c r="D563" t="s">
        <v>4428</v>
      </c>
      <c r="E563" t="s">
        <v>2768</v>
      </c>
      <c r="F563" s="22" t="str">
        <f>"dossierComplet['"&amp;meta_dossier_complet[[#This Row],[COD_VAR]]&amp;"'][code_insee]"</f>
        <v>dossierComplet['C18_RP_HSTU1P'][code_insee]</v>
      </c>
    </row>
    <row r="564" spans="2:6" hidden="1">
      <c r="B564" t="s">
        <v>4429</v>
      </c>
      <c r="C564" t="s">
        <v>4430</v>
      </c>
      <c r="D564" t="s">
        <v>4431</v>
      </c>
      <c r="E564" t="s">
        <v>2768</v>
      </c>
      <c r="F564" s="22" t="str">
        <f>"dossierComplet['"&amp;meta_dossier_complet[[#This Row],[COD_VAR]]&amp;"'][code_insee]"</f>
        <v>dossierComplet['C18_RP_HSTU1P_SUROCC'][code_insee]</v>
      </c>
    </row>
    <row r="565" spans="2:6" hidden="1">
      <c r="B565" t="s">
        <v>4432</v>
      </c>
      <c r="C565" t="s">
        <v>4433</v>
      </c>
      <c r="D565" t="s">
        <v>4434</v>
      </c>
      <c r="E565" t="s">
        <v>2768</v>
      </c>
      <c r="F565" s="22" t="str">
        <f>"dossierComplet['"&amp;meta_dossier_complet[[#This Row],[COD_VAR]]&amp;"'][code_insee]"</f>
        <v>dossierComplet['P18_RP_ACHTOT'][code_insee]</v>
      </c>
    </row>
    <row r="566" spans="2:6" hidden="1">
      <c r="B566" t="s">
        <v>4435</v>
      </c>
      <c r="C566" t="s">
        <v>4436</v>
      </c>
      <c r="D566" t="s">
        <v>4437</v>
      </c>
      <c r="E566" t="s">
        <v>2768</v>
      </c>
      <c r="F566" s="22" t="str">
        <f>"dossierComplet['"&amp;meta_dossier_complet[[#This Row],[COD_VAR]]&amp;"'][code_insee]"</f>
        <v>dossierComplet['P18_RP_ACH19'][code_insee]</v>
      </c>
    </row>
    <row r="567" spans="2:6" hidden="1">
      <c r="B567" t="s">
        <v>4438</v>
      </c>
      <c r="C567" t="s">
        <v>4439</v>
      </c>
      <c r="D567" t="s">
        <v>4440</v>
      </c>
      <c r="E567" t="s">
        <v>2768</v>
      </c>
      <c r="F567" s="22" t="str">
        <f>"dossierComplet['"&amp;meta_dossier_complet[[#This Row],[COD_VAR]]&amp;"'][code_insee]"</f>
        <v>dossierComplet['P18_RP_ACH45'][code_insee]</v>
      </c>
    </row>
    <row r="568" spans="2:6" hidden="1">
      <c r="B568" t="s">
        <v>4441</v>
      </c>
      <c r="C568" t="s">
        <v>4442</v>
      </c>
      <c r="D568" t="s">
        <v>4443</v>
      </c>
      <c r="E568" t="s">
        <v>2768</v>
      </c>
      <c r="F568" s="22" t="str">
        <f>"dossierComplet['"&amp;meta_dossier_complet[[#This Row],[COD_VAR]]&amp;"'][code_insee]"</f>
        <v>dossierComplet['P18_RP_ACH70'][code_insee]</v>
      </c>
    </row>
    <row r="569" spans="2:6" hidden="1">
      <c r="B569" t="s">
        <v>4444</v>
      </c>
      <c r="C569" t="s">
        <v>4445</v>
      </c>
      <c r="D569" t="s">
        <v>4446</v>
      </c>
      <c r="E569" t="s">
        <v>2768</v>
      </c>
      <c r="F569" s="22" t="str">
        <f>"dossierComplet['"&amp;meta_dossier_complet[[#This Row],[COD_VAR]]&amp;"'][code_insee]"</f>
        <v>dossierComplet['P18_RP_ACH90'][code_insee]</v>
      </c>
    </row>
    <row r="570" spans="2:6" hidden="1">
      <c r="B570" t="s">
        <v>4447</v>
      </c>
      <c r="C570" t="s">
        <v>4448</v>
      </c>
      <c r="D570" t="s">
        <v>4449</v>
      </c>
      <c r="E570" t="s">
        <v>2768</v>
      </c>
      <c r="F570" s="22" t="str">
        <f>"dossierComplet['"&amp;meta_dossier_complet[[#This Row],[COD_VAR]]&amp;"'][code_insee]"</f>
        <v>dossierComplet['P18_RP_ACH05'][code_insee]</v>
      </c>
    </row>
    <row r="571" spans="2:6" hidden="1">
      <c r="B571" t="s">
        <v>4450</v>
      </c>
      <c r="C571" t="s">
        <v>4451</v>
      </c>
      <c r="D571" t="s">
        <v>4452</v>
      </c>
      <c r="E571" t="s">
        <v>2768</v>
      </c>
      <c r="F571" s="22" t="str">
        <f>"dossierComplet['"&amp;meta_dossier_complet[[#This Row],[COD_VAR]]&amp;"'][code_insee]"</f>
        <v>dossierComplet['P18_RP_ACH15'][code_insee]</v>
      </c>
    </row>
    <row r="572" spans="2:6" hidden="1">
      <c r="B572" t="s">
        <v>4453</v>
      </c>
      <c r="C572" t="s">
        <v>4454</v>
      </c>
      <c r="D572" t="s">
        <v>4455</v>
      </c>
      <c r="E572" t="s">
        <v>2768</v>
      </c>
      <c r="F572" s="22" t="str">
        <f>"dossierComplet['"&amp;meta_dossier_complet[[#This Row],[COD_VAR]]&amp;"'][code_insee]"</f>
        <v>dossierComplet['P18_RPMAISON_ACH19'][code_insee]</v>
      </c>
    </row>
    <row r="573" spans="2:6" hidden="1">
      <c r="B573" t="s">
        <v>4456</v>
      </c>
      <c r="C573" t="s">
        <v>4457</v>
      </c>
      <c r="D573" t="s">
        <v>4458</v>
      </c>
      <c r="E573" t="s">
        <v>2768</v>
      </c>
      <c r="F573" s="22" t="str">
        <f>"dossierComplet['"&amp;meta_dossier_complet[[#This Row],[COD_VAR]]&amp;"'][code_insee]"</f>
        <v>dossierComplet['P18_RPMAISON_ACH45'][code_insee]</v>
      </c>
    </row>
    <row r="574" spans="2:6" hidden="1">
      <c r="B574" t="s">
        <v>4459</v>
      </c>
      <c r="C574" t="s">
        <v>4460</v>
      </c>
      <c r="D574" t="s">
        <v>4461</v>
      </c>
      <c r="E574" t="s">
        <v>2768</v>
      </c>
      <c r="F574" s="22" t="str">
        <f>"dossierComplet['"&amp;meta_dossier_complet[[#This Row],[COD_VAR]]&amp;"'][code_insee]"</f>
        <v>dossierComplet['P18_RPMAISON_ACH70'][code_insee]</v>
      </c>
    </row>
    <row r="575" spans="2:6" hidden="1">
      <c r="B575" t="s">
        <v>4462</v>
      </c>
      <c r="C575" t="s">
        <v>4463</v>
      </c>
      <c r="D575" t="s">
        <v>4464</v>
      </c>
      <c r="E575" t="s">
        <v>2768</v>
      </c>
      <c r="F575" s="22" t="str">
        <f>"dossierComplet['"&amp;meta_dossier_complet[[#This Row],[COD_VAR]]&amp;"'][code_insee]"</f>
        <v>dossierComplet['P18_RPMAISON_ACH90'][code_insee]</v>
      </c>
    </row>
    <row r="576" spans="2:6" hidden="1">
      <c r="B576" t="s">
        <v>4465</v>
      </c>
      <c r="C576" t="s">
        <v>4466</v>
      </c>
      <c r="D576" t="s">
        <v>4467</v>
      </c>
      <c r="E576" t="s">
        <v>2768</v>
      </c>
      <c r="F576" s="22" t="str">
        <f>"dossierComplet['"&amp;meta_dossier_complet[[#This Row],[COD_VAR]]&amp;"'][code_insee]"</f>
        <v>dossierComplet['P18_RPMAISON_ACH05'][code_insee]</v>
      </c>
    </row>
    <row r="577" spans="2:6" hidden="1">
      <c r="B577" t="s">
        <v>4468</v>
      </c>
      <c r="C577" t="s">
        <v>4469</v>
      </c>
      <c r="D577" t="s">
        <v>4470</v>
      </c>
      <c r="E577" t="s">
        <v>2768</v>
      </c>
      <c r="F577" s="22" t="str">
        <f>"dossierComplet['"&amp;meta_dossier_complet[[#This Row],[COD_VAR]]&amp;"'][code_insee]"</f>
        <v>dossierComplet['P18_RPMAISON_ACH15'][code_insee]</v>
      </c>
    </row>
    <row r="578" spans="2:6" hidden="1">
      <c r="B578" t="s">
        <v>4471</v>
      </c>
      <c r="C578" t="s">
        <v>4472</v>
      </c>
      <c r="D578" t="s">
        <v>4473</v>
      </c>
      <c r="E578" t="s">
        <v>2768</v>
      </c>
      <c r="F578" s="22" t="str">
        <f>"dossierComplet['"&amp;meta_dossier_complet[[#This Row],[COD_VAR]]&amp;"'][code_insee]"</f>
        <v>dossierComplet['P18_RPAPPART_ACH19'][code_insee]</v>
      </c>
    </row>
    <row r="579" spans="2:6" hidden="1">
      <c r="B579" t="s">
        <v>4474</v>
      </c>
      <c r="C579" t="s">
        <v>4475</v>
      </c>
      <c r="D579" t="s">
        <v>4476</v>
      </c>
      <c r="E579" t="s">
        <v>2768</v>
      </c>
      <c r="F579" s="22" t="str">
        <f>"dossierComplet['"&amp;meta_dossier_complet[[#This Row],[COD_VAR]]&amp;"'][code_insee]"</f>
        <v>dossierComplet['P18_RPAPPART_ACH45'][code_insee]</v>
      </c>
    </row>
    <row r="580" spans="2:6" hidden="1">
      <c r="B580" t="s">
        <v>4477</v>
      </c>
      <c r="C580" t="s">
        <v>4478</v>
      </c>
      <c r="D580" t="s">
        <v>4479</v>
      </c>
      <c r="E580" t="s">
        <v>2768</v>
      </c>
      <c r="F580" s="22" t="str">
        <f>"dossierComplet['"&amp;meta_dossier_complet[[#This Row],[COD_VAR]]&amp;"'][code_insee]"</f>
        <v>dossierComplet['P18_RPAPPART_ACH70'][code_insee]</v>
      </c>
    </row>
    <row r="581" spans="2:6" hidden="1">
      <c r="B581" t="s">
        <v>4480</v>
      </c>
      <c r="C581" t="s">
        <v>4481</v>
      </c>
      <c r="D581" t="s">
        <v>4482</v>
      </c>
      <c r="E581" t="s">
        <v>2768</v>
      </c>
      <c r="F581" s="22" t="str">
        <f>"dossierComplet['"&amp;meta_dossier_complet[[#This Row],[COD_VAR]]&amp;"'][code_insee]"</f>
        <v>dossierComplet['P18_RPAPPART_ACH90'][code_insee]</v>
      </c>
    </row>
    <row r="582" spans="2:6" hidden="1">
      <c r="B582" t="s">
        <v>4483</v>
      </c>
      <c r="C582" t="s">
        <v>4484</v>
      </c>
      <c r="D582" t="s">
        <v>4485</v>
      </c>
      <c r="E582" t="s">
        <v>2768</v>
      </c>
      <c r="F582" s="22" t="str">
        <f>"dossierComplet['"&amp;meta_dossier_complet[[#This Row],[COD_VAR]]&amp;"'][code_insee]"</f>
        <v>dossierComplet['P18_RPAPPART_ACH05'][code_insee]</v>
      </c>
    </row>
    <row r="583" spans="2:6" hidden="1">
      <c r="B583" t="s">
        <v>4486</v>
      </c>
      <c r="C583" t="s">
        <v>4487</v>
      </c>
      <c r="D583" t="s">
        <v>4488</v>
      </c>
      <c r="E583" t="s">
        <v>2768</v>
      </c>
      <c r="F583" s="22" t="str">
        <f>"dossierComplet['"&amp;meta_dossier_complet[[#This Row],[COD_VAR]]&amp;"'][code_insee]"</f>
        <v>dossierComplet['P18_RPAPPART_ACH15'][code_insee]</v>
      </c>
    </row>
    <row r="584" spans="2:6" hidden="1">
      <c r="B584" t="s">
        <v>4489</v>
      </c>
      <c r="C584" t="s">
        <v>4490</v>
      </c>
      <c r="D584" t="s">
        <v>3696</v>
      </c>
      <c r="E584" t="s">
        <v>2768</v>
      </c>
      <c r="F584" s="22" t="str">
        <f>"dossierComplet['"&amp;meta_dossier_complet[[#This Row],[COD_VAR]]&amp;"'][code_insee]"</f>
        <v>dossierComplet['P18_MEN'][code_insee]</v>
      </c>
    </row>
    <row r="585" spans="2:6" hidden="1">
      <c r="B585" t="s">
        <v>4491</v>
      </c>
      <c r="C585" t="s">
        <v>4492</v>
      </c>
      <c r="D585" t="s">
        <v>4493</v>
      </c>
      <c r="E585" t="s">
        <v>2768</v>
      </c>
      <c r="F585" s="22" t="str">
        <f>"dossierComplet['"&amp;meta_dossier_complet[[#This Row],[COD_VAR]]&amp;"'][code_insee]"</f>
        <v>dossierComplet['P18_MEN_ANEM0002'][code_insee]</v>
      </c>
    </row>
    <row r="586" spans="2:6" hidden="1">
      <c r="B586" t="s">
        <v>4494</v>
      </c>
      <c r="C586" t="s">
        <v>4495</v>
      </c>
      <c r="D586" t="s">
        <v>4496</v>
      </c>
      <c r="E586" t="s">
        <v>2768</v>
      </c>
      <c r="F586" s="22" t="str">
        <f>"dossierComplet['"&amp;meta_dossier_complet[[#This Row],[COD_VAR]]&amp;"'][code_insee]"</f>
        <v>dossierComplet['P18_MEN_ANEM0204'][code_insee]</v>
      </c>
    </row>
    <row r="587" spans="2:6" hidden="1">
      <c r="B587" t="s">
        <v>4497</v>
      </c>
      <c r="C587" t="s">
        <v>4498</v>
      </c>
      <c r="D587" t="s">
        <v>4499</v>
      </c>
      <c r="E587" t="s">
        <v>2768</v>
      </c>
      <c r="F587" s="22" t="str">
        <f>"dossierComplet['"&amp;meta_dossier_complet[[#This Row],[COD_VAR]]&amp;"'][code_insee]"</f>
        <v>dossierComplet['P18_MEN_ANEM0509'][code_insee]</v>
      </c>
    </row>
    <row r="588" spans="2:6" hidden="1">
      <c r="B588" t="s">
        <v>4500</v>
      </c>
      <c r="C588" t="s">
        <v>4501</v>
      </c>
      <c r="D588" t="s">
        <v>4502</v>
      </c>
      <c r="E588" t="s">
        <v>2768</v>
      </c>
      <c r="F588" s="22" t="str">
        <f>"dossierComplet['"&amp;meta_dossier_complet[[#This Row],[COD_VAR]]&amp;"'][code_insee]"</f>
        <v>dossierComplet['P18_MEN_ANEM10P'][code_insee]</v>
      </c>
    </row>
    <row r="589" spans="2:6" hidden="1">
      <c r="B589" t="s">
        <v>4503</v>
      </c>
      <c r="C589" t="s">
        <v>4504</v>
      </c>
      <c r="D589" t="s">
        <v>4505</v>
      </c>
      <c r="E589" t="s">
        <v>2768</v>
      </c>
      <c r="F589" s="22" t="str">
        <f>"dossierComplet['"&amp;meta_dossier_complet[[#This Row],[COD_VAR]]&amp;"'][code_insee]"</f>
        <v>dossierComplet['P18_MEN_ANEM1019'][code_insee]</v>
      </c>
    </row>
    <row r="590" spans="2:6" hidden="1">
      <c r="B590" t="s">
        <v>4506</v>
      </c>
      <c r="C590" t="s">
        <v>4507</v>
      </c>
      <c r="D590" t="s">
        <v>4508</v>
      </c>
      <c r="E590" t="s">
        <v>2768</v>
      </c>
      <c r="F590" s="22" t="str">
        <f>"dossierComplet['"&amp;meta_dossier_complet[[#This Row],[COD_VAR]]&amp;"'][code_insee]"</f>
        <v>dossierComplet['P18_MEN_ANEM2029'][code_insee]</v>
      </c>
    </row>
    <row r="591" spans="2:6" hidden="1">
      <c r="B591" t="s">
        <v>4509</v>
      </c>
      <c r="C591" t="s">
        <v>4510</v>
      </c>
      <c r="D591" t="s">
        <v>4511</v>
      </c>
      <c r="E591" t="s">
        <v>2768</v>
      </c>
      <c r="F591" s="22" t="str">
        <f>"dossierComplet['"&amp;meta_dossier_complet[[#This Row],[COD_VAR]]&amp;"'][code_insee]"</f>
        <v>dossierComplet['P18_MEN_ANEM30P'][code_insee]</v>
      </c>
    </row>
    <row r="592" spans="2:6" hidden="1">
      <c r="B592" t="s">
        <v>4512</v>
      </c>
      <c r="C592" t="s">
        <v>4513</v>
      </c>
      <c r="D592" t="s">
        <v>4514</v>
      </c>
      <c r="E592" t="s">
        <v>2768</v>
      </c>
      <c r="F592" s="22" t="str">
        <f>"dossierComplet['"&amp;meta_dossier_complet[[#This Row],[COD_VAR]]&amp;"'][code_insee]"</f>
        <v>dossierComplet['P18_PMEN'][code_insee]</v>
      </c>
    </row>
    <row r="593" spans="1:6" hidden="1">
      <c r="B593" t="s">
        <v>4515</v>
      </c>
      <c r="C593" t="s">
        <v>4516</v>
      </c>
      <c r="D593" t="s">
        <v>4517</v>
      </c>
      <c r="E593" t="s">
        <v>2768</v>
      </c>
      <c r="F593" s="22" t="str">
        <f>"dossierComplet['"&amp;meta_dossier_complet[[#This Row],[COD_VAR]]&amp;"'][code_insee]"</f>
        <v>dossierComplet['P18_PMEN_ANEM0002'][code_insee]</v>
      </c>
    </row>
    <row r="594" spans="1:6" hidden="1">
      <c r="B594" t="s">
        <v>4518</v>
      </c>
      <c r="C594" t="s">
        <v>4519</v>
      </c>
      <c r="D594" t="s">
        <v>4520</v>
      </c>
      <c r="E594" t="s">
        <v>2768</v>
      </c>
      <c r="F594" s="22" t="str">
        <f>"dossierComplet['"&amp;meta_dossier_complet[[#This Row],[COD_VAR]]&amp;"'][code_insee]"</f>
        <v>dossierComplet['P18_PMEN_ANEM0204'][code_insee]</v>
      </c>
    </row>
    <row r="595" spans="1:6" hidden="1">
      <c r="B595" t="s">
        <v>4521</v>
      </c>
      <c r="C595" t="s">
        <v>4522</v>
      </c>
      <c r="D595" t="s">
        <v>4523</v>
      </c>
      <c r="E595" t="s">
        <v>2768</v>
      </c>
      <c r="F595" s="22" t="str">
        <f>"dossierComplet['"&amp;meta_dossier_complet[[#This Row],[COD_VAR]]&amp;"'][code_insee]"</f>
        <v>dossierComplet['P18_PMEN_ANEM0509'][code_insee]</v>
      </c>
    </row>
    <row r="596" spans="1:6" hidden="1">
      <c r="B596" t="s">
        <v>4524</v>
      </c>
      <c r="C596" t="s">
        <v>4525</v>
      </c>
      <c r="D596" t="s">
        <v>4526</v>
      </c>
      <c r="E596" t="s">
        <v>2768</v>
      </c>
      <c r="F596" s="22" t="str">
        <f>"dossierComplet['"&amp;meta_dossier_complet[[#This Row],[COD_VAR]]&amp;"'][code_insee]"</f>
        <v>dossierComplet['P18_PMEN_ANEM10P'][code_insee]</v>
      </c>
    </row>
    <row r="597" spans="1:6" hidden="1">
      <c r="B597" t="s">
        <v>4527</v>
      </c>
      <c r="C597" t="s">
        <v>4528</v>
      </c>
      <c r="D597" t="s">
        <v>4529</v>
      </c>
      <c r="E597" t="s">
        <v>2768</v>
      </c>
      <c r="F597" s="22" t="str">
        <f>"dossierComplet['"&amp;meta_dossier_complet[[#This Row],[COD_VAR]]&amp;"'][code_insee]"</f>
        <v>dossierComplet['P18_NBPI_RP_ANEM0002'][code_insee]</v>
      </c>
    </row>
    <row r="598" spans="1:6" hidden="1">
      <c r="B598" t="s">
        <v>4530</v>
      </c>
      <c r="C598" t="s">
        <v>4531</v>
      </c>
      <c r="D598" t="s">
        <v>4532</v>
      </c>
      <c r="E598" t="s">
        <v>2768</v>
      </c>
      <c r="F598" s="22" t="str">
        <f>"dossierComplet['"&amp;meta_dossier_complet[[#This Row],[COD_VAR]]&amp;"'][code_insee]"</f>
        <v>dossierComplet['P18_NBPI_RP_ANEM0204'][code_insee]</v>
      </c>
    </row>
    <row r="599" spans="1:6" hidden="1">
      <c r="B599" t="s">
        <v>4533</v>
      </c>
      <c r="C599" t="s">
        <v>4534</v>
      </c>
      <c r="D599" t="s">
        <v>4535</v>
      </c>
      <c r="E599" t="s">
        <v>2768</v>
      </c>
      <c r="F599" s="22" t="str">
        <f>"dossierComplet['"&amp;meta_dossier_complet[[#This Row],[COD_VAR]]&amp;"'][code_insee]"</f>
        <v>dossierComplet['P18_NBPI_RP_ANEM0509'][code_insee]</v>
      </c>
    </row>
    <row r="600" spans="1:6" hidden="1">
      <c r="B600" t="s">
        <v>4536</v>
      </c>
      <c r="C600" t="s">
        <v>4537</v>
      </c>
      <c r="D600" t="s">
        <v>4538</v>
      </c>
      <c r="E600" t="s">
        <v>2768</v>
      </c>
      <c r="F600" s="22" t="str">
        <f>"dossierComplet['"&amp;meta_dossier_complet[[#This Row],[COD_VAR]]&amp;"'][code_insee]"</f>
        <v>dossierComplet['P18_NBPI_RP_ANEM10P'][code_insee]</v>
      </c>
    </row>
    <row r="601" spans="1:6">
      <c r="A601" s="19" t="s">
        <v>2766</v>
      </c>
      <c r="B601" t="s">
        <v>170</v>
      </c>
      <c r="C601" t="s">
        <v>4539</v>
      </c>
      <c r="D601" t="s">
        <v>4540</v>
      </c>
      <c r="E601" t="s">
        <v>2768</v>
      </c>
      <c r="F601" s="22" t="str">
        <f>"dossierComplet['"&amp;meta_dossier_complet[[#This Row],[COD_VAR]]&amp;"'][code_insee]"</f>
        <v>dossierComplet['P18_RP_PROP'][code_insee]</v>
      </c>
    </row>
    <row r="602" spans="1:6">
      <c r="A602" s="19" t="s">
        <v>2766</v>
      </c>
      <c r="B602" t="s">
        <v>171</v>
      </c>
      <c r="C602" t="s">
        <v>4541</v>
      </c>
      <c r="D602" t="s">
        <v>4542</v>
      </c>
      <c r="E602" t="s">
        <v>2768</v>
      </c>
      <c r="F602" s="22" t="str">
        <f>"dossierComplet['"&amp;meta_dossier_complet[[#This Row],[COD_VAR]]&amp;"'][code_insee]"</f>
        <v>dossierComplet['P18_RP_LOC'][code_insee]</v>
      </c>
    </row>
    <row r="603" spans="1:6">
      <c r="A603" s="19" t="s">
        <v>2766</v>
      </c>
      <c r="B603" t="s">
        <v>172</v>
      </c>
      <c r="C603" t="s">
        <v>4543</v>
      </c>
      <c r="D603" t="s">
        <v>4544</v>
      </c>
      <c r="E603" t="s">
        <v>2768</v>
      </c>
      <c r="F603" s="22" t="str">
        <f>"dossierComplet['"&amp;meta_dossier_complet[[#This Row],[COD_VAR]]&amp;"'][code_insee]"</f>
        <v>dossierComplet['P18_RP_LOCHLMV'][code_insee]</v>
      </c>
    </row>
    <row r="604" spans="1:6" hidden="1">
      <c r="B604" t="s">
        <v>4545</v>
      </c>
      <c r="C604" t="s">
        <v>4546</v>
      </c>
      <c r="D604" t="s">
        <v>4547</v>
      </c>
      <c r="E604" t="s">
        <v>2768</v>
      </c>
      <c r="F604" s="22" t="str">
        <f>"dossierComplet['"&amp;meta_dossier_complet[[#This Row],[COD_VAR]]&amp;"'][code_insee]"</f>
        <v>dossierComplet['P18_RP_GRAT'][code_insee]</v>
      </c>
    </row>
    <row r="605" spans="1:6" hidden="1">
      <c r="B605" t="s">
        <v>4548</v>
      </c>
      <c r="C605" t="s">
        <v>4549</v>
      </c>
      <c r="D605" t="s">
        <v>4550</v>
      </c>
      <c r="E605" t="s">
        <v>2768</v>
      </c>
      <c r="F605" s="22" t="str">
        <f>"dossierComplet['"&amp;meta_dossier_complet[[#This Row],[COD_VAR]]&amp;"'][code_insee]"</f>
        <v>dossierComplet['P18_NPER_RP'][code_insee]</v>
      </c>
    </row>
    <row r="606" spans="1:6" hidden="1">
      <c r="B606" t="s">
        <v>4551</v>
      </c>
      <c r="C606" t="s">
        <v>4552</v>
      </c>
      <c r="D606" t="s">
        <v>4553</v>
      </c>
      <c r="E606" t="s">
        <v>2768</v>
      </c>
      <c r="F606" s="22" t="str">
        <f>"dossierComplet['"&amp;meta_dossier_complet[[#This Row],[COD_VAR]]&amp;"'][code_insee]"</f>
        <v>dossierComplet['P18_NPER_RP_PROP'][code_insee]</v>
      </c>
    </row>
    <row r="607" spans="1:6" hidden="1">
      <c r="B607" t="s">
        <v>4554</v>
      </c>
      <c r="C607" t="s">
        <v>4555</v>
      </c>
      <c r="D607" t="s">
        <v>4556</v>
      </c>
      <c r="E607" t="s">
        <v>2768</v>
      </c>
      <c r="F607" s="22" t="str">
        <f>"dossierComplet['"&amp;meta_dossier_complet[[#This Row],[COD_VAR]]&amp;"'][code_insee]"</f>
        <v>dossierComplet['P18_NPER_RP_LOC'][code_insee]</v>
      </c>
    </row>
    <row r="608" spans="1:6" hidden="1">
      <c r="B608" t="s">
        <v>4557</v>
      </c>
      <c r="C608" t="s">
        <v>4558</v>
      </c>
      <c r="D608" t="s">
        <v>4559</v>
      </c>
      <c r="E608" t="s">
        <v>2768</v>
      </c>
      <c r="F608" s="22" t="str">
        <f>"dossierComplet['"&amp;meta_dossier_complet[[#This Row],[COD_VAR]]&amp;"'][code_insee]"</f>
        <v>dossierComplet['P18_NPER_RP_LOCHLMV'][code_insee]</v>
      </c>
    </row>
    <row r="609" spans="2:6" hidden="1">
      <c r="B609" t="s">
        <v>4560</v>
      </c>
      <c r="C609" t="s">
        <v>4561</v>
      </c>
      <c r="D609" t="s">
        <v>4562</v>
      </c>
      <c r="E609" t="s">
        <v>2768</v>
      </c>
      <c r="F609" s="22" t="str">
        <f>"dossierComplet['"&amp;meta_dossier_complet[[#This Row],[COD_VAR]]&amp;"'][code_insee]"</f>
        <v>dossierComplet['P18_NPER_RP_GRAT'][code_insee]</v>
      </c>
    </row>
    <row r="610" spans="2:6" hidden="1">
      <c r="B610" t="s">
        <v>4563</v>
      </c>
      <c r="C610" t="s">
        <v>4564</v>
      </c>
      <c r="D610" t="s">
        <v>4565</v>
      </c>
      <c r="E610" t="s">
        <v>2768</v>
      </c>
      <c r="F610" s="22" t="str">
        <f>"dossierComplet['"&amp;meta_dossier_complet[[#This Row],[COD_VAR]]&amp;"'][code_insee]"</f>
        <v>dossierComplet['P18_ANEM_RP'][code_insee]</v>
      </c>
    </row>
    <row r="611" spans="2:6" hidden="1">
      <c r="B611" t="s">
        <v>4566</v>
      </c>
      <c r="C611" t="s">
        <v>4567</v>
      </c>
      <c r="D611" t="s">
        <v>4568</v>
      </c>
      <c r="E611" t="s">
        <v>2768</v>
      </c>
      <c r="F611" s="22" t="str">
        <f>"dossierComplet['"&amp;meta_dossier_complet[[#This Row],[COD_VAR]]&amp;"'][code_insee]"</f>
        <v>dossierComplet['P18_ANEM_RP_PROP'][code_insee]</v>
      </c>
    </row>
    <row r="612" spans="2:6" hidden="1">
      <c r="B612" t="s">
        <v>4569</v>
      </c>
      <c r="C612" t="s">
        <v>4570</v>
      </c>
      <c r="D612" t="s">
        <v>4571</v>
      </c>
      <c r="E612" t="s">
        <v>2768</v>
      </c>
      <c r="F612" s="22" t="str">
        <f>"dossierComplet['"&amp;meta_dossier_complet[[#This Row],[COD_VAR]]&amp;"'][code_insee]"</f>
        <v>dossierComplet['P18_ANEM_RP_LOC'][code_insee]</v>
      </c>
    </row>
    <row r="613" spans="2:6" hidden="1">
      <c r="B613" t="s">
        <v>4572</v>
      </c>
      <c r="C613" t="s">
        <v>4573</v>
      </c>
      <c r="D613" t="s">
        <v>4574</v>
      </c>
      <c r="E613" t="s">
        <v>2768</v>
      </c>
      <c r="F613" s="22" t="str">
        <f>"dossierComplet['"&amp;meta_dossier_complet[[#This Row],[COD_VAR]]&amp;"'][code_insee]"</f>
        <v>dossierComplet['P18_ANEM_RP_LOCHLMV'][code_insee]</v>
      </c>
    </row>
    <row r="614" spans="2:6" hidden="1">
      <c r="B614" t="s">
        <v>4575</v>
      </c>
      <c r="C614" t="s">
        <v>4576</v>
      </c>
      <c r="D614" t="s">
        <v>4577</v>
      </c>
      <c r="E614" t="s">
        <v>2768</v>
      </c>
      <c r="F614" s="22" t="str">
        <f>"dossierComplet['"&amp;meta_dossier_complet[[#This Row],[COD_VAR]]&amp;"'][code_insee]"</f>
        <v>dossierComplet['P18_ANEM_RP_GRAT'][code_insee]</v>
      </c>
    </row>
    <row r="615" spans="2:6" hidden="1">
      <c r="B615" t="s">
        <v>4578</v>
      </c>
      <c r="C615" t="s">
        <v>4579</v>
      </c>
      <c r="D615" t="s">
        <v>4580</v>
      </c>
      <c r="E615" t="s">
        <v>2768</v>
      </c>
      <c r="F615" s="22" t="str">
        <f>"dossierComplet['"&amp;meta_dossier_complet[[#This Row],[COD_VAR]]&amp;"'][code_insee]"</f>
        <v>dossierComplet['P18_RP_SDB'][code_insee]</v>
      </c>
    </row>
    <row r="616" spans="2:6" hidden="1">
      <c r="B616" t="s">
        <v>4581</v>
      </c>
      <c r="C616" t="s">
        <v>4582</v>
      </c>
      <c r="D616" t="s">
        <v>4583</v>
      </c>
      <c r="E616" t="s">
        <v>2768</v>
      </c>
      <c r="F616" s="22" t="str">
        <f>"dossierComplet['"&amp;meta_dossier_complet[[#This Row],[COD_VAR]]&amp;"'][code_insee]"</f>
        <v>dossierComplet['P18_RP_CCCOLL'][code_insee]</v>
      </c>
    </row>
    <row r="617" spans="2:6" hidden="1">
      <c r="B617" t="s">
        <v>4584</v>
      </c>
      <c r="C617" t="s">
        <v>4585</v>
      </c>
      <c r="D617" t="s">
        <v>4586</v>
      </c>
      <c r="E617" t="s">
        <v>2768</v>
      </c>
      <c r="F617" s="22" t="str">
        <f>"dossierComplet['"&amp;meta_dossier_complet[[#This Row],[COD_VAR]]&amp;"'][code_insee]"</f>
        <v>dossierComplet['P18_RP_CCIND'][code_insee]</v>
      </c>
    </row>
    <row r="618" spans="2:6" hidden="1">
      <c r="B618" t="s">
        <v>4587</v>
      </c>
      <c r="C618" t="s">
        <v>4588</v>
      </c>
      <c r="D618" t="s">
        <v>4589</v>
      </c>
      <c r="E618" t="s">
        <v>2768</v>
      </c>
      <c r="F618" s="22" t="str">
        <f>"dossierComplet['"&amp;meta_dossier_complet[[#This Row],[COD_VAR]]&amp;"'][code_insee]"</f>
        <v>dossierComplet['P18_RP_CINDELEC'][code_insee]</v>
      </c>
    </row>
    <row r="619" spans="2:6" hidden="1">
      <c r="B619" t="s">
        <v>4590</v>
      </c>
      <c r="C619" t="s">
        <v>4591</v>
      </c>
      <c r="D619" t="s">
        <v>4592</v>
      </c>
      <c r="E619" t="s">
        <v>2768</v>
      </c>
      <c r="F619" s="22" t="str">
        <f>"dossierComplet['"&amp;meta_dossier_complet[[#This Row],[COD_VAR]]&amp;"'][code_insee]"</f>
        <v>dossierComplet['P18_RP_ELEC'][code_insee]</v>
      </c>
    </row>
    <row r="620" spans="2:6" hidden="1">
      <c r="B620" t="s">
        <v>4593</v>
      </c>
      <c r="C620" t="s">
        <v>4594</v>
      </c>
      <c r="D620" t="s">
        <v>4595</v>
      </c>
      <c r="E620" t="s">
        <v>2768</v>
      </c>
      <c r="F620" s="22" t="str">
        <f>"dossierComplet['"&amp;meta_dossier_complet[[#This Row],[COD_VAR]]&amp;"'][code_insee]"</f>
        <v>dossierComplet['P18_RP_EAUCH'][code_insee]</v>
      </c>
    </row>
    <row r="621" spans="2:6" hidden="1">
      <c r="B621" t="s">
        <v>4596</v>
      </c>
      <c r="C621" t="s">
        <v>4597</v>
      </c>
      <c r="D621" t="s">
        <v>4598</v>
      </c>
      <c r="E621" t="s">
        <v>2768</v>
      </c>
      <c r="F621" s="22" t="str">
        <f>"dossierComplet['"&amp;meta_dossier_complet[[#This Row],[COD_VAR]]&amp;"'][code_insee]"</f>
        <v>dossierComplet['P18_RP_BDWC'][code_insee]</v>
      </c>
    </row>
    <row r="622" spans="2:6" hidden="1">
      <c r="B622" t="s">
        <v>4599</v>
      </c>
      <c r="C622" t="s">
        <v>4600</v>
      </c>
      <c r="D622" t="s">
        <v>4601</v>
      </c>
      <c r="E622" t="s">
        <v>2768</v>
      </c>
      <c r="F622" s="22" t="str">
        <f>"dossierComplet['"&amp;meta_dossier_complet[[#This Row],[COD_VAR]]&amp;"'][code_insee]"</f>
        <v>dossierComplet['P18_RP_CHOS'][code_insee]</v>
      </c>
    </row>
    <row r="623" spans="2:6" hidden="1">
      <c r="B623" t="s">
        <v>4602</v>
      </c>
      <c r="C623" t="s">
        <v>4603</v>
      </c>
      <c r="D623" t="s">
        <v>4604</v>
      </c>
      <c r="E623" t="s">
        <v>2768</v>
      </c>
      <c r="F623" s="22" t="str">
        <f>"dossierComplet['"&amp;meta_dossier_complet[[#This Row],[COD_VAR]]&amp;"'][code_insee]"</f>
        <v>dossierComplet['P18_RP_CLIM'][code_insee]</v>
      </c>
    </row>
    <row r="624" spans="2:6" hidden="1">
      <c r="B624" t="s">
        <v>4605</v>
      </c>
      <c r="C624" t="s">
        <v>4606</v>
      </c>
      <c r="D624" t="s">
        <v>4607</v>
      </c>
      <c r="E624" t="s">
        <v>2768</v>
      </c>
      <c r="F624" s="22" t="str">
        <f>"dossierComplet['"&amp;meta_dossier_complet[[#This Row],[COD_VAR]]&amp;"'][code_insee]"</f>
        <v>dossierComplet['P18_RP_TTEGOU'][code_insee]</v>
      </c>
    </row>
    <row r="625" spans="1:6" hidden="1">
      <c r="B625" t="s">
        <v>4608</v>
      </c>
      <c r="C625" t="s">
        <v>4609</v>
      </c>
      <c r="D625" t="s">
        <v>4610</v>
      </c>
      <c r="E625" t="s">
        <v>2768</v>
      </c>
      <c r="F625" s="22" t="str">
        <f>"dossierComplet['"&amp;meta_dossier_complet[[#This Row],[COD_VAR]]&amp;"'][code_insee]"</f>
        <v>dossierComplet['P18_RP_GARL'][code_insee]</v>
      </c>
    </row>
    <row r="626" spans="1:6" hidden="1">
      <c r="B626" t="s">
        <v>4611</v>
      </c>
      <c r="C626" t="s">
        <v>4612</v>
      </c>
      <c r="D626" t="s">
        <v>4613</v>
      </c>
      <c r="E626" t="s">
        <v>2768</v>
      </c>
      <c r="F626" s="22" t="str">
        <f>"dossierComplet['"&amp;meta_dossier_complet[[#This Row],[COD_VAR]]&amp;"'][code_insee]"</f>
        <v>dossierComplet['P18_RP_VOIT1P'][code_insee]</v>
      </c>
    </row>
    <row r="627" spans="1:6" hidden="1">
      <c r="B627" t="s">
        <v>4614</v>
      </c>
      <c r="C627" t="s">
        <v>4615</v>
      </c>
      <c r="D627" t="s">
        <v>4616</v>
      </c>
      <c r="E627" t="s">
        <v>2768</v>
      </c>
      <c r="F627" s="22" t="str">
        <f>"dossierComplet['"&amp;meta_dossier_complet[[#This Row],[COD_VAR]]&amp;"'][code_insee]"</f>
        <v>dossierComplet['P18_RP_VOIT1'][code_insee]</v>
      </c>
    </row>
    <row r="628" spans="1:6" hidden="1">
      <c r="B628" t="s">
        <v>4617</v>
      </c>
      <c r="C628" t="s">
        <v>4618</v>
      </c>
      <c r="D628" t="s">
        <v>4619</v>
      </c>
      <c r="E628" t="s">
        <v>2768</v>
      </c>
      <c r="F628" s="22" t="str">
        <f>"dossierComplet['"&amp;meta_dossier_complet[[#This Row],[COD_VAR]]&amp;"'][code_insee]"</f>
        <v>dossierComplet['P18_RP_VOIT2P'][code_insee]</v>
      </c>
    </row>
    <row r="629" spans="1:6" hidden="1">
      <c r="B629" t="s">
        <v>4620</v>
      </c>
      <c r="C629" t="s">
        <v>4621</v>
      </c>
      <c r="D629" t="s">
        <v>4622</v>
      </c>
      <c r="E629" t="s">
        <v>2768</v>
      </c>
      <c r="F629" s="22" t="str">
        <f>"dossierComplet['"&amp;meta_dossier_complet[[#This Row],[COD_VAR]]&amp;"'][code_insee]"</f>
        <v>dossierComplet['P18_RP_HABFOR'][code_insee]</v>
      </c>
    </row>
    <row r="630" spans="1:6" hidden="1">
      <c r="B630" t="s">
        <v>4623</v>
      </c>
      <c r="C630" t="s">
        <v>4624</v>
      </c>
      <c r="D630" t="s">
        <v>4625</v>
      </c>
      <c r="E630" t="s">
        <v>2768</v>
      </c>
      <c r="F630" s="22" t="str">
        <f>"dossierComplet['"&amp;meta_dossier_complet[[#This Row],[COD_VAR]]&amp;"'][code_insee]"</f>
        <v>dossierComplet['P18_RP_CASE'][code_insee]</v>
      </c>
    </row>
    <row r="631" spans="1:6" hidden="1">
      <c r="B631" t="s">
        <v>4626</v>
      </c>
      <c r="C631" t="s">
        <v>4627</v>
      </c>
      <c r="D631" t="s">
        <v>4628</v>
      </c>
      <c r="E631" t="s">
        <v>2768</v>
      </c>
      <c r="F631" s="22" t="str">
        <f>"dossierComplet['"&amp;meta_dossier_complet[[#This Row],[COD_VAR]]&amp;"'][code_insee]"</f>
        <v>dossierComplet['P18_RP_MIBOIS'][code_insee]</v>
      </c>
    </row>
    <row r="632" spans="1:6" hidden="1">
      <c r="B632" t="s">
        <v>4629</v>
      </c>
      <c r="C632" t="s">
        <v>4630</v>
      </c>
      <c r="D632" t="s">
        <v>4631</v>
      </c>
      <c r="E632" t="s">
        <v>2768</v>
      </c>
      <c r="F632" s="22" t="str">
        <f>"dossierComplet['"&amp;meta_dossier_complet[[#This Row],[COD_VAR]]&amp;"'][code_insee]"</f>
        <v>dossierComplet['P18_RP_MIDUR'][code_insee]</v>
      </c>
    </row>
    <row r="633" spans="1:6">
      <c r="A633" s="19" t="s">
        <v>2766</v>
      </c>
      <c r="B633" t="s">
        <v>173</v>
      </c>
      <c r="C633" t="s">
        <v>4632</v>
      </c>
      <c r="D633" t="s">
        <v>174</v>
      </c>
      <c r="E633" t="s">
        <v>2768</v>
      </c>
      <c r="F633" s="22" t="str">
        <f>"dossierComplet['"&amp;meta_dossier_complet[[#This Row],[COD_VAR]]&amp;"'][code_insee]"</f>
        <v>dossierComplet['P13_LOG'][code_insee]</v>
      </c>
    </row>
    <row r="634" spans="1:6">
      <c r="A634" s="19" t="s">
        <v>2766</v>
      </c>
      <c r="B634" t="s">
        <v>176</v>
      </c>
      <c r="C634" t="s">
        <v>4633</v>
      </c>
      <c r="D634" t="s">
        <v>4634</v>
      </c>
      <c r="E634" t="s">
        <v>2768</v>
      </c>
      <c r="F634" s="22" t="str">
        <f>"dossierComplet['"&amp;meta_dossier_complet[[#This Row],[COD_VAR]]&amp;"'][code_insee]"</f>
        <v>dossierComplet['P13_RP'][code_insee]</v>
      </c>
    </row>
    <row r="635" spans="1:6">
      <c r="A635" s="19" t="s">
        <v>2766</v>
      </c>
      <c r="B635" t="s">
        <v>179</v>
      </c>
      <c r="C635" t="s">
        <v>4635</v>
      </c>
      <c r="D635" t="s">
        <v>4636</v>
      </c>
      <c r="E635" t="s">
        <v>2768</v>
      </c>
      <c r="F635" s="22" t="str">
        <f>"dossierComplet['"&amp;meta_dossier_complet[[#This Row],[COD_VAR]]&amp;"'][code_insee]"</f>
        <v>dossierComplet['P13_RSECOCC'][code_insee]</v>
      </c>
    </row>
    <row r="636" spans="1:6">
      <c r="A636" s="19" t="s">
        <v>2766</v>
      </c>
      <c r="B636" t="s">
        <v>182</v>
      </c>
      <c r="C636" t="s">
        <v>4637</v>
      </c>
      <c r="D636" t="s">
        <v>183</v>
      </c>
      <c r="E636" t="s">
        <v>2768</v>
      </c>
      <c r="F636" s="22" t="str">
        <f>"dossierComplet['"&amp;meta_dossier_complet[[#This Row],[COD_VAR]]&amp;"'][code_insee]"</f>
        <v>dossierComplet['P13_LOGVAC'][code_insee]</v>
      </c>
    </row>
    <row r="637" spans="1:6">
      <c r="A637" s="19" t="s">
        <v>2766</v>
      </c>
      <c r="B637" t="s">
        <v>185</v>
      </c>
      <c r="C637" t="s">
        <v>4638</v>
      </c>
      <c r="D637" t="s">
        <v>186</v>
      </c>
      <c r="E637" t="s">
        <v>2768</v>
      </c>
      <c r="F637" s="22" t="str">
        <f>"dossierComplet['"&amp;meta_dossier_complet[[#This Row],[COD_VAR]]&amp;"'][code_insee]"</f>
        <v>dossierComplet['P13_MAISON'][code_insee]</v>
      </c>
    </row>
    <row r="638" spans="1:6">
      <c r="A638" s="19" t="s">
        <v>2766</v>
      </c>
      <c r="B638" t="s">
        <v>188</v>
      </c>
      <c r="C638" t="s">
        <v>4639</v>
      </c>
      <c r="D638" t="s">
        <v>189</v>
      </c>
      <c r="E638" t="s">
        <v>2768</v>
      </c>
      <c r="F638" s="22" t="str">
        <f>"dossierComplet['"&amp;meta_dossier_complet[[#This Row],[COD_VAR]]&amp;"'][code_insee]"</f>
        <v>dossierComplet['P13_APPART'][code_insee]</v>
      </c>
    </row>
    <row r="639" spans="1:6" hidden="1">
      <c r="B639" t="s">
        <v>4640</v>
      </c>
      <c r="C639" t="s">
        <v>4641</v>
      </c>
      <c r="D639" t="s">
        <v>4642</v>
      </c>
      <c r="E639" t="s">
        <v>2768</v>
      </c>
      <c r="F639" s="22" t="str">
        <f>"dossierComplet['"&amp;meta_dossier_complet[[#This Row],[COD_VAR]]&amp;"'][code_insee]"</f>
        <v>dossierComplet['P13_RP_1P'][code_insee]</v>
      </c>
    </row>
    <row r="640" spans="1:6" hidden="1">
      <c r="B640" t="s">
        <v>4643</v>
      </c>
      <c r="C640" t="s">
        <v>4644</v>
      </c>
      <c r="D640" t="s">
        <v>4645</v>
      </c>
      <c r="E640" t="s">
        <v>2768</v>
      </c>
      <c r="F640" s="22" t="str">
        <f>"dossierComplet['"&amp;meta_dossier_complet[[#This Row],[COD_VAR]]&amp;"'][code_insee]"</f>
        <v>dossierComplet['P13_RP_2P'][code_insee]</v>
      </c>
    </row>
    <row r="641" spans="2:6" hidden="1">
      <c r="B641" t="s">
        <v>4646</v>
      </c>
      <c r="C641" t="s">
        <v>4647</v>
      </c>
      <c r="D641" t="s">
        <v>4648</v>
      </c>
      <c r="E641" t="s">
        <v>2768</v>
      </c>
      <c r="F641" s="22" t="str">
        <f>"dossierComplet['"&amp;meta_dossier_complet[[#This Row],[COD_VAR]]&amp;"'][code_insee]"</f>
        <v>dossierComplet['P13_RP_3P'][code_insee]</v>
      </c>
    </row>
    <row r="642" spans="2:6" hidden="1">
      <c r="B642" t="s">
        <v>4649</v>
      </c>
      <c r="C642" t="s">
        <v>4650</v>
      </c>
      <c r="D642" t="s">
        <v>4651</v>
      </c>
      <c r="E642" t="s">
        <v>2768</v>
      </c>
      <c r="F642" s="22" t="str">
        <f>"dossierComplet['"&amp;meta_dossier_complet[[#This Row],[COD_VAR]]&amp;"'][code_insee]"</f>
        <v>dossierComplet['P13_RP_4P'][code_insee]</v>
      </c>
    </row>
    <row r="643" spans="2:6" hidden="1">
      <c r="B643" t="s">
        <v>4652</v>
      </c>
      <c r="C643" t="s">
        <v>4653</v>
      </c>
      <c r="D643" t="s">
        <v>4654</v>
      </c>
      <c r="E643" t="s">
        <v>2768</v>
      </c>
      <c r="F643" s="22" t="str">
        <f>"dossierComplet['"&amp;meta_dossier_complet[[#This Row],[COD_VAR]]&amp;"'][code_insee]"</f>
        <v>dossierComplet['P13_RP_5PP'][code_insee]</v>
      </c>
    </row>
    <row r="644" spans="2:6" hidden="1">
      <c r="B644" t="s">
        <v>4655</v>
      </c>
      <c r="C644" t="s">
        <v>4656</v>
      </c>
      <c r="D644" t="s">
        <v>4657</v>
      </c>
      <c r="E644" t="s">
        <v>2768</v>
      </c>
      <c r="F644" s="22" t="str">
        <f>"dossierComplet['"&amp;meta_dossier_complet[[#This Row],[COD_VAR]]&amp;"'][code_insee]"</f>
        <v>dossierComplet['P13_NBPI_RP'][code_insee]</v>
      </c>
    </row>
    <row r="645" spans="2:6" hidden="1">
      <c r="B645" t="s">
        <v>4658</v>
      </c>
      <c r="C645" t="s">
        <v>4659</v>
      </c>
      <c r="D645" t="s">
        <v>4660</v>
      </c>
      <c r="E645" t="s">
        <v>2768</v>
      </c>
      <c r="F645" s="22" t="str">
        <f>"dossierComplet['"&amp;meta_dossier_complet[[#This Row],[COD_VAR]]&amp;"'][code_insee]"</f>
        <v>dossierComplet['P13_RPMAISON'][code_insee]</v>
      </c>
    </row>
    <row r="646" spans="2:6" hidden="1">
      <c r="B646" t="s">
        <v>4661</v>
      </c>
      <c r="C646" t="s">
        <v>4662</v>
      </c>
      <c r="D646" t="s">
        <v>4663</v>
      </c>
      <c r="E646" t="s">
        <v>2768</v>
      </c>
      <c r="F646" s="22" t="str">
        <f>"dossierComplet['"&amp;meta_dossier_complet[[#This Row],[COD_VAR]]&amp;"'][code_insee]"</f>
        <v>dossierComplet['P13_NBPI_RPMAISON'][code_insee]</v>
      </c>
    </row>
    <row r="647" spans="2:6" hidden="1">
      <c r="B647" t="s">
        <v>4664</v>
      </c>
      <c r="C647" t="s">
        <v>4665</v>
      </c>
      <c r="D647" t="s">
        <v>4666</v>
      </c>
      <c r="E647" t="s">
        <v>2768</v>
      </c>
      <c r="F647" s="22" t="str">
        <f>"dossierComplet['"&amp;meta_dossier_complet[[#This Row],[COD_VAR]]&amp;"'][code_insee]"</f>
        <v>dossierComplet['P13_RPAPPART'][code_insee]</v>
      </c>
    </row>
    <row r="648" spans="2:6" hidden="1">
      <c r="B648" t="s">
        <v>4667</v>
      </c>
      <c r="C648" t="s">
        <v>4668</v>
      </c>
      <c r="D648" t="s">
        <v>4669</v>
      </c>
      <c r="E648" t="s">
        <v>2768</v>
      </c>
      <c r="F648" s="22" t="str">
        <f>"dossierComplet['"&amp;meta_dossier_complet[[#This Row],[COD_VAR]]&amp;"'][code_insee]"</f>
        <v>dossierComplet['P13_NBPI_RPAPPART'][code_insee]</v>
      </c>
    </row>
    <row r="649" spans="2:6" hidden="1">
      <c r="B649" t="s">
        <v>4670</v>
      </c>
      <c r="C649" t="s">
        <v>4671</v>
      </c>
      <c r="D649" t="s">
        <v>4672</v>
      </c>
      <c r="E649" t="s">
        <v>2768</v>
      </c>
      <c r="F649" s="22" t="str">
        <f>"dossierComplet['"&amp;meta_dossier_complet[[#This Row],[COD_VAR]]&amp;"'][code_insee]"</f>
        <v>dossierComplet['P13_RP_ACHTOT'][code_insee]</v>
      </c>
    </row>
    <row r="650" spans="2:6" hidden="1">
      <c r="B650" t="s">
        <v>4673</v>
      </c>
      <c r="C650" t="s">
        <v>4674</v>
      </c>
      <c r="D650" t="s">
        <v>4675</v>
      </c>
      <c r="E650" t="s">
        <v>2768</v>
      </c>
      <c r="F650" s="22" t="str">
        <f>"dossierComplet['"&amp;meta_dossier_complet[[#This Row],[COD_VAR]]&amp;"'][code_insee]"</f>
        <v>dossierComplet['P13_RP_ACH19'][code_insee]</v>
      </c>
    </row>
    <row r="651" spans="2:6" hidden="1">
      <c r="B651" t="s">
        <v>4676</v>
      </c>
      <c r="C651" t="s">
        <v>4677</v>
      </c>
      <c r="D651" t="s">
        <v>4678</v>
      </c>
      <c r="E651" t="s">
        <v>2768</v>
      </c>
      <c r="F651" s="22" t="str">
        <f>"dossierComplet['"&amp;meta_dossier_complet[[#This Row],[COD_VAR]]&amp;"'][code_insee]"</f>
        <v>dossierComplet['P13_RP_ACH45'][code_insee]</v>
      </c>
    </row>
    <row r="652" spans="2:6" hidden="1">
      <c r="B652" t="s">
        <v>4679</v>
      </c>
      <c r="C652" t="s">
        <v>4680</v>
      </c>
      <c r="D652" t="s">
        <v>4681</v>
      </c>
      <c r="E652" t="s">
        <v>2768</v>
      </c>
      <c r="F652" s="22" t="str">
        <f>"dossierComplet['"&amp;meta_dossier_complet[[#This Row],[COD_VAR]]&amp;"'][code_insee]"</f>
        <v>dossierComplet['P13_RP_ACH70'][code_insee]</v>
      </c>
    </row>
    <row r="653" spans="2:6" hidden="1">
      <c r="B653" t="s">
        <v>4682</v>
      </c>
      <c r="C653" t="s">
        <v>4683</v>
      </c>
      <c r="D653" t="s">
        <v>4684</v>
      </c>
      <c r="E653" t="s">
        <v>2768</v>
      </c>
      <c r="F653" s="22" t="str">
        <f>"dossierComplet['"&amp;meta_dossier_complet[[#This Row],[COD_VAR]]&amp;"'][code_insee]"</f>
        <v>dossierComplet['P13_RP_ACH90'][code_insee]</v>
      </c>
    </row>
    <row r="654" spans="2:6" hidden="1">
      <c r="B654" t="s">
        <v>4685</v>
      </c>
      <c r="C654" t="s">
        <v>4686</v>
      </c>
      <c r="D654" t="s">
        <v>4687</v>
      </c>
      <c r="E654" t="s">
        <v>2768</v>
      </c>
      <c r="F654" s="22" t="str">
        <f>"dossierComplet['"&amp;meta_dossier_complet[[#This Row],[COD_VAR]]&amp;"'][code_insee]"</f>
        <v>dossierComplet['P13_RP_ACH05'][code_insee]</v>
      </c>
    </row>
    <row r="655" spans="2:6" hidden="1">
      <c r="B655" t="s">
        <v>4688</v>
      </c>
      <c r="C655" t="s">
        <v>4689</v>
      </c>
      <c r="D655" t="s">
        <v>4690</v>
      </c>
      <c r="E655" t="s">
        <v>2768</v>
      </c>
      <c r="F655" s="22" t="str">
        <f>"dossierComplet['"&amp;meta_dossier_complet[[#This Row],[COD_VAR]]&amp;"'][code_insee]"</f>
        <v>dossierComplet['P13_RP_ACH10'][code_insee]</v>
      </c>
    </row>
    <row r="656" spans="2:6" hidden="1">
      <c r="B656" t="s">
        <v>4691</v>
      </c>
      <c r="C656" t="s">
        <v>4692</v>
      </c>
      <c r="D656" t="s">
        <v>4693</v>
      </c>
      <c r="E656" t="s">
        <v>2768</v>
      </c>
      <c r="F656" s="22" t="str">
        <f>"dossierComplet['"&amp;meta_dossier_complet[[#This Row],[COD_VAR]]&amp;"'][code_insee]"</f>
        <v>dossierComplet['P13_RPMAISON_ACH19'][code_insee]</v>
      </c>
    </row>
    <row r="657" spans="2:6" hidden="1">
      <c r="B657" t="s">
        <v>4694</v>
      </c>
      <c r="C657" t="s">
        <v>4695</v>
      </c>
      <c r="D657" t="s">
        <v>4696</v>
      </c>
      <c r="E657" t="s">
        <v>2768</v>
      </c>
      <c r="F657" s="22" t="str">
        <f>"dossierComplet['"&amp;meta_dossier_complet[[#This Row],[COD_VAR]]&amp;"'][code_insee]"</f>
        <v>dossierComplet['P13_RPMAISON_ACH45'][code_insee]</v>
      </c>
    </row>
    <row r="658" spans="2:6" hidden="1">
      <c r="B658" t="s">
        <v>4697</v>
      </c>
      <c r="C658" t="s">
        <v>4698</v>
      </c>
      <c r="D658" t="s">
        <v>4699</v>
      </c>
      <c r="E658" t="s">
        <v>2768</v>
      </c>
      <c r="F658" s="22" t="str">
        <f>"dossierComplet['"&amp;meta_dossier_complet[[#This Row],[COD_VAR]]&amp;"'][code_insee]"</f>
        <v>dossierComplet['P13_RPMAISON_ACH70'][code_insee]</v>
      </c>
    </row>
    <row r="659" spans="2:6" hidden="1">
      <c r="B659" t="s">
        <v>4700</v>
      </c>
      <c r="C659" t="s">
        <v>4701</v>
      </c>
      <c r="D659" t="s">
        <v>4702</v>
      </c>
      <c r="E659" t="s">
        <v>2768</v>
      </c>
      <c r="F659" s="22" t="str">
        <f>"dossierComplet['"&amp;meta_dossier_complet[[#This Row],[COD_VAR]]&amp;"'][code_insee]"</f>
        <v>dossierComplet['P13_RPMAISON_ACH90'][code_insee]</v>
      </c>
    </row>
    <row r="660" spans="2:6" hidden="1">
      <c r="B660" t="s">
        <v>4703</v>
      </c>
      <c r="C660" t="s">
        <v>4704</v>
      </c>
      <c r="D660" t="s">
        <v>4705</v>
      </c>
      <c r="E660" t="s">
        <v>2768</v>
      </c>
      <c r="F660" s="22" t="str">
        <f>"dossierComplet['"&amp;meta_dossier_complet[[#This Row],[COD_VAR]]&amp;"'][code_insee]"</f>
        <v>dossierComplet['P13_RPMAISON_ACH05'][code_insee]</v>
      </c>
    </row>
    <row r="661" spans="2:6" hidden="1">
      <c r="B661" t="s">
        <v>4706</v>
      </c>
      <c r="C661" t="s">
        <v>4707</v>
      </c>
      <c r="D661" t="s">
        <v>4708</v>
      </c>
      <c r="E661" t="s">
        <v>2768</v>
      </c>
      <c r="F661" s="22" t="str">
        <f>"dossierComplet['"&amp;meta_dossier_complet[[#This Row],[COD_VAR]]&amp;"'][code_insee]"</f>
        <v>dossierComplet['P13_RPMAISON_ACH10'][code_insee]</v>
      </c>
    </row>
    <row r="662" spans="2:6" hidden="1">
      <c r="B662" t="s">
        <v>4709</v>
      </c>
      <c r="C662" t="s">
        <v>4710</v>
      </c>
      <c r="D662" t="s">
        <v>4711</v>
      </c>
      <c r="E662" t="s">
        <v>2768</v>
      </c>
      <c r="F662" s="22" t="str">
        <f>"dossierComplet['"&amp;meta_dossier_complet[[#This Row],[COD_VAR]]&amp;"'][code_insee]"</f>
        <v>dossierComplet['P13_RPAPPART_ACH19'][code_insee]</v>
      </c>
    </row>
    <row r="663" spans="2:6" hidden="1">
      <c r="B663" t="s">
        <v>4712</v>
      </c>
      <c r="C663" t="s">
        <v>4713</v>
      </c>
      <c r="D663" t="s">
        <v>4714</v>
      </c>
      <c r="E663" t="s">
        <v>2768</v>
      </c>
      <c r="F663" s="22" t="str">
        <f>"dossierComplet['"&amp;meta_dossier_complet[[#This Row],[COD_VAR]]&amp;"'][code_insee]"</f>
        <v>dossierComplet['P13_RPAPPART_ACH45'][code_insee]</v>
      </c>
    </row>
    <row r="664" spans="2:6" hidden="1">
      <c r="B664" t="s">
        <v>4715</v>
      </c>
      <c r="C664" t="s">
        <v>4716</v>
      </c>
      <c r="D664" t="s">
        <v>4717</v>
      </c>
      <c r="E664" t="s">
        <v>2768</v>
      </c>
      <c r="F664" s="22" t="str">
        <f>"dossierComplet['"&amp;meta_dossier_complet[[#This Row],[COD_VAR]]&amp;"'][code_insee]"</f>
        <v>dossierComplet['P13_RPAPPART_ACH70'][code_insee]</v>
      </c>
    </row>
    <row r="665" spans="2:6" hidden="1">
      <c r="B665" t="s">
        <v>4718</v>
      </c>
      <c r="C665" t="s">
        <v>4719</v>
      </c>
      <c r="D665" t="s">
        <v>4720</v>
      </c>
      <c r="E665" t="s">
        <v>2768</v>
      </c>
      <c r="F665" s="22" t="str">
        <f>"dossierComplet['"&amp;meta_dossier_complet[[#This Row],[COD_VAR]]&amp;"'][code_insee]"</f>
        <v>dossierComplet['P13_RPAPPART_ACH90'][code_insee]</v>
      </c>
    </row>
    <row r="666" spans="2:6" hidden="1">
      <c r="B666" t="s">
        <v>4721</v>
      </c>
      <c r="C666" t="s">
        <v>4722</v>
      </c>
      <c r="D666" t="s">
        <v>4723</v>
      </c>
      <c r="E666" t="s">
        <v>2768</v>
      </c>
      <c r="F666" s="22" t="str">
        <f>"dossierComplet['"&amp;meta_dossier_complet[[#This Row],[COD_VAR]]&amp;"'][code_insee]"</f>
        <v>dossierComplet['P13_RPAPPART_ACH05'][code_insee]</v>
      </c>
    </row>
    <row r="667" spans="2:6" hidden="1">
      <c r="B667" t="s">
        <v>4724</v>
      </c>
      <c r="C667" t="s">
        <v>4725</v>
      </c>
      <c r="D667" t="s">
        <v>4726</v>
      </c>
      <c r="E667" t="s">
        <v>2768</v>
      </c>
      <c r="F667" s="22" t="str">
        <f>"dossierComplet['"&amp;meta_dossier_complet[[#This Row],[COD_VAR]]&amp;"'][code_insee]"</f>
        <v>dossierComplet['P13_RPAPPART_ACH10'][code_insee]</v>
      </c>
    </row>
    <row r="668" spans="2:6" hidden="1">
      <c r="B668" t="s">
        <v>4727</v>
      </c>
      <c r="C668" t="s">
        <v>4728</v>
      </c>
      <c r="D668" t="s">
        <v>3933</v>
      </c>
      <c r="E668" t="s">
        <v>2768</v>
      </c>
      <c r="F668" s="22" t="str">
        <f>"dossierComplet['"&amp;meta_dossier_complet[[#This Row],[COD_VAR]]&amp;"'][code_insee]"</f>
        <v>dossierComplet['P13_MEN'][code_insee]</v>
      </c>
    </row>
    <row r="669" spans="2:6" hidden="1">
      <c r="B669" t="s">
        <v>4729</v>
      </c>
      <c r="C669" t="s">
        <v>4730</v>
      </c>
      <c r="D669" t="s">
        <v>4731</v>
      </c>
      <c r="E669" t="s">
        <v>2768</v>
      </c>
      <c r="F669" s="22" t="str">
        <f>"dossierComplet['"&amp;meta_dossier_complet[[#This Row],[COD_VAR]]&amp;"'][code_insee]"</f>
        <v>dossierComplet['P13_MEN_ANEM0002'][code_insee]</v>
      </c>
    </row>
    <row r="670" spans="2:6" hidden="1">
      <c r="B670" t="s">
        <v>4732</v>
      </c>
      <c r="C670" t="s">
        <v>4733</v>
      </c>
      <c r="D670" t="s">
        <v>4734</v>
      </c>
      <c r="E670" t="s">
        <v>2768</v>
      </c>
      <c r="F670" s="22" t="str">
        <f>"dossierComplet['"&amp;meta_dossier_complet[[#This Row],[COD_VAR]]&amp;"'][code_insee]"</f>
        <v>dossierComplet['P13_MEN_ANEM0204'][code_insee]</v>
      </c>
    </row>
    <row r="671" spans="2:6" hidden="1">
      <c r="B671" t="s">
        <v>4735</v>
      </c>
      <c r="C671" t="s">
        <v>4736</v>
      </c>
      <c r="D671" t="s">
        <v>4737</v>
      </c>
      <c r="E671" t="s">
        <v>2768</v>
      </c>
      <c r="F671" s="22" t="str">
        <f>"dossierComplet['"&amp;meta_dossier_complet[[#This Row],[COD_VAR]]&amp;"'][code_insee]"</f>
        <v>dossierComplet['P13_MEN_ANEM0509'][code_insee]</v>
      </c>
    </row>
    <row r="672" spans="2:6" hidden="1">
      <c r="B672" t="s">
        <v>4738</v>
      </c>
      <c r="C672" t="s">
        <v>4739</v>
      </c>
      <c r="D672" t="s">
        <v>4740</v>
      </c>
      <c r="E672" t="s">
        <v>2768</v>
      </c>
      <c r="F672" s="22" t="str">
        <f>"dossierComplet['"&amp;meta_dossier_complet[[#This Row],[COD_VAR]]&amp;"'][code_insee]"</f>
        <v>dossierComplet['P13_MEN_ANEM10P'][code_insee]</v>
      </c>
    </row>
    <row r="673" spans="1:6" hidden="1">
      <c r="B673" t="s">
        <v>4741</v>
      </c>
      <c r="C673" t="s">
        <v>4742</v>
      </c>
      <c r="D673" t="s">
        <v>4743</v>
      </c>
      <c r="E673" t="s">
        <v>2768</v>
      </c>
      <c r="F673" s="22" t="str">
        <f>"dossierComplet['"&amp;meta_dossier_complet[[#This Row],[COD_VAR]]&amp;"'][code_insee]"</f>
        <v>dossierComplet['P13_MEN_ANEM1019'][code_insee]</v>
      </c>
    </row>
    <row r="674" spans="1:6" hidden="1">
      <c r="B674" t="s">
        <v>4744</v>
      </c>
      <c r="C674" t="s">
        <v>4745</v>
      </c>
      <c r="D674" t="s">
        <v>4746</v>
      </c>
      <c r="E674" t="s">
        <v>2768</v>
      </c>
      <c r="F674" s="22" t="str">
        <f>"dossierComplet['"&amp;meta_dossier_complet[[#This Row],[COD_VAR]]&amp;"'][code_insee]"</f>
        <v>dossierComplet['P13_MEN_ANEM2029'][code_insee]</v>
      </c>
    </row>
    <row r="675" spans="1:6" hidden="1">
      <c r="B675" t="s">
        <v>4747</v>
      </c>
      <c r="C675" t="s">
        <v>4748</v>
      </c>
      <c r="D675" t="s">
        <v>4749</v>
      </c>
      <c r="E675" t="s">
        <v>2768</v>
      </c>
      <c r="F675" s="22" t="str">
        <f>"dossierComplet['"&amp;meta_dossier_complet[[#This Row],[COD_VAR]]&amp;"'][code_insee]"</f>
        <v>dossierComplet['P13_MEN_ANEM30P'][code_insee]</v>
      </c>
    </row>
    <row r="676" spans="1:6" hidden="1">
      <c r="B676" t="s">
        <v>4750</v>
      </c>
      <c r="C676" t="s">
        <v>4751</v>
      </c>
      <c r="D676" t="s">
        <v>4752</v>
      </c>
      <c r="E676" t="s">
        <v>2768</v>
      </c>
      <c r="F676" s="22" t="str">
        <f>"dossierComplet['"&amp;meta_dossier_complet[[#This Row],[COD_VAR]]&amp;"'][code_insee]"</f>
        <v>dossierComplet['P13_PMEN'][code_insee]</v>
      </c>
    </row>
    <row r="677" spans="1:6" hidden="1">
      <c r="B677" t="s">
        <v>4753</v>
      </c>
      <c r="C677" t="s">
        <v>4754</v>
      </c>
      <c r="D677" t="s">
        <v>4755</v>
      </c>
      <c r="E677" t="s">
        <v>2768</v>
      </c>
      <c r="F677" s="22" t="str">
        <f>"dossierComplet['"&amp;meta_dossier_complet[[#This Row],[COD_VAR]]&amp;"'][code_insee]"</f>
        <v>dossierComplet['P13_PMEN_ANEM0002'][code_insee]</v>
      </c>
    </row>
    <row r="678" spans="1:6" hidden="1">
      <c r="B678" t="s">
        <v>4756</v>
      </c>
      <c r="C678" t="s">
        <v>4757</v>
      </c>
      <c r="D678" t="s">
        <v>4758</v>
      </c>
      <c r="E678" t="s">
        <v>2768</v>
      </c>
      <c r="F678" s="22" t="str">
        <f>"dossierComplet['"&amp;meta_dossier_complet[[#This Row],[COD_VAR]]&amp;"'][code_insee]"</f>
        <v>dossierComplet['P13_PMEN_ANEM0204'][code_insee]</v>
      </c>
    </row>
    <row r="679" spans="1:6" hidden="1">
      <c r="B679" t="s">
        <v>4759</v>
      </c>
      <c r="C679" t="s">
        <v>4760</v>
      </c>
      <c r="D679" t="s">
        <v>4761</v>
      </c>
      <c r="E679" t="s">
        <v>2768</v>
      </c>
      <c r="F679" s="22" t="str">
        <f>"dossierComplet['"&amp;meta_dossier_complet[[#This Row],[COD_VAR]]&amp;"'][code_insee]"</f>
        <v>dossierComplet['P13_PMEN_ANEM0509'][code_insee]</v>
      </c>
    </row>
    <row r="680" spans="1:6" hidden="1">
      <c r="B680" t="s">
        <v>4762</v>
      </c>
      <c r="C680" t="s">
        <v>4763</v>
      </c>
      <c r="D680" t="s">
        <v>4764</v>
      </c>
      <c r="E680" t="s">
        <v>2768</v>
      </c>
      <c r="F680" s="22" t="str">
        <f>"dossierComplet['"&amp;meta_dossier_complet[[#This Row],[COD_VAR]]&amp;"'][code_insee]"</f>
        <v>dossierComplet['P13_PMEN_ANEM10P'][code_insee]</v>
      </c>
    </row>
    <row r="681" spans="1:6" hidden="1">
      <c r="B681" t="s">
        <v>4765</v>
      </c>
      <c r="C681" t="s">
        <v>4766</v>
      </c>
      <c r="D681" t="s">
        <v>4767</v>
      </c>
      <c r="E681" t="s">
        <v>2768</v>
      </c>
      <c r="F681" s="22" t="str">
        <f>"dossierComplet['"&amp;meta_dossier_complet[[#This Row],[COD_VAR]]&amp;"'][code_insee]"</f>
        <v>dossierComplet['P13_NBPI_RP_ANEM0002'][code_insee]</v>
      </c>
    </row>
    <row r="682" spans="1:6" hidden="1">
      <c r="B682" t="s">
        <v>4768</v>
      </c>
      <c r="C682" t="s">
        <v>4769</v>
      </c>
      <c r="D682" t="s">
        <v>4770</v>
      </c>
      <c r="E682" t="s">
        <v>2768</v>
      </c>
      <c r="F682" s="22" t="str">
        <f>"dossierComplet['"&amp;meta_dossier_complet[[#This Row],[COD_VAR]]&amp;"'][code_insee]"</f>
        <v>dossierComplet['P13_NBPI_RP_ANEM0204'][code_insee]</v>
      </c>
    </row>
    <row r="683" spans="1:6" hidden="1">
      <c r="B683" t="s">
        <v>4771</v>
      </c>
      <c r="C683" t="s">
        <v>4772</v>
      </c>
      <c r="D683" t="s">
        <v>4773</v>
      </c>
      <c r="E683" t="s">
        <v>2768</v>
      </c>
      <c r="F683" s="22" t="str">
        <f>"dossierComplet['"&amp;meta_dossier_complet[[#This Row],[COD_VAR]]&amp;"'][code_insee]"</f>
        <v>dossierComplet['P13_NBPI_RP_ANEM0509'][code_insee]</v>
      </c>
    </row>
    <row r="684" spans="1:6" hidden="1">
      <c r="B684" t="s">
        <v>4774</v>
      </c>
      <c r="C684" t="s">
        <v>4775</v>
      </c>
      <c r="D684" t="s">
        <v>4776</v>
      </c>
      <c r="E684" t="s">
        <v>2768</v>
      </c>
      <c r="F684" s="22" t="str">
        <f>"dossierComplet['"&amp;meta_dossier_complet[[#This Row],[COD_VAR]]&amp;"'][code_insee]"</f>
        <v>dossierComplet['P13_NBPI_RP_ANEM10P'][code_insee]</v>
      </c>
    </row>
    <row r="685" spans="1:6">
      <c r="A685" s="19" t="s">
        <v>2766</v>
      </c>
      <c r="B685" t="s">
        <v>191</v>
      </c>
      <c r="C685" t="s">
        <v>4777</v>
      </c>
      <c r="D685" t="s">
        <v>4778</v>
      </c>
      <c r="E685" t="s">
        <v>2768</v>
      </c>
      <c r="F685" s="22" t="str">
        <f>"dossierComplet['"&amp;meta_dossier_complet[[#This Row],[COD_VAR]]&amp;"'][code_insee]"</f>
        <v>dossierComplet['P13_RP_PROP'][code_insee]</v>
      </c>
    </row>
    <row r="686" spans="1:6">
      <c r="A686" s="19" t="s">
        <v>2766</v>
      </c>
      <c r="B686" t="s">
        <v>194</v>
      </c>
      <c r="C686" t="s">
        <v>4779</v>
      </c>
      <c r="D686" t="s">
        <v>4780</v>
      </c>
      <c r="E686" t="s">
        <v>2768</v>
      </c>
      <c r="F686" s="22" t="str">
        <f>"dossierComplet['"&amp;meta_dossier_complet[[#This Row],[COD_VAR]]&amp;"'][code_insee]"</f>
        <v>dossierComplet['P13_RP_LOC'][code_insee]</v>
      </c>
    </row>
    <row r="687" spans="1:6">
      <c r="A687" s="19" t="s">
        <v>2766</v>
      </c>
      <c r="B687" t="s">
        <v>197</v>
      </c>
      <c r="C687" t="s">
        <v>4781</v>
      </c>
      <c r="D687" t="s">
        <v>4782</v>
      </c>
      <c r="E687" t="s">
        <v>2768</v>
      </c>
      <c r="F687" s="22" t="str">
        <f>"dossierComplet['"&amp;meta_dossier_complet[[#This Row],[COD_VAR]]&amp;"'][code_insee]"</f>
        <v>dossierComplet['P13_RP_LOCHLMV'][code_insee]</v>
      </c>
    </row>
    <row r="688" spans="1:6" hidden="1">
      <c r="B688" t="s">
        <v>4783</v>
      </c>
      <c r="C688" t="s">
        <v>4784</v>
      </c>
      <c r="D688" t="s">
        <v>4785</v>
      </c>
      <c r="E688" t="s">
        <v>2768</v>
      </c>
      <c r="F688" s="22" t="str">
        <f>"dossierComplet['"&amp;meta_dossier_complet[[#This Row],[COD_VAR]]&amp;"'][code_insee]"</f>
        <v>dossierComplet['P13_RP_GRAT'][code_insee]</v>
      </c>
    </row>
    <row r="689" spans="2:6" hidden="1">
      <c r="B689" t="s">
        <v>4786</v>
      </c>
      <c r="C689" t="s">
        <v>4787</v>
      </c>
      <c r="D689" t="s">
        <v>4788</v>
      </c>
      <c r="E689" t="s">
        <v>2768</v>
      </c>
      <c r="F689" s="22" t="str">
        <f>"dossierComplet['"&amp;meta_dossier_complet[[#This Row],[COD_VAR]]&amp;"'][code_insee]"</f>
        <v>dossierComplet['P13_NPER_RP'][code_insee]</v>
      </c>
    </row>
    <row r="690" spans="2:6" hidden="1">
      <c r="B690" t="s">
        <v>4789</v>
      </c>
      <c r="C690" t="s">
        <v>4790</v>
      </c>
      <c r="D690" t="s">
        <v>4791</v>
      </c>
      <c r="E690" t="s">
        <v>2768</v>
      </c>
      <c r="F690" s="22" t="str">
        <f>"dossierComplet['"&amp;meta_dossier_complet[[#This Row],[COD_VAR]]&amp;"'][code_insee]"</f>
        <v>dossierComplet['P13_NPER_RP_PROP'][code_insee]</v>
      </c>
    </row>
    <row r="691" spans="2:6" hidden="1">
      <c r="B691" t="s">
        <v>4792</v>
      </c>
      <c r="C691" t="s">
        <v>4793</v>
      </c>
      <c r="D691" t="s">
        <v>4794</v>
      </c>
      <c r="E691" t="s">
        <v>2768</v>
      </c>
      <c r="F691" s="22" t="str">
        <f>"dossierComplet['"&amp;meta_dossier_complet[[#This Row],[COD_VAR]]&amp;"'][code_insee]"</f>
        <v>dossierComplet['P13_NPER_RP_LOC'][code_insee]</v>
      </c>
    </row>
    <row r="692" spans="2:6" hidden="1">
      <c r="B692" t="s">
        <v>4795</v>
      </c>
      <c r="C692" t="s">
        <v>4796</v>
      </c>
      <c r="D692" t="s">
        <v>4797</v>
      </c>
      <c r="E692" t="s">
        <v>2768</v>
      </c>
      <c r="F692" s="22" t="str">
        <f>"dossierComplet['"&amp;meta_dossier_complet[[#This Row],[COD_VAR]]&amp;"'][code_insee]"</f>
        <v>dossierComplet['P13_NPER_RP_LOCHLMV'][code_insee]</v>
      </c>
    </row>
    <row r="693" spans="2:6" hidden="1">
      <c r="B693" t="s">
        <v>4798</v>
      </c>
      <c r="C693" t="s">
        <v>4799</v>
      </c>
      <c r="D693" t="s">
        <v>4800</v>
      </c>
      <c r="E693" t="s">
        <v>2768</v>
      </c>
      <c r="F693" s="22" t="str">
        <f>"dossierComplet['"&amp;meta_dossier_complet[[#This Row],[COD_VAR]]&amp;"'][code_insee]"</f>
        <v>dossierComplet['P13_NPER_RP_GRAT'][code_insee]</v>
      </c>
    </row>
    <row r="694" spans="2:6" hidden="1">
      <c r="B694" t="s">
        <v>4801</v>
      </c>
      <c r="C694" t="s">
        <v>4802</v>
      </c>
      <c r="D694" t="s">
        <v>4803</v>
      </c>
      <c r="E694" t="s">
        <v>2768</v>
      </c>
      <c r="F694" s="22" t="str">
        <f>"dossierComplet['"&amp;meta_dossier_complet[[#This Row],[COD_VAR]]&amp;"'][code_insee]"</f>
        <v>dossierComplet['P13_ANEM_RP'][code_insee]</v>
      </c>
    </row>
    <row r="695" spans="2:6" hidden="1">
      <c r="B695" t="s">
        <v>4804</v>
      </c>
      <c r="C695" t="s">
        <v>4805</v>
      </c>
      <c r="D695" t="s">
        <v>4806</v>
      </c>
      <c r="E695" t="s">
        <v>2768</v>
      </c>
      <c r="F695" s="22" t="str">
        <f>"dossierComplet['"&amp;meta_dossier_complet[[#This Row],[COD_VAR]]&amp;"'][code_insee]"</f>
        <v>dossierComplet['P13_ANEM_RP_PROP'][code_insee]</v>
      </c>
    </row>
    <row r="696" spans="2:6" hidden="1">
      <c r="B696" t="s">
        <v>4807</v>
      </c>
      <c r="C696" t="s">
        <v>4808</v>
      </c>
      <c r="D696" t="s">
        <v>4809</v>
      </c>
      <c r="E696" t="s">
        <v>2768</v>
      </c>
      <c r="F696" s="22" t="str">
        <f>"dossierComplet['"&amp;meta_dossier_complet[[#This Row],[COD_VAR]]&amp;"'][code_insee]"</f>
        <v>dossierComplet['P13_ANEM_RP_LOC'][code_insee]</v>
      </c>
    </row>
    <row r="697" spans="2:6" hidden="1">
      <c r="B697" t="s">
        <v>4810</v>
      </c>
      <c r="C697" t="s">
        <v>4811</v>
      </c>
      <c r="D697" t="s">
        <v>4812</v>
      </c>
      <c r="E697" t="s">
        <v>2768</v>
      </c>
      <c r="F697" s="22" t="str">
        <f>"dossierComplet['"&amp;meta_dossier_complet[[#This Row],[COD_VAR]]&amp;"'][code_insee]"</f>
        <v>dossierComplet['P13_ANEM_RP_LOCHLMV'][code_insee]</v>
      </c>
    </row>
    <row r="698" spans="2:6" hidden="1">
      <c r="B698" t="s">
        <v>4813</v>
      </c>
      <c r="C698" t="s">
        <v>4814</v>
      </c>
      <c r="D698" t="s">
        <v>4815</v>
      </c>
      <c r="E698" t="s">
        <v>2768</v>
      </c>
      <c r="F698" s="22" t="str">
        <f>"dossierComplet['"&amp;meta_dossier_complet[[#This Row],[COD_VAR]]&amp;"'][code_insee]"</f>
        <v>dossierComplet['P13_ANEM_RP_GRAT'][code_insee]</v>
      </c>
    </row>
    <row r="699" spans="2:6" hidden="1">
      <c r="B699" t="s">
        <v>4816</v>
      </c>
      <c r="C699" t="s">
        <v>4817</v>
      </c>
      <c r="D699" t="s">
        <v>4818</v>
      </c>
      <c r="E699" t="s">
        <v>2768</v>
      </c>
      <c r="F699" s="22" t="str">
        <f>"dossierComplet['"&amp;meta_dossier_complet[[#This Row],[COD_VAR]]&amp;"'][code_insee]"</f>
        <v>dossierComplet['P13_RP_SDB'][code_insee]</v>
      </c>
    </row>
    <row r="700" spans="2:6" hidden="1">
      <c r="B700" t="s">
        <v>4819</v>
      </c>
      <c r="C700" t="s">
        <v>4820</v>
      </c>
      <c r="D700" t="s">
        <v>4821</v>
      </c>
      <c r="E700" t="s">
        <v>2768</v>
      </c>
      <c r="F700" s="22" t="str">
        <f>"dossierComplet['"&amp;meta_dossier_complet[[#This Row],[COD_VAR]]&amp;"'][code_insee]"</f>
        <v>dossierComplet['P13_RP_CCCOLL'][code_insee]</v>
      </c>
    </row>
    <row r="701" spans="2:6" hidden="1">
      <c r="B701" t="s">
        <v>4822</v>
      </c>
      <c r="C701" t="s">
        <v>4823</v>
      </c>
      <c r="D701" t="s">
        <v>4824</v>
      </c>
      <c r="E701" t="s">
        <v>2768</v>
      </c>
      <c r="F701" s="22" t="str">
        <f>"dossierComplet['"&amp;meta_dossier_complet[[#This Row],[COD_VAR]]&amp;"'][code_insee]"</f>
        <v>dossierComplet['P13_RP_CCIND'][code_insee]</v>
      </c>
    </row>
    <row r="702" spans="2:6" hidden="1">
      <c r="B702" t="s">
        <v>4825</v>
      </c>
      <c r="C702" t="s">
        <v>4826</v>
      </c>
      <c r="D702" t="s">
        <v>4827</v>
      </c>
      <c r="E702" t="s">
        <v>2768</v>
      </c>
      <c r="F702" s="22" t="str">
        <f>"dossierComplet['"&amp;meta_dossier_complet[[#This Row],[COD_VAR]]&amp;"'][code_insee]"</f>
        <v>dossierComplet['P13_RP_CINDELEC'][code_insee]</v>
      </c>
    </row>
    <row r="703" spans="2:6" hidden="1">
      <c r="B703" t="s">
        <v>4828</v>
      </c>
      <c r="C703" t="s">
        <v>4829</v>
      </c>
      <c r="D703" t="s">
        <v>4830</v>
      </c>
      <c r="E703" t="s">
        <v>2768</v>
      </c>
      <c r="F703" s="22" t="str">
        <f>"dossierComplet['"&amp;meta_dossier_complet[[#This Row],[COD_VAR]]&amp;"'][code_insee]"</f>
        <v>dossierComplet['P13_RP_ELEC'][code_insee]</v>
      </c>
    </row>
    <row r="704" spans="2:6" hidden="1">
      <c r="B704" t="s">
        <v>4831</v>
      </c>
      <c r="C704" t="s">
        <v>4832</v>
      </c>
      <c r="D704" t="s">
        <v>4833</v>
      </c>
      <c r="E704" t="s">
        <v>2768</v>
      </c>
      <c r="F704" s="22" t="str">
        <f>"dossierComplet['"&amp;meta_dossier_complet[[#This Row],[COD_VAR]]&amp;"'][code_insee]"</f>
        <v>dossierComplet['P13_RP_EAUCH'][code_insee]</v>
      </c>
    </row>
    <row r="705" spans="1:6" hidden="1">
      <c r="B705" t="s">
        <v>4834</v>
      </c>
      <c r="C705" t="s">
        <v>4835</v>
      </c>
      <c r="D705" t="s">
        <v>4836</v>
      </c>
      <c r="E705" t="s">
        <v>2768</v>
      </c>
      <c r="F705" s="22" t="str">
        <f>"dossierComplet['"&amp;meta_dossier_complet[[#This Row],[COD_VAR]]&amp;"'][code_insee]"</f>
        <v>dossierComplet['P13_RP_BDWC'][code_insee]</v>
      </c>
    </row>
    <row r="706" spans="1:6" hidden="1">
      <c r="B706" t="s">
        <v>4837</v>
      </c>
      <c r="C706" t="s">
        <v>4838</v>
      </c>
      <c r="D706" t="s">
        <v>4839</v>
      </c>
      <c r="E706" t="s">
        <v>2768</v>
      </c>
      <c r="F706" s="22" t="str">
        <f>"dossierComplet['"&amp;meta_dossier_complet[[#This Row],[COD_VAR]]&amp;"'][code_insee]"</f>
        <v>dossierComplet['P13_RP_CHOS'][code_insee]</v>
      </c>
    </row>
    <row r="707" spans="1:6" hidden="1">
      <c r="B707" t="s">
        <v>4840</v>
      </c>
      <c r="C707" t="s">
        <v>4841</v>
      </c>
      <c r="D707" t="s">
        <v>4842</v>
      </c>
      <c r="E707" t="s">
        <v>2768</v>
      </c>
      <c r="F707" s="22" t="str">
        <f>"dossierComplet['"&amp;meta_dossier_complet[[#This Row],[COD_VAR]]&amp;"'][code_insee]"</f>
        <v>dossierComplet['P13_RP_CLIM'][code_insee]</v>
      </c>
    </row>
    <row r="708" spans="1:6" hidden="1">
      <c r="B708" t="s">
        <v>4843</v>
      </c>
      <c r="C708" t="s">
        <v>4844</v>
      </c>
      <c r="D708" t="s">
        <v>4845</v>
      </c>
      <c r="E708" t="s">
        <v>2768</v>
      </c>
      <c r="F708" s="22" t="str">
        <f>"dossierComplet['"&amp;meta_dossier_complet[[#This Row],[COD_VAR]]&amp;"'][code_insee]"</f>
        <v>dossierComplet['P13_RP_TTEGOU'][code_insee]</v>
      </c>
    </row>
    <row r="709" spans="1:6" hidden="1">
      <c r="B709" t="s">
        <v>4846</v>
      </c>
      <c r="C709" t="s">
        <v>4847</v>
      </c>
      <c r="D709" t="s">
        <v>4848</v>
      </c>
      <c r="E709" t="s">
        <v>2768</v>
      </c>
      <c r="F709" s="22" t="str">
        <f>"dossierComplet['"&amp;meta_dossier_complet[[#This Row],[COD_VAR]]&amp;"'][code_insee]"</f>
        <v>dossierComplet['P13_RP_GARL'][code_insee]</v>
      </c>
    </row>
    <row r="710" spans="1:6" hidden="1">
      <c r="B710" t="s">
        <v>4849</v>
      </c>
      <c r="C710" t="s">
        <v>4850</v>
      </c>
      <c r="D710" t="s">
        <v>4851</v>
      </c>
      <c r="E710" t="s">
        <v>2768</v>
      </c>
      <c r="F710" s="22" t="str">
        <f>"dossierComplet['"&amp;meta_dossier_complet[[#This Row],[COD_VAR]]&amp;"'][code_insee]"</f>
        <v>dossierComplet['P13_RP_VOIT1P'][code_insee]</v>
      </c>
    </row>
    <row r="711" spans="1:6" hidden="1">
      <c r="B711" t="s">
        <v>4852</v>
      </c>
      <c r="C711" t="s">
        <v>4853</v>
      </c>
      <c r="D711" t="s">
        <v>4854</v>
      </c>
      <c r="E711" t="s">
        <v>2768</v>
      </c>
      <c r="F711" s="22" t="str">
        <f>"dossierComplet['"&amp;meta_dossier_complet[[#This Row],[COD_VAR]]&amp;"'][code_insee]"</f>
        <v>dossierComplet['P13_RP_VOIT1'][code_insee]</v>
      </c>
    </row>
    <row r="712" spans="1:6" hidden="1">
      <c r="B712" t="s">
        <v>4855</v>
      </c>
      <c r="C712" t="s">
        <v>4856</v>
      </c>
      <c r="D712" t="s">
        <v>4857</v>
      </c>
      <c r="E712" t="s">
        <v>2768</v>
      </c>
      <c r="F712" s="22" t="str">
        <f>"dossierComplet['"&amp;meta_dossier_complet[[#This Row],[COD_VAR]]&amp;"'][code_insee]"</f>
        <v>dossierComplet['P13_RP_VOIT2P'][code_insee]</v>
      </c>
    </row>
    <row r="713" spans="1:6" hidden="1">
      <c r="B713" t="s">
        <v>4858</v>
      </c>
      <c r="C713" t="s">
        <v>4859</v>
      </c>
      <c r="D713" t="s">
        <v>4860</v>
      </c>
      <c r="E713" t="s">
        <v>2768</v>
      </c>
      <c r="F713" s="22" t="str">
        <f>"dossierComplet['"&amp;meta_dossier_complet[[#This Row],[COD_VAR]]&amp;"'][code_insee]"</f>
        <v>dossierComplet['P13_RP_HABFOR'][code_insee]</v>
      </c>
    </row>
    <row r="714" spans="1:6" hidden="1">
      <c r="B714" t="s">
        <v>4861</v>
      </c>
      <c r="C714" t="s">
        <v>4862</v>
      </c>
      <c r="D714" t="s">
        <v>4863</v>
      </c>
      <c r="E714" t="s">
        <v>2768</v>
      </c>
      <c r="F714" s="22" t="str">
        <f>"dossierComplet['"&amp;meta_dossier_complet[[#This Row],[COD_VAR]]&amp;"'][code_insee]"</f>
        <v>dossierComplet['P13_RP_CASE'][code_insee]</v>
      </c>
    </row>
    <row r="715" spans="1:6" hidden="1">
      <c r="B715" t="s">
        <v>4864</v>
      </c>
      <c r="C715" t="s">
        <v>4865</v>
      </c>
      <c r="D715" t="s">
        <v>4866</v>
      </c>
      <c r="E715" t="s">
        <v>2768</v>
      </c>
      <c r="F715" s="22" t="str">
        <f>"dossierComplet['"&amp;meta_dossier_complet[[#This Row],[COD_VAR]]&amp;"'][code_insee]"</f>
        <v>dossierComplet['P13_RP_MIBOIS'][code_insee]</v>
      </c>
    </row>
    <row r="716" spans="1:6" hidden="1">
      <c r="B716" t="s">
        <v>4867</v>
      </c>
      <c r="C716" t="s">
        <v>4868</v>
      </c>
      <c r="D716" t="s">
        <v>4869</v>
      </c>
      <c r="E716" t="s">
        <v>2768</v>
      </c>
      <c r="F716" s="22" t="str">
        <f>"dossierComplet['"&amp;meta_dossier_complet[[#This Row],[COD_VAR]]&amp;"'][code_insee]"</f>
        <v>dossierComplet['P13_RP_MIDUR'][code_insee]</v>
      </c>
    </row>
    <row r="717" spans="1:6">
      <c r="A717" s="19" t="s">
        <v>2766</v>
      </c>
      <c r="B717" t="s">
        <v>200</v>
      </c>
      <c r="C717" t="s">
        <v>4870</v>
      </c>
      <c r="D717" t="s">
        <v>201</v>
      </c>
      <c r="E717" t="s">
        <v>2768</v>
      </c>
      <c r="F717" s="22" t="str">
        <f>"dossierComplet['"&amp;meta_dossier_complet[[#This Row],[COD_VAR]]&amp;"'][code_insee]"</f>
        <v>dossierComplet['P08_LOG'][code_insee]</v>
      </c>
    </row>
    <row r="718" spans="1:6">
      <c r="A718" s="19" t="s">
        <v>2766</v>
      </c>
      <c r="B718" t="s">
        <v>203</v>
      </c>
      <c r="C718" t="s">
        <v>4871</v>
      </c>
      <c r="D718" t="s">
        <v>4872</v>
      </c>
      <c r="E718" t="s">
        <v>2768</v>
      </c>
      <c r="F718" s="22" t="str">
        <f>"dossierComplet['"&amp;meta_dossier_complet[[#This Row],[COD_VAR]]&amp;"'][code_insee]"</f>
        <v>dossierComplet['P08_RP'][code_insee]</v>
      </c>
    </row>
    <row r="719" spans="1:6">
      <c r="A719" s="19" t="s">
        <v>2766</v>
      </c>
      <c r="B719" t="s">
        <v>206</v>
      </c>
      <c r="C719" t="s">
        <v>4873</v>
      </c>
      <c r="D719" t="s">
        <v>4874</v>
      </c>
      <c r="E719" t="s">
        <v>2768</v>
      </c>
      <c r="F719" s="22" t="str">
        <f>"dossierComplet['"&amp;meta_dossier_complet[[#This Row],[COD_VAR]]&amp;"'][code_insee]"</f>
        <v>dossierComplet['P08_RSECOCC'][code_insee]</v>
      </c>
    </row>
    <row r="720" spans="1:6">
      <c r="A720" s="19" t="s">
        <v>2766</v>
      </c>
      <c r="B720" t="s">
        <v>209</v>
      </c>
      <c r="C720" t="s">
        <v>4875</v>
      </c>
      <c r="D720" t="s">
        <v>210</v>
      </c>
      <c r="E720" t="s">
        <v>2768</v>
      </c>
      <c r="F720" s="22" t="str">
        <f>"dossierComplet['"&amp;meta_dossier_complet[[#This Row],[COD_VAR]]&amp;"'][code_insee]"</f>
        <v>dossierComplet['P08_LOGVAC'][code_insee]</v>
      </c>
    </row>
    <row r="721" spans="1:6">
      <c r="A721" s="19" t="s">
        <v>2766</v>
      </c>
      <c r="B721" t="s">
        <v>212</v>
      </c>
      <c r="C721" t="s">
        <v>4876</v>
      </c>
      <c r="D721" t="s">
        <v>213</v>
      </c>
      <c r="E721" t="s">
        <v>2768</v>
      </c>
      <c r="F721" s="22" t="str">
        <f>"dossierComplet['"&amp;meta_dossier_complet[[#This Row],[COD_VAR]]&amp;"'][code_insee]"</f>
        <v>dossierComplet['P08_MAISON'][code_insee]</v>
      </c>
    </row>
    <row r="722" spans="1:6">
      <c r="A722" s="19" t="s">
        <v>2766</v>
      </c>
      <c r="B722" t="s">
        <v>215</v>
      </c>
      <c r="C722" t="s">
        <v>4877</v>
      </c>
      <c r="D722" t="s">
        <v>216</v>
      </c>
      <c r="E722" t="s">
        <v>2768</v>
      </c>
      <c r="F722" s="22" t="str">
        <f>"dossierComplet['"&amp;meta_dossier_complet[[#This Row],[COD_VAR]]&amp;"'][code_insee]"</f>
        <v>dossierComplet['P08_APPART'][code_insee]</v>
      </c>
    </row>
    <row r="723" spans="1:6" hidden="1">
      <c r="B723" t="s">
        <v>4878</v>
      </c>
      <c r="C723" t="s">
        <v>4879</v>
      </c>
      <c r="D723" t="s">
        <v>4880</v>
      </c>
      <c r="E723" t="s">
        <v>2768</v>
      </c>
      <c r="F723" s="22" t="str">
        <f>"dossierComplet['"&amp;meta_dossier_complet[[#This Row],[COD_VAR]]&amp;"'][code_insee]"</f>
        <v>dossierComplet['P08_RP_1P'][code_insee]</v>
      </c>
    </row>
    <row r="724" spans="1:6" hidden="1">
      <c r="B724" t="s">
        <v>4881</v>
      </c>
      <c r="C724" t="s">
        <v>4882</v>
      </c>
      <c r="D724" t="s">
        <v>4883</v>
      </c>
      <c r="E724" t="s">
        <v>2768</v>
      </c>
      <c r="F724" s="22" t="str">
        <f>"dossierComplet['"&amp;meta_dossier_complet[[#This Row],[COD_VAR]]&amp;"'][code_insee]"</f>
        <v>dossierComplet['P08_RP_2P'][code_insee]</v>
      </c>
    </row>
    <row r="725" spans="1:6" hidden="1">
      <c r="B725" t="s">
        <v>4884</v>
      </c>
      <c r="C725" t="s">
        <v>4885</v>
      </c>
      <c r="D725" t="s">
        <v>4886</v>
      </c>
      <c r="E725" t="s">
        <v>2768</v>
      </c>
      <c r="F725" s="22" t="str">
        <f>"dossierComplet['"&amp;meta_dossier_complet[[#This Row],[COD_VAR]]&amp;"'][code_insee]"</f>
        <v>dossierComplet['P08_RP_3P'][code_insee]</v>
      </c>
    </row>
    <row r="726" spans="1:6" hidden="1">
      <c r="B726" t="s">
        <v>4887</v>
      </c>
      <c r="C726" t="s">
        <v>4888</v>
      </c>
      <c r="D726" t="s">
        <v>4889</v>
      </c>
      <c r="E726" t="s">
        <v>2768</v>
      </c>
      <c r="F726" s="22" t="str">
        <f>"dossierComplet['"&amp;meta_dossier_complet[[#This Row],[COD_VAR]]&amp;"'][code_insee]"</f>
        <v>dossierComplet['P08_RP_4P'][code_insee]</v>
      </c>
    </row>
    <row r="727" spans="1:6" hidden="1">
      <c r="B727" t="s">
        <v>4890</v>
      </c>
      <c r="C727" t="s">
        <v>4891</v>
      </c>
      <c r="D727" t="s">
        <v>4892</v>
      </c>
      <c r="E727" t="s">
        <v>2768</v>
      </c>
      <c r="F727" s="22" t="str">
        <f>"dossierComplet['"&amp;meta_dossier_complet[[#This Row],[COD_VAR]]&amp;"'][code_insee]"</f>
        <v>dossierComplet['P08_RP_5PP'][code_insee]</v>
      </c>
    </row>
    <row r="728" spans="1:6" hidden="1">
      <c r="B728" t="s">
        <v>4893</v>
      </c>
      <c r="C728" t="s">
        <v>4894</v>
      </c>
      <c r="D728" t="s">
        <v>4895</v>
      </c>
      <c r="E728" t="s">
        <v>2768</v>
      </c>
      <c r="F728" s="22" t="str">
        <f>"dossierComplet['"&amp;meta_dossier_complet[[#This Row],[COD_VAR]]&amp;"'][code_insee]"</f>
        <v>dossierComplet['P08_NBPI_RP'][code_insee]</v>
      </c>
    </row>
    <row r="729" spans="1:6" hidden="1">
      <c r="B729" t="s">
        <v>4896</v>
      </c>
      <c r="C729" t="s">
        <v>4897</v>
      </c>
      <c r="D729" t="s">
        <v>4898</v>
      </c>
      <c r="E729" t="s">
        <v>2768</v>
      </c>
      <c r="F729" s="22" t="str">
        <f>"dossierComplet['"&amp;meta_dossier_complet[[#This Row],[COD_VAR]]&amp;"'][code_insee]"</f>
        <v>dossierComplet['P08_RPMAISON'][code_insee]</v>
      </c>
    </row>
    <row r="730" spans="1:6" hidden="1">
      <c r="B730" t="s">
        <v>4899</v>
      </c>
      <c r="C730" t="s">
        <v>4900</v>
      </c>
      <c r="D730" t="s">
        <v>4901</v>
      </c>
      <c r="E730" t="s">
        <v>2768</v>
      </c>
      <c r="F730" s="22" t="str">
        <f>"dossierComplet['"&amp;meta_dossier_complet[[#This Row],[COD_VAR]]&amp;"'][code_insee]"</f>
        <v>dossierComplet['P08_NBPI_RPMAISON'][code_insee]</v>
      </c>
    </row>
    <row r="731" spans="1:6" hidden="1">
      <c r="B731" t="s">
        <v>4902</v>
      </c>
      <c r="C731" t="s">
        <v>4903</v>
      </c>
      <c r="D731" t="s">
        <v>4904</v>
      </c>
      <c r="E731" t="s">
        <v>2768</v>
      </c>
      <c r="F731" s="22" t="str">
        <f>"dossierComplet['"&amp;meta_dossier_complet[[#This Row],[COD_VAR]]&amp;"'][code_insee]"</f>
        <v>dossierComplet['P08_RPAPPART'][code_insee]</v>
      </c>
    </row>
    <row r="732" spans="1:6" hidden="1">
      <c r="B732" t="s">
        <v>4905</v>
      </c>
      <c r="C732" t="s">
        <v>4906</v>
      </c>
      <c r="D732" t="s">
        <v>4907</v>
      </c>
      <c r="E732" t="s">
        <v>2768</v>
      </c>
      <c r="F732" s="22" t="str">
        <f>"dossierComplet['"&amp;meta_dossier_complet[[#This Row],[COD_VAR]]&amp;"'][code_insee]"</f>
        <v>dossierComplet['P08_NBPI_RPAPPART'][code_insee]</v>
      </c>
    </row>
    <row r="733" spans="1:6" hidden="1">
      <c r="B733" t="s">
        <v>4908</v>
      </c>
      <c r="C733" t="s">
        <v>4909</v>
      </c>
      <c r="D733" t="s">
        <v>4910</v>
      </c>
      <c r="E733" t="s">
        <v>2768</v>
      </c>
      <c r="F733" s="22" t="str">
        <f>"dossierComplet['"&amp;meta_dossier_complet[[#This Row],[COD_VAR]]&amp;"'][code_insee]"</f>
        <v>dossierComplet['P08_RP_ACHTT'][code_insee]</v>
      </c>
    </row>
    <row r="734" spans="1:6" hidden="1">
      <c r="B734" t="s">
        <v>4911</v>
      </c>
      <c r="C734" t="s">
        <v>4912</v>
      </c>
      <c r="D734" t="s">
        <v>4913</v>
      </c>
      <c r="E734" t="s">
        <v>2768</v>
      </c>
      <c r="F734" s="22" t="str">
        <f>"dossierComplet['"&amp;meta_dossier_complet[[#This Row],[COD_VAR]]&amp;"'][code_insee]"</f>
        <v>dossierComplet['P08_RP_ACHT1'][code_insee]</v>
      </c>
    </row>
    <row r="735" spans="1:6" hidden="1">
      <c r="B735" t="s">
        <v>4914</v>
      </c>
      <c r="C735" t="s">
        <v>4915</v>
      </c>
      <c r="D735" t="s">
        <v>4916</v>
      </c>
      <c r="E735" t="s">
        <v>2768</v>
      </c>
      <c r="F735" s="22" t="str">
        <f>"dossierComplet['"&amp;meta_dossier_complet[[#This Row],[COD_VAR]]&amp;"'][code_insee]"</f>
        <v>dossierComplet['P08_RP_ACHT2'][code_insee]</v>
      </c>
    </row>
    <row r="736" spans="1:6" hidden="1">
      <c r="B736" t="s">
        <v>4917</v>
      </c>
      <c r="C736" t="s">
        <v>4918</v>
      </c>
      <c r="D736" t="s">
        <v>4919</v>
      </c>
      <c r="E736" t="s">
        <v>2768</v>
      </c>
      <c r="F736" s="22" t="str">
        <f>"dossierComplet['"&amp;meta_dossier_complet[[#This Row],[COD_VAR]]&amp;"'][code_insee]"</f>
        <v>dossierComplet['P08_RP_ACHT3'][code_insee]</v>
      </c>
    </row>
    <row r="737" spans="2:6" hidden="1">
      <c r="B737" t="s">
        <v>4920</v>
      </c>
      <c r="C737" t="s">
        <v>4921</v>
      </c>
      <c r="D737" t="s">
        <v>4922</v>
      </c>
      <c r="E737" t="s">
        <v>2768</v>
      </c>
      <c r="F737" s="22" t="str">
        <f>"dossierComplet['"&amp;meta_dossier_complet[[#This Row],[COD_VAR]]&amp;"'][code_insee]"</f>
        <v>dossierComplet['P08_RP_ACHT4'][code_insee]</v>
      </c>
    </row>
    <row r="738" spans="2:6" hidden="1">
      <c r="B738" t="s">
        <v>4923</v>
      </c>
      <c r="C738" t="s">
        <v>4924</v>
      </c>
      <c r="D738" t="s">
        <v>4925</v>
      </c>
      <c r="E738" t="s">
        <v>2768</v>
      </c>
      <c r="F738" s="22" t="str">
        <f>"dossierComplet['"&amp;meta_dossier_complet[[#This Row],[COD_VAR]]&amp;"'][code_insee]"</f>
        <v>dossierComplet['P08_RPMAISON_ACHT1'][code_insee]</v>
      </c>
    </row>
    <row r="739" spans="2:6" hidden="1">
      <c r="B739" t="s">
        <v>4926</v>
      </c>
      <c r="C739" t="s">
        <v>4927</v>
      </c>
      <c r="D739" t="s">
        <v>4928</v>
      </c>
      <c r="E739" t="s">
        <v>2768</v>
      </c>
      <c r="F739" s="22" t="str">
        <f>"dossierComplet['"&amp;meta_dossier_complet[[#This Row],[COD_VAR]]&amp;"'][code_insee]"</f>
        <v>dossierComplet['P08_RPMAISON_ACHT2'][code_insee]</v>
      </c>
    </row>
    <row r="740" spans="2:6" hidden="1">
      <c r="B740" t="s">
        <v>4929</v>
      </c>
      <c r="C740" t="s">
        <v>4930</v>
      </c>
      <c r="D740" t="s">
        <v>4931</v>
      </c>
      <c r="E740" t="s">
        <v>2768</v>
      </c>
      <c r="F740" s="22" t="str">
        <f>"dossierComplet['"&amp;meta_dossier_complet[[#This Row],[COD_VAR]]&amp;"'][code_insee]"</f>
        <v>dossierComplet['P08_RPMAISON_ACHT3'][code_insee]</v>
      </c>
    </row>
    <row r="741" spans="2:6" hidden="1">
      <c r="B741" t="s">
        <v>4932</v>
      </c>
      <c r="C741" t="s">
        <v>4933</v>
      </c>
      <c r="D741" t="s">
        <v>4934</v>
      </c>
      <c r="E741" t="s">
        <v>2768</v>
      </c>
      <c r="F741" s="22" t="str">
        <f>"dossierComplet['"&amp;meta_dossier_complet[[#This Row],[COD_VAR]]&amp;"'][code_insee]"</f>
        <v>dossierComplet['P08_RPMAISON_ACHT4'][code_insee]</v>
      </c>
    </row>
    <row r="742" spans="2:6" hidden="1">
      <c r="B742" t="s">
        <v>4935</v>
      </c>
      <c r="C742" t="s">
        <v>4936</v>
      </c>
      <c r="D742" t="s">
        <v>4937</v>
      </c>
      <c r="E742" t="s">
        <v>2768</v>
      </c>
      <c r="F742" s="22" t="str">
        <f>"dossierComplet['"&amp;meta_dossier_complet[[#This Row],[COD_VAR]]&amp;"'][code_insee]"</f>
        <v>dossierComplet['P08_RPAPPART_ACHT1'][code_insee]</v>
      </c>
    </row>
    <row r="743" spans="2:6" hidden="1">
      <c r="B743" t="s">
        <v>4938</v>
      </c>
      <c r="C743" t="s">
        <v>4939</v>
      </c>
      <c r="D743" t="s">
        <v>4940</v>
      </c>
      <c r="E743" t="s">
        <v>2768</v>
      </c>
      <c r="F743" s="22" t="str">
        <f>"dossierComplet['"&amp;meta_dossier_complet[[#This Row],[COD_VAR]]&amp;"'][code_insee]"</f>
        <v>dossierComplet['P08_RPAPPART_ACHT2'][code_insee]</v>
      </c>
    </row>
    <row r="744" spans="2:6" hidden="1">
      <c r="B744" t="s">
        <v>4941</v>
      </c>
      <c r="C744" t="s">
        <v>4942</v>
      </c>
      <c r="D744" t="s">
        <v>4943</v>
      </c>
      <c r="E744" t="s">
        <v>2768</v>
      </c>
      <c r="F744" s="22" t="str">
        <f>"dossierComplet['"&amp;meta_dossier_complet[[#This Row],[COD_VAR]]&amp;"'][code_insee]"</f>
        <v>dossierComplet['P08_RPAPPART_ACHT3'][code_insee]</v>
      </c>
    </row>
    <row r="745" spans="2:6" hidden="1">
      <c r="B745" t="s">
        <v>4944</v>
      </c>
      <c r="C745" t="s">
        <v>4945</v>
      </c>
      <c r="D745" t="s">
        <v>4946</v>
      </c>
      <c r="E745" t="s">
        <v>2768</v>
      </c>
      <c r="F745" s="22" t="str">
        <f>"dossierComplet['"&amp;meta_dossier_complet[[#This Row],[COD_VAR]]&amp;"'][code_insee]"</f>
        <v>dossierComplet['P08_RPAPPART_ACHT4'][code_insee]</v>
      </c>
    </row>
    <row r="746" spans="2:6" hidden="1">
      <c r="B746" t="s">
        <v>4947</v>
      </c>
      <c r="C746" t="s">
        <v>4948</v>
      </c>
      <c r="D746" t="s">
        <v>4158</v>
      </c>
      <c r="E746" t="s">
        <v>2768</v>
      </c>
      <c r="F746" s="22" t="str">
        <f>"dossierComplet['"&amp;meta_dossier_complet[[#This Row],[COD_VAR]]&amp;"'][code_insee]"</f>
        <v>dossierComplet['P08_MEN'][code_insee]</v>
      </c>
    </row>
    <row r="747" spans="2:6" hidden="1">
      <c r="B747" t="s">
        <v>4949</v>
      </c>
      <c r="C747" t="s">
        <v>4950</v>
      </c>
      <c r="D747" t="s">
        <v>4951</v>
      </c>
      <c r="E747" t="s">
        <v>2768</v>
      </c>
      <c r="F747" s="22" t="str">
        <f>"dossierComplet['"&amp;meta_dossier_complet[[#This Row],[COD_VAR]]&amp;"'][code_insee]"</f>
        <v>dossierComplet['P08_MEN_ANEM0002'][code_insee]</v>
      </c>
    </row>
    <row r="748" spans="2:6" hidden="1">
      <c r="B748" t="s">
        <v>4952</v>
      </c>
      <c r="C748" t="s">
        <v>4953</v>
      </c>
      <c r="D748" t="s">
        <v>4954</v>
      </c>
      <c r="E748" t="s">
        <v>2768</v>
      </c>
      <c r="F748" s="22" t="str">
        <f>"dossierComplet['"&amp;meta_dossier_complet[[#This Row],[COD_VAR]]&amp;"'][code_insee]"</f>
        <v>dossierComplet['P08_MEN_ANEM0204'][code_insee]</v>
      </c>
    </row>
    <row r="749" spans="2:6" hidden="1">
      <c r="B749" t="s">
        <v>4955</v>
      </c>
      <c r="C749" t="s">
        <v>4956</v>
      </c>
      <c r="D749" t="s">
        <v>4957</v>
      </c>
      <c r="E749" t="s">
        <v>2768</v>
      </c>
      <c r="F749" s="22" t="str">
        <f>"dossierComplet['"&amp;meta_dossier_complet[[#This Row],[COD_VAR]]&amp;"'][code_insee]"</f>
        <v>dossierComplet['P08_MEN_ANEM0509'][code_insee]</v>
      </c>
    </row>
    <row r="750" spans="2:6" hidden="1">
      <c r="B750" t="s">
        <v>4958</v>
      </c>
      <c r="C750" t="s">
        <v>4959</v>
      </c>
      <c r="D750" t="s">
        <v>4960</v>
      </c>
      <c r="E750" t="s">
        <v>2768</v>
      </c>
      <c r="F750" s="22" t="str">
        <f>"dossierComplet['"&amp;meta_dossier_complet[[#This Row],[COD_VAR]]&amp;"'][code_insee]"</f>
        <v>dossierComplet['P08_MEN_ANEM10P'][code_insee]</v>
      </c>
    </row>
    <row r="751" spans="2:6" hidden="1">
      <c r="B751" t="s">
        <v>4961</v>
      </c>
      <c r="C751" t="s">
        <v>4962</v>
      </c>
      <c r="D751" t="s">
        <v>4963</v>
      </c>
      <c r="E751" t="s">
        <v>2768</v>
      </c>
      <c r="F751" s="22" t="str">
        <f>"dossierComplet['"&amp;meta_dossier_complet[[#This Row],[COD_VAR]]&amp;"'][code_insee]"</f>
        <v>dossierComplet['P08_MEN_ANEM1019'][code_insee]</v>
      </c>
    </row>
    <row r="752" spans="2:6" hidden="1">
      <c r="B752" t="s">
        <v>4964</v>
      </c>
      <c r="C752" t="s">
        <v>4965</v>
      </c>
      <c r="D752" t="s">
        <v>4966</v>
      </c>
      <c r="E752" t="s">
        <v>2768</v>
      </c>
      <c r="F752" s="22" t="str">
        <f>"dossierComplet['"&amp;meta_dossier_complet[[#This Row],[COD_VAR]]&amp;"'][code_insee]"</f>
        <v>dossierComplet['P08_MEN_ANEM2029'][code_insee]</v>
      </c>
    </row>
    <row r="753" spans="1:6" hidden="1">
      <c r="B753" t="s">
        <v>4967</v>
      </c>
      <c r="C753" t="s">
        <v>4968</v>
      </c>
      <c r="D753" t="s">
        <v>4969</v>
      </c>
      <c r="E753" t="s">
        <v>2768</v>
      </c>
      <c r="F753" s="22" t="str">
        <f>"dossierComplet['"&amp;meta_dossier_complet[[#This Row],[COD_VAR]]&amp;"'][code_insee]"</f>
        <v>dossierComplet['P08_MEN_ANEM30P'][code_insee]</v>
      </c>
    </row>
    <row r="754" spans="1:6" hidden="1">
      <c r="B754" t="s">
        <v>4970</v>
      </c>
      <c r="C754" t="s">
        <v>4971</v>
      </c>
      <c r="D754" t="s">
        <v>4972</v>
      </c>
      <c r="E754" t="s">
        <v>2768</v>
      </c>
      <c r="F754" s="22" t="str">
        <f>"dossierComplet['"&amp;meta_dossier_complet[[#This Row],[COD_VAR]]&amp;"'][code_insee]"</f>
        <v>dossierComplet['P08_PMEN'][code_insee]</v>
      </c>
    </row>
    <row r="755" spans="1:6" hidden="1">
      <c r="B755" t="s">
        <v>4973</v>
      </c>
      <c r="C755" t="s">
        <v>4974</v>
      </c>
      <c r="D755" t="s">
        <v>4975</v>
      </c>
      <c r="E755" t="s">
        <v>2768</v>
      </c>
      <c r="F755" s="22" t="str">
        <f>"dossierComplet['"&amp;meta_dossier_complet[[#This Row],[COD_VAR]]&amp;"'][code_insee]"</f>
        <v>dossierComplet['P08_PMEN_ANEM0002'][code_insee]</v>
      </c>
    </row>
    <row r="756" spans="1:6" hidden="1">
      <c r="B756" t="s">
        <v>4976</v>
      </c>
      <c r="C756" t="s">
        <v>4977</v>
      </c>
      <c r="D756" t="s">
        <v>4978</v>
      </c>
      <c r="E756" t="s">
        <v>2768</v>
      </c>
      <c r="F756" s="22" t="str">
        <f>"dossierComplet['"&amp;meta_dossier_complet[[#This Row],[COD_VAR]]&amp;"'][code_insee]"</f>
        <v>dossierComplet['P08_PMEN_ANEM0204'][code_insee]</v>
      </c>
    </row>
    <row r="757" spans="1:6" hidden="1">
      <c r="B757" t="s">
        <v>4979</v>
      </c>
      <c r="C757" t="s">
        <v>4980</v>
      </c>
      <c r="D757" t="s">
        <v>4981</v>
      </c>
      <c r="E757" t="s">
        <v>2768</v>
      </c>
      <c r="F757" s="22" t="str">
        <f>"dossierComplet['"&amp;meta_dossier_complet[[#This Row],[COD_VAR]]&amp;"'][code_insee]"</f>
        <v>dossierComplet['P08_PMEN_ANEM0509'][code_insee]</v>
      </c>
    </row>
    <row r="758" spans="1:6" hidden="1">
      <c r="B758" t="s">
        <v>4982</v>
      </c>
      <c r="C758" t="s">
        <v>4983</v>
      </c>
      <c r="D758" t="s">
        <v>4984</v>
      </c>
      <c r="E758" t="s">
        <v>2768</v>
      </c>
      <c r="F758" s="22" t="str">
        <f>"dossierComplet['"&amp;meta_dossier_complet[[#This Row],[COD_VAR]]&amp;"'][code_insee]"</f>
        <v>dossierComplet['P08_PMEN_ANEM10P'][code_insee]</v>
      </c>
    </row>
    <row r="759" spans="1:6" hidden="1">
      <c r="B759" t="s">
        <v>4985</v>
      </c>
      <c r="C759" t="s">
        <v>4986</v>
      </c>
      <c r="D759" t="s">
        <v>4987</v>
      </c>
      <c r="E759" t="s">
        <v>2768</v>
      </c>
      <c r="F759" s="22" t="str">
        <f>"dossierComplet['"&amp;meta_dossier_complet[[#This Row],[COD_VAR]]&amp;"'][code_insee]"</f>
        <v>dossierComplet['P08_NBPI_RP_ANEM0002'][code_insee]</v>
      </c>
    </row>
    <row r="760" spans="1:6" hidden="1">
      <c r="B760" t="s">
        <v>4988</v>
      </c>
      <c r="C760" t="s">
        <v>4989</v>
      </c>
      <c r="D760" t="s">
        <v>4990</v>
      </c>
      <c r="E760" t="s">
        <v>2768</v>
      </c>
      <c r="F760" s="22" t="str">
        <f>"dossierComplet['"&amp;meta_dossier_complet[[#This Row],[COD_VAR]]&amp;"'][code_insee]"</f>
        <v>dossierComplet['P08_NBPI_RP_ANEM0204'][code_insee]</v>
      </c>
    </row>
    <row r="761" spans="1:6" hidden="1">
      <c r="B761" t="s">
        <v>4991</v>
      </c>
      <c r="C761" t="s">
        <v>4992</v>
      </c>
      <c r="D761" t="s">
        <v>4993</v>
      </c>
      <c r="E761" t="s">
        <v>2768</v>
      </c>
      <c r="F761" s="22" t="str">
        <f>"dossierComplet['"&amp;meta_dossier_complet[[#This Row],[COD_VAR]]&amp;"'][code_insee]"</f>
        <v>dossierComplet['P08_NBPI_RP_ANEM0509'][code_insee]</v>
      </c>
    </row>
    <row r="762" spans="1:6" hidden="1">
      <c r="B762" t="s">
        <v>4994</v>
      </c>
      <c r="C762" t="s">
        <v>4995</v>
      </c>
      <c r="D762" t="s">
        <v>4996</v>
      </c>
      <c r="E762" t="s">
        <v>2768</v>
      </c>
      <c r="F762" s="22" t="str">
        <f>"dossierComplet['"&amp;meta_dossier_complet[[#This Row],[COD_VAR]]&amp;"'][code_insee]"</f>
        <v>dossierComplet['P08_NBPI_RP_ANEM10P'][code_insee]</v>
      </c>
    </row>
    <row r="763" spans="1:6">
      <c r="A763" s="19" t="s">
        <v>2766</v>
      </c>
      <c r="B763" t="s">
        <v>218</v>
      </c>
      <c r="C763" t="s">
        <v>4997</v>
      </c>
      <c r="D763" t="s">
        <v>4998</v>
      </c>
      <c r="E763" t="s">
        <v>2768</v>
      </c>
      <c r="F763" s="22" t="str">
        <f>"dossierComplet['"&amp;meta_dossier_complet[[#This Row],[COD_VAR]]&amp;"'][code_insee]"</f>
        <v>dossierComplet['P08_RP_PROP'][code_insee]</v>
      </c>
    </row>
    <row r="764" spans="1:6">
      <c r="A764" s="19" t="s">
        <v>2766</v>
      </c>
      <c r="B764" t="s">
        <v>221</v>
      </c>
      <c r="C764" t="s">
        <v>4999</v>
      </c>
      <c r="D764" t="s">
        <v>5000</v>
      </c>
      <c r="E764" t="s">
        <v>2768</v>
      </c>
      <c r="F764" s="22" t="str">
        <f>"dossierComplet['"&amp;meta_dossier_complet[[#This Row],[COD_VAR]]&amp;"'][code_insee]"</f>
        <v>dossierComplet['P08_RP_LOC'][code_insee]</v>
      </c>
    </row>
    <row r="765" spans="1:6">
      <c r="A765" s="19" t="s">
        <v>2766</v>
      </c>
      <c r="B765" t="s">
        <v>224</v>
      </c>
      <c r="C765" t="s">
        <v>5001</v>
      </c>
      <c r="D765" t="s">
        <v>5002</v>
      </c>
      <c r="E765" t="s">
        <v>2768</v>
      </c>
      <c r="F765" s="22" t="str">
        <f>"dossierComplet['"&amp;meta_dossier_complet[[#This Row],[COD_VAR]]&amp;"'][code_insee]"</f>
        <v>dossierComplet['P08_RP_LOCHLMV'][code_insee]</v>
      </c>
    </row>
    <row r="766" spans="1:6" hidden="1">
      <c r="B766" t="s">
        <v>5003</v>
      </c>
      <c r="C766" t="s">
        <v>5004</v>
      </c>
      <c r="D766" t="s">
        <v>5005</v>
      </c>
      <c r="E766" t="s">
        <v>2768</v>
      </c>
      <c r="F766" s="22" t="str">
        <f>"dossierComplet['"&amp;meta_dossier_complet[[#This Row],[COD_VAR]]&amp;"'][code_insee]"</f>
        <v>dossierComplet['P08_RP_GRAT'][code_insee]</v>
      </c>
    </row>
    <row r="767" spans="1:6" hidden="1">
      <c r="B767" t="s">
        <v>5006</v>
      </c>
      <c r="C767" t="s">
        <v>5007</v>
      </c>
      <c r="D767" t="s">
        <v>5008</v>
      </c>
      <c r="E767" t="s">
        <v>2768</v>
      </c>
      <c r="F767" s="22" t="str">
        <f>"dossierComplet['"&amp;meta_dossier_complet[[#This Row],[COD_VAR]]&amp;"'][code_insee]"</f>
        <v>dossierComplet['P08_NPER_RP'][code_insee]</v>
      </c>
    </row>
    <row r="768" spans="1:6" hidden="1">
      <c r="B768" t="s">
        <v>5009</v>
      </c>
      <c r="C768" t="s">
        <v>5010</v>
      </c>
      <c r="D768" t="s">
        <v>5011</v>
      </c>
      <c r="E768" t="s">
        <v>2768</v>
      </c>
      <c r="F768" s="22" t="str">
        <f>"dossierComplet['"&amp;meta_dossier_complet[[#This Row],[COD_VAR]]&amp;"'][code_insee]"</f>
        <v>dossierComplet['P08_NPER_RP_PROP'][code_insee]</v>
      </c>
    </row>
    <row r="769" spans="2:6" hidden="1">
      <c r="B769" t="s">
        <v>5012</v>
      </c>
      <c r="C769" t="s">
        <v>5013</v>
      </c>
      <c r="D769" t="s">
        <v>5014</v>
      </c>
      <c r="E769" t="s">
        <v>2768</v>
      </c>
      <c r="F769" s="22" t="str">
        <f>"dossierComplet['"&amp;meta_dossier_complet[[#This Row],[COD_VAR]]&amp;"'][code_insee]"</f>
        <v>dossierComplet['P08_NPER_RP_LOC'][code_insee]</v>
      </c>
    </row>
    <row r="770" spans="2:6" hidden="1">
      <c r="B770" t="s">
        <v>5015</v>
      </c>
      <c r="C770" t="s">
        <v>5016</v>
      </c>
      <c r="D770" t="s">
        <v>5017</v>
      </c>
      <c r="E770" t="s">
        <v>2768</v>
      </c>
      <c r="F770" s="22" t="str">
        <f>"dossierComplet['"&amp;meta_dossier_complet[[#This Row],[COD_VAR]]&amp;"'][code_insee]"</f>
        <v>dossierComplet['P08_NPER_RP_LOCHLMV'][code_insee]</v>
      </c>
    </row>
    <row r="771" spans="2:6" hidden="1">
      <c r="B771" t="s">
        <v>5018</v>
      </c>
      <c r="C771" t="s">
        <v>5019</v>
      </c>
      <c r="D771" t="s">
        <v>5020</v>
      </c>
      <c r="E771" t="s">
        <v>2768</v>
      </c>
      <c r="F771" s="22" t="str">
        <f>"dossierComplet['"&amp;meta_dossier_complet[[#This Row],[COD_VAR]]&amp;"'][code_insee]"</f>
        <v>dossierComplet['P08_NPER_RP_GRAT'][code_insee]</v>
      </c>
    </row>
    <row r="772" spans="2:6" hidden="1">
      <c r="B772" t="s">
        <v>5021</v>
      </c>
      <c r="C772" t="s">
        <v>5022</v>
      </c>
      <c r="D772" t="s">
        <v>5023</v>
      </c>
      <c r="E772" t="s">
        <v>2768</v>
      </c>
      <c r="F772" s="22" t="str">
        <f>"dossierComplet['"&amp;meta_dossier_complet[[#This Row],[COD_VAR]]&amp;"'][code_insee]"</f>
        <v>dossierComplet['P08_ANEM_RP'][code_insee]</v>
      </c>
    </row>
    <row r="773" spans="2:6" hidden="1">
      <c r="B773" t="s">
        <v>5024</v>
      </c>
      <c r="C773" t="s">
        <v>5025</v>
      </c>
      <c r="D773" t="s">
        <v>5026</v>
      </c>
      <c r="E773" t="s">
        <v>2768</v>
      </c>
      <c r="F773" s="22" t="str">
        <f>"dossierComplet['"&amp;meta_dossier_complet[[#This Row],[COD_VAR]]&amp;"'][code_insee]"</f>
        <v>dossierComplet['P08_ANEM_RP_PROP'][code_insee]</v>
      </c>
    </row>
    <row r="774" spans="2:6" hidden="1">
      <c r="B774" t="s">
        <v>5027</v>
      </c>
      <c r="C774" t="s">
        <v>5028</v>
      </c>
      <c r="D774" t="s">
        <v>5029</v>
      </c>
      <c r="E774" t="s">
        <v>2768</v>
      </c>
      <c r="F774" s="22" t="str">
        <f>"dossierComplet['"&amp;meta_dossier_complet[[#This Row],[COD_VAR]]&amp;"'][code_insee]"</f>
        <v>dossierComplet['P08_ANEM_RP_LOC'][code_insee]</v>
      </c>
    </row>
    <row r="775" spans="2:6" hidden="1">
      <c r="B775" t="s">
        <v>5030</v>
      </c>
      <c r="C775" t="s">
        <v>5031</v>
      </c>
      <c r="D775" t="s">
        <v>5032</v>
      </c>
      <c r="E775" t="s">
        <v>2768</v>
      </c>
      <c r="F775" s="22" t="str">
        <f>"dossierComplet['"&amp;meta_dossier_complet[[#This Row],[COD_VAR]]&amp;"'][code_insee]"</f>
        <v>dossierComplet['P08_ANEM_RP_LOCHLMV'][code_insee]</v>
      </c>
    </row>
    <row r="776" spans="2:6" hidden="1">
      <c r="B776" t="s">
        <v>5033</v>
      </c>
      <c r="C776" t="s">
        <v>5034</v>
      </c>
      <c r="D776" t="s">
        <v>5035</v>
      </c>
      <c r="E776" t="s">
        <v>2768</v>
      </c>
      <c r="F776" s="22" t="str">
        <f>"dossierComplet['"&amp;meta_dossier_complet[[#This Row],[COD_VAR]]&amp;"'][code_insee]"</f>
        <v>dossierComplet['P08_ANEM_RP_GRAT'][code_insee]</v>
      </c>
    </row>
    <row r="777" spans="2:6" hidden="1">
      <c r="B777" t="s">
        <v>5036</v>
      </c>
      <c r="C777" t="s">
        <v>5037</v>
      </c>
      <c r="D777" t="s">
        <v>5038</v>
      </c>
      <c r="E777" t="s">
        <v>2768</v>
      </c>
      <c r="F777" s="22" t="str">
        <f>"dossierComplet['"&amp;meta_dossier_complet[[#This Row],[COD_VAR]]&amp;"'][code_insee]"</f>
        <v>dossierComplet['P08_RP_SDB'][code_insee]</v>
      </c>
    </row>
    <row r="778" spans="2:6" hidden="1">
      <c r="B778" t="s">
        <v>5039</v>
      </c>
      <c r="C778" t="s">
        <v>5040</v>
      </c>
      <c r="D778" t="s">
        <v>5041</v>
      </c>
      <c r="E778" t="s">
        <v>2768</v>
      </c>
      <c r="F778" s="22" t="str">
        <f>"dossierComplet['"&amp;meta_dossier_complet[[#This Row],[COD_VAR]]&amp;"'][code_insee]"</f>
        <v>dossierComplet['P08_RP_CCCOLL'][code_insee]</v>
      </c>
    </row>
    <row r="779" spans="2:6" hidden="1">
      <c r="B779" t="s">
        <v>5042</v>
      </c>
      <c r="C779" t="s">
        <v>5043</v>
      </c>
      <c r="D779" t="s">
        <v>5044</v>
      </c>
      <c r="E779" t="s">
        <v>2768</v>
      </c>
      <c r="F779" s="22" t="str">
        <f>"dossierComplet['"&amp;meta_dossier_complet[[#This Row],[COD_VAR]]&amp;"'][code_insee]"</f>
        <v>dossierComplet['P08_RP_CCIND'][code_insee]</v>
      </c>
    </row>
    <row r="780" spans="2:6" hidden="1">
      <c r="B780" t="s">
        <v>5045</v>
      </c>
      <c r="C780" t="s">
        <v>5046</v>
      </c>
      <c r="D780" t="s">
        <v>5047</v>
      </c>
      <c r="E780" t="s">
        <v>2768</v>
      </c>
      <c r="F780" s="22" t="str">
        <f>"dossierComplet['"&amp;meta_dossier_complet[[#This Row],[COD_VAR]]&amp;"'][code_insee]"</f>
        <v>dossierComplet['P08_RP_CINDELEC'][code_insee]</v>
      </c>
    </row>
    <row r="781" spans="2:6" hidden="1">
      <c r="B781" t="s">
        <v>5048</v>
      </c>
      <c r="C781" t="s">
        <v>5049</v>
      </c>
      <c r="D781" t="s">
        <v>5050</v>
      </c>
      <c r="E781" t="s">
        <v>2768</v>
      </c>
      <c r="F781" s="22" t="str">
        <f>"dossierComplet['"&amp;meta_dossier_complet[[#This Row],[COD_VAR]]&amp;"'][code_insee]"</f>
        <v>dossierComplet['P08_RP_ELEC'][code_insee]</v>
      </c>
    </row>
    <row r="782" spans="2:6" hidden="1">
      <c r="B782" t="s">
        <v>5051</v>
      </c>
      <c r="C782" t="s">
        <v>5052</v>
      </c>
      <c r="D782" t="s">
        <v>5053</v>
      </c>
      <c r="E782" t="s">
        <v>2768</v>
      </c>
      <c r="F782" s="22" t="str">
        <f>"dossierComplet['"&amp;meta_dossier_complet[[#This Row],[COD_VAR]]&amp;"'][code_insee]"</f>
        <v>dossierComplet['P08_RP_EAUCH'][code_insee]</v>
      </c>
    </row>
    <row r="783" spans="2:6" hidden="1">
      <c r="B783" t="s">
        <v>5054</v>
      </c>
      <c r="C783" t="s">
        <v>5055</v>
      </c>
      <c r="D783" t="s">
        <v>5056</v>
      </c>
      <c r="E783" t="s">
        <v>2768</v>
      </c>
      <c r="F783" s="22" t="str">
        <f>"dossierComplet['"&amp;meta_dossier_complet[[#This Row],[COD_VAR]]&amp;"'][code_insee]"</f>
        <v>dossierComplet['P08_RP_BDWC'][code_insee]</v>
      </c>
    </row>
    <row r="784" spans="2:6" hidden="1">
      <c r="B784" t="s">
        <v>5057</v>
      </c>
      <c r="C784" t="s">
        <v>5058</v>
      </c>
      <c r="D784" t="s">
        <v>5059</v>
      </c>
      <c r="E784" t="s">
        <v>2768</v>
      </c>
      <c r="F784" s="22" t="str">
        <f>"dossierComplet['"&amp;meta_dossier_complet[[#This Row],[COD_VAR]]&amp;"'][code_insee]"</f>
        <v>dossierComplet['P08_RP_CHOS'][code_insee]</v>
      </c>
    </row>
    <row r="785" spans="2:6" hidden="1">
      <c r="B785" t="s">
        <v>5060</v>
      </c>
      <c r="C785" t="s">
        <v>5061</v>
      </c>
      <c r="D785" t="s">
        <v>5062</v>
      </c>
      <c r="E785" t="s">
        <v>2768</v>
      </c>
      <c r="F785" s="22" t="str">
        <f>"dossierComplet['"&amp;meta_dossier_complet[[#This Row],[COD_VAR]]&amp;"'][code_insee]"</f>
        <v>dossierComplet['P08_RP_CLIM'][code_insee]</v>
      </c>
    </row>
    <row r="786" spans="2:6" hidden="1">
      <c r="B786" t="s">
        <v>5063</v>
      </c>
      <c r="C786" t="s">
        <v>5064</v>
      </c>
      <c r="D786" t="s">
        <v>5065</v>
      </c>
      <c r="E786" t="s">
        <v>2768</v>
      </c>
      <c r="F786" s="22" t="str">
        <f>"dossierComplet['"&amp;meta_dossier_complet[[#This Row],[COD_VAR]]&amp;"'][code_insee]"</f>
        <v>dossierComplet['P08_RP_TTEGOU'][code_insee]</v>
      </c>
    </row>
    <row r="787" spans="2:6" hidden="1">
      <c r="B787" t="s">
        <v>5066</v>
      </c>
      <c r="C787" t="s">
        <v>5067</v>
      </c>
      <c r="D787" t="s">
        <v>5068</v>
      </c>
      <c r="E787" t="s">
        <v>2768</v>
      </c>
      <c r="F787" s="22" t="str">
        <f>"dossierComplet['"&amp;meta_dossier_complet[[#This Row],[COD_VAR]]&amp;"'][code_insee]"</f>
        <v>dossierComplet['P08_RP_GARL'][code_insee]</v>
      </c>
    </row>
    <row r="788" spans="2:6" hidden="1">
      <c r="B788" t="s">
        <v>5069</v>
      </c>
      <c r="C788" t="s">
        <v>5070</v>
      </c>
      <c r="D788" t="s">
        <v>5071</v>
      </c>
      <c r="E788" t="s">
        <v>2768</v>
      </c>
      <c r="F788" s="22" t="str">
        <f>"dossierComplet['"&amp;meta_dossier_complet[[#This Row],[COD_VAR]]&amp;"'][code_insee]"</f>
        <v>dossierComplet['P08_RP_VOIT1P'][code_insee]</v>
      </c>
    </row>
    <row r="789" spans="2:6" hidden="1">
      <c r="B789" t="s">
        <v>5072</v>
      </c>
      <c r="C789" t="s">
        <v>5073</v>
      </c>
      <c r="D789" t="s">
        <v>5074</v>
      </c>
      <c r="E789" t="s">
        <v>2768</v>
      </c>
      <c r="F789" s="22" t="str">
        <f>"dossierComplet['"&amp;meta_dossier_complet[[#This Row],[COD_VAR]]&amp;"'][code_insee]"</f>
        <v>dossierComplet['P08_RP_VOIT1'][code_insee]</v>
      </c>
    </row>
    <row r="790" spans="2:6" hidden="1">
      <c r="B790" t="s">
        <v>5075</v>
      </c>
      <c r="C790" t="s">
        <v>5076</v>
      </c>
      <c r="D790" t="s">
        <v>5077</v>
      </c>
      <c r="E790" t="s">
        <v>2768</v>
      </c>
      <c r="F790" s="22" t="str">
        <f>"dossierComplet['"&amp;meta_dossier_complet[[#This Row],[COD_VAR]]&amp;"'][code_insee]"</f>
        <v>dossierComplet['P08_RP_VOIT2P'][code_insee]</v>
      </c>
    </row>
    <row r="791" spans="2:6" hidden="1">
      <c r="B791" t="s">
        <v>5078</v>
      </c>
      <c r="C791" t="s">
        <v>5079</v>
      </c>
      <c r="D791" t="s">
        <v>5080</v>
      </c>
      <c r="E791" t="s">
        <v>2768</v>
      </c>
      <c r="F791" s="22" t="str">
        <f>"dossierComplet['"&amp;meta_dossier_complet[[#This Row],[COD_VAR]]&amp;"'][code_insee]"</f>
        <v>dossierComplet['P08_RP_HABFOR'][code_insee]</v>
      </c>
    </row>
    <row r="792" spans="2:6" hidden="1">
      <c r="B792" t="s">
        <v>5081</v>
      </c>
      <c r="C792" t="s">
        <v>5082</v>
      </c>
      <c r="D792" t="s">
        <v>5083</v>
      </c>
      <c r="E792" t="s">
        <v>2768</v>
      </c>
      <c r="F792" s="22" t="str">
        <f>"dossierComplet['"&amp;meta_dossier_complet[[#This Row],[COD_VAR]]&amp;"'][code_insee]"</f>
        <v>dossierComplet['P08_RP_CASE'][code_insee]</v>
      </c>
    </row>
    <row r="793" spans="2:6" hidden="1">
      <c r="B793" t="s">
        <v>5084</v>
      </c>
      <c r="C793" t="s">
        <v>5085</v>
      </c>
      <c r="D793" t="s">
        <v>5086</v>
      </c>
      <c r="E793" t="s">
        <v>2768</v>
      </c>
      <c r="F793" s="22" t="str">
        <f>"dossierComplet['"&amp;meta_dossier_complet[[#This Row],[COD_VAR]]&amp;"'][code_insee]"</f>
        <v>dossierComplet['P08_RP_MIBOIS'][code_insee]</v>
      </c>
    </row>
    <row r="794" spans="2:6" hidden="1">
      <c r="B794" t="s">
        <v>5087</v>
      </c>
      <c r="C794" t="s">
        <v>5088</v>
      </c>
      <c r="D794" t="s">
        <v>5089</v>
      </c>
      <c r="E794" t="s">
        <v>2768</v>
      </c>
      <c r="F794" s="22" t="str">
        <f>"dossierComplet['"&amp;meta_dossier_complet[[#This Row],[COD_VAR]]&amp;"'][code_insee]"</f>
        <v>dossierComplet['P08_RP_MIDUR'][code_insee]</v>
      </c>
    </row>
    <row r="795" spans="2:6" hidden="1">
      <c r="B795" t="s">
        <v>5090</v>
      </c>
      <c r="C795" t="s">
        <v>5091</v>
      </c>
      <c r="D795" t="s">
        <v>5092</v>
      </c>
      <c r="E795" t="s">
        <v>2768</v>
      </c>
      <c r="F795" s="22" t="str">
        <f>"dossierComplet['"&amp;meta_dossier_complet[[#This Row],[COD_VAR]]&amp;"'][code_insee]"</f>
        <v>dossierComplet['P18_POP0205'][code_insee]</v>
      </c>
    </row>
    <row r="796" spans="2:6" hidden="1">
      <c r="B796" t="s">
        <v>5093</v>
      </c>
      <c r="C796" t="s">
        <v>5094</v>
      </c>
      <c r="D796" t="s">
        <v>5095</v>
      </c>
      <c r="E796" t="s">
        <v>2768</v>
      </c>
      <c r="F796" s="22" t="str">
        <f>"dossierComplet['"&amp;meta_dossier_complet[[#This Row],[COD_VAR]]&amp;"'][code_insee]"</f>
        <v>dossierComplet['P18_POP0610'][code_insee]</v>
      </c>
    </row>
    <row r="797" spans="2:6" hidden="1">
      <c r="B797" t="s">
        <v>5096</v>
      </c>
      <c r="C797" t="s">
        <v>5097</v>
      </c>
      <c r="D797" t="s">
        <v>5098</v>
      </c>
      <c r="E797" t="s">
        <v>2768</v>
      </c>
      <c r="F797" s="22" t="str">
        <f>"dossierComplet['"&amp;meta_dossier_complet[[#This Row],[COD_VAR]]&amp;"'][code_insee]"</f>
        <v>dossierComplet['P18_POP1114'][code_insee]</v>
      </c>
    </row>
    <row r="798" spans="2:6" hidden="1">
      <c r="B798" t="s">
        <v>5099</v>
      </c>
      <c r="C798" t="s">
        <v>5100</v>
      </c>
      <c r="D798" t="s">
        <v>5101</v>
      </c>
      <c r="E798" t="s">
        <v>2768</v>
      </c>
      <c r="F798" s="22" t="str">
        <f>"dossierComplet['"&amp;meta_dossier_complet[[#This Row],[COD_VAR]]&amp;"'][code_insee]"</f>
        <v>dossierComplet['P18_POP1517'][code_insee]</v>
      </c>
    </row>
    <row r="799" spans="2:6" hidden="1">
      <c r="B799" t="s">
        <v>5102</v>
      </c>
      <c r="C799" t="s">
        <v>5103</v>
      </c>
      <c r="D799" t="s">
        <v>5104</v>
      </c>
      <c r="E799" t="s">
        <v>2768</v>
      </c>
      <c r="F799" s="22" t="str">
        <f>"dossierComplet['"&amp;meta_dossier_complet[[#This Row],[COD_VAR]]&amp;"'][code_insee]"</f>
        <v>dossierComplet['P18_POP1824'][code_insee]</v>
      </c>
    </row>
    <row r="800" spans="2:6" hidden="1">
      <c r="B800" t="s">
        <v>5105</v>
      </c>
      <c r="C800" t="s">
        <v>5106</v>
      </c>
      <c r="D800" t="s">
        <v>5107</v>
      </c>
      <c r="E800" t="s">
        <v>2768</v>
      </c>
      <c r="F800" s="22" t="str">
        <f>"dossierComplet['"&amp;meta_dossier_complet[[#This Row],[COD_VAR]]&amp;"'][code_insee]"</f>
        <v>dossierComplet['P18_POP2529'][code_insee]</v>
      </c>
    </row>
    <row r="801" spans="2:6" hidden="1">
      <c r="B801" t="s">
        <v>5108</v>
      </c>
      <c r="C801" t="s">
        <v>5109</v>
      </c>
      <c r="D801" t="s">
        <v>5110</v>
      </c>
      <c r="E801" t="s">
        <v>2768</v>
      </c>
      <c r="F801" s="22" t="str">
        <f>"dossierComplet['"&amp;meta_dossier_complet[[#This Row],[COD_VAR]]&amp;"'][code_insee]"</f>
        <v>dossierComplet['P18_POP30P'][code_insee]</v>
      </c>
    </row>
    <row r="802" spans="2:6" hidden="1">
      <c r="B802" t="s">
        <v>5111</v>
      </c>
      <c r="C802" t="s">
        <v>5112</v>
      </c>
      <c r="D802" t="s">
        <v>5113</v>
      </c>
      <c r="E802" t="s">
        <v>2768</v>
      </c>
      <c r="F802" s="22" t="str">
        <f>"dossierComplet['"&amp;meta_dossier_complet[[#This Row],[COD_VAR]]&amp;"'][code_insee]"</f>
        <v>dossierComplet['P18_SCOL0205'][code_insee]</v>
      </c>
    </row>
    <row r="803" spans="2:6" hidden="1">
      <c r="B803" t="s">
        <v>5114</v>
      </c>
      <c r="C803" t="s">
        <v>5115</v>
      </c>
      <c r="D803" t="s">
        <v>5116</v>
      </c>
      <c r="E803" t="s">
        <v>2768</v>
      </c>
      <c r="F803" s="22" t="str">
        <f>"dossierComplet['"&amp;meta_dossier_complet[[#This Row],[COD_VAR]]&amp;"'][code_insee]"</f>
        <v>dossierComplet['P18_SCOL0610'][code_insee]</v>
      </c>
    </row>
    <row r="804" spans="2:6" hidden="1">
      <c r="B804" t="s">
        <v>5117</v>
      </c>
      <c r="C804" t="s">
        <v>5118</v>
      </c>
      <c r="D804" t="s">
        <v>5119</v>
      </c>
      <c r="E804" t="s">
        <v>2768</v>
      </c>
      <c r="F804" s="22" t="str">
        <f>"dossierComplet['"&amp;meta_dossier_complet[[#This Row],[COD_VAR]]&amp;"'][code_insee]"</f>
        <v>dossierComplet['P18_SCOL1114'][code_insee]</v>
      </c>
    </row>
    <row r="805" spans="2:6" hidden="1">
      <c r="B805" t="s">
        <v>5120</v>
      </c>
      <c r="C805" t="s">
        <v>5121</v>
      </c>
      <c r="D805" t="s">
        <v>5122</v>
      </c>
      <c r="E805" t="s">
        <v>2768</v>
      </c>
      <c r="F805" s="22" t="str">
        <f>"dossierComplet['"&amp;meta_dossier_complet[[#This Row],[COD_VAR]]&amp;"'][code_insee]"</f>
        <v>dossierComplet['P18_SCOL1517'][code_insee]</v>
      </c>
    </row>
    <row r="806" spans="2:6" hidden="1">
      <c r="B806" t="s">
        <v>5123</v>
      </c>
      <c r="C806" t="s">
        <v>5124</v>
      </c>
      <c r="D806" t="s">
        <v>5125</v>
      </c>
      <c r="E806" t="s">
        <v>2768</v>
      </c>
      <c r="F806" s="22" t="str">
        <f>"dossierComplet['"&amp;meta_dossier_complet[[#This Row],[COD_VAR]]&amp;"'][code_insee]"</f>
        <v>dossierComplet['P18_SCOL1824'][code_insee]</v>
      </c>
    </row>
    <row r="807" spans="2:6" hidden="1">
      <c r="B807" t="s">
        <v>5126</v>
      </c>
      <c r="C807" t="s">
        <v>5127</v>
      </c>
      <c r="D807" t="s">
        <v>5128</v>
      </c>
      <c r="E807" t="s">
        <v>2768</v>
      </c>
      <c r="F807" s="22" t="str">
        <f>"dossierComplet['"&amp;meta_dossier_complet[[#This Row],[COD_VAR]]&amp;"'][code_insee]"</f>
        <v>dossierComplet['P18_SCOL2529'][code_insee]</v>
      </c>
    </row>
    <row r="808" spans="2:6" hidden="1">
      <c r="B808" t="s">
        <v>5129</v>
      </c>
      <c r="C808" t="s">
        <v>5130</v>
      </c>
      <c r="D808" t="s">
        <v>5131</v>
      </c>
      <c r="E808" t="s">
        <v>2768</v>
      </c>
      <c r="F808" s="22" t="str">
        <f>"dossierComplet['"&amp;meta_dossier_complet[[#This Row],[COD_VAR]]&amp;"'][code_insee]"</f>
        <v>dossierComplet['P18_SCOL30P'][code_insee]</v>
      </c>
    </row>
    <row r="809" spans="2:6" hidden="1">
      <c r="B809" t="s">
        <v>5132</v>
      </c>
      <c r="C809" t="s">
        <v>5133</v>
      </c>
      <c r="D809" t="s">
        <v>5134</v>
      </c>
      <c r="E809" t="s">
        <v>2768</v>
      </c>
      <c r="F809" s="22" t="str">
        <f>"dossierComplet['"&amp;meta_dossier_complet[[#This Row],[COD_VAR]]&amp;"'][code_insee]"</f>
        <v>dossierComplet['P18_H0205'][code_insee]</v>
      </c>
    </row>
    <row r="810" spans="2:6" hidden="1">
      <c r="B810" t="s">
        <v>5135</v>
      </c>
      <c r="C810" t="s">
        <v>5136</v>
      </c>
      <c r="D810" t="s">
        <v>5137</v>
      </c>
      <c r="E810" t="s">
        <v>2768</v>
      </c>
      <c r="F810" s="22" t="str">
        <f>"dossierComplet['"&amp;meta_dossier_complet[[#This Row],[COD_VAR]]&amp;"'][code_insee]"</f>
        <v>dossierComplet['P18_H0610'][code_insee]</v>
      </c>
    </row>
    <row r="811" spans="2:6" hidden="1">
      <c r="B811" t="s">
        <v>5138</v>
      </c>
      <c r="C811" t="s">
        <v>5139</v>
      </c>
      <c r="D811" t="s">
        <v>5140</v>
      </c>
      <c r="E811" t="s">
        <v>2768</v>
      </c>
      <c r="F811" s="22" t="str">
        <f>"dossierComplet['"&amp;meta_dossier_complet[[#This Row],[COD_VAR]]&amp;"'][code_insee]"</f>
        <v>dossierComplet['P18_H1114'][code_insee]</v>
      </c>
    </row>
    <row r="812" spans="2:6" hidden="1">
      <c r="B812" t="s">
        <v>5141</v>
      </c>
      <c r="C812" t="s">
        <v>5142</v>
      </c>
      <c r="D812" t="s">
        <v>5143</v>
      </c>
      <c r="E812" t="s">
        <v>2768</v>
      </c>
      <c r="F812" s="22" t="str">
        <f>"dossierComplet['"&amp;meta_dossier_complet[[#This Row],[COD_VAR]]&amp;"'][code_insee]"</f>
        <v>dossierComplet['P18_H1517'][code_insee]</v>
      </c>
    </row>
    <row r="813" spans="2:6" hidden="1">
      <c r="B813" t="s">
        <v>5144</v>
      </c>
      <c r="C813" t="s">
        <v>5145</v>
      </c>
      <c r="D813" t="s">
        <v>5146</v>
      </c>
      <c r="E813" t="s">
        <v>2768</v>
      </c>
      <c r="F813" s="22" t="str">
        <f>"dossierComplet['"&amp;meta_dossier_complet[[#This Row],[COD_VAR]]&amp;"'][code_insee]"</f>
        <v>dossierComplet['P18_H1824'][code_insee]</v>
      </c>
    </row>
    <row r="814" spans="2:6" hidden="1">
      <c r="B814" t="s">
        <v>5147</v>
      </c>
      <c r="C814" t="s">
        <v>5148</v>
      </c>
      <c r="D814" t="s">
        <v>5149</v>
      </c>
      <c r="E814" t="s">
        <v>2768</v>
      </c>
      <c r="F814" s="22" t="str">
        <f>"dossierComplet['"&amp;meta_dossier_complet[[#This Row],[COD_VAR]]&amp;"'][code_insee]"</f>
        <v>dossierComplet['P18_H2529'][code_insee]</v>
      </c>
    </row>
    <row r="815" spans="2:6" hidden="1">
      <c r="B815" t="s">
        <v>5150</v>
      </c>
      <c r="C815" t="s">
        <v>5151</v>
      </c>
      <c r="D815" t="s">
        <v>5152</v>
      </c>
      <c r="E815" t="s">
        <v>2768</v>
      </c>
      <c r="F815" s="22" t="str">
        <f>"dossierComplet['"&amp;meta_dossier_complet[[#This Row],[COD_VAR]]&amp;"'][code_insee]"</f>
        <v>dossierComplet['P18_H30P'][code_insee]</v>
      </c>
    </row>
    <row r="816" spans="2:6" hidden="1">
      <c r="B816" t="s">
        <v>5153</v>
      </c>
      <c r="C816" t="s">
        <v>5154</v>
      </c>
      <c r="D816" t="s">
        <v>5155</v>
      </c>
      <c r="E816" t="s">
        <v>2768</v>
      </c>
      <c r="F816" s="22" t="str">
        <f>"dossierComplet['"&amp;meta_dossier_complet[[#This Row],[COD_VAR]]&amp;"'][code_insee]"</f>
        <v>dossierComplet['P18_HSCOL0205'][code_insee]</v>
      </c>
    </row>
    <row r="817" spans="2:6" hidden="1">
      <c r="B817" t="s">
        <v>5156</v>
      </c>
      <c r="C817" t="s">
        <v>5157</v>
      </c>
      <c r="D817" t="s">
        <v>5158</v>
      </c>
      <c r="E817" t="s">
        <v>2768</v>
      </c>
      <c r="F817" s="22" t="str">
        <f>"dossierComplet['"&amp;meta_dossier_complet[[#This Row],[COD_VAR]]&amp;"'][code_insee]"</f>
        <v>dossierComplet['P18_HSCOL0610'][code_insee]</v>
      </c>
    </row>
    <row r="818" spans="2:6" hidden="1">
      <c r="B818" t="s">
        <v>5159</v>
      </c>
      <c r="C818" t="s">
        <v>5160</v>
      </c>
      <c r="D818" t="s">
        <v>5161</v>
      </c>
      <c r="E818" t="s">
        <v>2768</v>
      </c>
      <c r="F818" s="22" t="str">
        <f>"dossierComplet['"&amp;meta_dossier_complet[[#This Row],[COD_VAR]]&amp;"'][code_insee]"</f>
        <v>dossierComplet['P18_HSCOL1114'][code_insee]</v>
      </c>
    </row>
    <row r="819" spans="2:6" hidden="1">
      <c r="B819" t="s">
        <v>5162</v>
      </c>
      <c r="C819" t="s">
        <v>5163</v>
      </c>
      <c r="D819" t="s">
        <v>5164</v>
      </c>
      <c r="E819" t="s">
        <v>2768</v>
      </c>
      <c r="F819" s="22" t="str">
        <f>"dossierComplet['"&amp;meta_dossier_complet[[#This Row],[COD_VAR]]&amp;"'][code_insee]"</f>
        <v>dossierComplet['P18_HSCOL1517'][code_insee]</v>
      </c>
    </row>
    <row r="820" spans="2:6" hidden="1">
      <c r="B820" t="s">
        <v>5165</v>
      </c>
      <c r="C820" t="s">
        <v>5166</v>
      </c>
      <c r="D820" t="s">
        <v>5167</v>
      </c>
      <c r="E820" t="s">
        <v>2768</v>
      </c>
      <c r="F820" s="22" t="str">
        <f>"dossierComplet['"&amp;meta_dossier_complet[[#This Row],[COD_VAR]]&amp;"'][code_insee]"</f>
        <v>dossierComplet['P18_HSCOL1824'][code_insee]</v>
      </c>
    </row>
    <row r="821" spans="2:6" hidden="1">
      <c r="B821" t="s">
        <v>5168</v>
      </c>
      <c r="C821" t="s">
        <v>5169</v>
      </c>
      <c r="D821" t="s">
        <v>5170</v>
      </c>
      <c r="E821" t="s">
        <v>2768</v>
      </c>
      <c r="F821" s="22" t="str">
        <f>"dossierComplet['"&amp;meta_dossier_complet[[#This Row],[COD_VAR]]&amp;"'][code_insee]"</f>
        <v>dossierComplet['P18_HSCOL2529'][code_insee]</v>
      </c>
    </row>
    <row r="822" spans="2:6" hidden="1">
      <c r="B822" t="s">
        <v>5171</v>
      </c>
      <c r="C822" t="s">
        <v>5172</v>
      </c>
      <c r="D822" t="s">
        <v>5173</v>
      </c>
      <c r="E822" t="s">
        <v>2768</v>
      </c>
      <c r="F822" s="22" t="str">
        <f>"dossierComplet['"&amp;meta_dossier_complet[[#This Row],[COD_VAR]]&amp;"'][code_insee]"</f>
        <v>dossierComplet['P18_HSCOL30P'][code_insee]</v>
      </c>
    </row>
    <row r="823" spans="2:6" hidden="1">
      <c r="B823" t="s">
        <v>5174</v>
      </c>
      <c r="C823" t="s">
        <v>5175</v>
      </c>
      <c r="D823" t="s">
        <v>5176</v>
      </c>
      <c r="E823" t="s">
        <v>2768</v>
      </c>
      <c r="F823" s="22" t="str">
        <f>"dossierComplet['"&amp;meta_dossier_complet[[#This Row],[COD_VAR]]&amp;"'][code_insee]"</f>
        <v>dossierComplet['P18_F0205'][code_insee]</v>
      </c>
    </row>
    <row r="824" spans="2:6" hidden="1">
      <c r="B824" t="s">
        <v>5177</v>
      </c>
      <c r="C824" t="s">
        <v>5178</v>
      </c>
      <c r="D824" t="s">
        <v>5179</v>
      </c>
      <c r="E824" t="s">
        <v>2768</v>
      </c>
      <c r="F824" s="22" t="str">
        <f>"dossierComplet['"&amp;meta_dossier_complet[[#This Row],[COD_VAR]]&amp;"'][code_insee]"</f>
        <v>dossierComplet['P18_F0610'][code_insee]</v>
      </c>
    </row>
    <row r="825" spans="2:6" hidden="1">
      <c r="B825" t="s">
        <v>5180</v>
      </c>
      <c r="C825" t="s">
        <v>5181</v>
      </c>
      <c r="D825" t="s">
        <v>5182</v>
      </c>
      <c r="E825" t="s">
        <v>2768</v>
      </c>
      <c r="F825" s="22" t="str">
        <f>"dossierComplet['"&amp;meta_dossier_complet[[#This Row],[COD_VAR]]&amp;"'][code_insee]"</f>
        <v>dossierComplet['P18_F1114'][code_insee]</v>
      </c>
    </row>
    <row r="826" spans="2:6" hidden="1">
      <c r="B826" t="s">
        <v>5183</v>
      </c>
      <c r="C826" t="s">
        <v>5184</v>
      </c>
      <c r="D826" t="s">
        <v>5185</v>
      </c>
      <c r="E826" t="s">
        <v>2768</v>
      </c>
      <c r="F826" s="22" t="str">
        <f>"dossierComplet['"&amp;meta_dossier_complet[[#This Row],[COD_VAR]]&amp;"'][code_insee]"</f>
        <v>dossierComplet['P18_F1517'][code_insee]</v>
      </c>
    </row>
    <row r="827" spans="2:6" hidden="1">
      <c r="B827" t="s">
        <v>5186</v>
      </c>
      <c r="C827" t="s">
        <v>5187</v>
      </c>
      <c r="D827" t="s">
        <v>5188</v>
      </c>
      <c r="E827" t="s">
        <v>2768</v>
      </c>
      <c r="F827" s="22" t="str">
        <f>"dossierComplet['"&amp;meta_dossier_complet[[#This Row],[COD_VAR]]&amp;"'][code_insee]"</f>
        <v>dossierComplet['P18_F1824'][code_insee]</v>
      </c>
    </row>
    <row r="828" spans="2:6" hidden="1">
      <c r="B828" t="s">
        <v>5189</v>
      </c>
      <c r="C828" t="s">
        <v>5190</v>
      </c>
      <c r="D828" t="s">
        <v>5191</v>
      </c>
      <c r="E828" t="s">
        <v>2768</v>
      </c>
      <c r="F828" s="22" t="str">
        <f>"dossierComplet['"&amp;meta_dossier_complet[[#This Row],[COD_VAR]]&amp;"'][code_insee]"</f>
        <v>dossierComplet['P18_F2529'][code_insee]</v>
      </c>
    </row>
    <row r="829" spans="2:6" hidden="1">
      <c r="B829" t="s">
        <v>5192</v>
      </c>
      <c r="C829" t="s">
        <v>5193</v>
      </c>
      <c r="D829" t="s">
        <v>5194</v>
      </c>
      <c r="E829" t="s">
        <v>2768</v>
      </c>
      <c r="F829" s="22" t="str">
        <f>"dossierComplet['"&amp;meta_dossier_complet[[#This Row],[COD_VAR]]&amp;"'][code_insee]"</f>
        <v>dossierComplet['P18_F30P'][code_insee]</v>
      </c>
    </row>
    <row r="830" spans="2:6" hidden="1">
      <c r="B830" t="s">
        <v>5195</v>
      </c>
      <c r="C830" t="s">
        <v>5196</v>
      </c>
      <c r="D830" t="s">
        <v>5197</v>
      </c>
      <c r="E830" t="s">
        <v>2768</v>
      </c>
      <c r="F830" s="22" t="str">
        <f>"dossierComplet['"&amp;meta_dossier_complet[[#This Row],[COD_VAR]]&amp;"'][code_insee]"</f>
        <v>dossierComplet['P18_FSCOL0205'][code_insee]</v>
      </c>
    </row>
    <row r="831" spans="2:6" hidden="1">
      <c r="B831" t="s">
        <v>5198</v>
      </c>
      <c r="C831" t="s">
        <v>5199</v>
      </c>
      <c r="D831" t="s">
        <v>5200</v>
      </c>
      <c r="E831" t="s">
        <v>2768</v>
      </c>
      <c r="F831" s="22" t="str">
        <f>"dossierComplet['"&amp;meta_dossier_complet[[#This Row],[COD_VAR]]&amp;"'][code_insee]"</f>
        <v>dossierComplet['P18_FSCOL0610'][code_insee]</v>
      </c>
    </row>
    <row r="832" spans="2:6" hidden="1">
      <c r="B832" t="s">
        <v>5201</v>
      </c>
      <c r="C832" t="s">
        <v>5202</v>
      </c>
      <c r="D832" t="s">
        <v>5203</v>
      </c>
      <c r="E832" t="s">
        <v>2768</v>
      </c>
      <c r="F832" s="22" t="str">
        <f>"dossierComplet['"&amp;meta_dossier_complet[[#This Row],[COD_VAR]]&amp;"'][code_insee]"</f>
        <v>dossierComplet['P18_FSCOL1114'][code_insee]</v>
      </c>
    </row>
    <row r="833" spans="2:6" hidden="1">
      <c r="B833" t="s">
        <v>5204</v>
      </c>
      <c r="C833" t="s">
        <v>5205</v>
      </c>
      <c r="D833" t="s">
        <v>5206</v>
      </c>
      <c r="E833" t="s">
        <v>2768</v>
      </c>
      <c r="F833" s="22" t="str">
        <f>"dossierComplet['"&amp;meta_dossier_complet[[#This Row],[COD_VAR]]&amp;"'][code_insee]"</f>
        <v>dossierComplet['P18_FSCOL1517'][code_insee]</v>
      </c>
    </row>
    <row r="834" spans="2:6" hidden="1">
      <c r="B834" t="s">
        <v>5207</v>
      </c>
      <c r="C834" t="s">
        <v>5208</v>
      </c>
      <c r="D834" t="s">
        <v>5209</v>
      </c>
      <c r="E834" t="s">
        <v>2768</v>
      </c>
      <c r="F834" s="22" t="str">
        <f>"dossierComplet['"&amp;meta_dossier_complet[[#This Row],[COD_VAR]]&amp;"'][code_insee]"</f>
        <v>dossierComplet['P18_FSCOL1824'][code_insee]</v>
      </c>
    </row>
    <row r="835" spans="2:6" hidden="1">
      <c r="B835" t="s">
        <v>5210</v>
      </c>
      <c r="C835" t="s">
        <v>5211</v>
      </c>
      <c r="D835" t="s">
        <v>5212</v>
      </c>
      <c r="E835" t="s">
        <v>2768</v>
      </c>
      <c r="F835" s="22" t="str">
        <f>"dossierComplet['"&amp;meta_dossier_complet[[#This Row],[COD_VAR]]&amp;"'][code_insee]"</f>
        <v>dossierComplet['P18_FSCOL2529'][code_insee]</v>
      </c>
    </row>
    <row r="836" spans="2:6" hidden="1">
      <c r="B836" t="s">
        <v>5213</v>
      </c>
      <c r="C836" t="s">
        <v>5214</v>
      </c>
      <c r="D836" t="s">
        <v>5215</v>
      </c>
      <c r="E836" t="s">
        <v>2768</v>
      </c>
      <c r="F836" s="22" t="str">
        <f>"dossierComplet['"&amp;meta_dossier_complet[[#This Row],[COD_VAR]]&amp;"'][code_insee]"</f>
        <v>dossierComplet['P18_FSCOL30P'][code_insee]</v>
      </c>
    </row>
    <row r="837" spans="2:6" hidden="1">
      <c r="B837" t="s">
        <v>5216</v>
      </c>
      <c r="C837" t="s">
        <v>5217</v>
      </c>
      <c r="D837" t="s">
        <v>5218</v>
      </c>
      <c r="E837" t="s">
        <v>2768</v>
      </c>
      <c r="F837" s="22" t="str">
        <f>"dossierComplet['"&amp;meta_dossier_complet[[#This Row],[COD_VAR]]&amp;"'][code_insee]"</f>
        <v>dossierComplet['P18_NSCOL15P'][code_insee]</v>
      </c>
    </row>
    <row r="838" spans="2:6" hidden="1">
      <c r="B838" t="s">
        <v>5219</v>
      </c>
      <c r="C838" t="s">
        <v>5220</v>
      </c>
      <c r="D838" t="s">
        <v>5221</v>
      </c>
      <c r="E838" t="s">
        <v>2768</v>
      </c>
      <c r="F838" s="22" t="str">
        <f>"dossierComplet['"&amp;meta_dossier_complet[[#This Row],[COD_VAR]]&amp;"'][code_insee]"</f>
        <v>dossierComplet['P18_NSCOL15P_DIPLMIN'][code_insee]</v>
      </c>
    </row>
    <row r="839" spans="2:6" hidden="1">
      <c r="B839" t="s">
        <v>5222</v>
      </c>
      <c r="C839" t="s">
        <v>5223</v>
      </c>
      <c r="D839" t="s">
        <v>5224</v>
      </c>
      <c r="E839" t="s">
        <v>2768</v>
      </c>
      <c r="F839" s="22" t="str">
        <f>"dossierComplet['"&amp;meta_dossier_complet[[#This Row],[COD_VAR]]&amp;"'][code_insee]"</f>
        <v>dossierComplet['P18_NSCOL15P_BEPC'][code_insee]</v>
      </c>
    </row>
    <row r="840" spans="2:6" hidden="1">
      <c r="B840" t="s">
        <v>5225</v>
      </c>
      <c r="C840" t="s">
        <v>5226</v>
      </c>
      <c r="D840" t="s">
        <v>5227</v>
      </c>
      <c r="E840" t="s">
        <v>2768</v>
      </c>
      <c r="F840" s="22" t="str">
        <f>"dossierComplet['"&amp;meta_dossier_complet[[#This Row],[COD_VAR]]&amp;"'][code_insee]"</f>
        <v>dossierComplet['P18_NSCOL15P_CAPBEP'][code_insee]</v>
      </c>
    </row>
    <row r="841" spans="2:6" hidden="1">
      <c r="B841" t="s">
        <v>5228</v>
      </c>
      <c r="C841" t="s">
        <v>5229</v>
      </c>
      <c r="D841" t="s">
        <v>5230</v>
      </c>
      <c r="E841" t="s">
        <v>2768</v>
      </c>
      <c r="F841" s="22" t="str">
        <f>"dossierComplet['"&amp;meta_dossier_complet[[#This Row],[COD_VAR]]&amp;"'][code_insee]"</f>
        <v>dossierComplet['P18_NSCOL15P_BAC'][code_insee]</v>
      </c>
    </row>
    <row r="842" spans="2:6" hidden="1">
      <c r="B842" t="s">
        <v>5231</v>
      </c>
      <c r="C842" t="s">
        <v>5232</v>
      </c>
      <c r="D842" t="s">
        <v>5233</v>
      </c>
      <c r="E842" t="s">
        <v>2768</v>
      </c>
      <c r="F842" s="22" t="str">
        <f>"dossierComplet['"&amp;meta_dossier_complet[[#This Row],[COD_VAR]]&amp;"'][code_insee]"</f>
        <v>dossierComplet['P18_NSCOL15P_SUP2'][code_insee]</v>
      </c>
    </row>
    <row r="843" spans="2:6" hidden="1">
      <c r="B843" t="s">
        <v>5234</v>
      </c>
      <c r="C843" t="s">
        <v>5235</v>
      </c>
      <c r="D843" t="s">
        <v>5236</v>
      </c>
      <c r="E843" t="s">
        <v>2768</v>
      </c>
      <c r="F843" s="22" t="str">
        <f>"dossierComplet['"&amp;meta_dossier_complet[[#This Row],[COD_VAR]]&amp;"'][code_insee]"</f>
        <v>dossierComplet['P18_NSCOL15P_SUP34'][code_insee]</v>
      </c>
    </row>
    <row r="844" spans="2:6" hidden="1">
      <c r="B844" t="s">
        <v>5237</v>
      </c>
      <c r="C844" t="s">
        <v>5238</v>
      </c>
      <c r="D844" t="s">
        <v>5239</v>
      </c>
      <c r="E844" t="s">
        <v>2768</v>
      </c>
      <c r="F844" s="22" t="str">
        <f>"dossierComplet['"&amp;meta_dossier_complet[[#This Row],[COD_VAR]]&amp;"'][code_insee]"</f>
        <v>dossierComplet['P18_NSCOL15P_SUP5'][code_insee]</v>
      </c>
    </row>
    <row r="845" spans="2:6" hidden="1">
      <c r="B845" t="s">
        <v>5240</v>
      </c>
      <c r="C845" t="s">
        <v>5241</v>
      </c>
      <c r="D845" t="s">
        <v>5242</v>
      </c>
      <c r="E845" t="s">
        <v>2768</v>
      </c>
      <c r="F845" s="22" t="str">
        <f>"dossierComplet['"&amp;meta_dossier_complet[[#This Row],[COD_VAR]]&amp;"'][code_insee]"</f>
        <v>dossierComplet['P18_HNSCOL15P'][code_insee]</v>
      </c>
    </row>
    <row r="846" spans="2:6" hidden="1">
      <c r="B846" t="s">
        <v>5243</v>
      </c>
      <c r="C846" t="s">
        <v>5244</v>
      </c>
      <c r="D846" t="s">
        <v>5245</v>
      </c>
      <c r="E846" t="s">
        <v>2768</v>
      </c>
      <c r="F846" s="22" t="str">
        <f>"dossierComplet['"&amp;meta_dossier_complet[[#This Row],[COD_VAR]]&amp;"'][code_insee]"</f>
        <v>dossierComplet['P18_HNSCOL15P_DIPLMIN'][code_insee]</v>
      </c>
    </row>
    <row r="847" spans="2:6" hidden="1">
      <c r="B847" t="s">
        <v>5246</v>
      </c>
      <c r="C847" t="s">
        <v>5247</v>
      </c>
      <c r="D847" t="s">
        <v>5248</v>
      </c>
      <c r="E847" t="s">
        <v>2768</v>
      </c>
      <c r="F847" s="22" t="str">
        <f>"dossierComplet['"&amp;meta_dossier_complet[[#This Row],[COD_VAR]]&amp;"'][code_insee]"</f>
        <v>dossierComplet['P18_HNSCOL15P_BEPC'][code_insee]</v>
      </c>
    </row>
    <row r="848" spans="2:6" hidden="1">
      <c r="B848" t="s">
        <v>5249</v>
      </c>
      <c r="C848" t="s">
        <v>5250</v>
      </c>
      <c r="D848" t="s">
        <v>5251</v>
      </c>
      <c r="E848" t="s">
        <v>2768</v>
      </c>
      <c r="F848" s="22" t="str">
        <f>"dossierComplet['"&amp;meta_dossier_complet[[#This Row],[COD_VAR]]&amp;"'][code_insee]"</f>
        <v>dossierComplet['P18_HNSCOL15P_CAPBEP'][code_insee]</v>
      </c>
    </row>
    <row r="849" spans="2:6" hidden="1">
      <c r="B849" t="s">
        <v>5252</v>
      </c>
      <c r="C849" t="s">
        <v>5253</v>
      </c>
      <c r="D849" t="s">
        <v>5254</v>
      </c>
      <c r="E849" t="s">
        <v>2768</v>
      </c>
      <c r="F849" s="22" t="str">
        <f>"dossierComplet['"&amp;meta_dossier_complet[[#This Row],[COD_VAR]]&amp;"'][code_insee]"</f>
        <v>dossierComplet['P18_HNSCOL15P_BAC'][code_insee]</v>
      </c>
    </row>
    <row r="850" spans="2:6" hidden="1">
      <c r="B850" t="s">
        <v>5255</v>
      </c>
      <c r="C850" t="s">
        <v>5256</v>
      </c>
      <c r="D850" t="s">
        <v>5257</v>
      </c>
      <c r="E850" t="s">
        <v>2768</v>
      </c>
      <c r="F850" s="22" t="str">
        <f>"dossierComplet['"&amp;meta_dossier_complet[[#This Row],[COD_VAR]]&amp;"'][code_insee]"</f>
        <v>dossierComplet['P18_HNSCOL15P_SUP2'][code_insee]</v>
      </c>
    </row>
    <row r="851" spans="2:6" hidden="1">
      <c r="B851" t="s">
        <v>5258</v>
      </c>
      <c r="C851" t="s">
        <v>5259</v>
      </c>
      <c r="D851" t="s">
        <v>5260</v>
      </c>
      <c r="E851" t="s">
        <v>2768</v>
      </c>
      <c r="F851" s="22" t="str">
        <f>"dossierComplet['"&amp;meta_dossier_complet[[#This Row],[COD_VAR]]&amp;"'][code_insee]"</f>
        <v>dossierComplet['P18_HNSCOL15P_SUP34'][code_insee]</v>
      </c>
    </row>
    <row r="852" spans="2:6" hidden="1">
      <c r="B852" t="s">
        <v>5261</v>
      </c>
      <c r="C852" t="s">
        <v>5262</v>
      </c>
      <c r="D852" t="s">
        <v>5263</v>
      </c>
      <c r="E852" t="s">
        <v>2768</v>
      </c>
      <c r="F852" s="22" t="str">
        <f>"dossierComplet['"&amp;meta_dossier_complet[[#This Row],[COD_VAR]]&amp;"'][code_insee]"</f>
        <v>dossierComplet['P18_HNSCOL15P_SUP5'][code_insee]</v>
      </c>
    </row>
    <row r="853" spans="2:6" hidden="1">
      <c r="B853" t="s">
        <v>5264</v>
      </c>
      <c r="C853" t="s">
        <v>5265</v>
      </c>
      <c r="D853" t="s">
        <v>5266</v>
      </c>
      <c r="E853" t="s">
        <v>2768</v>
      </c>
      <c r="F853" s="22" t="str">
        <f>"dossierComplet['"&amp;meta_dossier_complet[[#This Row],[COD_VAR]]&amp;"'][code_insee]"</f>
        <v>dossierComplet['P18_FNSCOL15P'][code_insee]</v>
      </c>
    </row>
    <row r="854" spans="2:6" hidden="1">
      <c r="B854" t="s">
        <v>5267</v>
      </c>
      <c r="C854" t="s">
        <v>5268</v>
      </c>
      <c r="D854" t="s">
        <v>5269</v>
      </c>
      <c r="E854" t="s">
        <v>2768</v>
      </c>
      <c r="F854" s="22" t="str">
        <f>"dossierComplet['"&amp;meta_dossier_complet[[#This Row],[COD_VAR]]&amp;"'][code_insee]"</f>
        <v>dossierComplet['P18_FNSCOL15P_DIPLMIN'][code_insee]</v>
      </c>
    </row>
    <row r="855" spans="2:6" hidden="1">
      <c r="B855" t="s">
        <v>5270</v>
      </c>
      <c r="C855" t="s">
        <v>5271</v>
      </c>
      <c r="D855" t="s">
        <v>5272</v>
      </c>
      <c r="E855" t="s">
        <v>2768</v>
      </c>
      <c r="F855" s="22" t="str">
        <f>"dossierComplet['"&amp;meta_dossier_complet[[#This Row],[COD_VAR]]&amp;"'][code_insee]"</f>
        <v>dossierComplet['P18_FNSCOL15P_BEPC'][code_insee]</v>
      </c>
    </row>
    <row r="856" spans="2:6" hidden="1">
      <c r="B856" t="s">
        <v>5273</v>
      </c>
      <c r="C856" t="s">
        <v>5274</v>
      </c>
      <c r="D856" t="s">
        <v>5275</v>
      </c>
      <c r="E856" t="s">
        <v>2768</v>
      </c>
      <c r="F856" s="22" t="str">
        <f>"dossierComplet['"&amp;meta_dossier_complet[[#This Row],[COD_VAR]]&amp;"'][code_insee]"</f>
        <v>dossierComplet['P18_FNSCOL15P_CAPBEP'][code_insee]</v>
      </c>
    </row>
    <row r="857" spans="2:6" hidden="1">
      <c r="B857" t="s">
        <v>5276</v>
      </c>
      <c r="C857" t="s">
        <v>5277</v>
      </c>
      <c r="D857" t="s">
        <v>5278</v>
      </c>
      <c r="E857" t="s">
        <v>2768</v>
      </c>
      <c r="F857" s="22" t="str">
        <f>"dossierComplet['"&amp;meta_dossier_complet[[#This Row],[COD_VAR]]&amp;"'][code_insee]"</f>
        <v>dossierComplet['P18_FNSCOL15P_BAC'][code_insee]</v>
      </c>
    </row>
    <row r="858" spans="2:6" hidden="1">
      <c r="B858" t="s">
        <v>5279</v>
      </c>
      <c r="C858" t="s">
        <v>5280</v>
      </c>
      <c r="D858" t="s">
        <v>5281</v>
      </c>
      <c r="E858" t="s">
        <v>2768</v>
      </c>
      <c r="F858" s="22" t="str">
        <f>"dossierComplet['"&amp;meta_dossier_complet[[#This Row],[COD_VAR]]&amp;"'][code_insee]"</f>
        <v>dossierComplet['P18_FNSCOL15P_SUP2'][code_insee]</v>
      </c>
    </row>
    <row r="859" spans="2:6" hidden="1">
      <c r="B859" t="s">
        <v>5282</v>
      </c>
      <c r="C859" t="s">
        <v>5283</v>
      </c>
      <c r="D859" t="s">
        <v>5284</v>
      </c>
      <c r="E859" t="s">
        <v>2768</v>
      </c>
      <c r="F859" s="22" t="str">
        <f>"dossierComplet['"&amp;meta_dossier_complet[[#This Row],[COD_VAR]]&amp;"'][code_insee]"</f>
        <v>dossierComplet['P18_FNSCOL15P_SUP34'][code_insee]</v>
      </c>
    </row>
    <row r="860" spans="2:6" hidden="1">
      <c r="B860" t="s">
        <v>5285</v>
      </c>
      <c r="C860" t="s">
        <v>5286</v>
      </c>
      <c r="D860" t="s">
        <v>5287</v>
      </c>
      <c r="E860" t="s">
        <v>2768</v>
      </c>
      <c r="F860" s="22" t="str">
        <f>"dossierComplet['"&amp;meta_dossier_complet[[#This Row],[COD_VAR]]&amp;"'][code_insee]"</f>
        <v>dossierComplet['P18_FNSCOL15P_SUP5'][code_insee]</v>
      </c>
    </row>
    <row r="861" spans="2:6" hidden="1">
      <c r="B861" t="s">
        <v>5288</v>
      </c>
      <c r="C861" t="s">
        <v>5289</v>
      </c>
      <c r="D861" t="s">
        <v>5290</v>
      </c>
      <c r="E861" t="s">
        <v>2768</v>
      </c>
      <c r="F861" s="22" t="str">
        <f>"dossierComplet['"&amp;meta_dossier_complet[[#This Row],[COD_VAR]]&amp;"'][code_insee]"</f>
        <v>dossierComplet['P13_POP0205'][code_insee]</v>
      </c>
    </row>
    <row r="862" spans="2:6" hidden="1">
      <c r="B862" t="s">
        <v>5291</v>
      </c>
      <c r="C862" t="s">
        <v>5292</v>
      </c>
      <c r="D862" t="s">
        <v>5293</v>
      </c>
      <c r="E862" t="s">
        <v>2768</v>
      </c>
      <c r="F862" s="22" t="str">
        <f>"dossierComplet['"&amp;meta_dossier_complet[[#This Row],[COD_VAR]]&amp;"'][code_insee]"</f>
        <v>dossierComplet['P13_POP0610'][code_insee]</v>
      </c>
    </row>
    <row r="863" spans="2:6" hidden="1">
      <c r="B863" t="s">
        <v>5294</v>
      </c>
      <c r="C863" t="s">
        <v>5295</v>
      </c>
      <c r="D863" t="s">
        <v>5296</v>
      </c>
      <c r="E863" t="s">
        <v>2768</v>
      </c>
      <c r="F863" s="22" t="str">
        <f>"dossierComplet['"&amp;meta_dossier_complet[[#This Row],[COD_VAR]]&amp;"'][code_insee]"</f>
        <v>dossierComplet['P13_POP1114'][code_insee]</v>
      </c>
    </row>
    <row r="864" spans="2:6" hidden="1">
      <c r="B864" t="s">
        <v>5297</v>
      </c>
      <c r="C864" t="s">
        <v>5298</v>
      </c>
      <c r="D864" t="s">
        <v>5299</v>
      </c>
      <c r="E864" t="s">
        <v>2768</v>
      </c>
      <c r="F864" s="22" t="str">
        <f>"dossierComplet['"&amp;meta_dossier_complet[[#This Row],[COD_VAR]]&amp;"'][code_insee]"</f>
        <v>dossierComplet['P13_POP1517'][code_insee]</v>
      </c>
    </row>
    <row r="865" spans="2:6" hidden="1">
      <c r="B865" t="s">
        <v>5300</v>
      </c>
      <c r="C865" t="s">
        <v>5301</v>
      </c>
      <c r="D865" t="s">
        <v>5302</v>
      </c>
      <c r="E865" t="s">
        <v>2768</v>
      </c>
      <c r="F865" s="22" t="str">
        <f>"dossierComplet['"&amp;meta_dossier_complet[[#This Row],[COD_VAR]]&amp;"'][code_insee]"</f>
        <v>dossierComplet['P13_POP1824'][code_insee]</v>
      </c>
    </row>
    <row r="866" spans="2:6" hidden="1">
      <c r="B866" t="s">
        <v>5303</v>
      </c>
      <c r="C866" t="s">
        <v>5304</v>
      </c>
      <c r="D866" t="s">
        <v>5305</v>
      </c>
      <c r="E866" t="s">
        <v>2768</v>
      </c>
      <c r="F866" s="22" t="str">
        <f>"dossierComplet['"&amp;meta_dossier_complet[[#This Row],[COD_VAR]]&amp;"'][code_insee]"</f>
        <v>dossierComplet['P13_POP2529'][code_insee]</v>
      </c>
    </row>
    <row r="867" spans="2:6" hidden="1">
      <c r="B867" t="s">
        <v>5306</v>
      </c>
      <c r="C867" t="s">
        <v>5307</v>
      </c>
      <c r="D867" t="s">
        <v>5308</v>
      </c>
      <c r="E867" t="s">
        <v>2768</v>
      </c>
      <c r="F867" s="22" t="str">
        <f>"dossierComplet['"&amp;meta_dossier_complet[[#This Row],[COD_VAR]]&amp;"'][code_insee]"</f>
        <v>dossierComplet['P13_POP30P'][code_insee]</v>
      </c>
    </row>
    <row r="868" spans="2:6" hidden="1">
      <c r="B868" t="s">
        <v>5309</v>
      </c>
      <c r="C868" t="s">
        <v>5310</v>
      </c>
      <c r="D868" t="s">
        <v>5311</v>
      </c>
      <c r="E868" t="s">
        <v>2768</v>
      </c>
      <c r="F868" s="22" t="str">
        <f>"dossierComplet['"&amp;meta_dossier_complet[[#This Row],[COD_VAR]]&amp;"'][code_insee]"</f>
        <v>dossierComplet['P13_SCOL0205'][code_insee]</v>
      </c>
    </row>
    <row r="869" spans="2:6" hidden="1">
      <c r="B869" t="s">
        <v>5312</v>
      </c>
      <c r="C869" t="s">
        <v>5313</v>
      </c>
      <c r="D869" t="s">
        <v>5314</v>
      </c>
      <c r="E869" t="s">
        <v>2768</v>
      </c>
      <c r="F869" s="22" t="str">
        <f>"dossierComplet['"&amp;meta_dossier_complet[[#This Row],[COD_VAR]]&amp;"'][code_insee]"</f>
        <v>dossierComplet['P13_SCOL0610'][code_insee]</v>
      </c>
    </row>
    <row r="870" spans="2:6" hidden="1">
      <c r="B870" t="s">
        <v>5315</v>
      </c>
      <c r="C870" t="s">
        <v>5316</v>
      </c>
      <c r="D870" t="s">
        <v>5317</v>
      </c>
      <c r="E870" t="s">
        <v>2768</v>
      </c>
      <c r="F870" s="22" t="str">
        <f>"dossierComplet['"&amp;meta_dossier_complet[[#This Row],[COD_VAR]]&amp;"'][code_insee]"</f>
        <v>dossierComplet['P13_SCOL1114'][code_insee]</v>
      </c>
    </row>
    <row r="871" spans="2:6" hidden="1">
      <c r="B871" t="s">
        <v>5318</v>
      </c>
      <c r="C871" t="s">
        <v>5319</v>
      </c>
      <c r="D871" t="s">
        <v>5320</v>
      </c>
      <c r="E871" t="s">
        <v>2768</v>
      </c>
      <c r="F871" s="22" t="str">
        <f>"dossierComplet['"&amp;meta_dossier_complet[[#This Row],[COD_VAR]]&amp;"'][code_insee]"</f>
        <v>dossierComplet['P13_SCOL1517'][code_insee]</v>
      </c>
    </row>
    <row r="872" spans="2:6" hidden="1">
      <c r="B872" t="s">
        <v>5321</v>
      </c>
      <c r="C872" t="s">
        <v>5322</v>
      </c>
      <c r="D872" t="s">
        <v>5323</v>
      </c>
      <c r="E872" t="s">
        <v>2768</v>
      </c>
      <c r="F872" s="22" t="str">
        <f>"dossierComplet['"&amp;meta_dossier_complet[[#This Row],[COD_VAR]]&amp;"'][code_insee]"</f>
        <v>dossierComplet['P13_SCOL1824'][code_insee]</v>
      </c>
    </row>
    <row r="873" spans="2:6" hidden="1">
      <c r="B873" t="s">
        <v>5324</v>
      </c>
      <c r="C873" t="s">
        <v>5325</v>
      </c>
      <c r="D873" t="s">
        <v>5326</v>
      </c>
      <c r="E873" t="s">
        <v>2768</v>
      </c>
      <c r="F873" s="22" t="str">
        <f>"dossierComplet['"&amp;meta_dossier_complet[[#This Row],[COD_VAR]]&amp;"'][code_insee]"</f>
        <v>dossierComplet['P13_SCOL2529'][code_insee]</v>
      </c>
    </row>
    <row r="874" spans="2:6" hidden="1">
      <c r="B874" t="s">
        <v>5327</v>
      </c>
      <c r="C874" t="s">
        <v>5328</v>
      </c>
      <c r="D874" t="s">
        <v>5329</v>
      </c>
      <c r="E874" t="s">
        <v>2768</v>
      </c>
      <c r="F874" s="22" t="str">
        <f>"dossierComplet['"&amp;meta_dossier_complet[[#This Row],[COD_VAR]]&amp;"'][code_insee]"</f>
        <v>dossierComplet['P13_SCOL30P'][code_insee]</v>
      </c>
    </row>
    <row r="875" spans="2:6" hidden="1">
      <c r="B875" t="s">
        <v>5330</v>
      </c>
      <c r="C875" t="s">
        <v>5331</v>
      </c>
      <c r="D875" t="s">
        <v>5332</v>
      </c>
      <c r="E875" t="s">
        <v>2768</v>
      </c>
      <c r="F875" s="22" t="str">
        <f>"dossierComplet['"&amp;meta_dossier_complet[[#This Row],[COD_VAR]]&amp;"'][code_insee]"</f>
        <v>dossierComplet['P13_H0205'][code_insee]</v>
      </c>
    </row>
    <row r="876" spans="2:6" hidden="1">
      <c r="B876" t="s">
        <v>5333</v>
      </c>
      <c r="C876" t="s">
        <v>5334</v>
      </c>
      <c r="D876" t="s">
        <v>5335</v>
      </c>
      <c r="E876" t="s">
        <v>2768</v>
      </c>
      <c r="F876" s="22" t="str">
        <f>"dossierComplet['"&amp;meta_dossier_complet[[#This Row],[COD_VAR]]&amp;"'][code_insee]"</f>
        <v>dossierComplet['P13_H0610'][code_insee]</v>
      </c>
    </row>
    <row r="877" spans="2:6" hidden="1">
      <c r="B877" t="s">
        <v>5336</v>
      </c>
      <c r="C877" t="s">
        <v>5337</v>
      </c>
      <c r="D877" t="s">
        <v>5338</v>
      </c>
      <c r="E877" t="s">
        <v>2768</v>
      </c>
      <c r="F877" s="22" t="str">
        <f>"dossierComplet['"&amp;meta_dossier_complet[[#This Row],[COD_VAR]]&amp;"'][code_insee]"</f>
        <v>dossierComplet['P13_H1114'][code_insee]</v>
      </c>
    </row>
    <row r="878" spans="2:6" hidden="1">
      <c r="B878" t="s">
        <v>5339</v>
      </c>
      <c r="C878" t="s">
        <v>5340</v>
      </c>
      <c r="D878" t="s">
        <v>5341</v>
      </c>
      <c r="E878" t="s">
        <v>2768</v>
      </c>
      <c r="F878" s="22" t="str">
        <f>"dossierComplet['"&amp;meta_dossier_complet[[#This Row],[COD_VAR]]&amp;"'][code_insee]"</f>
        <v>dossierComplet['P13_H1517'][code_insee]</v>
      </c>
    </row>
    <row r="879" spans="2:6" hidden="1">
      <c r="B879" t="s">
        <v>5342</v>
      </c>
      <c r="C879" t="s">
        <v>5343</v>
      </c>
      <c r="D879" t="s">
        <v>5344</v>
      </c>
      <c r="E879" t="s">
        <v>2768</v>
      </c>
      <c r="F879" s="22" t="str">
        <f>"dossierComplet['"&amp;meta_dossier_complet[[#This Row],[COD_VAR]]&amp;"'][code_insee]"</f>
        <v>dossierComplet['P13_H1824'][code_insee]</v>
      </c>
    </row>
    <row r="880" spans="2:6" hidden="1">
      <c r="B880" t="s">
        <v>5345</v>
      </c>
      <c r="C880" t="s">
        <v>5346</v>
      </c>
      <c r="D880" t="s">
        <v>5347</v>
      </c>
      <c r="E880" t="s">
        <v>2768</v>
      </c>
      <c r="F880" s="22" t="str">
        <f>"dossierComplet['"&amp;meta_dossier_complet[[#This Row],[COD_VAR]]&amp;"'][code_insee]"</f>
        <v>dossierComplet['P13_H2529'][code_insee]</v>
      </c>
    </row>
    <row r="881" spans="2:6" hidden="1">
      <c r="B881" t="s">
        <v>5348</v>
      </c>
      <c r="C881" t="s">
        <v>5349</v>
      </c>
      <c r="D881" t="s">
        <v>5350</v>
      </c>
      <c r="E881" t="s">
        <v>2768</v>
      </c>
      <c r="F881" s="22" t="str">
        <f>"dossierComplet['"&amp;meta_dossier_complet[[#This Row],[COD_VAR]]&amp;"'][code_insee]"</f>
        <v>dossierComplet['P13_H30P'][code_insee]</v>
      </c>
    </row>
    <row r="882" spans="2:6" hidden="1">
      <c r="B882" t="s">
        <v>5351</v>
      </c>
      <c r="C882" t="s">
        <v>5352</v>
      </c>
      <c r="D882" t="s">
        <v>5353</v>
      </c>
      <c r="E882" t="s">
        <v>2768</v>
      </c>
      <c r="F882" s="22" t="str">
        <f>"dossierComplet['"&amp;meta_dossier_complet[[#This Row],[COD_VAR]]&amp;"'][code_insee]"</f>
        <v>dossierComplet['P13_HSCOL0205'][code_insee]</v>
      </c>
    </row>
    <row r="883" spans="2:6" hidden="1">
      <c r="B883" t="s">
        <v>5354</v>
      </c>
      <c r="C883" t="s">
        <v>5355</v>
      </c>
      <c r="D883" t="s">
        <v>5356</v>
      </c>
      <c r="E883" t="s">
        <v>2768</v>
      </c>
      <c r="F883" s="22" t="str">
        <f>"dossierComplet['"&amp;meta_dossier_complet[[#This Row],[COD_VAR]]&amp;"'][code_insee]"</f>
        <v>dossierComplet['P13_HSCOL0610'][code_insee]</v>
      </c>
    </row>
    <row r="884" spans="2:6" hidden="1">
      <c r="B884" t="s">
        <v>5357</v>
      </c>
      <c r="C884" t="s">
        <v>5358</v>
      </c>
      <c r="D884" t="s">
        <v>5359</v>
      </c>
      <c r="E884" t="s">
        <v>2768</v>
      </c>
      <c r="F884" s="22" t="str">
        <f>"dossierComplet['"&amp;meta_dossier_complet[[#This Row],[COD_VAR]]&amp;"'][code_insee]"</f>
        <v>dossierComplet['P13_HSCOL1114'][code_insee]</v>
      </c>
    </row>
    <row r="885" spans="2:6" hidden="1">
      <c r="B885" t="s">
        <v>5360</v>
      </c>
      <c r="C885" t="s">
        <v>5361</v>
      </c>
      <c r="D885" t="s">
        <v>5362</v>
      </c>
      <c r="E885" t="s">
        <v>2768</v>
      </c>
      <c r="F885" s="22" t="str">
        <f>"dossierComplet['"&amp;meta_dossier_complet[[#This Row],[COD_VAR]]&amp;"'][code_insee]"</f>
        <v>dossierComplet['P13_HSCOL1517'][code_insee]</v>
      </c>
    </row>
    <row r="886" spans="2:6" hidden="1">
      <c r="B886" t="s">
        <v>5363</v>
      </c>
      <c r="C886" t="s">
        <v>5364</v>
      </c>
      <c r="D886" t="s">
        <v>5365</v>
      </c>
      <c r="E886" t="s">
        <v>2768</v>
      </c>
      <c r="F886" s="22" t="str">
        <f>"dossierComplet['"&amp;meta_dossier_complet[[#This Row],[COD_VAR]]&amp;"'][code_insee]"</f>
        <v>dossierComplet['P13_HSCOL1824'][code_insee]</v>
      </c>
    </row>
    <row r="887" spans="2:6" hidden="1">
      <c r="B887" t="s">
        <v>5366</v>
      </c>
      <c r="C887" t="s">
        <v>5367</v>
      </c>
      <c r="D887" t="s">
        <v>5368</v>
      </c>
      <c r="E887" t="s">
        <v>2768</v>
      </c>
      <c r="F887" s="22" t="str">
        <f>"dossierComplet['"&amp;meta_dossier_complet[[#This Row],[COD_VAR]]&amp;"'][code_insee]"</f>
        <v>dossierComplet['P13_HSCOL2529'][code_insee]</v>
      </c>
    </row>
    <row r="888" spans="2:6" hidden="1">
      <c r="B888" t="s">
        <v>5369</v>
      </c>
      <c r="C888" t="s">
        <v>5370</v>
      </c>
      <c r="D888" t="s">
        <v>5371</v>
      </c>
      <c r="E888" t="s">
        <v>2768</v>
      </c>
      <c r="F888" s="22" t="str">
        <f>"dossierComplet['"&amp;meta_dossier_complet[[#This Row],[COD_VAR]]&amp;"'][code_insee]"</f>
        <v>dossierComplet['P13_HSCOL30P'][code_insee]</v>
      </c>
    </row>
    <row r="889" spans="2:6" hidden="1">
      <c r="B889" t="s">
        <v>5372</v>
      </c>
      <c r="C889" t="s">
        <v>5373</v>
      </c>
      <c r="D889" t="s">
        <v>5374</v>
      </c>
      <c r="E889" t="s">
        <v>2768</v>
      </c>
      <c r="F889" s="22" t="str">
        <f>"dossierComplet['"&amp;meta_dossier_complet[[#This Row],[COD_VAR]]&amp;"'][code_insee]"</f>
        <v>dossierComplet['P13_F0205'][code_insee]</v>
      </c>
    </row>
    <row r="890" spans="2:6" hidden="1">
      <c r="B890" t="s">
        <v>5375</v>
      </c>
      <c r="C890" t="s">
        <v>5376</v>
      </c>
      <c r="D890" t="s">
        <v>5377</v>
      </c>
      <c r="E890" t="s">
        <v>2768</v>
      </c>
      <c r="F890" s="22" t="str">
        <f>"dossierComplet['"&amp;meta_dossier_complet[[#This Row],[COD_VAR]]&amp;"'][code_insee]"</f>
        <v>dossierComplet['P13_F0610'][code_insee]</v>
      </c>
    </row>
    <row r="891" spans="2:6" hidden="1">
      <c r="B891" t="s">
        <v>5378</v>
      </c>
      <c r="C891" t="s">
        <v>5379</v>
      </c>
      <c r="D891" t="s">
        <v>5380</v>
      </c>
      <c r="E891" t="s">
        <v>2768</v>
      </c>
      <c r="F891" s="22" t="str">
        <f>"dossierComplet['"&amp;meta_dossier_complet[[#This Row],[COD_VAR]]&amp;"'][code_insee]"</f>
        <v>dossierComplet['P13_F1114'][code_insee]</v>
      </c>
    </row>
    <row r="892" spans="2:6" hidden="1">
      <c r="B892" t="s">
        <v>5381</v>
      </c>
      <c r="C892" t="s">
        <v>5382</v>
      </c>
      <c r="D892" t="s">
        <v>5383</v>
      </c>
      <c r="E892" t="s">
        <v>2768</v>
      </c>
      <c r="F892" s="22" t="str">
        <f>"dossierComplet['"&amp;meta_dossier_complet[[#This Row],[COD_VAR]]&amp;"'][code_insee]"</f>
        <v>dossierComplet['P13_F1517'][code_insee]</v>
      </c>
    </row>
    <row r="893" spans="2:6" hidden="1">
      <c r="B893" t="s">
        <v>5384</v>
      </c>
      <c r="C893" t="s">
        <v>5385</v>
      </c>
      <c r="D893" t="s">
        <v>5386</v>
      </c>
      <c r="E893" t="s">
        <v>2768</v>
      </c>
      <c r="F893" s="22" t="str">
        <f>"dossierComplet['"&amp;meta_dossier_complet[[#This Row],[COD_VAR]]&amp;"'][code_insee]"</f>
        <v>dossierComplet['P13_F1824'][code_insee]</v>
      </c>
    </row>
    <row r="894" spans="2:6" hidden="1">
      <c r="B894" t="s">
        <v>5387</v>
      </c>
      <c r="C894" t="s">
        <v>5388</v>
      </c>
      <c r="D894" t="s">
        <v>5389</v>
      </c>
      <c r="E894" t="s">
        <v>2768</v>
      </c>
      <c r="F894" s="22" t="str">
        <f>"dossierComplet['"&amp;meta_dossier_complet[[#This Row],[COD_VAR]]&amp;"'][code_insee]"</f>
        <v>dossierComplet['P13_F2529'][code_insee]</v>
      </c>
    </row>
    <row r="895" spans="2:6" hidden="1">
      <c r="B895" t="s">
        <v>5390</v>
      </c>
      <c r="C895" t="s">
        <v>5391</v>
      </c>
      <c r="D895" t="s">
        <v>5392</v>
      </c>
      <c r="E895" t="s">
        <v>2768</v>
      </c>
      <c r="F895" s="22" t="str">
        <f>"dossierComplet['"&amp;meta_dossier_complet[[#This Row],[COD_VAR]]&amp;"'][code_insee]"</f>
        <v>dossierComplet['P13_F30P'][code_insee]</v>
      </c>
    </row>
    <row r="896" spans="2:6" hidden="1">
      <c r="B896" t="s">
        <v>5393</v>
      </c>
      <c r="C896" t="s">
        <v>5394</v>
      </c>
      <c r="D896" t="s">
        <v>5395</v>
      </c>
      <c r="E896" t="s">
        <v>2768</v>
      </c>
      <c r="F896" s="22" t="str">
        <f>"dossierComplet['"&amp;meta_dossier_complet[[#This Row],[COD_VAR]]&amp;"'][code_insee]"</f>
        <v>dossierComplet['P13_FSCOL0205'][code_insee]</v>
      </c>
    </row>
    <row r="897" spans="2:6" hidden="1">
      <c r="B897" t="s">
        <v>5396</v>
      </c>
      <c r="C897" t="s">
        <v>5397</v>
      </c>
      <c r="D897" t="s">
        <v>5398</v>
      </c>
      <c r="E897" t="s">
        <v>2768</v>
      </c>
      <c r="F897" s="22" t="str">
        <f>"dossierComplet['"&amp;meta_dossier_complet[[#This Row],[COD_VAR]]&amp;"'][code_insee]"</f>
        <v>dossierComplet['P13_FSCOL0610'][code_insee]</v>
      </c>
    </row>
    <row r="898" spans="2:6" hidden="1">
      <c r="B898" t="s">
        <v>5399</v>
      </c>
      <c r="C898" t="s">
        <v>5400</v>
      </c>
      <c r="D898" t="s">
        <v>5401</v>
      </c>
      <c r="E898" t="s">
        <v>2768</v>
      </c>
      <c r="F898" s="22" t="str">
        <f>"dossierComplet['"&amp;meta_dossier_complet[[#This Row],[COD_VAR]]&amp;"'][code_insee]"</f>
        <v>dossierComplet['P13_FSCOL1114'][code_insee]</v>
      </c>
    </row>
    <row r="899" spans="2:6" hidden="1">
      <c r="B899" t="s">
        <v>5402</v>
      </c>
      <c r="C899" t="s">
        <v>5403</v>
      </c>
      <c r="D899" t="s">
        <v>5404</v>
      </c>
      <c r="E899" t="s">
        <v>2768</v>
      </c>
      <c r="F899" s="22" t="str">
        <f>"dossierComplet['"&amp;meta_dossier_complet[[#This Row],[COD_VAR]]&amp;"'][code_insee]"</f>
        <v>dossierComplet['P13_FSCOL1517'][code_insee]</v>
      </c>
    </row>
    <row r="900" spans="2:6" hidden="1">
      <c r="B900" t="s">
        <v>5405</v>
      </c>
      <c r="C900" t="s">
        <v>5406</v>
      </c>
      <c r="D900" t="s">
        <v>5407</v>
      </c>
      <c r="E900" t="s">
        <v>2768</v>
      </c>
      <c r="F900" s="22" t="str">
        <f>"dossierComplet['"&amp;meta_dossier_complet[[#This Row],[COD_VAR]]&amp;"'][code_insee]"</f>
        <v>dossierComplet['P13_FSCOL1824'][code_insee]</v>
      </c>
    </row>
    <row r="901" spans="2:6" hidden="1">
      <c r="B901" t="s">
        <v>5408</v>
      </c>
      <c r="C901" t="s">
        <v>5409</v>
      </c>
      <c r="D901" t="s">
        <v>5410</v>
      </c>
      <c r="E901" t="s">
        <v>2768</v>
      </c>
      <c r="F901" s="22" t="str">
        <f>"dossierComplet['"&amp;meta_dossier_complet[[#This Row],[COD_VAR]]&amp;"'][code_insee]"</f>
        <v>dossierComplet['P13_FSCOL2529'][code_insee]</v>
      </c>
    </row>
    <row r="902" spans="2:6" hidden="1">
      <c r="B902" t="s">
        <v>5411</v>
      </c>
      <c r="C902" t="s">
        <v>5412</v>
      </c>
      <c r="D902" t="s">
        <v>5413</v>
      </c>
      <c r="E902" t="s">
        <v>2768</v>
      </c>
      <c r="F902" s="22" t="str">
        <f>"dossierComplet['"&amp;meta_dossier_complet[[#This Row],[COD_VAR]]&amp;"'][code_insee]"</f>
        <v>dossierComplet['P13_FSCOL30P'][code_insee]</v>
      </c>
    </row>
    <row r="903" spans="2:6" hidden="1">
      <c r="B903" t="s">
        <v>5414</v>
      </c>
      <c r="C903" t="s">
        <v>5415</v>
      </c>
      <c r="D903" t="s">
        <v>5416</v>
      </c>
      <c r="E903" t="s">
        <v>2768</v>
      </c>
      <c r="F903" s="22" t="str">
        <f>"dossierComplet['"&amp;meta_dossier_complet[[#This Row],[COD_VAR]]&amp;"'][code_insee]"</f>
        <v>dossierComplet['P13_NSCOL15P'][code_insee]</v>
      </c>
    </row>
    <row r="904" spans="2:6" hidden="1">
      <c r="B904" t="s">
        <v>5417</v>
      </c>
      <c r="C904" t="s">
        <v>5418</v>
      </c>
      <c r="D904" t="s">
        <v>5419</v>
      </c>
      <c r="E904" t="s">
        <v>2768</v>
      </c>
      <c r="F904" s="22" t="str">
        <f>"dossierComplet['"&amp;meta_dossier_complet[[#This Row],[COD_VAR]]&amp;"'][code_insee]"</f>
        <v>dossierComplet['P13_NSCOL15P_DIPLMIN'][code_insee]</v>
      </c>
    </row>
    <row r="905" spans="2:6" hidden="1">
      <c r="B905" t="s">
        <v>5420</v>
      </c>
      <c r="C905" t="s">
        <v>5421</v>
      </c>
      <c r="D905" t="s">
        <v>5422</v>
      </c>
      <c r="E905" t="s">
        <v>2768</v>
      </c>
      <c r="F905" s="22" t="str">
        <f>"dossierComplet['"&amp;meta_dossier_complet[[#This Row],[COD_VAR]]&amp;"'][code_insee]"</f>
        <v>dossierComplet['P13_NSCOL15P_CAPBEP'][code_insee]</v>
      </c>
    </row>
    <row r="906" spans="2:6" hidden="1">
      <c r="B906" t="s">
        <v>5423</v>
      </c>
      <c r="C906" t="s">
        <v>5424</v>
      </c>
      <c r="D906" t="s">
        <v>5425</v>
      </c>
      <c r="E906" t="s">
        <v>2768</v>
      </c>
      <c r="F906" s="22" t="str">
        <f>"dossierComplet['"&amp;meta_dossier_complet[[#This Row],[COD_VAR]]&amp;"'][code_insee]"</f>
        <v>dossierComplet['P13_NSCOL15P_BAC'][code_insee]</v>
      </c>
    </row>
    <row r="907" spans="2:6" hidden="1">
      <c r="B907" t="s">
        <v>5426</v>
      </c>
      <c r="C907" t="s">
        <v>5427</v>
      </c>
      <c r="D907" t="s">
        <v>5428</v>
      </c>
      <c r="E907" t="s">
        <v>2768</v>
      </c>
      <c r="F907" s="22" t="str">
        <f>"dossierComplet['"&amp;meta_dossier_complet[[#This Row],[COD_VAR]]&amp;"'][code_insee]"</f>
        <v>dossierComplet['P13_NSCOL15P_SUP'][code_insee]</v>
      </c>
    </row>
    <row r="908" spans="2:6" hidden="1">
      <c r="B908" t="s">
        <v>5429</v>
      </c>
      <c r="C908" t="s">
        <v>5430</v>
      </c>
      <c r="D908" t="s">
        <v>5431</v>
      </c>
      <c r="E908" t="s">
        <v>2768</v>
      </c>
      <c r="F908" s="22" t="str">
        <f>"dossierComplet['"&amp;meta_dossier_complet[[#This Row],[COD_VAR]]&amp;"'][code_insee]"</f>
        <v>dossierComplet['P13_HNSCOL15P'][code_insee]</v>
      </c>
    </row>
    <row r="909" spans="2:6" hidden="1">
      <c r="B909" t="s">
        <v>5432</v>
      </c>
      <c r="C909" t="s">
        <v>5433</v>
      </c>
      <c r="D909" t="s">
        <v>5434</v>
      </c>
      <c r="E909" t="s">
        <v>2768</v>
      </c>
      <c r="F909" s="22" t="str">
        <f>"dossierComplet['"&amp;meta_dossier_complet[[#This Row],[COD_VAR]]&amp;"'][code_insee]"</f>
        <v>dossierComplet['P13_HNSCOL15P_DIPLMIN'][code_insee]</v>
      </c>
    </row>
    <row r="910" spans="2:6" hidden="1">
      <c r="B910" t="s">
        <v>5435</v>
      </c>
      <c r="C910" t="s">
        <v>5436</v>
      </c>
      <c r="D910" t="s">
        <v>5437</v>
      </c>
      <c r="E910" t="s">
        <v>2768</v>
      </c>
      <c r="F910" s="22" t="str">
        <f>"dossierComplet['"&amp;meta_dossier_complet[[#This Row],[COD_VAR]]&amp;"'][code_insee]"</f>
        <v>dossierComplet['P13_HNSCOL15P_CAPBEP'][code_insee]</v>
      </c>
    </row>
    <row r="911" spans="2:6" hidden="1">
      <c r="B911" t="s">
        <v>5438</v>
      </c>
      <c r="C911" t="s">
        <v>5439</v>
      </c>
      <c r="D911" t="s">
        <v>5440</v>
      </c>
      <c r="E911" t="s">
        <v>2768</v>
      </c>
      <c r="F911" s="22" t="str">
        <f>"dossierComplet['"&amp;meta_dossier_complet[[#This Row],[COD_VAR]]&amp;"'][code_insee]"</f>
        <v>dossierComplet['P13_HNSCOL15P_BAC'][code_insee]</v>
      </c>
    </row>
    <row r="912" spans="2:6" hidden="1">
      <c r="B912" t="s">
        <v>5441</v>
      </c>
      <c r="C912" t="s">
        <v>5442</v>
      </c>
      <c r="D912" t="s">
        <v>5443</v>
      </c>
      <c r="E912" t="s">
        <v>2768</v>
      </c>
      <c r="F912" s="22" t="str">
        <f>"dossierComplet['"&amp;meta_dossier_complet[[#This Row],[COD_VAR]]&amp;"'][code_insee]"</f>
        <v>dossierComplet['P13_HNSCOL15P_SUP'][code_insee]</v>
      </c>
    </row>
    <row r="913" spans="2:6" hidden="1">
      <c r="B913" t="s">
        <v>5444</v>
      </c>
      <c r="C913" t="s">
        <v>5445</v>
      </c>
      <c r="D913" t="s">
        <v>5446</v>
      </c>
      <c r="E913" t="s">
        <v>2768</v>
      </c>
      <c r="F913" s="22" t="str">
        <f>"dossierComplet['"&amp;meta_dossier_complet[[#This Row],[COD_VAR]]&amp;"'][code_insee]"</f>
        <v>dossierComplet['P13_FNSCOL15P'][code_insee]</v>
      </c>
    </row>
    <row r="914" spans="2:6" hidden="1">
      <c r="B914" t="s">
        <v>5447</v>
      </c>
      <c r="C914" t="s">
        <v>5448</v>
      </c>
      <c r="D914" t="s">
        <v>5449</v>
      </c>
      <c r="E914" t="s">
        <v>2768</v>
      </c>
      <c r="F914" s="22" t="str">
        <f>"dossierComplet['"&amp;meta_dossier_complet[[#This Row],[COD_VAR]]&amp;"'][code_insee]"</f>
        <v>dossierComplet['P13_FNSCOL15P_DIPLMIN'][code_insee]</v>
      </c>
    </row>
    <row r="915" spans="2:6" hidden="1">
      <c r="B915" t="s">
        <v>5450</v>
      </c>
      <c r="C915" t="s">
        <v>5451</v>
      </c>
      <c r="D915" t="s">
        <v>5452</v>
      </c>
      <c r="E915" t="s">
        <v>2768</v>
      </c>
      <c r="F915" s="22" t="str">
        <f>"dossierComplet['"&amp;meta_dossier_complet[[#This Row],[COD_VAR]]&amp;"'][code_insee]"</f>
        <v>dossierComplet['P13_FNSCOL15P_CAPBEP'][code_insee]</v>
      </c>
    </row>
    <row r="916" spans="2:6" hidden="1">
      <c r="B916" t="s">
        <v>5453</v>
      </c>
      <c r="C916" t="s">
        <v>5454</v>
      </c>
      <c r="D916" t="s">
        <v>5455</v>
      </c>
      <c r="E916" t="s">
        <v>2768</v>
      </c>
      <c r="F916" s="22" t="str">
        <f>"dossierComplet['"&amp;meta_dossier_complet[[#This Row],[COD_VAR]]&amp;"'][code_insee]"</f>
        <v>dossierComplet['P13_FNSCOL15P_BAC'][code_insee]</v>
      </c>
    </row>
    <row r="917" spans="2:6" hidden="1">
      <c r="B917" t="s">
        <v>5456</v>
      </c>
      <c r="C917" t="s">
        <v>5457</v>
      </c>
      <c r="D917" t="s">
        <v>5458</v>
      </c>
      <c r="E917" t="s">
        <v>2768</v>
      </c>
      <c r="F917" s="22" t="str">
        <f>"dossierComplet['"&amp;meta_dossier_complet[[#This Row],[COD_VAR]]&amp;"'][code_insee]"</f>
        <v>dossierComplet['P13_FNSCOL15P_SUP'][code_insee]</v>
      </c>
    </row>
    <row r="918" spans="2:6" hidden="1">
      <c r="B918" t="s">
        <v>5459</v>
      </c>
      <c r="C918" t="s">
        <v>5460</v>
      </c>
      <c r="D918" t="s">
        <v>5461</v>
      </c>
      <c r="E918" t="s">
        <v>2768</v>
      </c>
      <c r="F918" s="22" t="str">
        <f>"dossierComplet['"&amp;meta_dossier_complet[[#This Row],[COD_VAR]]&amp;"'][code_insee]"</f>
        <v>dossierComplet['P08_POP0205'][code_insee]</v>
      </c>
    </row>
    <row r="919" spans="2:6" hidden="1">
      <c r="B919" t="s">
        <v>5462</v>
      </c>
      <c r="C919" t="s">
        <v>5463</v>
      </c>
      <c r="D919" t="s">
        <v>5464</v>
      </c>
      <c r="E919" t="s">
        <v>2768</v>
      </c>
      <c r="F919" s="22" t="str">
        <f>"dossierComplet['"&amp;meta_dossier_complet[[#This Row],[COD_VAR]]&amp;"'][code_insee]"</f>
        <v>dossierComplet['P08_POP0610'][code_insee]</v>
      </c>
    </row>
    <row r="920" spans="2:6" hidden="1">
      <c r="B920" t="s">
        <v>5465</v>
      </c>
      <c r="C920" t="s">
        <v>5466</v>
      </c>
      <c r="D920" t="s">
        <v>5467</v>
      </c>
      <c r="E920" t="s">
        <v>2768</v>
      </c>
      <c r="F920" s="22" t="str">
        <f>"dossierComplet['"&amp;meta_dossier_complet[[#This Row],[COD_VAR]]&amp;"'][code_insee]"</f>
        <v>dossierComplet['P08_POP1114'][code_insee]</v>
      </c>
    </row>
    <row r="921" spans="2:6" hidden="1">
      <c r="B921" t="s">
        <v>5468</v>
      </c>
      <c r="C921" t="s">
        <v>5469</v>
      </c>
      <c r="D921" t="s">
        <v>5470</v>
      </c>
      <c r="E921" t="s">
        <v>2768</v>
      </c>
      <c r="F921" s="22" t="str">
        <f>"dossierComplet['"&amp;meta_dossier_complet[[#This Row],[COD_VAR]]&amp;"'][code_insee]"</f>
        <v>dossierComplet['P08_POP1517'][code_insee]</v>
      </c>
    </row>
    <row r="922" spans="2:6" hidden="1">
      <c r="B922" t="s">
        <v>5471</v>
      </c>
      <c r="C922" t="s">
        <v>5472</v>
      </c>
      <c r="D922" t="s">
        <v>5473</v>
      </c>
      <c r="E922" t="s">
        <v>2768</v>
      </c>
      <c r="F922" s="22" t="str">
        <f>"dossierComplet['"&amp;meta_dossier_complet[[#This Row],[COD_VAR]]&amp;"'][code_insee]"</f>
        <v>dossierComplet['P08_POP1824'][code_insee]</v>
      </c>
    </row>
    <row r="923" spans="2:6" hidden="1">
      <c r="B923" t="s">
        <v>5474</v>
      </c>
      <c r="C923" t="s">
        <v>5475</v>
      </c>
      <c r="D923" t="s">
        <v>5476</v>
      </c>
      <c r="E923" t="s">
        <v>2768</v>
      </c>
      <c r="F923" s="22" t="str">
        <f>"dossierComplet['"&amp;meta_dossier_complet[[#This Row],[COD_VAR]]&amp;"'][code_insee]"</f>
        <v>dossierComplet['P08_POP2529'][code_insee]</v>
      </c>
    </row>
    <row r="924" spans="2:6" hidden="1">
      <c r="B924" t="s">
        <v>5477</v>
      </c>
      <c r="C924" t="s">
        <v>5478</v>
      </c>
      <c r="D924" t="s">
        <v>5479</v>
      </c>
      <c r="E924" t="s">
        <v>2768</v>
      </c>
      <c r="F924" s="22" t="str">
        <f>"dossierComplet['"&amp;meta_dossier_complet[[#This Row],[COD_VAR]]&amp;"'][code_insee]"</f>
        <v>dossierComplet['P08_POP30P'][code_insee]</v>
      </c>
    </row>
    <row r="925" spans="2:6" hidden="1">
      <c r="B925" t="s">
        <v>5480</v>
      </c>
      <c r="C925" t="s">
        <v>5481</v>
      </c>
      <c r="D925" t="s">
        <v>5482</v>
      </c>
      <c r="E925" t="s">
        <v>2768</v>
      </c>
      <c r="F925" s="22" t="str">
        <f>"dossierComplet['"&amp;meta_dossier_complet[[#This Row],[COD_VAR]]&amp;"'][code_insee]"</f>
        <v>dossierComplet['P08_SCOL0205'][code_insee]</v>
      </c>
    </row>
    <row r="926" spans="2:6" hidden="1">
      <c r="B926" t="s">
        <v>5483</v>
      </c>
      <c r="C926" t="s">
        <v>5484</v>
      </c>
      <c r="D926" t="s">
        <v>5485</v>
      </c>
      <c r="E926" t="s">
        <v>2768</v>
      </c>
      <c r="F926" s="22" t="str">
        <f>"dossierComplet['"&amp;meta_dossier_complet[[#This Row],[COD_VAR]]&amp;"'][code_insee]"</f>
        <v>dossierComplet['P08_SCOL0610'][code_insee]</v>
      </c>
    </row>
    <row r="927" spans="2:6" hidden="1">
      <c r="B927" t="s">
        <v>5486</v>
      </c>
      <c r="C927" t="s">
        <v>5487</v>
      </c>
      <c r="D927" t="s">
        <v>5488</v>
      </c>
      <c r="E927" t="s">
        <v>2768</v>
      </c>
      <c r="F927" s="22" t="str">
        <f>"dossierComplet['"&amp;meta_dossier_complet[[#This Row],[COD_VAR]]&amp;"'][code_insee]"</f>
        <v>dossierComplet['P08_SCOL1114'][code_insee]</v>
      </c>
    </row>
    <row r="928" spans="2:6" hidden="1">
      <c r="B928" t="s">
        <v>5489</v>
      </c>
      <c r="C928" t="s">
        <v>5490</v>
      </c>
      <c r="D928" t="s">
        <v>5491</v>
      </c>
      <c r="E928" t="s">
        <v>2768</v>
      </c>
      <c r="F928" s="22" t="str">
        <f>"dossierComplet['"&amp;meta_dossier_complet[[#This Row],[COD_VAR]]&amp;"'][code_insee]"</f>
        <v>dossierComplet['P08_SCOL1517'][code_insee]</v>
      </c>
    </row>
    <row r="929" spans="2:6" hidden="1">
      <c r="B929" t="s">
        <v>5492</v>
      </c>
      <c r="C929" t="s">
        <v>5493</v>
      </c>
      <c r="D929" t="s">
        <v>5494</v>
      </c>
      <c r="E929" t="s">
        <v>2768</v>
      </c>
      <c r="F929" s="22" t="str">
        <f>"dossierComplet['"&amp;meta_dossier_complet[[#This Row],[COD_VAR]]&amp;"'][code_insee]"</f>
        <v>dossierComplet['P08_SCOL1824'][code_insee]</v>
      </c>
    </row>
    <row r="930" spans="2:6" hidden="1">
      <c r="B930" t="s">
        <v>5495</v>
      </c>
      <c r="C930" t="s">
        <v>5496</v>
      </c>
      <c r="D930" t="s">
        <v>5497</v>
      </c>
      <c r="E930" t="s">
        <v>2768</v>
      </c>
      <c r="F930" s="22" t="str">
        <f>"dossierComplet['"&amp;meta_dossier_complet[[#This Row],[COD_VAR]]&amp;"'][code_insee]"</f>
        <v>dossierComplet['P08_SCOL2529'][code_insee]</v>
      </c>
    </row>
    <row r="931" spans="2:6" hidden="1">
      <c r="B931" t="s">
        <v>5498</v>
      </c>
      <c r="C931" t="s">
        <v>5499</v>
      </c>
      <c r="D931" t="s">
        <v>5500</v>
      </c>
      <c r="E931" t="s">
        <v>2768</v>
      </c>
      <c r="F931" s="22" t="str">
        <f>"dossierComplet['"&amp;meta_dossier_complet[[#This Row],[COD_VAR]]&amp;"'][code_insee]"</f>
        <v>dossierComplet['P08_SCOL30P'][code_insee]</v>
      </c>
    </row>
    <row r="932" spans="2:6" hidden="1">
      <c r="B932" t="s">
        <v>5501</v>
      </c>
      <c r="C932" t="s">
        <v>5502</v>
      </c>
      <c r="D932" t="s">
        <v>5503</v>
      </c>
      <c r="E932" t="s">
        <v>2768</v>
      </c>
      <c r="F932" s="22" t="str">
        <f>"dossierComplet['"&amp;meta_dossier_complet[[#This Row],[COD_VAR]]&amp;"'][code_insee]"</f>
        <v>dossierComplet['P08_H0205'][code_insee]</v>
      </c>
    </row>
    <row r="933" spans="2:6" hidden="1">
      <c r="B933" t="s">
        <v>5504</v>
      </c>
      <c r="C933" t="s">
        <v>5505</v>
      </c>
      <c r="D933" t="s">
        <v>5506</v>
      </c>
      <c r="E933" t="s">
        <v>2768</v>
      </c>
      <c r="F933" s="22" t="str">
        <f>"dossierComplet['"&amp;meta_dossier_complet[[#This Row],[COD_VAR]]&amp;"'][code_insee]"</f>
        <v>dossierComplet['P08_H0610'][code_insee]</v>
      </c>
    </row>
    <row r="934" spans="2:6" hidden="1">
      <c r="B934" t="s">
        <v>5507</v>
      </c>
      <c r="C934" t="s">
        <v>5508</v>
      </c>
      <c r="D934" t="s">
        <v>5509</v>
      </c>
      <c r="E934" t="s">
        <v>2768</v>
      </c>
      <c r="F934" s="22" t="str">
        <f>"dossierComplet['"&amp;meta_dossier_complet[[#This Row],[COD_VAR]]&amp;"'][code_insee]"</f>
        <v>dossierComplet['P08_H1114'][code_insee]</v>
      </c>
    </row>
    <row r="935" spans="2:6" hidden="1">
      <c r="B935" t="s">
        <v>5510</v>
      </c>
      <c r="C935" t="s">
        <v>5511</v>
      </c>
      <c r="D935" t="s">
        <v>5512</v>
      </c>
      <c r="E935" t="s">
        <v>2768</v>
      </c>
      <c r="F935" s="22" t="str">
        <f>"dossierComplet['"&amp;meta_dossier_complet[[#This Row],[COD_VAR]]&amp;"'][code_insee]"</f>
        <v>dossierComplet['P08_H1517'][code_insee]</v>
      </c>
    </row>
    <row r="936" spans="2:6" hidden="1">
      <c r="B936" t="s">
        <v>5513</v>
      </c>
      <c r="C936" t="s">
        <v>5514</v>
      </c>
      <c r="D936" t="s">
        <v>5515</v>
      </c>
      <c r="E936" t="s">
        <v>2768</v>
      </c>
      <c r="F936" s="22" t="str">
        <f>"dossierComplet['"&amp;meta_dossier_complet[[#This Row],[COD_VAR]]&amp;"'][code_insee]"</f>
        <v>dossierComplet['P08_H1824'][code_insee]</v>
      </c>
    </row>
    <row r="937" spans="2:6" hidden="1">
      <c r="B937" t="s">
        <v>5516</v>
      </c>
      <c r="C937" t="s">
        <v>5517</v>
      </c>
      <c r="D937" t="s">
        <v>5518</v>
      </c>
      <c r="E937" t="s">
        <v>2768</v>
      </c>
      <c r="F937" s="22" t="str">
        <f>"dossierComplet['"&amp;meta_dossier_complet[[#This Row],[COD_VAR]]&amp;"'][code_insee]"</f>
        <v>dossierComplet['P08_H2529'][code_insee]</v>
      </c>
    </row>
    <row r="938" spans="2:6" hidden="1">
      <c r="B938" t="s">
        <v>5519</v>
      </c>
      <c r="C938" t="s">
        <v>5520</v>
      </c>
      <c r="D938" t="s">
        <v>5521</v>
      </c>
      <c r="E938" t="s">
        <v>2768</v>
      </c>
      <c r="F938" s="22" t="str">
        <f>"dossierComplet['"&amp;meta_dossier_complet[[#This Row],[COD_VAR]]&amp;"'][code_insee]"</f>
        <v>dossierComplet['P08_H30P'][code_insee]</v>
      </c>
    </row>
    <row r="939" spans="2:6" hidden="1">
      <c r="B939" t="s">
        <v>5522</v>
      </c>
      <c r="C939" t="s">
        <v>5523</v>
      </c>
      <c r="D939" t="s">
        <v>5524</v>
      </c>
      <c r="E939" t="s">
        <v>2768</v>
      </c>
      <c r="F939" s="22" t="str">
        <f>"dossierComplet['"&amp;meta_dossier_complet[[#This Row],[COD_VAR]]&amp;"'][code_insee]"</f>
        <v>dossierComplet['P08_HSCOL0205'][code_insee]</v>
      </c>
    </row>
    <row r="940" spans="2:6" hidden="1">
      <c r="B940" t="s">
        <v>5525</v>
      </c>
      <c r="C940" t="s">
        <v>5526</v>
      </c>
      <c r="D940" t="s">
        <v>5527</v>
      </c>
      <c r="E940" t="s">
        <v>2768</v>
      </c>
      <c r="F940" s="22" t="str">
        <f>"dossierComplet['"&amp;meta_dossier_complet[[#This Row],[COD_VAR]]&amp;"'][code_insee]"</f>
        <v>dossierComplet['P08_HSCOL0610'][code_insee]</v>
      </c>
    </row>
    <row r="941" spans="2:6" hidden="1">
      <c r="B941" t="s">
        <v>5528</v>
      </c>
      <c r="C941" t="s">
        <v>5529</v>
      </c>
      <c r="D941" t="s">
        <v>5530</v>
      </c>
      <c r="E941" t="s">
        <v>2768</v>
      </c>
      <c r="F941" s="22" t="str">
        <f>"dossierComplet['"&amp;meta_dossier_complet[[#This Row],[COD_VAR]]&amp;"'][code_insee]"</f>
        <v>dossierComplet['P08_HSCOL1114'][code_insee]</v>
      </c>
    </row>
    <row r="942" spans="2:6" hidden="1">
      <c r="B942" t="s">
        <v>5531</v>
      </c>
      <c r="C942" t="s">
        <v>5532</v>
      </c>
      <c r="D942" t="s">
        <v>5533</v>
      </c>
      <c r="E942" t="s">
        <v>2768</v>
      </c>
      <c r="F942" s="22" t="str">
        <f>"dossierComplet['"&amp;meta_dossier_complet[[#This Row],[COD_VAR]]&amp;"'][code_insee]"</f>
        <v>dossierComplet['P08_HSCOL1517'][code_insee]</v>
      </c>
    </row>
    <row r="943" spans="2:6" hidden="1">
      <c r="B943" t="s">
        <v>5534</v>
      </c>
      <c r="C943" t="s">
        <v>5535</v>
      </c>
      <c r="D943" t="s">
        <v>5536</v>
      </c>
      <c r="E943" t="s">
        <v>2768</v>
      </c>
      <c r="F943" s="22" t="str">
        <f>"dossierComplet['"&amp;meta_dossier_complet[[#This Row],[COD_VAR]]&amp;"'][code_insee]"</f>
        <v>dossierComplet['P08_HSCOL1824'][code_insee]</v>
      </c>
    </row>
    <row r="944" spans="2:6" hidden="1">
      <c r="B944" t="s">
        <v>5537</v>
      </c>
      <c r="C944" t="s">
        <v>5538</v>
      </c>
      <c r="D944" t="s">
        <v>5539</v>
      </c>
      <c r="E944" t="s">
        <v>2768</v>
      </c>
      <c r="F944" s="22" t="str">
        <f>"dossierComplet['"&amp;meta_dossier_complet[[#This Row],[COD_VAR]]&amp;"'][code_insee]"</f>
        <v>dossierComplet['P08_HSCOL2529'][code_insee]</v>
      </c>
    </row>
    <row r="945" spans="2:6" hidden="1">
      <c r="B945" t="s">
        <v>5540</v>
      </c>
      <c r="C945" t="s">
        <v>5541</v>
      </c>
      <c r="D945" t="s">
        <v>5542</v>
      </c>
      <c r="E945" t="s">
        <v>2768</v>
      </c>
      <c r="F945" s="22" t="str">
        <f>"dossierComplet['"&amp;meta_dossier_complet[[#This Row],[COD_VAR]]&amp;"'][code_insee]"</f>
        <v>dossierComplet['P08_HSCOL30P'][code_insee]</v>
      </c>
    </row>
    <row r="946" spans="2:6" hidden="1">
      <c r="B946" t="s">
        <v>5543</v>
      </c>
      <c r="C946" t="s">
        <v>5544</v>
      </c>
      <c r="D946" t="s">
        <v>5545</v>
      </c>
      <c r="E946" t="s">
        <v>2768</v>
      </c>
      <c r="F946" s="22" t="str">
        <f>"dossierComplet['"&amp;meta_dossier_complet[[#This Row],[COD_VAR]]&amp;"'][code_insee]"</f>
        <v>dossierComplet['P08_F0205'][code_insee]</v>
      </c>
    </row>
    <row r="947" spans="2:6" hidden="1">
      <c r="B947" t="s">
        <v>5546</v>
      </c>
      <c r="C947" t="s">
        <v>5547</v>
      </c>
      <c r="D947" t="s">
        <v>5548</v>
      </c>
      <c r="E947" t="s">
        <v>2768</v>
      </c>
      <c r="F947" s="22" t="str">
        <f>"dossierComplet['"&amp;meta_dossier_complet[[#This Row],[COD_VAR]]&amp;"'][code_insee]"</f>
        <v>dossierComplet['P08_F0610'][code_insee]</v>
      </c>
    </row>
    <row r="948" spans="2:6" hidden="1">
      <c r="B948" t="s">
        <v>5549</v>
      </c>
      <c r="C948" t="s">
        <v>5550</v>
      </c>
      <c r="D948" t="s">
        <v>5551</v>
      </c>
      <c r="E948" t="s">
        <v>2768</v>
      </c>
      <c r="F948" s="22" t="str">
        <f>"dossierComplet['"&amp;meta_dossier_complet[[#This Row],[COD_VAR]]&amp;"'][code_insee]"</f>
        <v>dossierComplet['P08_F1114'][code_insee]</v>
      </c>
    </row>
    <row r="949" spans="2:6" hidden="1">
      <c r="B949" t="s">
        <v>5552</v>
      </c>
      <c r="C949" t="s">
        <v>5553</v>
      </c>
      <c r="D949" t="s">
        <v>5554</v>
      </c>
      <c r="E949" t="s">
        <v>2768</v>
      </c>
      <c r="F949" s="22" t="str">
        <f>"dossierComplet['"&amp;meta_dossier_complet[[#This Row],[COD_VAR]]&amp;"'][code_insee]"</f>
        <v>dossierComplet['P08_F1517'][code_insee]</v>
      </c>
    </row>
    <row r="950" spans="2:6" hidden="1">
      <c r="B950" t="s">
        <v>5555</v>
      </c>
      <c r="C950" t="s">
        <v>5556</v>
      </c>
      <c r="D950" t="s">
        <v>5557</v>
      </c>
      <c r="E950" t="s">
        <v>2768</v>
      </c>
      <c r="F950" s="22" t="str">
        <f>"dossierComplet['"&amp;meta_dossier_complet[[#This Row],[COD_VAR]]&amp;"'][code_insee]"</f>
        <v>dossierComplet['P08_F1824'][code_insee]</v>
      </c>
    </row>
    <row r="951" spans="2:6" hidden="1">
      <c r="B951" t="s">
        <v>5558</v>
      </c>
      <c r="C951" t="s">
        <v>5559</v>
      </c>
      <c r="D951" t="s">
        <v>5560</v>
      </c>
      <c r="E951" t="s">
        <v>2768</v>
      </c>
      <c r="F951" s="22" t="str">
        <f>"dossierComplet['"&amp;meta_dossier_complet[[#This Row],[COD_VAR]]&amp;"'][code_insee]"</f>
        <v>dossierComplet['P08_F2529'][code_insee]</v>
      </c>
    </row>
    <row r="952" spans="2:6" hidden="1">
      <c r="B952" t="s">
        <v>5561</v>
      </c>
      <c r="C952" t="s">
        <v>5562</v>
      </c>
      <c r="D952" t="s">
        <v>5563</v>
      </c>
      <c r="E952" t="s">
        <v>2768</v>
      </c>
      <c r="F952" s="22" t="str">
        <f>"dossierComplet['"&amp;meta_dossier_complet[[#This Row],[COD_VAR]]&amp;"'][code_insee]"</f>
        <v>dossierComplet['P08_F30P'][code_insee]</v>
      </c>
    </row>
    <row r="953" spans="2:6" hidden="1">
      <c r="B953" t="s">
        <v>5564</v>
      </c>
      <c r="C953" t="s">
        <v>5565</v>
      </c>
      <c r="D953" t="s">
        <v>5566</v>
      </c>
      <c r="E953" t="s">
        <v>2768</v>
      </c>
      <c r="F953" s="22" t="str">
        <f>"dossierComplet['"&amp;meta_dossier_complet[[#This Row],[COD_VAR]]&amp;"'][code_insee]"</f>
        <v>dossierComplet['P08_FSCOL0205'][code_insee]</v>
      </c>
    </row>
    <row r="954" spans="2:6" hidden="1">
      <c r="B954" t="s">
        <v>5567</v>
      </c>
      <c r="C954" t="s">
        <v>5568</v>
      </c>
      <c r="D954" t="s">
        <v>5569</v>
      </c>
      <c r="E954" t="s">
        <v>2768</v>
      </c>
      <c r="F954" s="22" t="str">
        <f>"dossierComplet['"&amp;meta_dossier_complet[[#This Row],[COD_VAR]]&amp;"'][code_insee]"</f>
        <v>dossierComplet['P08_FSCOL0610'][code_insee]</v>
      </c>
    </row>
    <row r="955" spans="2:6" hidden="1">
      <c r="B955" t="s">
        <v>5570</v>
      </c>
      <c r="C955" t="s">
        <v>5571</v>
      </c>
      <c r="D955" t="s">
        <v>5572</v>
      </c>
      <c r="E955" t="s">
        <v>2768</v>
      </c>
      <c r="F955" s="22" t="str">
        <f>"dossierComplet['"&amp;meta_dossier_complet[[#This Row],[COD_VAR]]&amp;"'][code_insee]"</f>
        <v>dossierComplet['P08_FSCOL1114'][code_insee]</v>
      </c>
    </row>
    <row r="956" spans="2:6" hidden="1">
      <c r="B956" t="s">
        <v>5573</v>
      </c>
      <c r="C956" t="s">
        <v>5574</v>
      </c>
      <c r="D956" t="s">
        <v>5575</v>
      </c>
      <c r="E956" t="s">
        <v>2768</v>
      </c>
      <c r="F956" s="22" t="str">
        <f>"dossierComplet['"&amp;meta_dossier_complet[[#This Row],[COD_VAR]]&amp;"'][code_insee]"</f>
        <v>dossierComplet['P08_FSCOL1517'][code_insee]</v>
      </c>
    </row>
    <row r="957" spans="2:6" hidden="1">
      <c r="B957" t="s">
        <v>5576</v>
      </c>
      <c r="C957" t="s">
        <v>5577</v>
      </c>
      <c r="D957" t="s">
        <v>5578</v>
      </c>
      <c r="E957" t="s">
        <v>2768</v>
      </c>
      <c r="F957" s="22" t="str">
        <f>"dossierComplet['"&amp;meta_dossier_complet[[#This Row],[COD_VAR]]&amp;"'][code_insee]"</f>
        <v>dossierComplet['P08_FSCOL1824'][code_insee]</v>
      </c>
    </row>
    <row r="958" spans="2:6" hidden="1">
      <c r="B958" t="s">
        <v>5579</v>
      </c>
      <c r="C958" t="s">
        <v>5580</v>
      </c>
      <c r="D958" t="s">
        <v>5581</v>
      </c>
      <c r="E958" t="s">
        <v>2768</v>
      </c>
      <c r="F958" s="22" t="str">
        <f>"dossierComplet['"&amp;meta_dossier_complet[[#This Row],[COD_VAR]]&amp;"'][code_insee]"</f>
        <v>dossierComplet['P08_FSCOL2529'][code_insee]</v>
      </c>
    </row>
    <row r="959" spans="2:6" hidden="1">
      <c r="B959" t="s">
        <v>5582</v>
      </c>
      <c r="C959" t="s">
        <v>5583</v>
      </c>
      <c r="D959" t="s">
        <v>5584</v>
      </c>
      <c r="E959" t="s">
        <v>2768</v>
      </c>
      <c r="F959" s="22" t="str">
        <f>"dossierComplet['"&amp;meta_dossier_complet[[#This Row],[COD_VAR]]&amp;"'][code_insee]"</f>
        <v>dossierComplet['P08_FSCOL30P'][code_insee]</v>
      </c>
    </row>
    <row r="960" spans="2:6" hidden="1">
      <c r="B960" t="s">
        <v>5585</v>
      </c>
      <c r="C960" t="s">
        <v>5586</v>
      </c>
      <c r="D960" t="s">
        <v>5587</v>
      </c>
      <c r="E960" t="s">
        <v>2768</v>
      </c>
      <c r="F960" s="22" t="str">
        <f>"dossierComplet['"&amp;meta_dossier_complet[[#This Row],[COD_VAR]]&amp;"'][code_insee]"</f>
        <v>dossierComplet['P08_NSCOL15P'][code_insee]</v>
      </c>
    </row>
    <row r="961" spans="2:6" hidden="1">
      <c r="B961" t="s">
        <v>5588</v>
      </c>
      <c r="C961" t="s">
        <v>5589</v>
      </c>
      <c r="D961" t="s">
        <v>5590</v>
      </c>
      <c r="E961" t="s">
        <v>2768</v>
      </c>
      <c r="F961" s="22" t="str">
        <f>"dossierComplet['"&amp;meta_dossier_complet[[#This Row],[COD_VAR]]&amp;"'][code_insee]"</f>
        <v>dossierComplet['P08_NSCOL15P_DIPL0'][code_insee]</v>
      </c>
    </row>
    <row r="962" spans="2:6" hidden="1">
      <c r="B962" t="s">
        <v>5591</v>
      </c>
      <c r="C962" t="s">
        <v>5592</v>
      </c>
      <c r="D962" t="s">
        <v>5593</v>
      </c>
      <c r="E962" t="s">
        <v>2768</v>
      </c>
      <c r="F962" s="22" t="str">
        <f>"dossierComplet['"&amp;meta_dossier_complet[[#This Row],[COD_VAR]]&amp;"'][code_insee]"</f>
        <v>dossierComplet['P08_NSCOL15P_CEP'][code_insee]</v>
      </c>
    </row>
    <row r="963" spans="2:6" hidden="1">
      <c r="B963" t="s">
        <v>5594</v>
      </c>
      <c r="C963" t="s">
        <v>5595</v>
      </c>
      <c r="D963" t="s">
        <v>5596</v>
      </c>
      <c r="E963" t="s">
        <v>2768</v>
      </c>
      <c r="F963" s="22" t="str">
        <f>"dossierComplet['"&amp;meta_dossier_complet[[#This Row],[COD_VAR]]&amp;"'][code_insee]"</f>
        <v>dossierComplet['P08_NSCOL15P_BEPC'][code_insee]</v>
      </c>
    </row>
    <row r="964" spans="2:6" hidden="1">
      <c r="B964" t="s">
        <v>5597</v>
      </c>
      <c r="C964" t="s">
        <v>5598</v>
      </c>
      <c r="D964" t="s">
        <v>5599</v>
      </c>
      <c r="E964" t="s">
        <v>2768</v>
      </c>
      <c r="F964" s="22" t="str">
        <f>"dossierComplet['"&amp;meta_dossier_complet[[#This Row],[COD_VAR]]&amp;"'][code_insee]"</f>
        <v>dossierComplet['P08_NSCOL15P_CAPBEP'][code_insee]</v>
      </c>
    </row>
    <row r="965" spans="2:6" hidden="1">
      <c r="B965" t="s">
        <v>5600</v>
      </c>
      <c r="C965" t="s">
        <v>5601</v>
      </c>
      <c r="D965" t="s">
        <v>5602</v>
      </c>
      <c r="E965" t="s">
        <v>2768</v>
      </c>
      <c r="F965" s="22" t="str">
        <f>"dossierComplet['"&amp;meta_dossier_complet[[#This Row],[COD_VAR]]&amp;"'][code_insee]"</f>
        <v>dossierComplet['P08_NSCOL15P_BAC'][code_insee]</v>
      </c>
    </row>
    <row r="966" spans="2:6" hidden="1">
      <c r="B966" t="s">
        <v>5603</v>
      </c>
      <c r="C966" t="s">
        <v>5604</v>
      </c>
      <c r="D966" t="s">
        <v>5605</v>
      </c>
      <c r="E966" t="s">
        <v>2768</v>
      </c>
      <c r="F966" s="22" t="str">
        <f>"dossierComplet['"&amp;meta_dossier_complet[[#This Row],[COD_VAR]]&amp;"'][code_insee]"</f>
        <v>dossierComplet['P08_NSCOL15P_BACP2'][code_insee]</v>
      </c>
    </row>
    <row r="967" spans="2:6" hidden="1">
      <c r="B967" t="s">
        <v>5606</v>
      </c>
      <c r="C967" t="s">
        <v>5607</v>
      </c>
      <c r="D967" t="s">
        <v>5608</v>
      </c>
      <c r="E967" t="s">
        <v>2768</v>
      </c>
      <c r="F967" s="22" t="str">
        <f>"dossierComplet['"&amp;meta_dossier_complet[[#This Row],[COD_VAR]]&amp;"'][code_insee]"</f>
        <v>dossierComplet['P08_NSCOL15P_SUP'][code_insee]</v>
      </c>
    </row>
    <row r="968" spans="2:6" hidden="1">
      <c r="B968" t="s">
        <v>5609</v>
      </c>
      <c r="C968" t="s">
        <v>5610</v>
      </c>
      <c r="D968" t="s">
        <v>5611</v>
      </c>
      <c r="E968" t="s">
        <v>2768</v>
      </c>
      <c r="F968" s="22" t="str">
        <f>"dossierComplet['"&amp;meta_dossier_complet[[#This Row],[COD_VAR]]&amp;"'][code_insee]"</f>
        <v>dossierComplet['P08_HNSCOL15P'][code_insee]</v>
      </c>
    </row>
    <row r="969" spans="2:6" hidden="1">
      <c r="B969" t="s">
        <v>5612</v>
      </c>
      <c r="C969" t="s">
        <v>5613</v>
      </c>
      <c r="D969" t="s">
        <v>5614</v>
      </c>
      <c r="E969" t="s">
        <v>2768</v>
      </c>
      <c r="F969" s="22" t="str">
        <f>"dossierComplet['"&amp;meta_dossier_complet[[#This Row],[COD_VAR]]&amp;"'][code_insee]"</f>
        <v>dossierComplet['P08_HNSCOL15P_DIPL0'][code_insee]</v>
      </c>
    </row>
    <row r="970" spans="2:6" hidden="1">
      <c r="B970" t="s">
        <v>5615</v>
      </c>
      <c r="C970" t="s">
        <v>5616</v>
      </c>
      <c r="D970" t="s">
        <v>5617</v>
      </c>
      <c r="E970" t="s">
        <v>2768</v>
      </c>
      <c r="F970" s="22" t="str">
        <f>"dossierComplet['"&amp;meta_dossier_complet[[#This Row],[COD_VAR]]&amp;"'][code_insee]"</f>
        <v>dossierComplet['P08_HNSCOL15P_CEP'][code_insee]</v>
      </c>
    </row>
    <row r="971" spans="2:6" hidden="1">
      <c r="B971" t="s">
        <v>5618</v>
      </c>
      <c r="C971" t="s">
        <v>5619</v>
      </c>
      <c r="D971" t="s">
        <v>5620</v>
      </c>
      <c r="E971" t="s">
        <v>2768</v>
      </c>
      <c r="F971" s="22" t="str">
        <f>"dossierComplet['"&amp;meta_dossier_complet[[#This Row],[COD_VAR]]&amp;"'][code_insee]"</f>
        <v>dossierComplet['P08_HNSCOL15P_BEPC'][code_insee]</v>
      </c>
    </row>
    <row r="972" spans="2:6" hidden="1">
      <c r="B972" t="s">
        <v>5621</v>
      </c>
      <c r="C972" t="s">
        <v>5622</v>
      </c>
      <c r="D972" t="s">
        <v>5623</v>
      </c>
      <c r="E972" t="s">
        <v>2768</v>
      </c>
      <c r="F972" s="22" t="str">
        <f>"dossierComplet['"&amp;meta_dossier_complet[[#This Row],[COD_VAR]]&amp;"'][code_insee]"</f>
        <v>dossierComplet['P08_HNSCOL15P_CAPBEP'][code_insee]</v>
      </c>
    </row>
    <row r="973" spans="2:6" hidden="1">
      <c r="B973" t="s">
        <v>5624</v>
      </c>
      <c r="C973" t="s">
        <v>5625</v>
      </c>
      <c r="D973" t="s">
        <v>5626</v>
      </c>
      <c r="E973" t="s">
        <v>2768</v>
      </c>
      <c r="F973" s="22" t="str">
        <f>"dossierComplet['"&amp;meta_dossier_complet[[#This Row],[COD_VAR]]&amp;"'][code_insee]"</f>
        <v>dossierComplet['P08_HNSCOL15P_BAC'][code_insee]</v>
      </c>
    </row>
    <row r="974" spans="2:6" hidden="1">
      <c r="B974" t="s">
        <v>5627</v>
      </c>
      <c r="C974" t="s">
        <v>5628</v>
      </c>
      <c r="D974" t="s">
        <v>5629</v>
      </c>
      <c r="E974" t="s">
        <v>2768</v>
      </c>
      <c r="F974" s="22" t="str">
        <f>"dossierComplet['"&amp;meta_dossier_complet[[#This Row],[COD_VAR]]&amp;"'][code_insee]"</f>
        <v>dossierComplet['P08_HNSCOL15P_BACP2'][code_insee]</v>
      </c>
    </row>
    <row r="975" spans="2:6" hidden="1">
      <c r="B975" t="s">
        <v>5630</v>
      </c>
      <c r="C975" t="s">
        <v>5631</v>
      </c>
      <c r="D975" t="s">
        <v>5632</v>
      </c>
      <c r="E975" t="s">
        <v>2768</v>
      </c>
      <c r="F975" s="22" t="str">
        <f>"dossierComplet['"&amp;meta_dossier_complet[[#This Row],[COD_VAR]]&amp;"'][code_insee]"</f>
        <v>dossierComplet['P08_HNSCOL15P_SUP'][code_insee]</v>
      </c>
    </row>
    <row r="976" spans="2:6" hidden="1">
      <c r="B976" t="s">
        <v>5633</v>
      </c>
      <c r="C976" t="s">
        <v>5634</v>
      </c>
      <c r="D976" t="s">
        <v>5635</v>
      </c>
      <c r="E976" t="s">
        <v>2768</v>
      </c>
      <c r="F976" s="22" t="str">
        <f>"dossierComplet['"&amp;meta_dossier_complet[[#This Row],[COD_VAR]]&amp;"'][code_insee]"</f>
        <v>dossierComplet['P08_FNSCOL15P'][code_insee]</v>
      </c>
    </row>
    <row r="977" spans="2:6" hidden="1">
      <c r="B977" t="s">
        <v>5636</v>
      </c>
      <c r="C977" t="s">
        <v>5637</v>
      </c>
      <c r="D977" t="s">
        <v>5638</v>
      </c>
      <c r="E977" t="s">
        <v>2768</v>
      </c>
      <c r="F977" s="22" t="str">
        <f>"dossierComplet['"&amp;meta_dossier_complet[[#This Row],[COD_VAR]]&amp;"'][code_insee]"</f>
        <v>dossierComplet['P08_FNSCOL15P_DIPL0'][code_insee]</v>
      </c>
    </row>
    <row r="978" spans="2:6" hidden="1">
      <c r="B978" t="s">
        <v>5639</v>
      </c>
      <c r="C978" t="s">
        <v>5640</v>
      </c>
      <c r="D978" t="s">
        <v>5641</v>
      </c>
      <c r="E978" t="s">
        <v>2768</v>
      </c>
      <c r="F978" s="22" t="str">
        <f>"dossierComplet['"&amp;meta_dossier_complet[[#This Row],[COD_VAR]]&amp;"'][code_insee]"</f>
        <v>dossierComplet['P08_FNSCOL15P_CEP'][code_insee]</v>
      </c>
    </row>
    <row r="979" spans="2:6" hidden="1">
      <c r="B979" t="s">
        <v>5642</v>
      </c>
      <c r="C979" t="s">
        <v>5643</v>
      </c>
      <c r="D979" t="s">
        <v>5644</v>
      </c>
      <c r="E979" t="s">
        <v>2768</v>
      </c>
      <c r="F979" s="22" t="str">
        <f>"dossierComplet['"&amp;meta_dossier_complet[[#This Row],[COD_VAR]]&amp;"'][code_insee]"</f>
        <v>dossierComplet['P08_FNSCOL15P_BEPC'][code_insee]</v>
      </c>
    </row>
    <row r="980" spans="2:6" hidden="1">
      <c r="B980" t="s">
        <v>5645</v>
      </c>
      <c r="C980" t="s">
        <v>5646</v>
      </c>
      <c r="D980" t="s">
        <v>5647</v>
      </c>
      <c r="E980" t="s">
        <v>2768</v>
      </c>
      <c r="F980" s="22" t="str">
        <f>"dossierComplet['"&amp;meta_dossier_complet[[#This Row],[COD_VAR]]&amp;"'][code_insee]"</f>
        <v>dossierComplet['P08_FNSCOL15P_CAPBEP'][code_insee]</v>
      </c>
    </row>
    <row r="981" spans="2:6" hidden="1">
      <c r="B981" t="s">
        <v>5648</v>
      </c>
      <c r="C981" t="s">
        <v>5649</v>
      </c>
      <c r="D981" t="s">
        <v>5650</v>
      </c>
      <c r="E981" t="s">
        <v>2768</v>
      </c>
      <c r="F981" s="22" t="str">
        <f>"dossierComplet['"&amp;meta_dossier_complet[[#This Row],[COD_VAR]]&amp;"'][code_insee]"</f>
        <v>dossierComplet['P08_FNSCOL15P_BAC'][code_insee]</v>
      </c>
    </row>
    <row r="982" spans="2:6" hidden="1">
      <c r="B982" t="s">
        <v>5651</v>
      </c>
      <c r="C982" t="s">
        <v>5652</v>
      </c>
      <c r="D982" t="s">
        <v>5653</v>
      </c>
      <c r="E982" t="s">
        <v>2768</v>
      </c>
      <c r="F982" s="22" t="str">
        <f>"dossierComplet['"&amp;meta_dossier_complet[[#This Row],[COD_VAR]]&amp;"'][code_insee]"</f>
        <v>dossierComplet['P08_FNSCOL15P_BACP2'][code_insee]</v>
      </c>
    </row>
    <row r="983" spans="2:6" hidden="1">
      <c r="B983" t="s">
        <v>5654</v>
      </c>
      <c r="C983" t="s">
        <v>5655</v>
      </c>
      <c r="D983" t="s">
        <v>5656</v>
      </c>
      <c r="E983" t="s">
        <v>2768</v>
      </c>
      <c r="F983" s="22" t="str">
        <f>"dossierComplet['"&amp;meta_dossier_complet[[#This Row],[COD_VAR]]&amp;"'][code_insee]"</f>
        <v>dossierComplet['P08_FNSCOL15P_SUP'][code_insee]</v>
      </c>
    </row>
    <row r="984" spans="2:6" hidden="1">
      <c r="B984" t="s">
        <v>5657</v>
      </c>
      <c r="C984" t="s">
        <v>5658</v>
      </c>
      <c r="D984" t="s">
        <v>5659</v>
      </c>
      <c r="E984" t="s">
        <v>2768</v>
      </c>
      <c r="F984" s="22" t="str">
        <f>"dossierComplet['"&amp;meta_dossier_complet[[#This Row],[COD_VAR]]&amp;"'][code_insee]"</f>
        <v>dossierComplet['P18_ACTOCC15P'][code_insee]</v>
      </c>
    </row>
    <row r="985" spans="2:6" hidden="1">
      <c r="B985" t="s">
        <v>5660</v>
      </c>
      <c r="C985" t="s">
        <v>5661</v>
      </c>
      <c r="D985" t="s">
        <v>5662</v>
      </c>
      <c r="E985" t="s">
        <v>2768</v>
      </c>
      <c r="F985" s="22" t="str">
        <f>"dossierComplet['"&amp;meta_dossier_complet[[#This Row],[COD_VAR]]&amp;"'][code_insee]"</f>
        <v>dossierComplet['P18_SAL15P'][code_insee]</v>
      </c>
    </row>
    <row r="986" spans="2:6" hidden="1">
      <c r="B986" t="s">
        <v>5663</v>
      </c>
      <c r="C986" t="s">
        <v>5664</v>
      </c>
      <c r="D986" t="s">
        <v>5665</v>
      </c>
      <c r="E986" t="s">
        <v>2768</v>
      </c>
      <c r="F986" s="22" t="str">
        <f>"dossierComplet['"&amp;meta_dossier_complet[[#This Row],[COD_VAR]]&amp;"'][code_insee]"</f>
        <v>dossierComplet['P18_NSAL15P'][code_insee]</v>
      </c>
    </row>
    <row r="987" spans="2:6" hidden="1">
      <c r="B987" t="s">
        <v>5666</v>
      </c>
      <c r="C987" t="s">
        <v>5667</v>
      </c>
      <c r="D987" t="s">
        <v>5668</v>
      </c>
      <c r="E987" t="s">
        <v>2768</v>
      </c>
      <c r="F987" s="22" t="str">
        <f>"dossierComplet['"&amp;meta_dossier_complet[[#This Row],[COD_VAR]]&amp;"'][code_insee]"</f>
        <v>dossierComplet['P18_ACTOCC15P_TP'][code_insee]</v>
      </c>
    </row>
    <row r="988" spans="2:6" hidden="1">
      <c r="B988" t="s">
        <v>5669</v>
      </c>
      <c r="C988" t="s">
        <v>5670</v>
      </c>
      <c r="D988" t="s">
        <v>5671</v>
      </c>
      <c r="E988" t="s">
        <v>2768</v>
      </c>
      <c r="F988" s="22" t="str">
        <f>"dossierComplet['"&amp;meta_dossier_complet[[#This Row],[COD_VAR]]&amp;"'][code_insee]"</f>
        <v>dossierComplet['P18_SAL15P_TP'][code_insee]</v>
      </c>
    </row>
    <row r="989" spans="2:6" hidden="1">
      <c r="B989" t="s">
        <v>5672</v>
      </c>
      <c r="C989" t="s">
        <v>5673</v>
      </c>
      <c r="D989" t="s">
        <v>5674</v>
      </c>
      <c r="E989" t="s">
        <v>2768</v>
      </c>
      <c r="F989" s="22" t="str">
        <f>"dossierComplet['"&amp;meta_dossier_complet[[#This Row],[COD_VAR]]&amp;"'][code_insee]"</f>
        <v>dossierComplet['P18_HSAL15P_TP'][code_insee]</v>
      </c>
    </row>
    <row r="990" spans="2:6" hidden="1">
      <c r="B990" t="s">
        <v>5675</v>
      </c>
      <c r="C990" t="s">
        <v>5676</v>
      </c>
      <c r="D990" t="s">
        <v>5677</v>
      </c>
      <c r="E990" t="s">
        <v>2768</v>
      </c>
      <c r="F990" s="22" t="str">
        <f>"dossierComplet['"&amp;meta_dossier_complet[[#This Row],[COD_VAR]]&amp;"'][code_insee]"</f>
        <v>dossierComplet['P18_FSAL15P_TP'][code_insee]</v>
      </c>
    </row>
    <row r="991" spans="2:6" hidden="1">
      <c r="B991" t="s">
        <v>5678</v>
      </c>
      <c r="C991" t="s">
        <v>5679</v>
      </c>
      <c r="D991" t="s">
        <v>5680</v>
      </c>
      <c r="E991" t="s">
        <v>2768</v>
      </c>
      <c r="F991" s="22" t="str">
        <f>"dossierComplet['"&amp;meta_dossier_complet[[#This Row],[COD_VAR]]&amp;"'][code_insee]"</f>
        <v>dossierComplet['P18_NSAL15P_TP'][code_insee]</v>
      </c>
    </row>
    <row r="992" spans="2:6" hidden="1">
      <c r="B992" t="s">
        <v>5681</v>
      </c>
      <c r="C992" t="s">
        <v>5682</v>
      </c>
      <c r="D992" t="s">
        <v>5683</v>
      </c>
      <c r="E992" t="s">
        <v>2768</v>
      </c>
      <c r="F992" s="22" t="str">
        <f>"dossierComplet['"&amp;meta_dossier_complet[[#This Row],[COD_VAR]]&amp;"'][code_insee]"</f>
        <v>dossierComplet['P18_HACTOCC15P'][code_insee]</v>
      </c>
    </row>
    <row r="993" spans="2:6" hidden="1">
      <c r="B993" t="s">
        <v>5684</v>
      </c>
      <c r="C993" t="s">
        <v>5685</v>
      </c>
      <c r="D993" t="s">
        <v>5686</v>
      </c>
      <c r="E993" t="s">
        <v>2768</v>
      </c>
      <c r="F993" s="22" t="str">
        <f>"dossierComplet['"&amp;meta_dossier_complet[[#This Row],[COD_VAR]]&amp;"'][code_insee]"</f>
        <v>dossierComplet['P18_HSAL15P'][code_insee]</v>
      </c>
    </row>
    <row r="994" spans="2:6" hidden="1">
      <c r="B994" t="s">
        <v>5687</v>
      </c>
      <c r="C994" t="s">
        <v>5688</v>
      </c>
      <c r="D994" t="s">
        <v>5689</v>
      </c>
      <c r="E994" t="s">
        <v>2768</v>
      </c>
      <c r="F994" s="22" t="str">
        <f>"dossierComplet['"&amp;meta_dossier_complet[[#This Row],[COD_VAR]]&amp;"'][code_insee]"</f>
        <v>dossierComplet['P18_HSAL15P_CDI'][code_insee]</v>
      </c>
    </row>
    <row r="995" spans="2:6" hidden="1">
      <c r="B995" t="s">
        <v>5690</v>
      </c>
      <c r="C995" t="s">
        <v>5691</v>
      </c>
      <c r="D995" t="s">
        <v>5692</v>
      </c>
      <c r="E995" t="s">
        <v>2768</v>
      </c>
      <c r="F995" s="22" t="str">
        <f>"dossierComplet['"&amp;meta_dossier_complet[[#This Row],[COD_VAR]]&amp;"'][code_insee]"</f>
        <v>dossierComplet['P18_HSAL15P_CDD'][code_insee]</v>
      </c>
    </row>
    <row r="996" spans="2:6" hidden="1">
      <c r="B996" t="s">
        <v>5693</v>
      </c>
      <c r="C996" t="s">
        <v>5694</v>
      </c>
      <c r="D996" t="s">
        <v>5695</v>
      </c>
      <c r="E996" t="s">
        <v>2768</v>
      </c>
      <c r="F996" s="22" t="str">
        <f>"dossierComplet['"&amp;meta_dossier_complet[[#This Row],[COD_VAR]]&amp;"'][code_insee]"</f>
        <v>dossierComplet['P18_HSAL15P_INTERIM'][code_insee]</v>
      </c>
    </row>
    <row r="997" spans="2:6" hidden="1">
      <c r="B997" t="s">
        <v>5696</v>
      </c>
      <c r="C997" t="s">
        <v>5697</v>
      </c>
      <c r="D997" t="s">
        <v>5698</v>
      </c>
      <c r="E997" t="s">
        <v>2768</v>
      </c>
      <c r="F997" s="22" t="str">
        <f>"dossierComplet['"&amp;meta_dossier_complet[[#This Row],[COD_VAR]]&amp;"'][code_insee]"</f>
        <v>dossierComplet['P18_HSAL15P_EMPAID'][code_insee]</v>
      </c>
    </row>
    <row r="998" spans="2:6" hidden="1">
      <c r="B998" t="s">
        <v>5699</v>
      </c>
      <c r="C998" t="s">
        <v>5700</v>
      </c>
      <c r="D998" t="s">
        <v>5701</v>
      </c>
      <c r="E998" t="s">
        <v>2768</v>
      </c>
      <c r="F998" s="22" t="str">
        <f>"dossierComplet['"&amp;meta_dossier_complet[[#This Row],[COD_VAR]]&amp;"'][code_insee]"</f>
        <v>dossierComplet['P18_HSAL15P_APPR'][code_insee]</v>
      </c>
    </row>
    <row r="999" spans="2:6" hidden="1">
      <c r="B999" t="s">
        <v>5702</v>
      </c>
      <c r="C999" t="s">
        <v>5703</v>
      </c>
      <c r="D999" t="s">
        <v>5704</v>
      </c>
      <c r="E999" t="s">
        <v>2768</v>
      </c>
      <c r="F999" s="22" t="str">
        <f>"dossierComplet['"&amp;meta_dossier_complet[[#This Row],[COD_VAR]]&amp;"'][code_insee]"</f>
        <v>dossierComplet['P18_HNSAL15P'][code_insee]</v>
      </c>
    </row>
    <row r="1000" spans="2:6" hidden="1">
      <c r="B1000" t="s">
        <v>5705</v>
      </c>
      <c r="C1000" t="s">
        <v>5706</v>
      </c>
      <c r="D1000" t="s">
        <v>5707</v>
      </c>
      <c r="E1000" t="s">
        <v>2768</v>
      </c>
      <c r="F1000" s="22" t="str">
        <f>"dossierComplet['"&amp;meta_dossier_complet[[#This Row],[COD_VAR]]&amp;"'][code_insee]"</f>
        <v>dossierComplet['P18_HNSAL15P_INDEP'][code_insee]</v>
      </c>
    </row>
    <row r="1001" spans="2:6" hidden="1">
      <c r="B1001" t="s">
        <v>5708</v>
      </c>
      <c r="C1001" t="s">
        <v>5709</v>
      </c>
      <c r="D1001" t="s">
        <v>5710</v>
      </c>
      <c r="E1001" t="s">
        <v>2768</v>
      </c>
      <c r="F1001" s="22" t="str">
        <f>"dossierComplet['"&amp;meta_dossier_complet[[#This Row],[COD_VAR]]&amp;"'][code_insee]"</f>
        <v>dossierComplet['P18_HNSAL15P_EMPLOY'][code_insee]</v>
      </c>
    </row>
    <row r="1002" spans="2:6" hidden="1">
      <c r="B1002" t="s">
        <v>5711</v>
      </c>
      <c r="C1002" t="s">
        <v>5712</v>
      </c>
      <c r="D1002" t="s">
        <v>5713</v>
      </c>
      <c r="E1002" t="s">
        <v>2768</v>
      </c>
      <c r="F1002" s="22" t="str">
        <f>"dossierComplet['"&amp;meta_dossier_complet[[#This Row],[COD_VAR]]&amp;"'][code_insee]"</f>
        <v>dossierComplet['P18_HNSAL15P_AIDFAM'][code_insee]</v>
      </c>
    </row>
    <row r="1003" spans="2:6" hidden="1">
      <c r="B1003" t="s">
        <v>5714</v>
      </c>
      <c r="C1003" t="s">
        <v>5715</v>
      </c>
      <c r="D1003" t="s">
        <v>5716</v>
      </c>
      <c r="E1003" t="s">
        <v>2768</v>
      </c>
      <c r="F1003" s="22" t="str">
        <f>"dossierComplet['"&amp;meta_dossier_complet[[#This Row],[COD_VAR]]&amp;"'][code_insee]"</f>
        <v>dossierComplet['P18_FACTOCC15P'][code_insee]</v>
      </c>
    </row>
    <row r="1004" spans="2:6" hidden="1">
      <c r="B1004" t="s">
        <v>5717</v>
      </c>
      <c r="C1004" t="s">
        <v>5718</v>
      </c>
      <c r="D1004" t="s">
        <v>5719</v>
      </c>
      <c r="E1004" t="s">
        <v>2768</v>
      </c>
      <c r="F1004" s="22" t="str">
        <f>"dossierComplet['"&amp;meta_dossier_complet[[#This Row],[COD_VAR]]&amp;"'][code_insee]"</f>
        <v>dossierComplet['P18_FSAL15P'][code_insee]</v>
      </c>
    </row>
    <row r="1005" spans="2:6" hidden="1">
      <c r="B1005" t="s">
        <v>5720</v>
      </c>
      <c r="C1005" t="s">
        <v>5721</v>
      </c>
      <c r="D1005" t="s">
        <v>5722</v>
      </c>
      <c r="E1005" t="s">
        <v>2768</v>
      </c>
      <c r="F1005" s="22" t="str">
        <f>"dossierComplet['"&amp;meta_dossier_complet[[#This Row],[COD_VAR]]&amp;"'][code_insee]"</f>
        <v>dossierComplet['P18_FSAL15P_CDI'][code_insee]</v>
      </c>
    </row>
    <row r="1006" spans="2:6" hidden="1">
      <c r="B1006" t="s">
        <v>5723</v>
      </c>
      <c r="C1006" t="s">
        <v>5724</v>
      </c>
      <c r="D1006" t="s">
        <v>5725</v>
      </c>
      <c r="E1006" t="s">
        <v>2768</v>
      </c>
      <c r="F1006" s="22" t="str">
        <f>"dossierComplet['"&amp;meta_dossier_complet[[#This Row],[COD_VAR]]&amp;"'][code_insee]"</f>
        <v>dossierComplet['P18_FSAL15P_CDD'][code_insee]</v>
      </c>
    </row>
    <row r="1007" spans="2:6" hidden="1">
      <c r="B1007" t="s">
        <v>5726</v>
      </c>
      <c r="C1007" t="s">
        <v>5727</v>
      </c>
      <c r="D1007" t="s">
        <v>5728</v>
      </c>
      <c r="E1007" t="s">
        <v>2768</v>
      </c>
      <c r="F1007" s="22" t="str">
        <f>"dossierComplet['"&amp;meta_dossier_complet[[#This Row],[COD_VAR]]&amp;"'][code_insee]"</f>
        <v>dossierComplet['P18_FSAL15P_INTERIM'][code_insee]</v>
      </c>
    </row>
    <row r="1008" spans="2:6" hidden="1">
      <c r="B1008" t="s">
        <v>5729</v>
      </c>
      <c r="C1008" t="s">
        <v>5730</v>
      </c>
      <c r="D1008" t="s">
        <v>5731</v>
      </c>
      <c r="E1008" t="s">
        <v>2768</v>
      </c>
      <c r="F1008" s="22" t="str">
        <f>"dossierComplet['"&amp;meta_dossier_complet[[#This Row],[COD_VAR]]&amp;"'][code_insee]"</f>
        <v>dossierComplet['P18_FSAL15P_EMPAID'][code_insee]</v>
      </c>
    </row>
    <row r="1009" spans="2:6" hidden="1">
      <c r="B1009" t="s">
        <v>5732</v>
      </c>
      <c r="C1009" t="s">
        <v>5733</v>
      </c>
      <c r="D1009" t="s">
        <v>5734</v>
      </c>
      <c r="E1009" t="s">
        <v>2768</v>
      </c>
      <c r="F1009" s="22" t="str">
        <f>"dossierComplet['"&amp;meta_dossier_complet[[#This Row],[COD_VAR]]&amp;"'][code_insee]"</f>
        <v>dossierComplet['P18_FSAL15P_APPR'][code_insee]</v>
      </c>
    </row>
    <row r="1010" spans="2:6" hidden="1">
      <c r="B1010" t="s">
        <v>5735</v>
      </c>
      <c r="C1010" t="s">
        <v>5736</v>
      </c>
      <c r="D1010" t="s">
        <v>5737</v>
      </c>
      <c r="E1010" t="s">
        <v>2768</v>
      </c>
      <c r="F1010" s="22" t="str">
        <f>"dossierComplet['"&amp;meta_dossier_complet[[#This Row],[COD_VAR]]&amp;"'][code_insee]"</f>
        <v>dossierComplet['P18_FNSAL15P'][code_insee]</v>
      </c>
    </row>
    <row r="1011" spans="2:6" hidden="1">
      <c r="B1011" t="s">
        <v>5738</v>
      </c>
      <c r="C1011" t="s">
        <v>5739</v>
      </c>
      <c r="D1011" t="s">
        <v>5740</v>
      </c>
      <c r="E1011" t="s">
        <v>2768</v>
      </c>
      <c r="F1011" s="22" t="str">
        <f>"dossierComplet['"&amp;meta_dossier_complet[[#This Row],[COD_VAR]]&amp;"'][code_insee]"</f>
        <v>dossierComplet['P18_FNSAL15P_INDEP'][code_insee]</v>
      </c>
    </row>
    <row r="1012" spans="2:6" hidden="1">
      <c r="B1012" t="s">
        <v>5741</v>
      </c>
      <c r="C1012" t="s">
        <v>5742</v>
      </c>
      <c r="D1012" t="s">
        <v>5743</v>
      </c>
      <c r="E1012" t="s">
        <v>2768</v>
      </c>
      <c r="F1012" s="22" t="str">
        <f>"dossierComplet['"&amp;meta_dossier_complet[[#This Row],[COD_VAR]]&amp;"'][code_insee]"</f>
        <v>dossierComplet['P18_FNSAL15P_EMPLOY'][code_insee]</v>
      </c>
    </row>
    <row r="1013" spans="2:6" hidden="1">
      <c r="B1013" t="s">
        <v>5744</v>
      </c>
      <c r="C1013" t="s">
        <v>5745</v>
      </c>
      <c r="D1013" t="s">
        <v>5746</v>
      </c>
      <c r="E1013" t="s">
        <v>2768</v>
      </c>
      <c r="F1013" s="22" t="str">
        <f>"dossierComplet['"&amp;meta_dossier_complet[[#This Row],[COD_VAR]]&amp;"'][code_insee]"</f>
        <v>dossierComplet['P18_FNSAL15P_AIDFAM'][code_insee]</v>
      </c>
    </row>
    <row r="1014" spans="2:6" hidden="1">
      <c r="B1014" t="s">
        <v>5747</v>
      </c>
      <c r="C1014" t="s">
        <v>5748</v>
      </c>
      <c r="D1014" t="s">
        <v>5749</v>
      </c>
      <c r="E1014" t="s">
        <v>2768</v>
      </c>
      <c r="F1014" s="22" t="str">
        <f>"dossierComplet['"&amp;meta_dossier_complet[[#This Row],[COD_VAR]]&amp;"'][code_insee]"</f>
        <v>dossierComplet['P18_HSAL1564'][code_insee]</v>
      </c>
    </row>
    <row r="1015" spans="2:6" hidden="1">
      <c r="B1015" t="s">
        <v>5750</v>
      </c>
      <c r="C1015" t="s">
        <v>5751</v>
      </c>
      <c r="D1015" t="s">
        <v>5752</v>
      </c>
      <c r="E1015" t="s">
        <v>2768</v>
      </c>
      <c r="F1015" s="22" t="str">
        <f>"dossierComplet['"&amp;meta_dossier_complet[[#This Row],[COD_VAR]]&amp;"'][code_insee]"</f>
        <v>dossierComplet['P18_HSAL1524'][code_insee]</v>
      </c>
    </row>
    <row r="1016" spans="2:6" hidden="1">
      <c r="B1016" t="s">
        <v>5753</v>
      </c>
      <c r="C1016" t="s">
        <v>5754</v>
      </c>
      <c r="D1016" t="s">
        <v>5755</v>
      </c>
      <c r="E1016" t="s">
        <v>2768</v>
      </c>
      <c r="F1016" s="22" t="str">
        <f>"dossierComplet['"&amp;meta_dossier_complet[[#This Row],[COD_VAR]]&amp;"'][code_insee]"</f>
        <v>dossierComplet['P18_HSAL2554'][code_insee]</v>
      </c>
    </row>
    <row r="1017" spans="2:6" hidden="1">
      <c r="B1017" t="s">
        <v>5756</v>
      </c>
      <c r="C1017" t="s">
        <v>5757</v>
      </c>
      <c r="D1017" t="s">
        <v>5758</v>
      </c>
      <c r="E1017" t="s">
        <v>2768</v>
      </c>
      <c r="F1017" s="22" t="str">
        <f>"dossierComplet['"&amp;meta_dossier_complet[[#This Row],[COD_VAR]]&amp;"'][code_insee]"</f>
        <v>dossierComplet['P18_HSAL5564'][code_insee]</v>
      </c>
    </row>
    <row r="1018" spans="2:6" hidden="1">
      <c r="B1018" t="s">
        <v>5759</v>
      </c>
      <c r="C1018" t="s">
        <v>5760</v>
      </c>
      <c r="D1018" t="s">
        <v>5761</v>
      </c>
      <c r="E1018" t="s">
        <v>2768</v>
      </c>
      <c r="F1018" s="22" t="str">
        <f>"dossierComplet['"&amp;meta_dossier_complet[[#This Row],[COD_VAR]]&amp;"'][code_insee]"</f>
        <v>dossierComplet['P18_HSAL1564_TP'][code_insee]</v>
      </c>
    </row>
    <row r="1019" spans="2:6" hidden="1">
      <c r="B1019" t="s">
        <v>5762</v>
      </c>
      <c r="C1019" t="s">
        <v>5763</v>
      </c>
      <c r="D1019" t="s">
        <v>5764</v>
      </c>
      <c r="E1019" t="s">
        <v>2768</v>
      </c>
      <c r="F1019" s="22" t="str">
        <f>"dossierComplet['"&amp;meta_dossier_complet[[#This Row],[COD_VAR]]&amp;"'][code_insee]"</f>
        <v>dossierComplet['P18_HSAL1524_TP'][code_insee]</v>
      </c>
    </row>
    <row r="1020" spans="2:6" hidden="1">
      <c r="B1020" t="s">
        <v>5765</v>
      </c>
      <c r="C1020" t="s">
        <v>5766</v>
      </c>
      <c r="D1020" t="s">
        <v>5767</v>
      </c>
      <c r="E1020" t="s">
        <v>2768</v>
      </c>
      <c r="F1020" s="22" t="str">
        <f>"dossierComplet['"&amp;meta_dossier_complet[[#This Row],[COD_VAR]]&amp;"'][code_insee]"</f>
        <v>dossierComplet['P18_HSAL2554_TP'][code_insee]</v>
      </c>
    </row>
    <row r="1021" spans="2:6" hidden="1">
      <c r="B1021" t="s">
        <v>5768</v>
      </c>
      <c r="C1021" t="s">
        <v>5769</v>
      </c>
      <c r="D1021" t="s">
        <v>5770</v>
      </c>
      <c r="E1021" t="s">
        <v>2768</v>
      </c>
      <c r="F1021" s="22" t="str">
        <f>"dossierComplet['"&amp;meta_dossier_complet[[#This Row],[COD_VAR]]&amp;"'][code_insee]"</f>
        <v>dossierComplet['P18_HSAL5564_TP'][code_insee]</v>
      </c>
    </row>
    <row r="1022" spans="2:6" hidden="1">
      <c r="B1022" t="s">
        <v>5771</v>
      </c>
      <c r="C1022" t="s">
        <v>5772</v>
      </c>
      <c r="D1022" t="s">
        <v>5773</v>
      </c>
      <c r="E1022" t="s">
        <v>2768</v>
      </c>
      <c r="F1022" s="22" t="str">
        <f>"dossierComplet['"&amp;meta_dossier_complet[[#This Row],[COD_VAR]]&amp;"'][code_insee]"</f>
        <v>dossierComplet['P18_FSAL1564'][code_insee]</v>
      </c>
    </row>
    <row r="1023" spans="2:6" hidden="1">
      <c r="B1023" t="s">
        <v>5774</v>
      </c>
      <c r="C1023" t="s">
        <v>5775</v>
      </c>
      <c r="D1023" t="s">
        <v>5776</v>
      </c>
      <c r="E1023" t="s">
        <v>2768</v>
      </c>
      <c r="F1023" s="22" t="str">
        <f>"dossierComplet['"&amp;meta_dossier_complet[[#This Row],[COD_VAR]]&amp;"'][code_insee]"</f>
        <v>dossierComplet['P18_FSAL1524'][code_insee]</v>
      </c>
    </row>
    <row r="1024" spans="2:6" hidden="1">
      <c r="B1024" t="s">
        <v>5777</v>
      </c>
      <c r="C1024" t="s">
        <v>5778</v>
      </c>
      <c r="D1024" t="s">
        <v>5779</v>
      </c>
      <c r="E1024" t="s">
        <v>2768</v>
      </c>
      <c r="F1024" s="22" t="str">
        <f>"dossierComplet['"&amp;meta_dossier_complet[[#This Row],[COD_VAR]]&amp;"'][code_insee]"</f>
        <v>dossierComplet['P18_FSAL2554'][code_insee]</v>
      </c>
    </row>
    <row r="1025" spans="2:6" hidden="1">
      <c r="B1025" t="s">
        <v>5780</v>
      </c>
      <c r="C1025" t="s">
        <v>5781</v>
      </c>
      <c r="D1025" t="s">
        <v>5782</v>
      </c>
      <c r="E1025" t="s">
        <v>2768</v>
      </c>
      <c r="F1025" s="22" t="str">
        <f>"dossierComplet['"&amp;meta_dossier_complet[[#This Row],[COD_VAR]]&amp;"'][code_insee]"</f>
        <v>dossierComplet['P18_FSAL5564'][code_insee]</v>
      </c>
    </row>
    <row r="1026" spans="2:6" hidden="1">
      <c r="B1026" t="s">
        <v>5783</v>
      </c>
      <c r="C1026" t="s">
        <v>5784</v>
      </c>
      <c r="D1026" t="s">
        <v>5785</v>
      </c>
      <c r="E1026" t="s">
        <v>2768</v>
      </c>
      <c r="F1026" s="22" t="str">
        <f>"dossierComplet['"&amp;meta_dossier_complet[[#This Row],[COD_VAR]]&amp;"'][code_insee]"</f>
        <v>dossierComplet['P18_FSAL1564_TP'][code_insee]</v>
      </c>
    </row>
    <row r="1027" spans="2:6" hidden="1">
      <c r="B1027" t="s">
        <v>5786</v>
      </c>
      <c r="C1027" t="s">
        <v>5787</v>
      </c>
      <c r="D1027" t="s">
        <v>5788</v>
      </c>
      <c r="E1027" t="s">
        <v>2768</v>
      </c>
      <c r="F1027" s="22" t="str">
        <f>"dossierComplet['"&amp;meta_dossier_complet[[#This Row],[COD_VAR]]&amp;"'][code_insee]"</f>
        <v>dossierComplet['P18_FSAL1524_TP'][code_insee]</v>
      </c>
    </row>
    <row r="1028" spans="2:6" hidden="1">
      <c r="B1028" t="s">
        <v>5789</v>
      </c>
      <c r="C1028" t="s">
        <v>5790</v>
      </c>
      <c r="D1028" t="s">
        <v>5791</v>
      </c>
      <c r="E1028" t="s">
        <v>2768</v>
      </c>
      <c r="F1028" s="22" t="str">
        <f>"dossierComplet['"&amp;meta_dossier_complet[[#This Row],[COD_VAR]]&amp;"'][code_insee]"</f>
        <v>dossierComplet['P18_FSAL2554_TP'][code_insee]</v>
      </c>
    </row>
    <row r="1029" spans="2:6" hidden="1">
      <c r="B1029" t="s">
        <v>5792</v>
      </c>
      <c r="C1029" t="s">
        <v>5793</v>
      </c>
      <c r="D1029" t="s">
        <v>5794</v>
      </c>
      <c r="E1029" t="s">
        <v>2768</v>
      </c>
      <c r="F1029" s="22" t="str">
        <f>"dossierComplet['"&amp;meta_dossier_complet[[#This Row],[COD_VAR]]&amp;"'][code_insee]"</f>
        <v>dossierComplet['P18_FSAL5564_TP'][code_insee]</v>
      </c>
    </row>
    <row r="1030" spans="2:6" hidden="1">
      <c r="B1030" t="s">
        <v>5795</v>
      </c>
      <c r="C1030" t="s">
        <v>5796</v>
      </c>
      <c r="D1030" t="s">
        <v>5797</v>
      </c>
      <c r="E1030" t="s">
        <v>2768</v>
      </c>
      <c r="F1030" s="22" t="str">
        <f>"dossierComplet['"&amp;meta_dossier_complet[[#This Row],[COD_VAR]]&amp;"'][code_insee]"</f>
        <v>dossierComplet['P18_ACTOCC15P_ILT1'][code_insee]</v>
      </c>
    </row>
    <row r="1031" spans="2:6" hidden="1">
      <c r="B1031" t="s">
        <v>5798</v>
      </c>
      <c r="C1031" t="s">
        <v>5799</v>
      </c>
      <c r="D1031" t="s">
        <v>5800</v>
      </c>
      <c r="E1031" t="s">
        <v>2768</v>
      </c>
      <c r="F1031" s="22" t="str">
        <f>"dossierComplet['"&amp;meta_dossier_complet[[#This Row],[COD_VAR]]&amp;"'][code_insee]"</f>
        <v>dossierComplet['P18_ACTOCC15P_ILT2P'][code_insee]</v>
      </c>
    </row>
    <row r="1032" spans="2:6" hidden="1">
      <c r="B1032" t="s">
        <v>5801</v>
      </c>
      <c r="C1032" t="s">
        <v>5802</v>
      </c>
      <c r="D1032" t="s">
        <v>5803</v>
      </c>
      <c r="E1032" t="s">
        <v>2768</v>
      </c>
      <c r="F1032" s="22" t="str">
        <f>"dossierComplet['"&amp;meta_dossier_complet[[#This Row],[COD_VAR]]&amp;"'][code_insee]"</f>
        <v>dossierComplet['P18_ACTOCC15P_ILT2'][code_insee]</v>
      </c>
    </row>
    <row r="1033" spans="2:6" hidden="1">
      <c r="B1033" t="s">
        <v>5804</v>
      </c>
      <c r="C1033" t="s">
        <v>5805</v>
      </c>
      <c r="D1033" t="s">
        <v>5806</v>
      </c>
      <c r="E1033" t="s">
        <v>2768</v>
      </c>
      <c r="F1033" s="22" t="str">
        <f>"dossierComplet['"&amp;meta_dossier_complet[[#This Row],[COD_VAR]]&amp;"'][code_insee]"</f>
        <v>dossierComplet['P18_ACTOCC15P_ILT3'][code_insee]</v>
      </c>
    </row>
    <row r="1034" spans="2:6" hidden="1">
      <c r="B1034" t="s">
        <v>5807</v>
      </c>
      <c r="C1034" t="s">
        <v>5808</v>
      </c>
      <c r="D1034" t="s">
        <v>5809</v>
      </c>
      <c r="E1034" t="s">
        <v>2768</v>
      </c>
      <c r="F1034" s="22" t="str">
        <f>"dossierComplet['"&amp;meta_dossier_complet[[#This Row],[COD_VAR]]&amp;"'][code_insee]"</f>
        <v>dossierComplet['P18_ACTOCC15P_ILT4'][code_insee]</v>
      </c>
    </row>
    <row r="1035" spans="2:6" hidden="1">
      <c r="B1035" t="s">
        <v>5810</v>
      </c>
      <c r="C1035" t="s">
        <v>5811</v>
      </c>
      <c r="D1035" t="s">
        <v>5812</v>
      </c>
      <c r="E1035" t="s">
        <v>2768</v>
      </c>
      <c r="F1035" s="22" t="str">
        <f>"dossierComplet['"&amp;meta_dossier_complet[[#This Row],[COD_VAR]]&amp;"'][code_insee]"</f>
        <v>dossierComplet['P18_ACTOCC15P_ILT5'][code_insee]</v>
      </c>
    </row>
    <row r="1036" spans="2:6" hidden="1">
      <c r="B1036" t="s">
        <v>5813</v>
      </c>
      <c r="C1036" t="s">
        <v>5814</v>
      </c>
      <c r="D1036" t="s">
        <v>5815</v>
      </c>
      <c r="E1036" t="s">
        <v>2768</v>
      </c>
      <c r="F1036" s="22" t="str">
        <f>"dossierComplet['"&amp;meta_dossier_complet[[#This Row],[COD_VAR]]&amp;"'][code_insee]"</f>
        <v>dossierComplet['P18_ACTOCC15P_PASTRANS'][code_insee]</v>
      </c>
    </row>
    <row r="1037" spans="2:6" hidden="1">
      <c r="B1037" t="s">
        <v>5816</v>
      </c>
      <c r="C1037" t="s">
        <v>5817</v>
      </c>
      <c r="D1037" t="s">
        <v>5818</v>
      </c>
      <c r="E1037" t="s">
        <v>2768</v>
      </c>
      <c r="F1037" s="22" t="str">
        <f>"dossierComplet['"&amp;meta_dossier_complet[[#This Row],[COD_VAR]]&amp;"'][code_insee]"</f>
        <v>dossierComplet['P18_ACTOCC15P_MARCHE'][code_insee]</v>
      </c>
    </row>
    <row r="1038" spans="2:6" hidden="1">
      <c r="B1038" t="s">
        <v>5819</v>
      </c>
      <c r="C1038" t="s">
        <v>5820</v>
      </c>
      <c r="D1038" t="s">
        <v>5821</v>
      </c>
      <c r="E1038" t="s">
        <v>2768</v>
      </c>
      <c r="F1038" s="22" t="str">
        <f>"dossierComplet['"&amp;meta_dossier_complet[[#This Row],[COD_VAR]]&amp;"'][code_insee]"</f>
        <v>dossierComplet['P18_ACTOCC15P_VELO'][code_insee]</v>
      </c>
    </row>
    <row r="1039" spans="2:6" hidden="1">
      <c r="B1039" t="s">
        <v>5822</v>
      </c>
      <c r="C1039" t="s">
        <v>5823</v>
      </c>
      <c r="D1039" t="s">
        <v>5824</v>
      </c>
      <c r="E1039" t="s">
        <v>2768</v>
      </c>
      <c r="F1039" s="22" t="str">
        <f>"dossierComplet['"&amp;meta_dossier_complet[[#This Row],[COD_VAR]]&amp;"'][code_insee]"</f>
        <v>dossierComplet['P18_ACTOCC15P_2ROUESMOT'][code_insee]</v>
      </c>
    </row>
    <row r="1040" spans="2:6" hidden="1">
      <c r="B1040" t="s">
        <v>5825</v>
      </c>
      <c r="C1040" t="s">
        <v>5826</v>
      </c>
      <c r="D1040" t="s">
        <v>5827</v>
      </c>
      <c r="E1040" t="s">
        <v>2768</v>
      </c>
      <c r="F1040" s="22" t="str">
        <f>"dossierComplet['"&amp;meta_dossier_complet[[#This Row],[COD_VAR]]&amp;"'][code_insee]"</f>
        <v>dossierComplet['P18_ACTOCC15P_VOITURE'][code_insee]</v>
      </c>
    </row>
    <row r="1041" spans="2:6" hidden="1">
      <c r="B1041" t="s">
        <v>5828</v>
      </c>
      <c r="C1041" t="s">
        <v>5829</v>
      </c>
      <c r="D1041" t="s">
        <v>5830</v>
      </c>
      <c r="E1041" t="s">
        <v>2768</v>
      </c>
      <c r="F1041" s="22" t="str">
        <f>"dossierComplet['"&amp;meta_dossier_complet[[#This Row],[COD_VAR]]&amp;"'][code_insee]"</f>
        <v>dossierComplet['P18_ACTOCC15P_COMMUN'][code_insee]</v>
      </c>
    </row>
    <row r="1042" spans="2:6" hidden="1">
      <c r="B1042" t="s">
        <v>5831</v>
      </c>
      <c r="C1042" t="s">
        <v>5832</v>
      </c>
      <c r="D1042" t="s">
        <v>5833</v>
      </c>
      <c r="E1042" t="s">
        <v>2768</v>
      </c>
      <c r="F1042" s="22" t="str">
        <f>"dossierComplet['"&amp;meta_dossier_complet[[#This Row],[COD_VAR]]&amp;"'][code_insee]"</f>
        <v>dossierComplet['P13_ACTOCC15P'][code_insee]</v>
      </c>
    </row>
    <row r="1043" spans="2:6" hidden="1">
      <c r="B1043" t="s">
        <v>5834</v>
      </c>
      <c r="C1043" t="s">
        <v>5835</v>
      </c>
      <c r="D1043" t="s">
        <v>5836</v>
      </c>
      <c r="E1043" t="s">
        <v>2768</v>
      </c>
      <c r="F1043" s="22" t="str">
        <f>"dossierComplet['"&amp;meta_dossier_complet[[#This Row],[COD_VAR]]&amp;"'][code_insee]"</f>
        <v>dossierComplet['P13_SAL15P'][code_insee]</v>
      </c>
    </row>
    <row r="1044" spans="2:6" hidden="1">
      <c r="B1044" t="s">
        <v>5837</v>
      </c>
      <c r="C1044" t="s">
        <v>5838</v>
      </c>
      <c r="D1044" t="s">
        <v>5839</v>
      </c>
      <c r="E1044" t="s">
        <v>2768</v>
      </c>
      <c r="F1044" s="22" t="str">
        <f>"dossierComplet['"&amp;meta_dossier_complet[[#This Row],[COD_VAR]]&amp;"'][code_insee]"</f>
        <v>dossierComplet['P13_NSAL15P'][code_insee]</v>
      </c>
    </row>
    <row r="1045" spans="2:6" hidden="1">
      <c r="B1045" t="s">
        <v>5840</v>
      </c>
      <c r="C1045" t="s">
        <v>5841</v>
      </c>
      <c r="D1045" t="s">
        <v>5842</v>
      </c>
      <c r="E1045" t="s">
        <v>2768</v>
      </c>
      <c r="F1045" s="22" t="str">
        <f>"dossierComplet['"&amp;meta_dossier_complet[[#This Row],[COD_VAR]]&amp;"'][code_insee]"</f>
        <v>dossierComplet['P13_ACTOCC15P_TP'][code_insee]</v>
      </c>
    </row>
    <row r="1046" spans="2:6" hidden="1">
      <c r="B1046" t="s">
        <v>5843</v>
      </c>
      <c r="C1046" t="s">
        <v>5844</v>
      </c>
      <c r="D1046" t="s">
        <v>5845</v>
      </c>
      <c r="E1046" t="s">
        <v>2768</v>
      </c>
      <c r="F1046" s="22" t="str">
        <f>"dossierComplet['"&amp;meta_dossier_complet[[#This Row],[COD_VAR]]&amp;"'][code_insee]"</f>
        <v>dossierComplet['P13_SAL15P_TP'][code_insee]</v>
      </c>
    </row>
    <row r="1047" spans="2:6" hidden="1">
      <c r="B1047" t="s">
        <v>5846</v>
      </c>
      <c r="C1047" t="s">
        <v>5847</v>
      </c>
      <c r="D1047" t="s">
        <v>5848</v>
      </c>
      <c r="E1047" t="s">
        <v>2768</v>
      </c>
      <c r="F1047" s="22" t="str">
        <f>"dossierComplet['"&amp;meta_dossier_complet[[#This Row],[COD_VAR]]&amp;"'][code_insee]"</f>
        <v>dossierComplet['P13_HSAL15P_TP'][code_insee]</v>
      </c>
    </row>
    <row r="1048" spans="2:6" hidden="1">
      <c r="B1048" t="s">
        <v>5849</v>
      </c>
      <c r="C1048" t="s">
        <v>5850</v>
      </c>
      <c r="D1048" t="s">
        <v>5851</v>
      </c>
      <c r="E1048" t="s">
        <v>2768</v>
      </c>
      <c r="F1048" s="22" t="str">
        <f>"dossierComplet['"&amp;meta_dossier_complet[[#This Row],[COD_VAR]]&amp;"'][code_insee]"</f>
        <v>dossierComplet['P13_FSAL15P_TP'][code_insee]</v>
      </c>
    </row>
    <row r="1049" spans="2:6" hidden="1">
      <c r="B1049" t="s">
        <v>5852</v>
      </c>
      <c r="C1049" t="s">
        <v>5853</v>
      </c>
      <c r="D1049" t="s">
        <v>5854</v>
      </c>
      <c r="E1049" t="s">
        <v>2768</v>
      </c>
      <c r="F1049" s="22" t="str">
        <f>"dossierComplet['"&amp;meta_dossier_complet[[#This Row],[COD_VAR]]&amp;"'][code_insee]"</f>
        <v>dossierComplet['P13_NSAL15P_TP'][code_insee]</v>
      </c>
    </row>
    <row r="1050" spans="2:6" hidden="1">
      <c r="B1050" t="s">
        <v>5855</v>
      </c>
      <c r="C1050" t="s">
        <v>5856</v>
      </c>
      <c r="D1050" t="s">
        <v>5857</v>
      </c>
      <c r="E1050" t="s">
        <v>2768</v>
      </c>
      <c r="F1050" s="22" t="str">
        <f>"dossierComplet['"&amp;meta_dossier_complet[[#This Row],[COD_VAR]]&amp;"'][code_insee]"</f>
        <v>dossierComplet['P13_HACTOCC15P'][code_insee]</v>
      </c>
    </row>
    <row r="1051" spans="2:6" hidden="1">
      <c r="B1051" t="s">
        <v>5858</v>
      </c>
      <c r="C1051" t="s">
        <v>5859</v>
      </c>
      <c r="D1051" t="s">
        <v>5860</v>
      </c>
      <c r="E1051" t="s">
        <v>2768</v>
      </c>
      <c r="F1051" s="22" t="str">
        <f>"dossierComplet['"&amp;meta_dossier_complet[[#This Row],[COD_VAR]]&amp;"'][code_insee]"</f>
        <v>dossierComplet['P13_HSAL15P'][code_insee]</v>
      </c>
    </row>
    <row r="1052" spans="2:6" hidden="1">
      <c r="B1052" t="s">
        <v>5861</v>
      </c>
      <c r="C1052" t="s">
        <v>5862</v>
      </c>
      <c r="D1052" t="s">
        <v>5863</v>
      </c>
      <c r="E1052" t="s">
        <v>2768</v>
      </c>
      <c r="F1052" s="22" t="str">
        <f>"dossierComplet['"&amp;meta_dossier_complet[[#This Row],[COD_VAR]]&amp;"'][code_insee]"</f>
        <v>dossierComplet['P13_HSAL15P_CDI'][code_insee]</v>
      </c>
    </row>
    <row r="1053" spans="2:6" hidden="1">
      <c r="B1053" t="s">
        <v>5864</v>
      </c>
      <c r="C1053" t="s">
        <v>5865</v>
      </c>
      <c r="D1053" t="s">
        <v>5866</v>
      </c>
      <c r="E1053" t="s">
        <v>2768</v>
      </c>
      <c r="F1053" s="22" t="str">
        <f>"dossierComplet['"&amp;meta_dossier_complet[[#This Row],[COD_VAR]]&amp;"'][code_insee]"</f>
        <v>dossierComplet['P13_HSAL15P_CDD'][code_insee]</v>
      </c>
    </row>
    <row r="1054" spans="2:6" hidden="1">
      <c r="B1054" t="s">
        <v>5867</v>
      </c>
      <c r="C1054" t="s">
        <v>5868</v>
      </c>
      <c r="D1054" t="s">
        <v>5869</v>
      </c>
      <c r="E1054" t="s">
        <v>2768</v>
      </c>
      <c r="F1054" s="22" t="str">
        <f>"dossierComplet['"&amp;meta_dossier_complet[[#This Row],[COD_VAR]]&amp;"'][code_insee]"</f>
        <v>dossierComplet['P13_HSAL15P_INTERIM'][code_insee]</v>
      </c>
    </row>
    <row r="1055" spans="2:6" hidden="1">
      <c r="B1055" t="s">
        <v>5870</v>
      </c>
      <c r="C1055" t="s">
        <v>5871</v>
      </c>
      <c r="D1055" t="s">
        <v>5872</v>
      </c>
      <c r="E1055" t="s">
        <v>2768</v>
      </c>
      <c r="F1055" s="22" t="str">
        <f>"dossierComplet['"&amp;meta_dossier_complet[[#This Row],[COD_VAR]]&amp;"'][code_insee]"</f>
        <v>dossierComplet['P13_HSAL15P_EMPAID'][code_insee]</v>
      </c>
    </row>
    <row r="1056" spans="2:6" hidden="1">
      <c r="B1056" t="s">
        <v>5873</v>
      </c>
      <c r="C1056" t="s">
        <v>5874</v>
      </c>
      <c r="D1056" t="s">
        <v>5875</v>
      </c>
      <c r="E1056" t="s">
        <v>2768</v>
      </c>
      <c r="F1056" s="22" t="str">
        <f>"dossierComplet['"&amp;meta_dossier_complet[[#This Row],[COD_VAR]]&amp;"'][code_insee]"</f>
        <v>dossierComplet['P13_HSAL15P_APPR'][code_insee]</v>
      </c>
    </row>
    <row r="1057" spans="2:6" hidden="1">
      <c r="B1057" t="s">
        <v>5876</v>
      </c>
      <c r="C1057" t="s">
        <v>5877</v>
      </c>
      <c r="D1057" t="s">
        <v>5878</v>
      </c>
      <c r="E1057" t="s">
        <v>2768</v>
      </c>
      <c r="F1057" s="22" t="str">
        <f>"dossierComplet['"&amp;meta_dossier_complet[[#This Row],[COD_VAR]]&amp;"'][code_insee]"</f>
        <v>dossierComplet['P13_HNSAL15P'][code_insee]</v>
      </c>
    </row>
    <row r="1058" spans="2:6" hidden="1">
      <c r="B1058" t="s">
        <v>5879</v>
      </c>
      <c r="C1058" t="s">
        <v>5880</v>
      </c>
      <c r="D1058" t="s">
        <v>5881</v>
      </c>
      <c r="E1058" t="s">
        <v>2768</v>
      </c>
      <c r="F1058" s="22" t="str">
        <f>"dossierComplet['"&amp;meta_dossier_complet[[#This Row],[COD_VAR]]&amp;"'][code_insee]"</f>
        <v>dossierComplet['P13_HNSAL15P_INDEP'][code_insee]</v>
      </c>
    </row>
    <row r="1059" spans="2:6" hidden="1">
      <c r="B1059" t="s">
        <v>5882</v>
      </c>
      <c r="C1059" t="s">
        <v>5883</v>
      </c>
      <c r="D1059" t="s">
        <v>5884</v>
      </c>
      <c r="E1059" t="s">
        <v>2768</v>
      </c>
      <c r="F1059" s="22" t="str">
        <f>"dossierComplet['"&amp;meta_dossier_complet[[#This Row],[COD_VAR]]&amp;"'][code_insee]"</f>
        <v>dossierComplet['P13_HNSAL15P_EMPLOY'][code_insee]</v>
      </c>
    </row>
    <row r="1060" spans="2:6" hidden="1">
      <c r="B1060" t="s">
        <v>5885</v>
      </c>
      <c r="C1060" t="s">
        <v>5886</v>
      </c>
      <c r="D1060" t="s">
        <v>5887</v>
      </c>
      <c r="E1060" t="s">
        <v>2768</v>
      </c>
      <c r="F1060" s="22" t="str">
        <f>"dossierComplet['"&amp;meta_dossier_complet[[#This Row],[COD_VAR]]&amp;"'][code_insee]"</f>
        <v>dossierComplet['P13_HNSAL15P_AIDFAM'][code_insee]</v>
      </c>
    </row>
    <row r="1061" spans="2:6" hidden="1">
      <c r="B1061" t="s">
        <v>5888</v>
      </c>
      <c r="C1061" t="s">
        <v>5889</v>
      </c>
      <c r="D1061" t="s">
        <v>5890</v>
      </c>
      <c r="E1061" t="s">
        <v>2768</v>
      </c>
      <c r="F1061" s="22" t="str">
        <f>"dossierComplet['"&amp;meta_dossier_complet[[#This Row],[COD_VAR]]&amp;"'][code_insee]"</f>
        <v>dossierComplet['P13_FACTOCC15P'][code_insee]</v>
      </c>
    </row>
    <row r="1062" spans="2:6" hidden="1">
      <c r="B1062" t="s">
        <v>5891</v>
      </c>
      <c r="C1062" t="s">
        <v>5892</v>
      </c>
      <c r="D1062" t="s">
        <v>5893</v>
      </c>
      <c r="E1062" t="s">
        <v>2768</v>
      </c>
      <c r="F1062" s="22" t="str">
        <f>"dossierComplet['"&amp;meta_dossier_complet[[#This Row],[COD_VAR]]&amp;"'][code_insee]"</f>
        <v>dossierComplet['P13_FSAL15P'][code_insee]</v>
      </c>
    </row>
    <row r="1063" spans="2:6" hidden="1">
      <c r="B1063" t="s">
        <v>5894</v>
      </c>
      <c r="C1063" t="s">
        <v>5895</v>
      </c>
      <c r="D1063" t="s">
        <v>5896</v>
      </c>
      <c r="E1063" t="s">
        <v>2768</v>
      </c>
      <c r="F1063" s="22" t="str">
        <f>"dossierComplet['"&amp;meta_dossier_complet[[#This Row],[COD_VAR]]&amp;"'][code_insee]"</f>
        <v>dossierComplet['P13_FSAL15P_CDI'][code_insee]</v>
      </c>
    </row>
    <row r="1064" spans="2:6" hidden="1">
      <c r="B1064" t="s">
        <v>5897</v>
      </c>
      <c r="C1064" t="s">
        <v>5898</v>
      </c>
      <c r="D1064" t="s">
        <v>5899</v>
      </c>
      <c r="E1064" t="s">
        <v>2768</v>
      </c>
      <c r="F1064" s="22" t="str">
        <f>"dossierComplet['"&amp;meta_dossier_complet[[#This Row],[COD_VAR]]&amp;"'][code_insee]"</f>
        <v>dossierComplet['P13_FSAL15P_CDD'][code_insee]</v>
      </c>
    </row>
    <row r="1065" spans="2:6" hidden="1">
      <c r="B1065" t="s">
        <v>5900</v>
      </c>
      <c r="C1065" t="s">
        <v>5901</v>
      </c>
      <c r="D1065" t="s">
        <v>5902</v>
      </c>
      <c r="E1065" t="s">
        <v>2768</v>
      </c>
      <c r="F1065" s="22" t="str">
        <f>"dossierComplet['"&amp;meta_dossier_complet[[#This Row],[COD_VAR]]&amp;"'][code_insee]"</f>
        <v>dossierComplet['P13_FSAL15P_INTERIM'][code_insee]</v>
      </c>
    </row>
    <row r="1066" spans="2:6" hidden="1">
      <c r="B1066" t="s">
        <v>5903</v>
      </c>
      <c r="C1066" t="s">
        <v>5904</v>
      </c>
      <c r="D1066" t="s">
        <v>5905</v>
      </c>
      <c r="E1066" t="s">
        <v>2768</v>
      </c>
      <c r="F1066" s="22" t="str">
        <f>"dossierComplet['"&amp;meta_dossier_complet[[#This Row],[COD_VAR]]&amp;"'][code_insee]"</f>
        <v>dossierComplet['P13_FSAL15P_EMPAID'][code_insee]</v>
      </c>
    </row>
    <row r="1067" spans="2:6" hidden="1">
      <c r="B1067" t="s">
        <v>5906</v>
      </c>
      <c r="C1067" t="s">
        <v>5907</v>
      </c>
      <c r="D1067" t="s">
        <v>5908</v>
      </c>
      <c r="E1067" t="s">
        <v>2768</v>
      </c>
      <c r="F1067" s="22" t="str">
        <f>"dossierComplet['"&amp;meta_dossier_complet[[#This Row],[COD_VAR]]&amp;"'][code_insee]"</f>
        <v>dossierComplet['P13_FSAL15P_APPR'][code_insee]</v>
      </c>
    </row>
    <row r="1068" spans="2:6" hidden="1">
      <c r="B1068" t="s">
        <v>5909</v>
      </c>
      <c r="C1068" t="s">
        <v>5910</v>
      </c>
      <c r="D1068" t="s">
        <v>5911</v>
      </c>
      <c r="E1068" t="s">
        <v>2768</v>
      </c>
      <c r="F1068" s="22" t="str">
        <f>"dossierComplet['"&amp;meta_dossier_complet[[#This Row],[COD_VAR]]&amp;"'][code_insee]"</f>
        <v>dossierComplet['P13_FNSAL15P'][code_insee]</v>
      </c>
    </row>
    <row r="1069" spans="2:6" hidden="1">
      <c r="B1069" t="s">
        <v>5912</v>
      </c>
      <c r="C1069" t="s">
        <v>5913</v>
      </c>
      <c r="D1069" t="s">
        <v>5914</v>
      </c>
      <c r="E1069" t="s">
        <v>2768</v>
      </c>
      <c r="F1069" s="22" t="str">
        <f>"dossierComplet['"&amp;meta_dossier_complet[[#This Row],[COD_VAR]]&amp;"'][code_insee]"</f>
        <v>dossierComplet['P13_FNSAL15P_INDEP'][code_insee]</v>
      </c>
    </row>
    <row r="1070" spans="2:6" hidden="1">
      <c r="B1070" t="s">
        <v>5915</v>
      </c>
      <c r="C1070" t="s">
        <v>5916</v>
      </c>
      <c r="D1070" t="s">
        <v>5917</v>
      </c>
      <c r="E1070" t="s">
        <v>2768</v>
      </c>
      <c r="F1070" s="22" t="str">
        <f>"dossierComplet['"&amp;meta_dossier_complet[[#This Row],[COD_VAR]]&amp;"'][code_insee]"</f>
        <v>dossierComplet['P13_FNSAL15P_EMPLOY'][code_insee]</v>
      </c>
    </row>
    <row r="1071" spans="2:6" hidden="1">
      <c r="B1071" t="s">
        <v>5918</v>
      </c>
      <c r="C1071" t="s">
        <v>5919</v>
      </c>
      <c r="D1071" t="s">
        <v>5920</v>
      </c>
      <c r="E1071" t="s">
        <v>2768</v>
      </c>
      <c r="F1071" s="22" t="str">
        <f>"dossierComplet['"&amp;meta_dossier_complet[[#This Row],[COD_VAR]]&amp;"'][code_insee]"</f>
        <v>dossierComplet['P13_FNSAL15P_AIDFAM'][code_insee]</v>
      </c>
    </row>
    <row r="1072" spans="2:6" hidden="1">
      <c r="B1072" t="s">
        <v>5921</v>
      </c>
      <c r="C1072" t="s">
        <v>5922</v>
      </c>
      <c r="D1072" t="s">
        <v>5923</v>
      </c>
      <c r="E1072" t="s">
        <v>2768</v>
      </c>
      <c r="F1072" s="22" t="str">
        <f>"dossierComplet['"&amp;meta_dossier_complet[[#This Row],[COD_VAR]]&amp;"'][code_insee]"</f>
        <v>dossierComplet['P13_HSAL1564'][code_insee]</v>
      </c>
    </row>
    <row r="1073" spans="2:6" hidden="1">
      <c r="B1073" t="s">
        <v>5924</v>
      </c>
      <c r="C1073" t="s">
        <v>5925</v>
      </c>
      <c r="D1073" t="s">
        <v>5926</v>
      </c>
      <c r="E1073" t="s">
        <v>2768</v>
      </c>
      <c r="F1073" s="22" t="str">
        <f>"dossierComplet['"&amp;meta_dossier_complet[[#This Row],[COD_VAR]]&amp;"'][code_insee]"</f>
        <v>dossierComplet['P13_HSAL1524'][code_insee]</v>
      </c>
    </row>
    <row r="1074" spans="2:6" hidden="1">
      <c r="B1074" t="s">
        <v>5927</v>
      </c>
      <c r="C1074" t="s">
        <v>5928</v>
      </c>
      <c r="D1074" t="s">
        <v>5929</v>
      </c>
      <c r="E1074" t="s">
        <v>2768</v>
      </c>
      <c r="F1074" s="22" t="str">
        <f>"dossierComplet['"&amp;meta_dossier_complet[[#This Row],[COD_VAR]]&amp;"'][code_insee]"</f>
        <v>dossierComplet['P13_HSAL2554'][code_insee]</v>
      </c>
    </row>
    <row r="1075" spans="2:6" hidden="1">
      <c r="B1075" t="s">
        <v>5930</v>
      </c>
      <c r="C1075" t="s">
        <v>5931</v>
      </c>
      <c r="D1075" t="s">
        <v>5932</v>
      </c>
      <c r="E1075" t="s">
        <v>2768</v>
      </c>
      <c r="F1075" s="22" t="str">
        <f>"dossierComplet['"&amp;meta_dossier_complet[[#This Row],[COD_VAR]]&amp;"'][code_insee]"</f>
        <v>dossierComplet['P13_HSAL5564'][code_insee]</v>
      </c>
    </row>
    <row r="1076" spans="2:6" hidden="1">
      <c r="B1076" t="s">
        <v>5933</v>
      </c>
      <c r="C1076" t="s">
        <v>5934</v>
      </c>
      <c r="D1076" t="s">
        <v>5935</v>
      </c>
      <c r="E1076" t="s">
        <v>2768</v>
      </c>
      <c r="F1076" s="22" t="str">
        <f>"dossierComplet['"&amp;meta_dossier_complet[[#This Row],[COD_VAR]]&amp;"'][code_insee]"</f>
        <v>dossierComplet['P13_HSAL1564_TP'][code_insee]</v>
      </c>
    </row>
    <row r="1077" spans="2:6" hidden="1">
      <c r="B1077" t="s">
        <v>5936</v>
      </c>
      <c r="C1077" t="s">
        <v>5937</v>
      </c>
      <c r="D1077" t="s">
        <v>5938</v>
      </c>
      <c r="E1077" t="s">
        <v>2768</v>
      </c>
      <c r="F1077" s="22" t="str">
        <f>"dossierComplet['"&amp;meta_dossier_complet[[#This Row],[COD_VAR]]&amp;"'][code_insee]"</f>
        <v>dossierComplet['P13_HSAL1524_TP'][code_insee]</v>
      </c>
    </row>
    <row r="1078" spans="2:6" hidden="1">
      <c r="B1078" t="s">
        <v>5939</v>
      </c>
      <c r="C1078" t="s">
        <v>5940</v>
      </c>
      <c r="D1078" t="s">
        <v>5941</v>
      </c>
      <c r="E1078" t="s">
        <v>2768</v>
      </c>
      <c r="F1078" s="22" t="str">
        <f>"dossierComplet['"&amp;meta_dossier_complet[[#This Row],[COD_VAR]]&amp;"'][code_insee]"</f>
        <v>dossierComplet['P13_HSAL2554_TP'][code_insee]</v>
      </c>
    </row>
    <row r="1079" spans="2:6" hidden="1">
      <c r="B1079" t="s">
        <v>5942</v>
      </c>
      <c r="C1079" t="s">
        <v>5943</v>
      </c>
      <c r="D1079" t="s">
        <v>5944</v>
      </c>
      <c r="E1079" t="s">
        <v>2768</v>
      </c>
      <c r="F1079" s="22" t="str">
        <f>"dossierComplet['"&amp;meta_dossier_complet[[#This Row],[COD_VAR]]&amp;"'][code_insee]"</f>
        <v>dossierComplet['P13_HSAL5564_TP'][code_insee]</v>
      </c>
    </row>
    <row r="1080" spans="2:6" hidden="1">
      <c r="B1080" t="s">
        <v>5945</v>
      </c>
      <c r="C1080" t="s">
        <v>5946</v>
      </c>
      <c r="D1080" t="s">
        <v>5947</v>
      </c>
      <c r="E1080" t="s">
        <v>2768</v>
      </c>
      <c r="F1080" s="22" t="str">
        <f>"dossierComplet['"&amp;meta_dossier_complet[[#This Row],[COD_VAR]]&amp;"'][code_insee]"</f>
        <v>dossierComplet['P13_FSAL1564'][code_insee]</v>
      </c>
    </row>
    <row r="1081" spans="2:6" hidden="1">
      <c r="B1081" t="s">
        <v>5948</v>
      </c>
      <c r="C1081" t="s">
        <v>5949</v>
      </c>
      <c r="D1081" t="s">
        <v>5950</v>
      </c>
      <c r="E1081" t="s">
        <v>2768</v>
      </c>
      <c r="F1081" s="22" t="str">
        <f>"dossierComplet['"&amp;meta_dossier_complet[[#This Row],[COD_VAR]]&amp;"'][code_insee]"</f>
        <v>dossierComplet['P13_FSAL1524'][code_insee]</v>
      </c>
    </row>
    <row r="1082" spans="2:6" hidden="1">
      <c r="B1082" t="s">
        <v>5951</v>
      </c>
      <c r="C1082" t="s">
        <v>5952</v>
      </c>
      <c r="D1082" t="s">
        <v>5953</v>
      </c>
      <c r="E1082" t="s">
        <v>2768</v>
      </c>
      <c r="F1082" s="22" t="str">
        <f>"dossierComplet['"&amp;meta_dossier_complet[[#This Row],[COD_VAR]]&amp;"'][code_insee]"</f>
        <v>dossierComplet['P13_FSAL2554'][code_insee]</v>
      </c>
    </row>
    <row r="1083" spans="2:6" hidden="1">
      <c r="B1083" t="s">
        <v>5954</v>
      </c>
      <c r="C1083" t="s">
        <v>5955</v>
      </c>
      <c r="D1083" t="s">
        <v>5956</v>
      </c>
      <c r="E1083" t="s">
        <v>2768</v>
      </c>
      <c r="F1083" s="22" t="str">
        <f>"dossierComplet['"&amp;meta_dossier_complet[[#This Row],[COD_VAR]]&amp;"'][code_insee]"</f>
        <v>dossierComplet['P13_FSAL5564'][code_insee]</v>
      </c>
    </row>
    <row r="1084" spans="2:6" hidden="1">
      <c r="B1084" t="s">
        <v>5957</v>
      </c>
      <c r="C1084" t="s">
        <v>5958</v>
      </c>
      <c r="D1084" t="s">
        <v>5959</v>
      </c>
      <c r="E1084" t="s">
        <v>2768</v>
      </c>
      <c r="F1084" s="22" t="str">
        <f>"dossierComplet['"&amp;meta_dossier_complet[[#This Row],[COD_VAR]]&amp;"'][code_insee]"</f>
        <v>dossierComplet['P13_FSAL1564_TP'][code_insee]</v>
      </c>
    </row>
    <row r="1085" spans="2:6" hidden="1">
      <c r="B1085" t="s">
        <v>5960</v>
      </c>
      <c r="C1085" t="s">
        <v>5961</v>
      </c>
      <c r="D1085" t="s">
        <v>5962</v>
      </c>
      <c r="E1085" t="s">
        <v>2768</v>
      </c>
      <c r="F1085" s="22" t="str">
        <f>"dossierComplet['"&amp;meta_dossier_complet[[#This Row],[COD_VAR]]&amp;"'][code_insee]"</f>
        <v>dossierComplet['P13_FSAL1524_TP'][code_insee]</v>
      </c>
    </row>
    <row r="1086" spans="2:6" hidden="1">
      <c r="B1086" t="s">
        <v>5963</v>
      </c>
      <c r="C1086" t="s">
        <v>5964</v>
      </c>
      <c r="D1086" t="s">
        <v>5965</v>
      </c>
      <c r="E1086" t="s">
        <v>2768</v>
      </c>
      <c r="F1086" s="22" t="str">
        <f>"dossierComplet['"&amp;meta_dossier_complet[[#This Row],[COD_VAR]]&amp;"'][code_insee]"</f>
        <v>dossierComplet['P13_FSAL2554_TP'][code_insee]</v>
      </c>
    </row>
    <row r="1087" spans="2:6" hidden="1">
      <c r="B1087" t="s">
        <v>5966</v>
      </c>
      <c r="C1087" t="s">
        <v>5967</v>
      </c>
      <c r="D1087" t="s">
        <v>5968</v>
      </c>
      <c r="E1087" t="s">
        <v>2768</v>
      </c>
      <c r="F1087" s="22" t="str">
        <f>"dossierComplet['"&amp;meta_dossier_complet[[#This Row],[COD_VAR]]&amp;"'][code_insee]"</f>
        <v>dossierComplet['P13_FSAL5564_TP'][code_insee]</v>
      </c>
    </row>
    <row r="1088" spans="2:6" hidden="1">
      <c r="B1088" t="s">
        <v>5969</v>
      </c>
      <c r="C1088" t="s">
        <v>5970</v>
      </c>
      <c r="D1088" t="s">
        <v>5971</v>
      </c>
      <c r="E1088" t="s">
        <v>2768</v>
      </c>
      <c r="F1088" s="22" t="str">
        <f>"dossierComplet['"&amp;meta_dossier_complet[[#This Row],[COD_VAR]]&amp;"'][code_insee]"</f>
        <v>dossierComplet['P13_ACTOCC15P_ILT1'][code_insee]</v>
      </c>
    </row>
    <row r="1089" spans="2:6" hidden="1">
      <c r="B1089" t="s">
        <v>5972</v>
      </c>
      <c r="C1089" t="s">
        <v>5973</v>
      </c>
      <c r="D1089" t="s">
        <v>5974</v>
      </c>
      <c r="E1089" t="s">
        <v>2768</v>
      </c>
      <c r="F1089" s="22" t="str">
        <f>"dossierComplet['"&amp;meta_dossier_complet[[#This Row],[COD_VAR]]&amp;"'][code_insee]"</f>
        <v>dossierComplet['P13_ACTOCC15P_ILT2P'][code_insee]</v>
      </c>
    </row>
    <row r="1090" spans="2:6" hidden="1">
      <c r="B1090" t="s">
        <v>5975</v>
      </c>
      <c r="C1090" t="s">
        <v>5976</v>
      </c>
      <c r="D1090" t="s">
        <v>5977</v>
      </c>
      <c r="E1090" t="s">
        <v>2768</v>
      </c>
      <c r="F1090" s="22" t="str">
        <f>"dossierComplet['"&amp;meta_dossier_complet[[#This Row],[COD_VAR]]&amp;"'][code_insee]"</f>
        <v>dossierComplet['P13_ACTOCC15P_ILT2'][code_insee]</v>
      </c>
    </row>
    <row r="1091" spans="2:6" hidden="1">
      <c r="B1091" t="s">
        <v>5978</v>
      </c>
      <c r="C1091" t="s">
        <v>5979</v>
      </c>
      <c r="D1091" t="s">
        <v>5980</v>
      </c>
      <c r="E1091" t="s">
        <v>2768</v>
      </c>
      <c r="F1091" s="22" t="str">
        <f>"dossierComplet['"&amp;meta_dossier_complet[[#This Row],[COD_VAR]]&amp;"'][code_insee]"</f>
        <v>dossierComplet['P13_ACTOCC15P_ILT3'][code_insee]</v>
      </c>
    </row>
    <row r="1092" spans="2:6" hidden="1">
      <c r="B1092" t="s">
        <v>5981</v>
      </c>
      <c r="C1092" t="s">
        <v>5982</v>
      </c>
      <c r="D1092" t="s">
        <v>5983</v>
      </c>
      <c r="E1092" t="s">
        <v>2768</v>
      </c>
      <c r="F1092" s="22" t="str">
        <f>"dossierComplet['"&amp;meta_dossier_complet[[#This Row],[COD_VAR]]&amp;"'][code_insee]"</f>
        <v>dossierComplet['P13_ACTOCC15P_ILT4'][code_insee]</v>
      </c>
    </row>
    <row r="1093" spans="2:6" hidden="1">
      <c r="B1093" t="s">
        <v>5984</v>
      </c>
      <c r="C1093" t="s">
        <v>5985</v>
      </c>
      <c r="D1093" t="s">
        <v>5986</v>
      </c>
      <c r="E1093" t="s">
        <v>2768</v>
      </c>
      <c r="F1093" s="22" t="str">
        <f>"dossierComplet['"&amp;meta_dossier_complet[[#This Row],[COD_VAR]]&amp;"'][code_insee]"</f>
        <v>dossierComplet['P13_ACTOCC15P_ILT5'][code_insee]</v>
      </c>
    </row>
    <row r="1094" spans="2:6" hidden="1">
      <c r="B1094" t="s">
        <v>5987</v>
      </c>
      <c r="C1094" t="s">
        <v>5988</v>
      </c>
      <c r="D1094" t="s">
        <v>5989</v>
      </c>
      <c r="E1094" t="s">
        <v>2768</v>
      </c>
      <c r="F1094" s="22" t="str">
        <f>"dossierComplet['"&amp;meta_dossier_complet[[#This Row],[COD_VAR]]&amp;"'][code_insee]"</f>
        <v>dossierComplet['P13_ACTOCC15P_PASTRANS'][code_insee]</v>
      </c>
    </row>
    <row r="1095" spans="2:6" hidden="1">
      <c r="B1095" t="s">
        <v>5990</v>
      </c>
      <c r="C1095" t="s">
        <v>5991</v>
      </c>
      <c r="D1095" t="s">
        <v>5992</v>
      </c>
      <c r="E1095" t="s">
        <v>2768</v>
      </c>
      <c r="F1095" s="22" t="str">
        <f>"dossierComplet['"&amp;meta_dossier_complet[[#This Row],[COD_VAR]]&amp;"'][code_insee]"</f>
        <v>dossierComplet['P13_ACTOCC15P_MARCHE'][code_insee]</v>
      </c>
    </row>
    <row r="1096" spans="2:6" hidden="1">
      <c r="B1096" t="s">
        <v>5993</v>
      </c>
      <c r="C1096" t="s">
        <v>5994</v>
      </c>
      <c r="D1096" t="s">
        <v>5995</v>
      </c>
      <c r="E1096" t="s">
        <v>2768</v>
      </c>
      <c r="F1096" s="22" t="str">
        <f>"dossierComplet['"&amp;meta_dossier_complet[[#This Row],[COD_VAR]]&amp;"'][code_insee]"</f>
        <v>dossierComplet['P13_ACTOCC15P_2ROUES'][code_insee]</v>
      </c>
    </row>
    <row r="1097" spans="2:6" hidden="1">
      <c r="B1097" t="s">
        <v>5996</v>
      </c>
      <c r="C1097" t="s">
        <v>5997</v>
      </c>
      <c r="D1097" t="s">
        <v>5998</v>
      </c>
      <c r="E1097" t="s">
        <v>2768</v>
      </c>
      <c r="F1097" s="22" t="str">
        <f>"dossierComplet['"&amp;meta_dossier_complet[[#This Row],[COD_VAR]]&amp;"'][code_insee]"</f>
        <v>dossierComplet['P13_ACTOCC15P_VOITURE'][code_insee]</v>
      </c>
    </row>
    <row r="1098" spans="2:6" hidden="1">
      <c r="B1098" t="s">
        <v>5999</v>
      </c>
      <c r="C1098" t="s">
        <v>6000</v>
      </c>
      <c r="D1098" t="s">
        <v>6001</v>
      </c>
      <c r="E1098" t="s">
        <v>2768</v>
      </c>
      <c r="F1098" s="22" t="str">
        <f>"dossierComplet['"&amp;meta_dossier_complet[[#This Row],[COD_VAR]]&amp;"'][code_insee]"</f>
        <v>dossierComplet['P13_ACTOCC15P_COMMUN'][code_insee]</v>
      </c>
    </row>
    <row r="1099" spans="2:6" hidden="1">
      <c r="B1099" t="s">
        <v>6002</v>
      </c>
      <c r="C1099" t="s">
        <v>6003</v>
      </c>
      <c r="D1099" t="s">
        <v>6004</v>
      </c>
      <c r="E1099" t="s">
        <v>2768</v>
      </c>
      <c r="F1099" s="22" t="str">
        <f>"dossierComplet['"&amp;meta_dossier_complet[[#This Row],[COD_VAR]]&amp;"'][code_insee]"</f>
        <v>dossierComplet['P08_ACTOCC15P'][code_insee]</v>
      </c>
    </row>
    <row r="1100" spans="2:6" hidden="1">
      <c r="B1100" t="s">
        <v>6005</v>
      </c>
      <c r="C1100" t="s">
        <v>6006</v>
      </c>
      <c r="D1100" t="s">
        <v>6007</v>
      </c>
      <c r="E1100" t="s">
        <v>2768</v>
      </c>
      <c r="F1100" s="22" t="str">
        <f>"dossierComplet['"&amp;meta_dossier_complet[[#This Row],[COD_VAR]]&amp;"'][code_insee]"</f>
        <v>dossierComplet['P08_SAL15P'][code_insee]</v>
      </c>
    </row>
    <row r="1101" spans="2:6" hidden="1">
      <c r="B1101" t="s">
        <v>6008</v>
      </c>
      <c r="C1101" t="s">
        <v>6009</v>
      </c>
      <c r="D1101" t="s">
        <v>6010</v>
      </c>
      <c r="E1101" t="s">
        <v>2768</v>
      </c>
      <c r="F1101" s="22" t="str">
        <f>"dossierComplet['"&amp;meta_dossier_complet[[#This Row],[COD_VAR]]&amp;"'][code_insee]"</f>
        <v>dossierComplet['P08_NSAL15P'][code_insee]</v>
      </c>
    </row>
    <row r="1102" spans="2:6" hidden="1">
      <c r="B1102" t="s">
        <v>6011</v>
      </c>
      <c r="C1102" t="s">
        <v>6012</v>
      </c>
      <c r="D1102" t="s">
        <v>6013</v>
      </c>
      <c r="E1102" t="s">
        <v>2768</v>
      </c>
      <c r="F1102" s="22" t="str">
        <f>"dossierComplet['"&amp;meta_dossier_complet[[#This Row],[COD_VAR]]&amp;"'][code_insee]"</f>
        <v>dossierComplet['P08_ACTOCC15P_TP'][code_insee]</v>
      </c>
    </row>
    <row r="1103" spans="2:6" hidden="1">
      <c r="B1103" t="s">
        <v>6014</v>
      </c>
      <c r="C1103" t="s">
        <v>6015</v>
      </c>
      <c r="D1103" t="s">
        <v>6016</v>
      </c>
      <c r="E1103" t="s">
        <v>2768</v>
      </c>
      <c r="F1103" s="22" t="str">
        <f>"dossierComplet['"&amp;meta_dossier_complet[[#This Row],[COD_VAR]]&amp;"'][code_insee]"</f>
        <v>dossierComplet['P08_SAL15P_TP'][code_insee]</v>
      </c>
    </row>
    <row r="1104" spans="2:6" hidden="1">
      <c r="B1104" t="s">
        <v>6017</v>
      </c>
      <c r="C1104" t="s">
        <v>6018</v>
      </c>
      <c r="D1104" t="s">
        <v>6019</v>
      </c>
      <c r="E1104" t="s">
        <v>2768</v>
      </c>
      <c r="F1104" s="22" t="str">
        <f>"dossierComplet['"&amp;meta_dossier_complet[[#This Row],[COD_VAR]]&amp;"'][code_insee]"</f>
        <v>dossierComplet['P08_HSAL15P_TP'][code_insee]</v>
      </c>
    </row>
    <row r="1105" spans="2:6" hidden="1">
      <c r="B1105" t="s">
        <v>6020</v>
      </c>
      <c r="C1105" t="s">
        <v>6021</v>
      </c>
      <c r="D1105" t="s">
        <v>6022</v>
      </c>
      <c r="E1105" t="s">
        <v>2768</v>
      </c>
      <c r="F1105" s="22" t="str">
        <f>"dossierComplet['"&amp;meta_dossier_complet[[#This Row],[COD_VAR]]&amp;"'][code_insee]"</f>
        <v>dossierComplet['P08_FSAL15P_TP'][code_insee]</v>
      </c>
    </row>
    <row r="1106" spans="2:6" hidden="1">
      <c r="B1106" t="s">
        <v>6023</v>
      </c>
      <c r="C1106" t="s">
        <v>6024</v>
      </c>
      <c r="D1106" t="s">
        <v>6025</v>
      </c>
      <c r="E1106" t="s">
        <v>2768</v>
      </c>
      <c r="F1106" s="22" t="str">
        <f>"dossierComplet['"&amp;meta_dossier_complet[[#This Row],[COD_VAR]]&amp;"'][code_insee]"</f>
        <v>dossierComplet['P08_NSAL15P_TP'][code_insee]</v>
      </c>
    </row>
    <row r="1107" spans="2:6" hidden="1">
      <c r="B1107" t="s">
        <v>6026</v>
      </c>
      <c r="C1107" t="s">
        <v>6027</v>
      </c>
      <c r="D1107" t="s">
        <v>6028</v>
      </c>
      <c r="E1107" t="s">
        <v>2768</v>
      </c>
      <c r="F1107" s="22" t="str">
        <f>"dossierComplet['"&amp;meta_dossier_complet[[#This Row],[COD_VAR]]&amp;"'][code_insee]"</f>
        <v>dossierComplet['P08_HACTOCC15P'][code_insee]</v>
      </c>
    </row>
    <row r="1108" spans="2:6" hidden="1">
      <c r="B1108" t="s">
        <v>6029</v>
      </c>
      <c r="C1108" t="s">
        <v>6030</v>
      </c>
      <c r="D1108" t="s">
        <v>6031</v>
      </c>
      <c r="E1108" t="s">
        <v>2768</v>
      </c>
      <c r="F1108" s="22" t="str">
        <f>"dossierComplet['"&amp;meta_dossier_complet[[#This Row],[COD_VAR]]&amp;"'][code_insee]"</f>
        <v>dossierComplet['P08_HSAL15P'][code_insee]</v>
      </c>
    </row>
    <row r="1109" spans="2:6" hidden="1">
      <c r="B1109" t="s">
        <v>6032</v>
      </c>
      <c r="C1109" t="s">
        <v>6033</v>
      </c>
      <c r="D1109" t="s">
        <v>6034</v>
      </c>
      <c r="E1109" t="s">
        <v>2768</v>
      </c>
      <c r="F1109" s="22" t="str">
        <f>"dossierComplet['"&amp;meta_dossier_complet[[#This Row],[COD_VAR]]&amp;"'][code_insee]"</f>
        <v>dossierComplet['P08_HSAL15P_CDI'][code_insee]</v>
      </c>
    </row>
    <row r="1110" spans="2:6" hidden="1">
      <c r="B1110" t="s">
        <v>6035</v>
      </c>
      <c r="C1110" t="s">
        <v>6036</v>
      </c>
      <c r="D1110" t="s">
        <v>6037</v>
      </c>
      <c r="E1110" t="s">
        <v>2768</v>
      </c>
      <c r="F1110" s="22" t="str">
        <f>"dossierComplet['"&amp;meta_dossier_complet[[#This Row],[COD_VAR]]&amp;"'][code_insee]"</f>
        <v>dossierComplet['P08_HSAL15P_CDD'][code_insee]</v>
      </c>
    </row>
    <row r="1111" spans="2:6" hidden="1">
      <c r="B1111" t="s">
        <v>6038</v>
      </c>
      <c r="C1111" t="s">
        <v>6039</v>
      </c>
      <c r="D1111" t="s">
        <v>6040</v>
      </c>
      <c r="E1111" t="s">
        <v>2768</v>
      </c>
      <c r="F1111" s="22" t="str">
        <f>"dossierComplet['"&amp;meta_dossier_complet[[#This Row],[COD_VAR]]&amp;"'][code_insee]"</f>
        <v>dossierComplet['P08_HSAL15P_INTERIM'][code_insee]</v>
      </c>
    </row>
    <row r="1112" spans="2:6" hidden="1">
      <c r="B1112" t="s">
        <v>6041</v>
      </c>
      <c r="C1112" t="s">
        <v>6042</v>
      </c>
      <c r="D1112" t="s">
        <v>6043</v>
      </c>
      <c r="E1112" t="s">
        <v>2768</v>
      </c>
      <c r="F1112" s="22" t="str">
        <f>"dossierComplet['"&amp;meta_dossier_complet[[#This Row],[COD_VAR]]&amp;"'][code_insee]"</f>
        <v>dossierComplet['P08_HSAL15P_EMPAID'][code_insee]</v>
      </c>
    </row>
    <row r="1113" spans="2:6" hidden="1">
      <c r="B1113" t="s">
        <v>6044</v>
      </c>
      <c r="C1113" t="s">
        <v>6045</v>
      </c>
      <c r="D1113" t="s">
        <v>6046</v>
      </c>
      <c r="E1113" t="s">
        <v>2768</v>
      </c>
      <c r="F1113" s="22" t="str">
        <f>"dossierComplet['"&amp;meta_dossier_complet[[#This Row],[COD_VAR]]&amp;"'][code_insee]"</f>
        <v>dossierComplet['P08_HSAL15P_APPR'][code_insee]</v>
      </c>
    </row>
    <row r="1114" spans="2:6" hidden="1">
      <c r="B1114" t="s">
        <v>6047</v>
      </c>
      <c r="C1114" t="s">
        <v>6048</v>
      </c>
      <c r="D1114" t="s">
        <v>6049</v>
      </c>
      <c r="E1114" t="s">
        <v>2768</v>
      </c>
      <c r="F1114" s="22" t="str">
        <f>"dossierComplet['"&amp;meta_dossier_complet[[#This Row],[COD_VAR]]&amp;"'][code_insee]"</f>
        <v>dossierComplet['P08_HNSAL15P'][code_insee]</v>
      </c>
    </row>
    <row r="1115" spans="2:6" hidden="1">
      <c r="B1115" t="s">
        <v>6050</v>
      </c>
      <c r="C1115" t="s">
        <v>6051</v>
      </c>
      <c r="D1115" t="s">
        <v>6052</v>
      </c>
      <c r="E1115" t="s">
        <v>2768</v>
      </c>
      <c r="F1115" s="22" t="str">
        <f>"dossierComplet['"&amp;meta_dossier_complet[[#This Row],[COD_VAR]]&amp;"'][code_insee]"</f>
        <v>dossierComplet['P08_HNSAL15P_INDEP'][code_insee]</v>
      </c>
    </row>
    <row r="1116" spans="2:6" hidden="1">
      <c r="B1116" t="s">
        <v>6053</v>
      </c>
      <c r="C1116" t="s">
        <v>6054</v>
      </c>
      <c r="D1116" t="s">
        <v>6055</v>
      </c>
      <c r="E1116" t="s">
        <v>2768</v>
      </c>
      <c r="F1116" s="22" t="str">
        <f>"dossierComplet['"&amp;meta_dossier_complet[[#This Row],[COD_VAR]]&amp;"'][code_insee]"</f>
        <v>dossierComplet['P08_HNSAL15P_EMPLOY'][code_insee]</v>
      </c>
    </row>
    <row r="1117" spans="2:6" hidden="1">
      <c r="B1117" t="s">
        <v>6056</v>
      </c>
      <c r="C1117" t="s">
        <v>6057</v>
      </c>
      <c r="D1117" t="s">
        <v>6058</v>
      </c>
      <c r="E1117" t="s">
        <v>2768</v>
      </c>
      <c r="F1117" s="22" t="str">
        <f>"dossierComplet['"&amp;meta_dossier_complet[[#This Row],[COD_VAR]]&amp;"'][code_insee]"</f>
        <v>dossierComplet['P08_HNSAL15P_AIDFAM'][code_insee]</v>
      </c>
    </row>
    <row r="1118" spans="2:6" hidden="1">
      <c r="B1118" t="s">
        <v>6059</v>
      </c>
      <c r="C1118" t="s">
        <v>6060</v>
      </c>
      <c r="D1118" t="s">
        <v>6061</v>
      </c>
      <c r="E1118" t="s">
        <v>2768</v>
      </c>
      <c r="F1118" s="22" t="str">
        <f>"dossierComplet['"&amp;meta_dossier_complet[[#This Row],[COD_VAR]]&amp;"'][code_insee]"</f>
        <v>dossierComplet['P08_FACTOCC15P'][code_insee]</v>
      </c>
    </row>
    <row r="1119" spans="2:6" hidden="1">
      <c r="B1119" t="s">
        <v>6062</v>
      </c>
      <c r="C1119" t="s">
        <v>6063</v>
      </c>
      <c r="D1119" t="s">
        <v>6064</v>
      </c>
      <c r="E1119" t="s">
        <v>2768</v>
      </c>
      <c r="F1119" s="22" t="str">
        <f>"dossierComplet['"&amp;meta_dossier_complet[[#This Row],[COD_VAR]]&amp;"'][code_insee]"</f>
        <v>dossierComplet['P08_FSAL15P'][code_insee]</v>
      </c>
    </row>
    <row r="1120" spans="2:6" hidden="1">
      <c r="B1120" t="s">
        <v>6065</v>
      </c>
      <c r="C1120" t="s">
        <v>6066</v>
      </c>
      <c r="D1120" t="s">
        <v>6067</v>
      </c>
      <c r="E1120" t="s">
        <v>2768</v>
      </c>
      <c r="F1120" s="22" t="str">
        <f>"dossierComplet['"&amp;meta_dossier_complet[[#This Row],[COD_VAR]]&amp;"'][code_insee]"</f>
        <v>dossierComplet['P08_FSAL15P_CDI'][code_insee]</v>
      </c>
    </row>
    <row r="1121" spans="2:6" hidden="1">
      <c r="B1121" t="s">
        <v>6068</v>
      </c>
      <c r="C1121" t="s">
        <v>6069</v>
      </c>
      <c r="D1121" t="s">
        <v>6070</v>
      </c>
      <c r="E1121" t="s">
        <v>2768</v>
      </c>
      <c r="F1121" s="22" t="str">
        <f>"dossierComplet['"&amp;meta_dossier_complet[[#This Row],[COD_VAR]]&amp;"'][code_insee]"</f>
        <v>dossierComplet['P08_FSAL15P_CDD'][code_insee]</v>
      </c>
    </row>
    <row r="1122" spans="2:6" hidden="1">
      <c r="B1122" t="s">
        <v>6071</v>
      </c>
      <c r="C1122" t="s">
        <v>6072</v>
      </c>
      <c r="D1122" t="s">
        <v>6073</v>
      </c>
      <c r="E1122" t="s">
        <v>2768</v>
      </c>
      <c r="F1122" s="22" t="str">
        <f>"dossierComplet['"&amp;meta_dossier_complet[[#This Row],[COD_VAR]]&amp;"'][code_insee]"</f>
        <v>dossierComplet['P08_FSAL15P_INTERIM'][code_insee]</v>
      </c>
    </row>
    <row r="1123" spans="2:6" hidden="1">
      <c r="B1123" t="s">
        <v>6074</v>
      </c>
      <c r="C1123" t="s">
        <v>6075</v>
      </c>
      <c r="D1123" t="s">
        <v>6076</v>
      </c>
      <c r="E1123" t="s">
        <v>2768</v>
      </c>
      <c r="F1123" s="22" t="str">
        <f>"dossierComplet['"&amp;meta_dossier_complet[[#This Row],[COD_VAR]]&amp;"'][code_insee]"</f>
        <v>dossierComplet['P08_FSAL15P_EMPAID'][code_insee]</v>
      </c>
    </row>
    <row r="1124" spans="2:6" hidden="1">
      <c r="B1124" t="s">
        <v>6077</v>
      </c>
      <c r="C1124" t="s">
        <v>6078</v>
      </c>
      <c r="D1124" t="s">
        <v>6079</v>
      </c>
      <c r="E1124" t="s">
        <v>2768</v>
      </c>
      <c r="F1124" s="22" t="str">
        <f>"dossierComplet['"&amp;meta_dossier_complet[[#This Row],[COD_VAR]]&amp;"'][code_insee]"</f>
        <v>dossierComplet['P08_FSAL15P_APPR'][code_insee]</v>
      </c>
    </row>
    <row r="1125" spans="2:6" hidden="1">
      <c r="B1125" t="s">
        <v>6080</v>
      </c>
      <c r="C1125" t="s">
        <v>6081</v>
      </c>
      <c r="D1125" t="s">
        <v>6082</v>
      </c>
      <c r="E1125" t="s">
        <v>2768</v>
      </c>
      <c r="F1125" s="22" t="str">
        <f>"dossierComplet['"&amp;meta_dossier_complet[[#This Row],[COD_VAR]]&amp;"'][code_insee]"</f>
        <v>dossierComplet['P08_FNSAL15P'][code_insee]</v>
      </c>
    </row>
    <row r="1126" spans="2:6" hidden="1">
      <c r="B1126" t="s">
        <v>6083</v>
      </c>
      <c r="C1126" t="s">
        <v>6084</v>
      </c>
      <c r="D1126" t="s">
        <v>6085</v>
      </c>
      <c r="E1126" t="s">
        <v>2768</v>
      </c>
      <c r="F1126" s="22" t="str">
        <f>"dossierComplet['"&amp;meta_dossier_complet[[#This Row],[COD_VAR]]&amp;"'][code_insee]"</f>
        <v>dossierComplet['P08_FNSAL15P_INDEP'][code_insee]</v>
      </c>
    </row>
    <row r="1127" spans="2:6" hidden="1">
      <c r="B1127" t="s">
        <v>6086</v>
      </c>
      <c r="C1127" t="s">
        <v>6087</v>
      </c>
      <c r="D1127" t="s">
        <v>6088</v>
      </c>
      <c r="E1127" t="s">
        <v>2768</v>
      </c>
      <c r="F1127" s="22" t="str">
        <f>"dossierComplet['"&amp;meta_dossier_complet[[#This Row],[COD_VAR]]&amp;"'][code_insee]"</f>
        <v>dossierComplet['P08_FNSAL15P_EMPLOY'][code_insee]</v>
      </c>
    </row>
    <row r="1128" spans="2:6" hidden="1">
      <c r="B1128" t="s">
        <v>6089</v>
      </c>
      <c r="C1128" t="s">
        <v>6090</v>
      </c>
      <c r="D1128" t="s">
        <v>6091</v>
      </c>
      <c r="E1128" t="s">
        <v>2768</v>
      </c>
      <c r="F1128" s="22" t="str">
        <f>"dossierComplet['"&amp;meta_dossier_complet[[#This Row],[COD_VAR]]&amp;"'][code_insee]"</f>
        <v>dossierComplet['P08_FNSAL15P_AIDFAM'][code_insee]</v>
      </c>
    </row>
    <row r="1129" spans="2:6" hidden="1">
      <c r="B1129" t="s">
        <v>6092</v>
      </c>
      <c r="C1129" t="s">
        <v>6093</v>
      </c>
      <c r="D1129" t="s">
        <v>6094</v>
      </c>
      <c r="E1129" t="s">
        <v>2768</v>
      </c>
      <c r="F1129" s="22" t="str">
        <f>"dossierComplet['"&amp;meta_dossier_complet[[#This Row],[COD_VAR]]&amp;"'][code_insee]"</f>
        <v>dossierComplet['P08_HSAL1564'][code_insee]</v>
      </c>
    </row>
    <row r="1130" spans="2:6" hidden="1">
      <c r="B1130" t="s">
        <v>6095</v>
      </c>
      <c r="C1130" t="s">
        <v>6096</v>
      </c>
      <c r="D1130" t="s">
        <v>6097</v>
      </c>
      <c r="E1130" t="s">
        <v>2768</v>
      </c>
      <c r="F1130" s="22" t="str">
        <f>"dossierComplet['"&amp;meta_dossier_complet[[#This Row],[COD_VAR]]&amp;"'][code_insee]"</f>
        <v>dossierComplet['P08_HSAL1524'][code_insee]</v>
      </c>
    </row>
    <row r="1131" spans="2:6" hidden="1">
      <c r="B1131" t="s">
        <v>6098</v>
      </c>
      <c r="C1131" t="s">
        <v>6099</v>
      </c>
      <c r="D1131" t="s">
        <v>6100</v>
      </c>
      <c r="E1131" t="s">
        <v>2768</v>
      </c>
      <c r="F1131" s="22" t="str">
        <f>"dossierComplet['"&amp;meta_dossier_complet[[#This Row],[COD_VAR]]&amp;"'][code_insee]"</f>
        <v>dossierComplet['P08_HSAL2554'][code_insee]</v>
      </c>
    </row>
    <row r="1132" spans="2:6" hidden="1">
      <c r="B1132" t="s">
        <v>6101</v>
      </c>
      <c r="C1132" t="s">
        <v>6102</v>
      </c>
      <c r="D1132" t="s">
        <v>6103</v>
      </c>
      <c r="E1132" t="s">
        <v>2768</v>
      </c>
      <c r="F1132" s="22" t="str">
        <f>"dossierComplet['"&amp;meta_dossier_complet[[#This Row],[COD_VAR]]&amp;"'][code_insee]"</f>
        <v>dossierComplet['P08_HSAL5564'][code_insee]</v>
      </c>
    </row>
    <row r="1133" spans="2:6" hidden="1">
      <c r="B1133" t="s">
        <v>6104</v>
      </c>
      <c r="C1133" t="s">
        <v>6105</v>
      </c>
      <c r="D1133" t="s">
        <v>6106</v>
      </c>
      <c r="E1133" t="s">
        <v>2768</v>
      </c>
      <c r="F1133" s="22" t="str">
        <f>"dossierComplet['"&amp;meta_dossier_complet[[#This Row],[COD_VAR]]&amp;"'][code_insee]"</f>
        <v>dossierComplet['P08_HSAL1564_TP'][code_insee]</v>
      </c>
    </row>
    <row r="1134" spans="2:6" hidden="1">
      <c r="B1134" t="s">
        <v>6107</v>
      </c>
      <c r="C1134" t="s">
        <v>6108</v>
      </c>
      <c r="D1134" t="s">
        <v>6109</v>
      </c>
      <c r="E1134" t="s">
        <v>2768</v>
      </c>
      <c r="F1134" s="22" t="str">
        <f>"dossierComplet['"&amp;meta_dossier_complet[[#This Row],[COD_VAR]]&amp;"'][code_insee]"</f>
        <v>dossierComplet['P08_HSAL1524_TP'][code_insee]</v>
      </c>
    </row>
    <row r="1135" spans="2:6" hidden="1">
      <c r="B1135" t="s">
        <v>6110</v>
      </c>
      <c r="C1135" t="s">
        <v>6111</v>
      </c>
      <c r="D1135" t="s">
        <v>6112</v>
      </c>
      <c r="E1135" t="s">
        <v>2768</v>
      </c>
      <c r="F1135" s="22" t="str">
        <f>"dossierComplet['"&amp;meta_dossier_complet[[#This Row],[COD_VAR]]&amp;"'][code_insee]"</f>
        <v>dossierComplet['P08_HSAL2554_TP'][code_insee]</v>
      </c>
    </row>
    <row r="1136" spans="2:6" hidden="1">
      <c r="B1136" t="s">
        <v>6113</v>
      </c>
      <c r="C1136" t="s">
        <v>6114</v>
      </c>
      <c r="D1136" t="s">
        <v>6115</v>
      </c>
      <c r="E1136" t="s">
        <v>2768</v>
      </c>
      <c r="F1136" s="22" t="str">
        <f>"dossierComplet['"&amp;meta_dossier_complet[[#This Row],[COD_VAR]]&amp;"'][code_insee]"</f>
        <v>dossierComplet['P08_HSAL5564_TP'][code_insee]</v>
      </c>
    </row>
    <row r="1137" spans="2:6" hidden="1">
      <c r="B1137" t="s">
        <v>6116</v>
      </c>
      <c r="C1137" t="s">
        <v>6117</v>
      </c>
      <c r="D1137" t="s">
        <v>6118</v>
      </c>
      <c r="E1137" t="s">
        <v>2768</v>
      </c>
      <c r="F1137" s="22" t="str">
        <f>"dossierComplet['"&amp;meta_dossier_complet[[#This Row],[COD_VAR]]&amp;"'][code_insee]"</f>
        <v>dossierComplet['P08_FSAL1564'][code_insee]</v>
      </c>
    </row>
    <row r="1138" spans="2:6" hidden="1">
      <c r="B1138" t="s">
        <v>6119</v>
      </c>
      <c r="C1138" t="s">
        <v>6120</v>
      </c>
      <c r="D1138" t="s">
        <v>6121</v>
      </c>
      <c r="E1138" t="s">
        <v>2768</v>
      </c>
      <c r="F1138" s="22" t="str">
        <f>"dossierComplet['"&amp;meta_dossier_complet[[#This Row],[COD_VAR]]&amp;"'][code_insee]"</f>
        <v>dossierComplet['P08_FSAL1524'][code_insee]</v>
      </c>
    </row>
    <row r="1139" spans="2:6" hidden="1">
      <c r="B1139" t="s">
        <v>6122</v>
      </c>
      <c r="C1139" t="s">
        <v>6123</v>
      </c>
      <c r="D1139" t="s">
        <v>6124</v>
      </c>
      <c r="E1139" t="s">
        <v>2768</v>
      </c>
      <c r="F1139" s="22" t="str">
        <f>"dossierComplet['"&amp;meta_dossier_complet[[#This Row],[COD_VAR]]&amp;"'][code_insee]"</f>
        <v>dossierComplet['P08_FSAL2554'][code_insee]</v>
      </c>
    </row>
    <row r="1140" spans="2:6" hidden="1">
      <c r="B1140" t="s">
        <v>6125</v>
      </c>
      <c r="C1140" t="s">
        <v>6126</v>
      </c>
      <c r="D1140" t="s">
        <v>6127</v>
      </c>
      <c r="E1140" t="s">
        <v>2768</v>
      </c>
      <c r="F1140" s="22" t="str">
        <f>"dossierComplet['"&amp;meta_dossier_complet[[#This Row],[COD_VAR]]&amp;"'][code_insee]"</f>
        <v>dossierComplet['P08_FSAL5564'][code_insee]</v>
      </c>
    </row>
    <row r="1141" spans="2:6" hidden="1">
      <c r="B1141" t="s">
        <v>6128</v>
      </c>
      <c r="C1141" t="s">
        <v>6129</v>
      </c>
      <c r="D1141" t="s">
        <v>6130</v>
      </c>
      <c r="E1141" t="s">
        <v>2768</v>
      </c>
      <c r="F1141" s="22" t="str">
        <f>"dossierComplet['"&amp;meta_dossier_complet[[#This Row],[COD_VAR]]&amp;"'][code_insee]"</f>
        <v>dossierComplet['P08_FSAL1564_TP'][code_insee]</v>
      </c>
    </row>
    <row r="1142" spans="2:6" hidden="1">
      <c r="B1142" t="s">
        <v>6131</v>
      </c>
      <c r="C1142" t="s">
        <v>6132</v>
      </c>
      <c r="D1142" t="s">
        <v>6133</v>
      </c>
      <c r="E1142" t="s">
        <v>2768</v>
      </c>
      <c r="F1142" s="22" t="str">
        <f>"dossierComplet['"&amp;meta_dossier_complet[[#This Row],[COD_VAR]]&amp;"'][code_insee]"</f>
        <v>dossierComplet['P08_FSAL1524_TP'][code_insee]</v>
      </c>
    </row>
    <row r="1143" spans="2:6" hidden="1">
      <c r="B1143" t="s">
        <v>6134</v>
      </c>
      <c r="C1143" t="s">
        <v>6135</v>
      </c>
      <c r="D1143" t="s">
        <v>6136</v>
      </c>
      <c r="E1143" t="s">
        <v>2768</v>
      </c>
      <c r="F1143" s="22" t="str">
        <f>"dossierComplet['"&amp;meta_dossier_complet[[#This Row],[COD_VAR]]&amp;"'][code_insee]"</f>
        <v>dossierComplet['P08_FSAL2554_TP'][code_insee]</v>
      </c>
    </row>
    <row r="1144" spans="2:6" hidden="1">
      <c r="B1144" t="s">
        <v>6137</v>
      </c>
      <c r="C1144" t="s">
        <v>6138</v>
      </c>
      <c r="D1144" t="s">
        <v>6139</v>
      </c>
      <c r="E1144" t="s">
        <v>2768</v>
      </c>
      <c r="F1144" s="22" t="str">
        <f>"dossierComplet['"&amp;meta_dossier_complet[[#This Row],[COD_VAR]]&amp;"'][code_insee]"</f>
        <v>dossierComplet['P08_FSAL5564_TP'][code_insee]</v>
      </c>
    </row>
    <row r="1145" spans="2:6" hidden="1">
      <c r="B1145" t="s">
        <v>6140</v>
      </c>
      <c r="C1145" t="s">
        <v>6141</v>
      </c>
      <c r="D1145" t="s">
        <v>6142</v>
      </c>
      <c r="E1145" t="s">
        <v>2768</v>
      </c>
      <c r="F1145" s="22" t="str">
        <f>"dossierComplet['"&amp;meta_dossier_complet[[#This Row],[COD_VAR]]&amp;"'][code_insee]"</f>
        <v>dossierComplet['P08_ACTOCC15P_ILT1'][code_insee]</v>
      </c>
    </row>
    <row r="1146" spans="2:6" hidden="1">
      <c r="B1146" t="s">
        <v>6143</v>
      </c>
      <c r="C1146" t="s">
        <v>6144</v>
      </c>
      <c r="D1146" t="s">
        <v>6145</v>
      </c>
      <c r="E1146" t="s">
        <v>2768</v>
      </c>
      <c r="F1146" s="22" t="str">
        <f>"dossierComplet['"&amp;meta_dossier_complet[[#This Row],[COD_VAR]]&amp;"'][code_insee]"</f>
        <v>dossierComplet['P08_ACTOCC15P_ILT2P'][code_insee]</v>
      </c>
    </row>
    <row r="1147" spans="2:6" hidden="1">
      <c r="B1147" t="s">
        <v>6146</v>
      </c>
      <c r="C1147" t="s">
        <v>6147</v>
      </c>
      <c r="D1147" t="s">
        <v>6148</v>
      </c>
      <c r="E1147" t="s">
        <v>2768</v>
      </c>
      <c r="F1147" s="22" t="str">
        <f>"dossierComplet['"&amp;meta_dossier_complet[[#This Row],[COD_VAR]]&amp;"'][code_insee]"</f>
        <v>dossierComplet['P08_ACTOCC15P_ILT2'][code_insee]</v>
      </c>
    </row>
    <row r="1148" spans="2:6" hidden="1">
      <c r="B1148" t="s">
        <v>6149</v>
      </c>
      <c r="C1148" t="s">
        <v>6150</v>
      </c>
      <c r="D1148" t="s">
        <v>6151</v>
      </c>
      <c r="E1148" t="s">
        <v>2768</v>
      </c>
      <c r="F1148" s="22" t="str">
        <f>"dossierComplet['"&amp;meta_dossier_complet[[#This Row],[COD_VAR]]&amp;"'][code_insee]"</f>
        <v>dossierComplet['P08_ACTOCC15P_ILT3'][code_insee]</v>
      </c>
    </row>
    <row r="1149" spans="2:6" hidden="1">
      <c r="B1149" t="s">
        <v>6152</v>
      </c>
      <c r="C1149" t="s">
        <v>6153</v>
      </c>
      <c r="D1149" t="s">
        <v>6154</v>
      </c>
      <c r="E1149" t="s">
        <v>2768</v>
      </c>
      <c r="F1149" s="22" t="str">
        <f>"dossierComplet['"&amp;meta_dossier_complet[[#This Row],[COD_VAR]]&amp;"'][code_insee]"</f>
        <v>dossierComplet['P08_ACTOCC15P_ILT4'][code_insee]</v>
      </c>
    </row>
    <row r="1150" spans="2:6" hidden="1">
      <c r="B1150" t="s">
        <v>6155</v>
      </c>
      <c r="C1150" t="s">
        <v>6156</v>
      </c>
      <c r="D1150" t="s">
        <v>6157</v>
      </c>
      <c r="E1150" t="s">
        <v>2768</v>
      </c>
      <c r="F1150" s="22" t="str">
        <f>"dossierComplet['"&amp;meta_dossier_complet[[#This Row],[COD_VAR]]&amp;"'][code_insee]"</f>
        <v>dossierComplet['P08_ACTOCC15P_ILT5'][code_insee]</v>
      </c>
    </row>
    <row r="1151" spans="2:6" hidden="1">
      <c r="B1151" t="s">
        <v>6158</v>
      </c>
      <c r="C1151" t="s">
        <v>6159</v>
      </c>
      <c r="D1151" t="s">
        <v>6160</v>
      </c>
      <c r="E1151" t="s">
        <v>2768</v>
      </c>
      <c r="F1151" s="22" t="str">
        <f>"dossierComplet['"&amp;meta_dossier_complet[[#This Row],[COD_VAR]]&amp;"'][code_insee]"</f>
        <v>dossierComplet['P18_POP1564'][code_insee]</v>
      </c>
    </row>
    <row r="1152" spans="2:6" hidden="1">
      <c r="B1152" t="s">
        <v>6161</v>
      </c>
      <c r="C1152" t="s">
        <v>6162</v>
      </c>
      <c r="D1152" t="s">
        <v>2999</v>
      </c>
      <c r="E1152" t="s">
        <v>2768</v>
      </c>
      <c r="F1152" s="22" t="str">
        <f>"dossierComplet['"&amp;meta_dossier_complet[[#This Row],[COD_VAR]]&amp;"'][code_insee]"</f>
        <v>dossierComplet['P18_POP1524'][code_insee]</v>
      </c>
    </row>
    <row r="1153" spans="2:6" hidden="1">
      <c r="B1153" t="s">
        <v>6163</v>
      </c>
      <c r="C1153" t="s">
        <v>6164</v>
      </c>
      <c r="D1153" t="s">
        <v>3026</v>
      </c>
      <c r="E1153" t="s">
        <v>2768</v>
      </c>
      <c r="F1153" s="22" t="str">
        <f>"dossierComplet['"&amp;meta_dossier_complet[[#This Row],[COD_VAR]]&amp;"'][code_insee]"</f>
        <v>dossierComplet['P18_POP2554'][code_insee]</v>
      </c>
    </row>
    <row r="1154" spans="2:6" hidden="1">
      <c r="B1154" t="s">
        <v>6165</v>
      </c>
      <c r="C1154" t="s">
        <v>6166</v>
      </c>
      <c r="D1154" t="s">
        <v>6167</v>
      </c>
      <c r="E1154" t="s">
        <v>2768</v>
      </c>
      <c r="F1154" s="22" t="str">
        <f>"dossierComplet['"&amp;meta_dossier_complet[[#This Row],[COD_VAR]]&amp;"'][code_insee]"</f>
        <v>dossierComplet['P18_H1564'][code_insee]</v>
      </c>
    </row>
    <row r="1155" spans="2:6" hidden="1">
      <c r="B1155" t="s">
        <v>6168</v>
      </c>
      <c r="C1155" t="s">
        <v>6169</v>
      </c>
      <c r="D1155" t="s">
        <v>6170</v>
      </c>
      <c r="E1155" t="s">
        <v>2768</v>
      </c>
      <c r="F1155" s="22" t="str">
        <f>"dossierComplet['"&amp;meta_dossier_complet[[#This Row],[COD_VAR]]&amp;"'][code_insee]"</f>
        <v>dossierComplet['P18_H1524'][code_insee]</v>
      </c>
    </row>
    <row r="1156" spans="2:6" hidden="1">
      <c r="B1156" t="s">
        <v>6171</v>
      </c>
      <c r="C1156" t="s">
        <v>6172</v>
      </c>
      <c r="D1156" t="s">
        <v>6173</v>
      </c>
      <c r="E1156" t="s">
        <v>2768</v>
      </c>
      <c r="F1156" s="22" t="str">
        <f>"dossierComplet['"&amp;meta_dossier_complet[[#This Row],[COD_VAR]]&amp;"'][code_insee]"</f>
        <v>dossierComplet['P18_H2554'][code_insee]</v>
      </c>
    </row>
    <row r="1157" spans="2:6" hidden="1">
      <c r="B1157" t="s">
        <v>6174</v>
      </c>
      <c r="C1157" t="s">
        <v>6175</v>
      </c>
      <c r="D1157" t="s">
        <v>6176</v>
      </c>
      <c r="E1157" t="s">
        <v>2768</v>
      </c>
      <c r="F1157" s="22" t="str">
        <f>"dossierComplet['"&amp;meta_dossier_complet[[#This Row],[COD_VAR]]&amp;"'][code_insee]"</f>
        <v>dossierComplet['P18_H5564'][code_insee]</v>
      </c>
    </row>
    <row r="1158" spans="2:6" hidden="1">
      <c r="B1158" t="s">
        <v>6177</v>
      </c>
      <c r="C1158" t="s">
        <v>6178</v>
      </c>
      <c r="D1158" t="s">
        <v>6179</v>
      </c>
      <c r="E1158" t="s">
        <v>2768</v>
      </c>
      <c r="F1158" s="22" t="str">
        <f>"dossierComplet['"&amp;meta_dossier_complet[[#This Row],[COD_VAR]]&amp;"'][code_insee]"</f>
        <v>dossierComplet['P18_F1564'][code_insee]</v>
      </c>
    </row>
    <row r="1159" spans="2:6" hidden="1">
      <c r="B1159" t="s">
        <v>6180</v>
      </c>
      <c r="C1159" t="s">
        <v>6181</v>
      </c>
      <c r="D1159" t="s">
        <v>6182</v>
      </c>
      <c r="E1159" t="s">
        <v>2768</v>
      </c>
      <c r="F1159" s="22" t="str">
        <f>"dossierComplet['"&amp;meta_dossier_complet[[#This Row],[COD_VAR]]&amp;"'][code_insee]"</f>
        <v>dossierComplet['P18_F1524'][code_insee]</v>
      </c>
    </row>
    <row r="1160" spans="2:6" hidden="1">
      <c r="B1160" t="s">
        <v>6183</v>
      </c>
      <c r="C1160" t="s">
        <v>6184</v>
      </c>
      <c r="D1160" t="s">
        <v>6185</v>
      </c>
      <c r="E1160" t="s">
        <v>2768</v>
      </c>
      <c r="F1160" s="22" t="str">
        <f>"dossierComplet['"&amp;meta_dossier_complet[[#This Row],[COD_VAR]]&amp;"'][code_insee]"</f>
        <v>dossierComplet['P18_F2554'][code_insee]</v>
      </c>
    </row>
    <row r="1161" spans="2:6" hidden="1">
      <c r="B1161" t="s">
        <v>6186</v>
      </c>
      <c r="C1161" t="s">
        <v>6187</v>
      </c>
      <c r="D1161" t="s">
        <v>6188</v>
      </c>
      <c r="E1161" t="s">
        <v>2768</v>
      </c>
      <c r="F1161" s="22" t="str">
        <f>"dossierComplet['"&amp;meta_dossier_complet[[#This Row],[COD_VAR]]&amp;"'][code_insee]"</f>
        <v>dossierComplet['P18_F5564'][code_insee]</v>
      </c>
    </row>
    <row r="1162" spans="2:6" hidden="1">
      <c r="B1162" t="s">
        <v>6189</v>
      </c>
      <c r="C1162" t="s">
        <v>6190</v>
      </c>
      <c r="D1162" t="s">
        <v>6191</v>
      </c>
      <c r="E1162" t="s">
        <v>2768</v>
      </c>
      <c r="F1162" s="22" t="str">
        <f>"dossierComplet['"&amp;meta_dossier_complet[[#This Row],[COD_VAR]]&amp;"'][code_insee]"</f>
        <v>dossierComplet['P18_ACT1564'][code_insee]</v>
      </c>
    </row>
    <row r="1163" spans="2:6" hidden="1">
      <c r="B1163" t="s">
        <v>6192</v>
      </c>
      <c r="C1163" t="s">
        <v>6193</v>
      </c>
      <c r="D1163" t="s">
        <v>6194</v>
      </c>
      <c r="E1163" t="s">
        <v>2768</v>
      </c>
      <c r="F1163" s="22" t="str">
        <f>"dossierComplet['"&amp;meta_dossier_complet[[#This Row],[COD_VAR]]&amp;"'][code_insee]"</f>
        <v>dossierComplet['P18_ACT1524'][code_insee]</v>
      </c>
    </row>
    <row r="1164" spans="2:6" hidden="1">
      <c r="B1164" t="s">
        <v>6195</v>
      </c>
      <c r="C1164" t="s">
        <v>6196</v>
      </c>
      <c r="D1164" t="s">
        <v>6197</v>
      </c>
      <c r="E1164" t="s">
        <v>2768</v>
      </c>
      <c r="F1164" s="22" t="str">
        <f>"dossierComplet['"&amp;meta_dossier_complet[[#This Row],[COD_VAR]]&amp;"'][code_insee]"</f>
        <v>dossierComplet['P18_ACT2554'][code_insee]</v>
      </c>
    </row>
    <row r="1165" spans="2:6" hidden="1">
      <c r="B1165" t="s">
        <v>6198</v>
      </c>
      <c r="C1165" t="s">
        <v>6199</v>
      </c>
      <c r="D1165" t="s">
        <v>6200</v>
      </c>
      <c r="E1165" t="s">
        <v>2768</v>
      </c>
      <c r="F1165" s="22" t="str">
        <f>"dossierComplet['"&amp;meta_dossier_complet[[#This Row],[COD_VAR]]&amp;"'][code_insee]"</f>
        <v>dossierComplet['P18_ACT5564'][code_insee]</v>
      </c>
    </row>
    <row r="1166" spans="2:6" hidden="1">
      <c r="B1166" t="s">
        <v>6201</v>
      </c>
      <c r="C1166" t="s">
        <v>6202</v>
      </c>
      <c r="D1166" t="s">
        <v>6203</v>
      </c>
      <c r="E1166" t="s">
        <v>2768</v>
      </c>
      <c r="F1166" s="22" t="str">
        <f>"dossierComplet['"&amp;meta_dossier_complet[[#This Row],[COD_VAR]]&amp;"'][code_insee]"</f>
        <v>dossierComplet['P18_HACT1564'][code_insee]</v>
      </c>
    </row>
    <row r="1167" spans="2:6" hidden="1">
      <c r="B1167" t="s">
        <v>6204</v>
      </c>
      <c r="C1167" t="s">
        <v>6205</v>
      </c>
      <c r="D1167" t="s">
        <v>6206</v>
      </c>
      <c r="E1167" t="s">
        <v>2768</v>
      </c>
      <c r="F1167" s="22" t="str">
        <f>"dossierComplet['"&amp;meta_dossier_complet[[#This Row],[COD_VAR]]&amp;"'][code_insee]"</f>
        <v>dossierComplet['P18_HACT1524'][code_insee]</v>
      </c>
    </row>
    <row r="1168" spans="2:6" hidden="1">
      <c r="B1168" t="s">
        <v>6207</v>
      </c>
      <c r="C1168" t="s">
        <v>6208</v>
      </c>
      <c r="D1168" t="s">
        <v>6209</v>
      </c>
      <c r="E1168" t="s">
        <v>2768</v>
      </c>
      <c r="F1168" s="22" t="str">
        <f>"dossierComplet['"&amp;meta_dossier_complet[[#This Row],[COD_VAR]]&amp;"'][code_insee]"</f>
        <v>dossierComplet['P18_HACT2554'][code_insee]</v>
      </c>
    </row>
    <row r="1169" spans="2:6" hidden="1">
      <c r="B1169" t="s">
        <v>6210</v>
      </c>
      <c r="C1169" t="s">
        <v>6211</v>
      </c>
      <c r="D1169" t="s">
        <v>6212</v>
      </c>
      <c r="E1169" t="s">
        <v>2768</v>
      </c>
      <c r="F1169" s="22" t="str">
        <f>"dossierComplet['"&amp;meta_dossier_complet[[#This Row],[COD_VAR]]&amp;"'][code_insee]"</f>
        <v>dossierComplet['P18_HACT5564'][code_insee]</v>
      </c>
    </row>
    <row r="1170" spans="2:6" hidden="1">
      <c r="B1170" t="s">
        <v>6213</v>
      </c>
      <c r="C1170" t="s">
        <v>6214</v>
      </c>
      <c r="D1170" t="s">
        <v>6215</v>
      </c>
      <c r="E1170" t="s">
        <v>2768</v>
      </c>
      <c r="F1170" s="22" t="str">
        <f>"dossierComplet['"&amp;meta_dossier_complet[[#This Row],[COD_VAR]]&amp;"'][code_insee]"</f>
        <v>dossierComplet['P18_FACT1564'][code_insee]</v>
      </c>
    </row>
    <row r="1171" spans="2:6" hidden="1">
      <c r="B1171" t="s">
        <v>6216</v>
      </c>
      <c r="C1171" t="s">
        <v>6217</v>
      </c>
      <c r="D1171" t="s">
        <v>6218</v>
      </c>
      <c r="E1171" t="s">
        <v>2768</v>
      </c>
      <c r="F1171" s="22" t="str">
        <f>"dossierComplet['"&amp;meta_dossier_complet[[#This Row],[COD_VAR]]&amp;"'][code_insee]"</f>
        <v>dossierComplet['P18_FACT1524'][code_insee]</v>
      </c>
    </row>
    <row r="1172" spans="2:6" hidden="1">
      <c r="B1172" t="s">
        <v>6219</v>
      </c>
      <c r="C1172" t="s">
        <v>6220</v>
      </c>
      <c r="D1172" t="s">
        <v>6221</v>
      </c>
      <c r="E1172" t="s">
        <v>2768</v>
      </c>
      <c r="F1172" s="22" t="str">
        <f>"dossierComplet['"&amp;meta_dossier_complet[[#This Row],[COD_VAR]]&amp;"'][code_insee]"</f>
        <v>dossierComplet['P18_FACT2554'][code_insee]</v>
      </c>
    </row>
    <row r="1173" spans="2:6" hidden="1">
      <c r="B1173" t="s">
        <v>6222</v>
      </c>
      <c r="C1173" t="s">
        <v>6223</v>
      </c>
      <c r="D1173" t="s">
        <v>6224</v>
      </c>
      <c r="E1173" t="s">
        <v>2768</v>
      </c>
      <c r="F1173" s="22" t="str">
        <f>"dossierComplet['"&amp;meta_dossier_complet[[#This Row],[COD_VAR]]&amp;"'][code_insee]"</f>
        <v>dossierComplet['P18_FACT5564'][code_insee]</v>
      </c>
    </row>
    <row r="1174" spans="2:6" hidden="1">
      <c r="B1174" t="s">
        <v>6225</v>
      </c>
      <c r="C1174" t="s">
        <v>6226</v>
      </c>
      <c r="D1174" t="s">
        <v>6227</v>
      </c>
      <c r="E1174" t="s">
        <v>2768</v>
      </c>
      <c r="F1174" s="22" t="str">
        <f>"dossierComplet['"&amp;meta_dossier_complet[[#This Row],[COD_VAR]]&amp;"'][code_insee]"</f>
        <v>dossierComplet['P18_ACTOCC1564'][code_insee]</v>
      </c>
    </row>
    <row r="1175" spans="2:6" hidden="1">
      <c r="B1175" t="s">
        <v>6228</v>
      </c>
      <c r="C1175" t="s">
        <v>6229</v>
      </c>
      <c r="D1175" t="s">
        <v>6230</v>
      </c>
      <c r="E1175" t="s">
        <v>2768</v>
      </c>
      <c r="F1175" s="22" t="str">
        <f>"dossierComplet['"&amp;meta_dossier_complet[[#This Row],[COD_VAR]]&amp;"'][code_insee]"</f>
        <v>dossierComplet['P18_ACTOCC1524'][code_insee]</v>
      </c>
    </row>
    <row r="1176" spans="2:6" hidden="1">
      <c r="B1176" t="s">
        <v>6231</v>
      </c>
      <c r="C1176" t="s">
        <v>6232</v>
      </c>
      <c r="D1176" t="s">
        <v>6233</v>
      </c>
      <c r="E1176" t="s">
        <v>2768</v>
      </c>
      <c r="F1176" s="22" t="str">
        <f>"dossierComplet['"&amp;meta_dossier_complet[[#This Row],[COD_VAR]]&amp;"'][code_insee]"</f>
        <v>dossierComplet['P18_ACTOCC2554'][code_insee]</v>
      </c>
    </row>
    <row r="1177" spans="2:6" hidden="1">
      <c r="B1177" t="s">
        <v>6234</v>
      </c>
      <c r="C1177" t="s">
        <v>6235</v>
      </c>
      <c r="D1177" t="s">
        <v>6236</v>
      </c>
      <c r="E1177" t="s">
        <v>2768</v>
      </c>
      <c r="F1177" s="22" t="str">
        <f>"dossierComplet['"&amp;meta_dossier_complet[[#This Row],[COD_VAR]]&amp;"'][code_insee]"</f>
        <v>dossierComplet['P18_ACTOCC5564'][code_insee]</v>
      </c>
    </row>
    <row r="1178" spans="2:6" hidden="1">
      <c r="B1178" t="s">
        <v>6237</v>
      </c>
      <c r="C1178" t="s">
        <v>6238</v>
      </c>
      <c r="D1178" t="s">
        <v>6239</v>
      </c>
      <c r="E1178" t="s">
        <v>2768</v>
      </c>
      <c r="F1178" s="22" t="str">
        <f>"dossierComplet['"&amp;meta_dossier_complet[[#This Row],[COD_VAR]]&amp;"'][code_insee]"</f>
        <v>dossierComplet['P18_HACTOCC1564'][code_insee]</v>
      </c>
    </row>
    <row r="1179" spans="2:6" hidden="1">
      <c r="B1179" t="s">
        <v>6240</v>
      </c>
      <c r="C1179" t="s">
        <v>6241</v>
      </c>
      <c r="D1179" t="s">
        <v>6242</v>
      </c>
      <c r="E1179" t="s">
        <v>2768</v>
      </c>
      <c r="F1179" s="22" t="str">
        <f>"dossierComplet['"&amp;meta_dossier_complet[[#This Row],[COD_VAR]]&amp;"'][code_insee]"</f>
        <v>dossierComplet['P18_HACTOCC1524'][code_insee]</v>
      </c>
    </row>
    <row r="1180" spans="2:6" hidden="1">
      <c r="B1180" t="s">
        <v>6243</v>
      </c>
      <c r="C1180" t="s">
        <v>6244</v>
      </c>
      <c r="D1180" t="s">
        <v>6245</v>
      </c>
      <c r="E1180" t="s">
        <v>2768</v>
      </c>
      <c r="F1180" s="22" t="str">
        <f>"dossierComplet['"&amp;meta_dossier_complet[[#This Row],[COD_VAR]]&amp;"'][code_insee]"</f>
        <v>dossierComplet['P18_HACTOCC2554'][code_insee]</v>
      </c>
    </row>
    <row r="1181" spans="2:6" hidden="1">
      <c r="B1181" t="s">
        <v>6246</v>
      </c>
      <c r="C1181" t="s">
        <v>6247</v>
      </c>
      <c r="D1181" t="s">
        <v>6248</v>
      </c>
      <c r="E1181" t="s">
        <v>2768</v>
      </c>
      <c r="F1181" s="22" t="str">
        <f>"dossierComplet['"&amp;meta_dossier_complet[[#This Row],[COD_VAR]]&amp;"'][code_insee]"</f>
        <v>dossierComplet['P18_HACTOCC5564'][code_insee]</v>
      </c>
    </row>
    <row r="1182" spans="2:6" hidden="1">
      <c r="B1182" t="s">
        <v>6249</v>
      </c>
      <c r="C1182" t="s">
        <v>6250</v>
      </c>
      <c r="D1182" t="s">
        <v>6251</v>
      </c>
      <c r="E1182" t="s">
        <v>2768</v>
      </c>
      <c r="F1182" s="22" t="str">
        <f>"dossierComplet['"&amp;meta_dossier_complet[[#This Row],[COD_VAR]]&amp;"'][code_insee]"</f>
        <v>dossierComplet['P18_FACTOCC1564'][code_insee]</v>
      </c>
    </row>
    <row r="1183" spans="2:6" hidden="1">
      <c r="B1183" t="s">
        <v>6252</v>
      </c>
      <c r="C1183" t="s">
        <v>6253</v>
      </c>
      <c r="D1183" t="s">
        <v>6254</v>
      </c>
      <c r="E1183" t="s">
        <v>2768</v>
      </c>
      <c r="F1183" s="22" t="str">
        <f>"dossierComplet['"&amp;meta_dossier_complet[[#This Row],[COD_VAR]]&amp;"'][code_insee]"</f>
        <v>dossierComplet['P18_FACTOCC1524'][code_insee]</v>
      </c>
    </row>
    <row r="1184" spans="2:6" hidden="1">
      <c r="B1184" t="s">
        <v>6255</v>
      </c>
      <c r="C1184" t="s">
        <v>6256</v>
      </c>
      <c r="D1184" t="s">
        <v>6257</v>
      </c>
      <c r="E1184" t="s">
        <v>2768</v>
      </c>
      <c r="F1184" s="22" t="str">
        <f>"dossierComplet['"&amp;meta_dossier_complet[[#This Row],[COD_VAR]]&amp;"'][code_insee]"</f>
        <v>dossierComplet['P18_FACTOCC2554'][code_insee]</v>
      </c>
    </row>
    <row r="1185" spans="2:6" hidden="1">
      <c r="B1185" t="s">
        <v>6258</v>
      </c>
      <c r="C1185" t="s">
        <v>6259</v>
      </c>
      <c r="D1185" t="s">
        <v>6260</v>
      </c>
      <c r="E1185" t="s">
        <v>2768</v>
      </c>
      <c r="F1185" s="22" t="str">
        <f>"dossierComplet['"&amp;meta_dossier_complet[[#This Row],[COD_VAR]]&amp;"'][code_insee]"</f>
        <v>dossierComplet['P18_FACTOCC5564'][code_insee]</v>
      </c>
    </row>
    <row r="1186" spans="2:6" hidden="1">
      <c r="B1186" t="s">
        <v>6261</v>
      </c>
      <c r="C1186" t="s">
        <v>6262</v>
      </c>
      <c r="D1186" t="s">
        <v>6263</v>
      </c>
      <c r="E1186" t="s">
        <v>2768</v>
      </c>
      <c r="F1186" s="22" t="str">
        <f>"dossierComplet['"&amp;meta_dossier_complet[[#This Row],[COD_VAR]]&amp;"'][code_insee]"</f>
        <v>dossierComplet['P18_CHOM1564'][code_insee]</v>
      </c>
    </row>
    <row r="1187" spans="2:6" hidden="1">
      <c r="B1187" t="s">
        <v>6264</v>
      </c>
      <c r="C1187" t="s">
        <v>6265</v>
      </c>
      <c r="D1187" t="s">
        <v>6266</v>
      </c>
      <c r="E1187" t="s">
        <v>2768</v>
      </c>
      <c r="F1187" s="22" t="str">
        <f>"dossierComplet['"&amp;meta_dossier_complet[[#This Row],[COD_VAR]]&amp;"'][code_insee]"</f>
        <v>dossierComplet['P18_HCHOM1564'][code_insee]</v>
      </c>
    </row>
    <row r="1188" spans="2:6" hidden="1">
      <c r="B1188" t="s">
        <v>6267</v>
      </c>
      <c r="C1188" t="s">
        <v>6268</v>
      </c>
      <c r="D1188" t="s">
        <v>6269</v>
      </c>
      <c r="E1188" t="s">
        <v>2768</v>
      </c>
      <c r="F1188" s="22" t="str">
        <f>"dossierComplet['"&amp;meta_dossier_complet[[#This Row],[COD_VAR]]&amp;"'][code_insee]"</f>
        <v>dossierComplet['P18_HCHOM1524'][code_insee]</v>
      </c>
    </row>
    <row r="1189" spans="2:6" hidden="1">
      <c r="B1189" t="s">
        <v>6270</v>
      </c>
      <c r="C1189" t="s">
        <v>6271</v>
      </c>
      <c r="D1189" t="s">
        <v>6272</v>
      </c>
      <c r="E1189" t="s">
        <v>2768</v>
      </c>
      <c r="F1189" s="22" t="str">
        <f>"dossierComplet['"&amp;meta_dossier_complet[[#This Row],[COD_VAR]]&amp;"'][code_insee]"</f>
        <v>dossierComplet['P18_HCHOM2554'][code_insee]</v>
      </c>
    </row>
    <row r="1190" spans="2:6" hidden="1">
      <c r="B1190" t="s">
        <v>6273</v>
      </c>
      <c r="C1190" t="s">
        <v>6274</v>
      </c>
      <c r="D1190" t="s">
        <v>6275</v>
      </c>
      <c r="E1190" t="s">
        <v>2768</v>
      </c>
      <c r="F1190" s="22" t="str">
        <f>"dossierComplet['"&amp;meta_dossier_complet[[#This Row],[COD_VAR]]&amp;"'][code_insee]"</f>
        <v>dossierComplet['P18_HCHOM5564'][code_insee]</v>
      </c>
    </row>
    <row r="1191" spans="2:6" hidden="1">
      <c r="B1191" t="s">
        <v>6276</v>
      </c>
      <c r="C1191" t="s">
        <v>6277</v>
      </c>
      <c r="D1191" t="s">
        <v>6278</v>
      </c>
      <c r="E1191" t="s">
        <v>2768</v>
      </c>
      <c r="F1191" s="22" t="str">
        <f>"dossierComplet['"&amp;meta_dossier_complet[[#This Row],[COD_VAR]]&amp;"'][code_insee]"</f>
        <v>dossierComplet['P18_FCHOM1564'][code_insee]</v>
      </c>
    </row>
    <row r="1192" spans="2:6" hidden="1">
      <c r="B1192" t="s">
        <v>6279</v>
      </c>
      <c r="C1192" t="s">
        <v>6280</v>
      </c>
      <c r="D1192" t="s">
        <v>6281</v>
      </c>
      <c r="E1192" t="s">
        <v>2768</v>
      </c>
      <c r="F1192" s="22" t="str">
        <f>"dossierComplet['"&amp;meta_dossier_complet[[#This Row],[COD_VAR]]&amp;"'][code_insee]"</f>
        <v>dossierComplet['P18_FCHOM1524'][code_insee]</v>
      </c>
    </row>
    <row r="1193" spans="2:6" hidden="1">
      <c r="B1193" t="s">
        <v>6282</v>
      </c>
      <c r="C1193" t="s">
        <v>6283</v>
      </c>
      <c r="D1193" t="s">
        <v>6284</v>
      </c>
      <c r="E1193" t="s">
        <v>2768</v>
      </c>
      <c r="F1193" s="22" t="str">
        <f>"dossierComplet['"&amp;meta_dossier_complet[[#This Row],[COD_VAR]]&amp;"'][code_insee]"</f>
        <v>dossierComplet['P18_FCHOM2554'][code_insee]</v>
      </c>
    </row>
    <row r="1194" spans="2:6" hidden="1">
      <c r="B1194" t="s">
        <v>6285</v>
      </c>
      <c r="C1194" t="s">
        <v>6286</v>
      </c>
      <c r="D1194" t="s">
        <v>6287</v>
      </c>
      <c r="E1194" t="s">
        <v>2768</v>
      </c>
      <c r="F1194" s="22" t="str">
        <f>"dossierComplet['"&amp;meta_dossier_complet[[#This Row],[COD_VAR]]&amp;"'][code_insee]"</f>
        <v>dossierComplet['P18_FCHOM5564'][code_insee]</v>
      </c>
    </row>
    <row r="1195" spans="2:6" hidden="1">
      <c r="B1195" t="s">
        <v>6288</v>
      </c>
      <c r="C1195" t="s">
        <v>6289</v>
      </c>
      <c r="D1195" t="s">
        <v>6290</v>
      </c>
      <c r="E1195" t="s">
        <v>2768</v>
      </c>
      <c r="F1195" s="22" t="str">
        <f>"dossierComplet['"&amp;meta_dossier_complet[[#This Row],[COD_VAR]]&amp;"'][code_insee]"</f>
        <v>dossierComplet['P18_INACT1564'][code_insee]</v>
      </c>
    </row>
    <row r="1196" spans="2:6" hidden="1">
      <c r="B1196" t="s">
        <v>6291</v>
      </c>
      <c r="C1196" t="s">
        <v>6292</v>
      </c>
      <c r="D1196" t="s">
        <v>6293</v>
      </c>
      <c r="E1196" t="s">
        <v>2768</v>
      </c>
      <c r="F1196" s="22" t="str">
        <f>"dossierComplet['"&amp;meta_dossier_complet[[#This Row],[COD_VAR]]&amp;"'][code_insee]"</f>
        <v>dossierComplet['P18_ETUD1564'][code_insee]</v>
      </c>
    </row>
    <row r="1197" spans="2:6" hidden="1">
      <c r="B1197" t="s">
        <v>6294</v>
      </c>
      <c r="C1197" t="s">
        <v>6295</v>
      </c>
      <c r="D1197" t="s">
        <v>6296</v>
      </c>
      <c r="E1197" t="s">
        <v>2768</v>
      </c>
      <c r="F1197" s="22" t="str">
        <f>"dossierComplet['"&amp;meta_dossier_complet[[#This Row],[COD_VAR]]&amp;"'][code_insee]"</f>
        <v>dossierComplet['P18_RETR1564'][code_insee]</v>
      </c>
    </row>
    <row r="1198" spans="2:6" hidden="1">
      <c r="B1198" t="s">
        <v>6297</v>
      </c>
      <c r="C1198" t="s">
        <v>6298</v>
      </c>
      <c r="D1198" t="s">
        <v>6299</v>
      </c>
      <c r="E1198" t="s">
        <v>2768</v>
      </c>
      <c r="F1198" s="22" t="str">
        <f>"dossierComplet['"&amp;meta_dossier_complet[[#This Row],[COD_VAR]]&amp;"'][code_insee]"</f>
        <v>dossierComplet['P18_AINACT1564'][code_insee]</v>
      </c>
    </row>
    <row r="1199" spans="2:6" hidden="1">
      <c r="B1199" t="s">
        <v>6300</v>
      </c>
      <c r="C1199" t="s">
        <v>6301</v>
      </c>
      <c r="D1199" t="s">
        <v>6191</v>
      </c>
      <c r="E1199" t="s">
        <v>2768</v>
      </c>
      <c r="F1199" s="22" t="str">
        <f>"dossierComplet['"&amp;meta_dossier_complet[[#This Row],[COD_VAR]]&amp;"'][code_insee]"</f>
        <v>dossierComplet['C18_ACT1564'][code_insee]</v>
      </c>
    </row>
    <row r="1200" spans="2:6" hidden="1">
      <c r="B1200" t="s">
        <v>6302</v>
      </c>
      <c r="C1200" t="s">
        <v>6303</v>
      </c>
      <c r="D1200" t="s">
        <v>6304</v>
      </c>
      <c r="E1200" t="s">
        <v>2768</v>
      </c>
      <c r="F1200" s="22" t="str">
        <f>"dossierComplet['"&amp;meta_dossier_complet[[#This Row],[COD_VAR]]&amp;"'][code_insee]"</f>
        <v>dossierComplet['C18_ACT1564_CS1'][code_insee]</v>
      </c>
    </row>
    <row r="1201" spans="2:6" hidden="1">
      <c r="B1201" t="s">
        <v>6305</v>
      </c>
      <c r="C1201" t="s">
        <v>6306</v>
      </c>
      <c r="D1201" t="s">
        <v>6307</v>
      </c>
      <c r="E1201" t="s">
        <v>2768</v>
      </c>
      <c r="F1201" s="22" t="str">
        <f>"dossierComplet['"&amp;meta_dossier_complet[[#This Row],[COD_VAR]]&amp;"'][code_insee]"</f>
        <v>dossierComplet['C18_ACT1564_CS2'][code_insee]</v>
      </c>
    </row>
    <row r="1202" spans="2:6" hidden="1">
      <c r="B1202" t="s">
        <v>6308</v>
      </c>
      <c r="C1202" t="s">
        <v>6309</v>
      </c>
      <c r="D1202" t="s">
        <v>6310</v>
      </c>
      <c r="E1202" t="s">
        <v>2768</v>
      </c>
      <c r="F1202" s="22" t="str">
        <f>"dossierComplet['"&amp;meta_dossier_complet[[#This Row],[COD_VAR]]&amp;"'][code_insee]"</f>
        <v>dossierComplet['C18_ACT1564_CS3'][code_insee]</v>
      </c>
    </row>
    <row r="1203" spans="2:6" hidden="1">
      <c r="B1203" t="s">
        <v>6311</v>
      </c>
      <c r="C1203" t="s">
        <v>6312</v>
      </c>
      <c r="D1203" t="s">
        <v>6313</v>
      </c>
      <c r="E1203" t="s">
        <v>2768</v>
      </c>
      <c r="F1203" s="22" t="str">
        <f>"dossierComplet['"&amp;meta_dossier_complet[[#This Row],[COD_VAR]]&amp;"'][code_insee]"</f>
        <v>dossierComplet['C18_ACT1564_CS4'][code_insee]</v>
      </c>
    </row>
    <row r="1204" spans="2:6" hidden="1">
      <c r="B1204" t="s">
        <v>6314</v>
      </c>
      <c r="C1204" t="s">
        <v>6315</v>
      </c>
      <c r="D1204" t="s">
        <v>6316</v>
      </c>
      <c r="E1204" t="s">
        <v>2768</v>
      </c>
      <c r="F1204" s="22" t="str">
        <f>"dossierComplet['"&amp;meta_dossier_complet[[#This Row],[COD_VAR]]&amp;"'][code_insee]"</f>
        <v>dossierComplet['C18_ACT1564_CS5'][code_insee]</v>
      </c>
    </row>
    <row r="1205" spans="2:6" hidden="1">
      <c r="B1205" t="s">
        <v>6317</v>
      </c>
      <c r="C1205" t="s">
        <v>6318</v>
      </c>
      <c r="D1205" t="s">
        <v>6319</v>
      </c>
      <c r="E1205" t="s">
        <v>2768</v>
      </c>
      <c r="F1205" s="22" t="str">
        <f>"dossierComplet['"&amp;meta_dossier_complet[[#This Row],[COD_VAR]]&amp;"'][code_insee]"</f>
        <v>dossierComplet['C18_ACT1564_CS6'][code_insee]</v>
      </c>
    </row>
    <row r="1206" spans="2:6" hidden="1">
      <c r="B1206" t="s">
        <v>6320</v>
      </c>
      <c r="C1206" t="s">
        <v>6321</v>
      </c>
      <c r="D1206" t="s">
        <v>6227</v>
      </c>
      <c r="E1206" t="s">
        <v>2768</v>
      </c>
      <c r="F1206" s="22" t="str">
        <f>"dossierComplet['"&amp;meta_dossier_complet[[#This Row],[COD_VAR]]&amp;"'][code_insee]"</f>
        <v>dossierComplet['C18_ACTOCC1564'][code_insee]</v>
      </c>
    </row>
    <row r="1207" spans="2:6" hidden="1">
      <c r="B1207" t="s">
        <v>6322</v>
      </c>
      <c r="C1207" t="s">
        <v>6323</v>
      </c>
      <c r="D1207" t="s">
        <v>6324</v>
      </c>
      <c r="E1207" t="s">
        <v>2768</v>
      </c>
      <c r="F1207" s="22" t="str">
        <f>"dossierComplet['"&amp;meta_dossier_complet[[#This Row],[COD_VAR]]&amp;"'][code_insee]"</f>
        <v>dossierComplet['C18_ACTOCC1564_CS1'][code_insee]</v>
      </c>
    </row>
    <row r="1208" spans="2:6" hidden="1">
      <c r="B1208" t="s">
        <v>6325</v>
      </c>
      <c r="C1208" t="s">
        <v>6326</v>
      </c>
      <c r="D1208" t="s">
        <v>6327</v>
      </c>
      <c r="E1208" t="s">
        <v>2768</v>
      </c>
      <c r="F1208" s="22" t="str">
        <f>"dossierComplet['"&amp;meta_dossier_complet[[#This Row],[COD_VAR]]&amp;"'][code_insee]"</f>
        <v>dossierComplet['C18_ACTOCC1564_CS2'][code_insee]</v>
      </c>
    </row>
    <row r="1209" spans="2:6" hidden="1">
      <c r="B1209" t="s">
        <v>6328</v>
      </c>
      <c r="C1209" t="s">
        <v>6329</v>
      </c>
      <c r="D1209" t="s">
        <v>6330</v>
      </c>
      <c r="E1209" t="s">
        <v>2768</v>
      </c>
      <c r="F1209" s="22" t="str">
        <f>"dossierComplet['"&amp;meta_dossier_complet[[#This Row],[COD_VAR]]&amp;"'][code_insee]"</f>
        <v>dossierComplet['C18_ACTOCC1564_CS3'][code_insee]</v>
      </c>
    </row>
    <row r="1210" spans="2:6" hidden="1">
      <c r="B1210" t="s">
        <v>6331</v>
      </c>
      <c r="C1210" t="s">
        <v>6332</v>
      </c>
      <c r="D1210" t="s">
        <v>6333</v>
      </c>
      <c r="E1210" t="s">
        <v>2768</v>
      </c>
      <c r="F1210" s="22" t="str">
        <f>"dossierComplet['"&amp;meta_dossier_complet[[#This Row],[COD_VAR]]&amp;"'][code_insee]"</f>
        <v>dossierComplet['C18_ACTOCC1564_CS4'][code_insee]</v>
      </c>
    </row>
    <row r="1211" spans="2:6" hidden="1">
      <c r="B1211" t="s">
        <v>6334</v>
      </c>
      <c r="C1211" t="s">
        <v>6335</v>
      </c>
      <c r="D1211" t="s">
        <v>6336</v>
      </c>
      <c r="E1211" t="s">
        <v>2768</v>
      </c>
      <c r="F1211" s="22" t="str">
        <f>"dossierComplet['"&amp;meta_dossier_complet[[#This Row],[COD_VAR]]&amp;"'][code_insee]"</f>
        <v>dossierComplet['C18_ACTOCC1564_CS5'][code_insee]</v>
      </c>
    </row>
    <row r="1212" spans="2:6" hidden="1">
      <c r="B1212" t="s">
        <v>6337</v>
      </c>
      <c r="C1212" t="s">
        <v>6338</v>
      </c>
      <c r="D1212" t="s">
        <v>6339</v>
      </c>
      <c r="E1212" t="s">
        <v>2768</v>
      </c>
      <c r="F1212" s="22" t="str">
        <f>"dossierComplet['"&amp;meta_dossier_complet[[#This Row],[COD_VAR]]&amp;"'][code_insee]"</f>
        <v>dossierComplet['C18_ACTOCC1564_CS6'][code_insee]</v>
      </c>
    </row>
    <row r="1213" spans="2:6" hidden="1">
      <c r="B1213" t="s">
        <v>6340</v>
      </c>
      <c r="C1213" t="s">
        <v>6341</v>
      </c>
      <c r="D1213" t="s">
        <v>6342</v>
      </c>
      <c r="E1213" t="s">
        <v>2768</v>
      </c>
      <c r="F1213" s="22" t="str">
        <f>"dossierComplet['"&amp;meta_dossier_complet[[#This Row],[COD_VAR]]&amp;"'][code_insee]"</f>
        <v>dossierComplet['P18_EMPLT'][code_insee]</v>
      </c>
    </row>
    <row r="1214" spans="2:6" hidden="1">
      <c r="B1214" t="s">
        <v>6343</v>
      </c>
      <c r="C1214" t="s">
        <v>6344</v>
      </c>
      <c r="D1214" t="s">
        <v>6345</v>
      </c>
      <c r="E1214" t="s">
        <v>2768</v>
      </c>
      <c r="F1214" s="22" t="str">
        <f>"dossierComplet['"&amp;meta_dossier_complet[[#This Row],[COD_VAR]]&amp;"'][code_insee]"</f>
        <v>dossierComplet['P18_ACTOCC'][code_insee]</v>
      </c>
    </row>
    <row r="1215" spans="2:6" hidden="1">
      <c r="B1215" t="s">
        <v>6346</v>
      </c>
      <c r="C1215" t="s">
        <v>6347</v>
      </c>
      <c r="D1215" t="s">
        <v>6348</v>
      </c>
      <c r="E1215" t="s">
        <v>2768</v>
      </c>
      <c r="F1215" s="22" t="str">
        <f>"dossierComplet['"&amp;meta_dossier_complet[[#This Row],[COD_VAR]]&amp;"'][code_insee]"</f>
        <v>dossierComplet['P18_ACT15P'][code_insee]</v>
      </c>
    </row>
    <row r="1216" spans="2:6" hidden="1">
      <c r="B1216" t="s">
        <v>6349</v>
      </c>
      <c r="C1216" t="s">
        <v>6350</v>
      </c>
      <c r="D1216" t="s">
        <v>6351</v>
      </c>
      <c r="E1216" t="s">
        <v>2768</v>
      </c>
      <c r="F1216" s="22" t="str">
        <f>"dossierComplet['"&amp;meta_dossier_complet[[#This Row],[COD_VAR]]&amp;"'][code_insee]"</f>
        <v>dossierComplet['P18_EMPLT_SAL'][code_insee]</v>
      </c>
    </row>
    <row r="1217" spans="2:6" hidden="1">
      <c r="B1217" t="s">
        <v>6352</v>
      </c>
      <c r="C1217" t="s">
        <v>6353</v>
      </c>
      <c r="D1217" t="s">
        <v>6354</v>
      </c>
      <c r="E1217" t="s">
        <v>2768</v>
      </c>
      <c r="F1217" s="22" t="str">
        <f>"dossierComplet['"&amp;meta_dossier_complet[[#This Row],[COD_VAR]]&amp;"'][code_insee]"</f>
        <v>dossierComplet['P18_EMPLT_FSAL'][code_insee]</v>
      </c>
    </row>
    <row r="1218" spans="2:6" hidden="1">
      <c r="B1218" t="s">
        <v>6355</v>
      </c>
      <c r="C1218" t="s">
        <v>6356</v>
      </c>
      <c r="D1218" t="s">
        <v>6357</v>
      </c>
      <c r="E1218" t="s">
        <v>2768</v>
      </c>
      <c r="F1218" s="22" t="str">
        <f>"dossierComplet['"&amp;meta_dossier_complet[[#This Row],[COD_VAR]]&amp;"'][code_insee]"</f>
        <v>dossierComplet['P18_EMPLT_SALTP'][code_insee]</v>
      </c>
    </row>
    <row r="1219" spans="2:6" hidden="1">
      <c r="B1219" t="s">
        <v>6358</v>
      </c>
      <c r="C1219" t="s">
        <v>6359</v>
      </c>
      <c r="D1219" t="s">
        <v>6360</v>
      </c>
      <c r="E1219" t="s">
        <v>2768</v>
      </c>
      <c r="F1219" s="22" t="str">
        <f>"dossierComplet['"&amp;meta_dossier_complet[[#This Row],[COD_VAR]]&amp;"'][code_insee]"</f>
        <v>dossierComplet['P18_EMPLT_NSAL'][code_insee]</v>
      </c>
    </row>
    <row r="1220" spans="2:6" hidden="1">
      <c r="B1220" t="s">
        <v>6361</v>
      </c>
      <c r="C1220" t="s">
        <v>6362</v>
      </c>
      <c r="D1220" t="s">
        <v>6363</v>
      </c>
      <c r="E1220" t="s">
        <v>2768</v>
      </c>
      <c r="F1220" s="22" t="str">
        <f>"dossierComplet['"&amp;meta_dossier_complet[[#This Row],[COD_VAR]]&amp;"'][code_insee]"</f>
        <v>dossierComplet['P18_EMPLT_FNSAL'][code_insee]</v>
      </c>
    </row>
    <row r="1221" spans="2:6" hidden="1">
      <c r="B1221" t="s">
        <v>6364</v>
      </c>
      <c r="C1221" t="s">
        <v>6365</v>
      </c>
      <c r="D1221" t="s">
        <v>6366</v>
      </c>
      <c r="E1221" t="s">
        <v>2768</v>
      </c>
      <c r="F1221" s="22" t="str">
        <f>"dossierComplet['"&amp;meta_dossier_complet[[#This Row],[COD_VAR]]&amp;"'][code_insee]"</f>
        <v>dossierComplet['P18_EMPLT_NSALTP'][code_insee]</v>
      </c>
    </row>
    <row r="1222" spans="2:6" hidden="1">
      <c r="B1222" t="s">
        <v>6367</v>
      </c>
      <c r="C1222" t="s">
        <v>6368</v>
      </c>
      <c r="D1222" t="s">
        <v>6342</v>
      </c>
      <c r="E1222" t="s">
        <v>2768</v>
      </c>
      <c r="F1222" s="22" t="str">
        <f>"dossierComplet['"&amp;meta_dossier_complet[[#This Row],[COD_VAR]]&amp;"'][code_insee]"</f>
        <v>dossierComplet['C18_EMPLT'][code_insee]</v>
      </c>
    </row>
    <row r="1223" spans="2:6" hidden="1">
      <c r="B1223" t="s">
        <v>6369</v>
      </c>
      <c r="C1223" t="s">
        <v>6370</v>
      </c>
      <c r="D1223" t="s">
        <v>6371</v>
      </c>
      <c r="E1223" t="s">
        <v>2768</v>
      </c>
      <c r="F1223" s="22" t="str">
        <f>"dossierComplet['"&amp;meta_dossier_complet[[#This Row],[COD_VAR]]&amp;"'][code_insee]"</f>
        <v>dossierComplet['C18_EMPLT_CS1'][code_insee]</v>
      </c>
    </row>
    <row r="1224" spans="2:6" hidden="1">
      <c r="B1224" t="s">
        <v>6372</v>
      </c>
      <c r="C1224" t="s">
        <v>6373</v>
      </c>
      <c r="D1224" t="s">
        <v>6374</v>
      </c>
      <c r="E1224" t="s">
        <v>2768</v>
      </c>
      <c r="F1224" s="22" t="str">
        <f>"dossierComplet['"&amp;meta_dossier_complet[[#This Row],[COD_VAR]]&amp;"'][code_insee]"</f>
        <v>dossierComplet['C18_EMPLT_CS2'][code_insee]</v>
      </c>
    </row>
    <row r="1225" spans="2:6" hidden="1">
      <c r="B1225" t="s">
        <v>6375</v>
      </c>
      <c r="C1225" t="s">
        <v>6376</v>
      </c>
      <c r="D1225" t="s">
        <v>6377</v>
      </c>
      <c r="E1225" t="s">
        <v>2768</v>
      </c>
      <c r="F1225" s="22" t="str">
        <f>"dossierComplet['"&amp;meta_dossier_complet[[#This Row],[COD_VAR]]&amp;"'][code_insee]"</f>
        <v>dossierComplet['C18_EMPLT_CS3'][code_insee]</v>
      </c>
    </row>
    <row r="1226" spans="2:6" hidden="1">
      <c r="B1226" t="s">
        <v>6378</v>
      </c>
      <c r="C1226" t="s">
        <v>6379</v>
      </c>
      <c r="D1226" t="s">
        <v>6380</v>
      </c>
      <c r="E1226" t="s">
        <v>2768</v>
      </c>
      <c r="F1226" s="22" t="str">
        <f>"dossierComplet['"&amp;meta_dossier_complet[[#This Row],[COD_VAR]]&amp;"'][code_insee]"</f>
        <v>dossierComplet['C18_EMPLT_CS4'][code_insee]</v>
      </c>
    </row>
    <row r="1227" spans="2:6" hidden="1">
      <c r="B1227" t="s">
        <v>6381</v>
      </c>
      <c r="C1227" t="s">
        <v>6382</v>
      </c>
      <c r="D1227" t="s">
        <v>6383</v>
      </c>
      <c r="E1227" t="s">
        <v>2768</v>
      </c>
      <c r="F1227" s="22" t="str">
        <f>"dossierComplet['"&amp;meta_dossier_complet[[#This Row],[COD_VAR]]&amp;"'][code_insee]"</f>
        <v>dossierComplet['C18_EMPLT_CS5'][code_insee]</v>
      </c>
    </row>
    <row r="1228" spans="2:6" hidden="1">
      <c r="B1228" t="s">
        <v>6384</v>
      </c>
      <c r="C1228" t="s">
        <v>6385</v>
      </c>
      <c r="D1228" t="s">
        <v>6386</v>
      </c>
      <c r="E1228" t="s">
        <v>2768</v>
      </c>
      <c r="F1228" s="22" t="str">
        <f>"dossierComplet['"&amp;meta_dossier_complet[[#This Row],[COD_VAR]]&amp;"'][code_insee]"</f>
        <v>dossierComplet['C18_EMPLT_CS6'][code_insee]</v>
      </c>
    </row>
    <row r="1229" spans="2:6" hidden="1">
      <c r="B1229" t="s">
        <v>6387</v>
      </c>
      <c r="C1229" t="s">
        <v>6388</v>
      </c>
      <c r="D1229" t="s">
        <v>6389</v>
      </c>
      <c r="E1229" t="s">
        <v>2768</v>
      </c>
      <c r="F1229" s="22" t="str">
        <f>"dossierComplet['"&amp;meta_dossier_complet[[#This Row],[COD_VAR]]&amp;"'][code_insee]"</f>
        <v>dossierComplet['C18_EMPLT_AGRI'][code_insee]</v>
      </c>
    </row>
    <row r="1230" spans="2:6" hidden="1">
      <c r="B1230" t="s">
        <v>6390</v>
      </c>
      <c r="C1230" t="s">
        <v>6391</v>
      </c>
      <c r="D1230" t="s">
        <v>6392</v>
      </c>
      <c r="E1230" t="s">
        <v>2768</v>
      </c>
      <c r="F1230" s="22" t="str">
        <f>"dossierComplet['"&amp;meta_dossier_complet[[#This Row],[COD_VAR]]&amp;"'][code_insee]"</f>
        <v>dossierComplet['C18_EMPLT_INDUS'][code_insee]</v>
      </c>
    </row>
    <row r="1231" spans="2:6" hidden="1">
      <c r="B1231" t="s">
        <v>6393</v>
      </c>
      <c r="C1231" t="s">
        <v>6394</v>
      </c>
      <c r="D1231" t="s">
        <v>6395</v>
      </c>
      <c r="E1231" t="s">
        <v>2768</v>
      </c>
      <c r="F1231" s="22" t="str">
        <f>"dossierComplet['"&amp;meta_dossier_complet[[#This Row],[COD_VAR]]&amp;"'][code_insee]"</f>
        <v>dossierComplet['C18_EMPLT_CONST'][code_insee]</v>
      </c>
    </row>
    <row r="1232" spans="2:6" hidden="1">
      <c r="B1232" t="s">
        <v>6396</v>
      </c>
      <c r="C1232" t="s">
        <v>6397</v>
      </c>
      <c r="D1232" t="s">
        <v>6398</v>
      </c>
      <c r="E1232" t="s">
        <v>2768</v>
      </c>
      <c r="F1232" s="22" t="str">
        <f>"dossierComplet['"&amp;meta_dossier_complet[[#This Row],[COD_VAR]]&amp;"'][code_insee]"</f>
        <v>dossierComplet['C18_EMPLT_CTS'][code_insee]</v>
      </c>
    </row>
    <row r="1233" spans="2:6" hidden="1">
      <c r="B1233" t="s">
        <v>6399</v>
      </c>
      <c r="C1233" t="s">
        <v>6400</v>
      </c>
      <c r="D1233" t="s">
        <v>6401</v>
      </c>
      <c r="E1233" t="s">
        <v>2768</v>
      </c>
      <c r="F1233" s="22" t="str">
        <f>"dossierComplet['"&amp;meta_dossier_complet[[#This Row],[COD_VAR]]&amp;"'][code_insee]"</f>
        <v>dossierComplet['C18_EMPLT_APESAS'][code_insee]</v>
      </c>
    </row>
    <row r="1234" spans="2:6" hidden="1">
      <c r="B1234" t="s">
        <v>6402</v>
      </c>
      <c r="C1234" t="s">
        <v>6403</v>
      </c>
      <c r="D1234" t="s">
        <v>6404</v>
      </c>
      <c r="E1234" t="s">
        <v>2768</v>
      </c>
      <c r="F1234" s="22" t="str">
        <f>"dossierComplet['"&amp;meta_dossier_complet[[#This Row],[COD_VAR]]&amp;"'][code_insee]"</f>
        <v>dossierComplet['C18_EMPLT_F'][code_insee]</v>
      </c>
    </row>
    <row r="1235" spans="2:6" hidden="1">
      <c r="B1235" t="s">
        <v>6405</v>
      </c>
      <c r="C1235" t="s">
        <v>6406</v>
      </c>
      <c r="D1235" t="s">
        <v>6407</v>
      </c>
      <c r="E1235" t="s">
        <v>2768</v>
      </c>
      <c r="F1235" s="22" t="str">
        <f>"dossierComplet['"&amp;meta_dossier_complet[[#This Row],[COD_VAR]]&amp;"'][code_insee]"</f>
        <v>dossierComplet['C18_AGRILT_F'][code_insee]</v>
      </c>
    </row>
    <row r="1236" spans="2:6" hidden="1">
      <c r="B1236" t="s">
        <v>6408</v>
      </c>
      <c r="C1236" t="s">
        <v>6409</v>
      </c>
      <c r="D1236" t="s">
        <v>6410</v>
      </c>
      <c r="E1236" t="s">
        <v>2768</v>
      </c>
      <c r="F1236" s="22" t="str">
        <f>"dossierComplet['"&amp;meta_dossier_complet[[#This Row],[COD_VAR]]&amp;"'][code_insee]"</f>
        <v>dossierComplet['C18_INDUSLT_F'][code_insee]</v>
      </c>
    </row>
    <row r="1237" spans="2:6" hidden="1">
      <c r="B1237" t="s">
        <v>6411</v>
      </c>
      <c r="C1237" t="s">
        <v>6412</v>
      </c>
      <c r="D1237" t="s">
        <v>6413</v>
      </c>
      <c r="E1237" t="s">
        <v>2768</v>
      </c>
      <c r="F1237" s="22" t="str">
        <f>"dossierComplet['"&amp;meta_dossier_complet[[#This Row],[COD_VAR]]&amp;"'][code_insee]"</f>
        <v>dossierComplet['C18_CONSTLT_F'][code_insee]</v>
      </c>
    </row>
    <row r="1238" spans="2:6" hidden="1">
      <c r="B1238" t="s">
        <v>6414</v>
      </c>
      <c r="C1238" t="s">
        <v>6415</v>
      </c>
      <c r="D1238" t="s">
        <v>6416</v>
      </c>
      <c r="E1238" t="s">
        <v>2768</v>
      </c>
      <c r="F1238" s="22" t="str">
        <f>"dossierComplet['"&amp;meta_dossier_complet[[#This Row],[COD_VAR]]&amp;"'][code_insee]"</f>
        <v>dossierComplet['C18_CTSLT_F'][code_insee]</v>
      </c>
    </row>
    <row r="1239" spans="2:6" hidden="1">
      <c r="B1239" t="s">
        <v>6417</v>
      </c>
      <c r="C1239" t="s">
        <v>6418</v>
      </c>
      <c r="D1239" t="s">
        <v>6419</v>
      </c>
      <c r="E1239" t="s">
        <v>2768</v>
      </c>
      <c r="F1239" s="22" t="str">
        <f>"dossierComplet['"&amp;meta_dossier_complet[[#This Row],[COD_VAR]]&amp;"'][code_insee]"</f>
        <v>dossierComplet['C18_APESASLT_F'][code_insee]</v>
      </c>
    </row>
    <row r="1240" spans="2:6" hidden="1">
      <c r="B1240" t="s">
        <v>6420</v>
      </c>
      <c r="C1240" t="s">
        <v>6421</v>
      </c>
      <c r="D1240" t="s">
        <v>6351</v>
      </c>
      <c r="E1240" t="s">
        <v>2768</v>
      </c>
      <c r="F1240" s="22" t="str">
        <f>"dossierComplet['"&amp;meta_dossier_complet[[#This Row],[COD_VAR]]&amp;"'][code_insee]"</f>
        <v>dossierComplet['C18_EMPLT_SAL'][code_insee]</v>
      </c>
    </row>
    <row r="1241" spans="2:6" hidden="1">
      <c r="B1241" t="s">
        <v>6422</v>
      </c>
      <c r="C1241" t="s">
        <v>6423</v>
      </c>
      <c r="D1241" t="s">
        <v>6424</v>
      </c>
      <c r="E1241" t="s">
        <v>2768</v>
      </c>
      <c r="F1241" s="22" t="str">
        <f>"dossierComplet['"&amp;meta_dossier_complet[[#This Row],[COD_VAR]]&amp;"'][code_insee]"</f>
        <v>dossierComplet['C18_AGRILT_SAL'][code_insee]</v>
      </c>
    </row>
    <row r="1242" spans="2:6" hidden="1">
      <c r="B1242" t="s">
        <v>6425</v>
      </c>
      <c r="C1242" t="s">
        <v>6426</v>
      </c>
      <c r="D1242" t="s">
        <v>6427</v>
      </c>
      <c r="E1242" t="s">
        <v>2768</v>
      </c>
      <c r="F1242" s="22" t="str">
        <f>"dossierComplet['"&amp;meta_dossier_complet[[#This Row],[COD_VAR]]&amp;"'][code_insee]"</f>
        <v>dossierComplet['C18_INDUSLT_SAL'][code_insee]</v>
      </c>
    </row>
    <row r="1243" spans="2:6" hidden="1">
      <c r="B1243" t="s">
        <v>6428</v>
      </c>
      <c r="C1243" t="s">
        <v>6429</v>
      </c>
      <c r="D1243" t="s">
        <v>6430</v>
      </c>
      <c r="E1243" t="s">
        <v>2768</v>
      </c>
      <c r="F1243" s="22" t="str">
        <f>"dossierComplet['"&amp;meta_dossier_complet[[#This Row],[COD_VAR]]&amp;"'][code_insee]"</f>
        <v>dossierComplet['C18_CONSTLT_SAL'][code_insee]</v>
      </c>
    </row>
    <row r="1244" spans="2:6" hidden="1">
      <c r="B1244" t="s">
        <v>6431</v>
      </c>
      <c r="C1244" t="s">
        <v>6432</v>
      </c>
      <c r="D1244" t="s">
        <v>6433</v>
      </c>
      <c r="E1244" t="s">
        <v>2768</v>
      </c>
      <c r="F1244" s="22" t="str">
        <f>"dossierComplet['"&amp;meta_dossier_complet[[#This Row],[COD_VAR]]&amp;"'][code_insee]"</f>
        <v>dossierComplet['C18_CTSLT_SAL'][code_insee]</v>
      </c>
    </row>
    <row r="1245" spans="2:6" hidden="1">
      <c r="B1245" t="s">
        <v>6434</v>
      </c>
      <c r="C1245" t="s">
        <v>6435</v>
      </c>
      <c r="D1245" t="s">
        <v>6436</v>
      </c>
      <c r="E1245" t="s">
        <v>2768</v>
      </c>
      <c r="F1245" s="22" t="str">
        <f>"dossierComplet['"&amp;meta_dossier_complet[[#This Row],[COD_VAR]]&amp;"'][code_insee]"</f>
        <v>dossierComplet['C18_APESASLT_SAL'][code_insee]</v>
      </c>
    </row>
    <row r="1246" spans="2:6" hidden="1">
      <c r="B1246" t="s">
        <v>6437</v>
      </c>
      <c r="C1246" t="s">
        <v>6438</v>
      </c>
      <c r="D1246" t="s">
        <v>6439</v>
      </c>
      <c r="E1246" t="s">
        <v>2768</v>
      </c>
      <c r="F1246" s="22" t="str">
        <f>"dossierComplet['"&amp;meta_dossier_complet[[#This Row],[COD_VAR]]&amp;"'][code_insee]"</f>
        <v>dossierComplet['C18_AGRILT_FSAL'][code_insee]</v>
      </c>
    </row>
    <row r="1247" spans="2:6" hidden="1">
      <c r="B1247" t="s">
        <v>6440</v>
      </c>
      <c r="C1247" t="s">
        <v>6441</v>
      </c>
      <c r="D1247" t="s">
        <v>6442</v>
      </c>
      <c r="E1247" t="s">
        <v>2768</v>
      </c>
      <c r="F1247" s="22" t="str">
        <f>"dossierComplet['"&amp;meta_dossier_complet[[#This Row],[COD_VAR]]&amp;"'][code_insee]"</f>
        <v>dossierComplet['C18_INDUSLT_FSAL'][code_insee]</v>
      </c>
    </row>
    <row r="1248" spans="2:6" hidden="1">
      <c r="B1248" t="s">
        <v>6443</v>
      </c>
      <c r="C1248" t="s">
        <v>6444</v>
      </c>
      <c r="D1248" t="s">
        <v>6445</v>
      </c>
      <c r="E1248" t="s">
        <v>2768</v>
      </c>
      <c r="F1248" s="22" t="str">
        <f>"dossierComplet['"&amp;meta_dossier_complet[[#This Row],[COD_VAR]]&amp;"'][code_insee]"</f>
        <v>dossierComplet['C18_CONSTLT_FSAL'][code_insee]</v>
      </c>
    </row>
    <row r="1249" spans="2:6" hidden="1">
      <c r="B1249" t="s">
        <v>6446</v>
      </c>
      <c r="C1249" t="s">
        <v>6447</v>
      </c>
      <c r="D1249" t="s">
        <v>6448</v>
      </c>
      <c r="E1249" t="s">
        <v>2768</v>
      </c>
      <c r="F1249" s="22" t="str">
        <f>"dossierComplet['"&amp;meta_dossier_complet[[#This Row],[COD_VAR]]&amp;"'][code_insee]"</f>
        <v>dossierComplet['C18_CTSLT_FSAL'][code_insee]</v>
      </c>
    </row>
    <row r="1250" spans="2:6" hidden="1">
      <c r="B1250" t="s">
        <v>6449</v>
      </c>
      <c r="C1250" t="s">
        <v>6450</v>
      </c>
      <c r="D1250" t="s">
        <v>6451</v>
      </c>
      <c r="E1250" t="s">
        <v>2768</v>
      </c>
      <c r="F1250" s="22" t="str">
        <f>"dossierComplet['"&amp;meta_dossier_complet[[#This Row],[COD_VAR]]&amp;"'][code_insee]"</f>
        <v>dossierComplet['C18_APESASLT_FSAL'][code_insee]</v>
      </c>
    </row>
    <row r="1251" spans="2:6" hidden="1">
      <c r="B1251" t="s">
        <v>6452</v>
      </c>
      <c r="C1251" t="s">
        <v>6453</v>
      </c>
      <c r="D1251" t="s">
        <v>6454</v>
      </c>
      <c r="E1251" t="s">
        <v>2768</v>
      </c>
      <c r="F1251" s="22" t="str">
        <f>"dossierComplet['"&amp;meta_dossier_complet[[#This Row],[COD_VAR]]&amp;"'][code_insee]"</f>
        <v>dossierComplet['C18_AGRILT_NSAL'][code_insee]</v>
      </c>
    </row>
    <row r="1252" spans="2:6" hidden="1">
      <c r="B1252" t="s">
        <v>6455</v>
      </c>
      <c r="C1252" t="s">
        <v>6456</v>
      </c>
      <c r="D1252" t="s">
        <v>6457</v>
      </c>
      <c r="E1252" t="s">
        <v>2768</v>
      </c>
      <c r="F1252" s="22" t="str">
        <f>"dossierComplet['"&amp;meta_dossier_complet[[#This Row],[COD_VAR]]&amp;"'][code_insee]"</f>
        <v>dossierComplet['C18_INDUSLT_NSAL'][code_insee]</v>
      </c>
    </row>
    <row r="1253" spans="2:6" hidden="1">
      <c r="B1253" t="s">
        <v>6458</v>
      </c>
      <c r="C1253" t="s">
        <v>6459</v>
      </c>
      <c r="D1253" t="s">
        <v>6460</v>
      </c>
      <c r="E1253" t="s">
        <v>2768</v>
      </c>
      <c r="F1253" s="22" t="str">
        <f>"dossierComplet['"&amp;meta_dossier_complet[[#This Row],[COD_VAR]]&amp;"'][code_insee]"</f>
        <v>dossierComplet['C18_CONSTLT_NSAL'][code_insee]</v>
      </c>
    </row>
    <row r="1254" spans="2:6" hidden="1">
      <c r="B1254" t="s">
        <v>6461</v>
      </c>
      <c r="C1254" t="s">
        <v>6462</v>
      </c>
      <c r="D1254" t="s">
        <v>6463</v>
      </c>
      <c r="E1254" t="s">
        <v>2768</v>
      </c>
      <c r="F1254" s="22" t="str">
        <f>"dossierComplet['"&amp;meta_dossier_complet[[#This Row],[COD_VAR]]&amp;"'][code_insee]"</f>
        <v>dossierComplet['C18_CTSLT_NSAL'][code_insee]</v>
      </c>
    </row>
    <row r="1255" spans="2:6" hidden="1">
      <c r="B1255" t="s">
        <v>6464</v>
      </c>
      <c r="C1255" t="s">
        <v>6465</v>
      </c>
      <c r="D1255" t="s">
        <v>6466</v>
      </c>
      <c r="E1255" t="s">
        <v>2768</v>
      </c>
      <c r="F1255" s="22" t="str">
        <f>"dossierComplet['"&amp;meta_dossier_complet[[#This Row],[COD_VAR]]&amp;"'][code_insee]"</f>
        <v>dossierComplet['C18_APESASLT_NSAL'][code_insee]</v>
      </c>
    </row>
    <row r="1256" spans="2:6" hidden="1">
      <c r="B1256" t="s">
        <v>6467</v>
      </c>
      <c r="C1256" t="s">
        <v>6468</v>
      </c>
      <c r="D1256" t="s">
        <v>6469</v>
      </c>
      <c r="E1256" t="s">
        <v>2768</v>
      </c>
      <c r="F1256" s="22" t="str">
        <f>"dossierComplet['"&amp;meta_dossier_complet[[#This Row],[COD_VAR]]&amp;"'][code_insee]"</f>
        <v>dossierComplet['C18_AGRILT_FNSAL'][code_insee]</v>
      </c>
    </row>
    <row r="1257" spans="2:6" hidden="1">
      <c r="B1257" t="s">
        <v>6470</v>
      </c>
      <c r="C1257" t="s">
        <v>6471</v>
      </c>
      <c r="D1257" t="s">
        <v>6472</v>
      </c>
      <c r="E1257" t="s">
        <v>2768</v>
      </c>
      <c r="F1257" s="22" t="str">
        <f>"dossierComplet['"&amp;meta_dossier_complet[[#This Row],[COD_VAR]]&amp;"'][code_insee]"</f>
        <v>dossierComplet['C18_INDUSLT_FNSAL'][code_insee]</v>
      </c>
    </row>
    <row r="1258" spans="2:6" hidden="1">
      <c r="B1258" t="s">
        <v>6473</v>
      </c>
      <c r="C1258" t="s">
        <v>6474</v>
      </c>
      <c r="D1258" t="s">
        <v>6475</v>
      </c>
      <c r="E1258" t="s">
        <v>2768</v>
      </c>
      <c r="F1258" s="22" t="str">
        <f>"dossierComplet['"&amp;meta_dossier_complet[[#This Row],[COD_VAR]]&amp;"'][code_insee]"</f>
        <v>dossierComplet['C18_CONSTLT_FNSAL'][code_insee]</v>
      </c>
    </row>
    <row r="1259" spans="2:6" hidden="1">
      <c r="B1259" t="s">
        <v>6476</v>
      </c>
      <c r="C1259" t="s">
        <v>6477</v>
      </c>
      <c r="D1259" t="s">
        <v>6478</v>
      </c>
      <c r="E1259" t="s">
        <v>2768</v>
      </c>
      <c r="F1259" s="22" t="str">
        <f>"dossierComplet['"&amp;meta_dossier_complet[[#This Row],[COD_VAR]]&amp;"'][code_insee]"</f>
        <v>dossierComplet['C18_CTSLT_FNSAL'][code_insee]</v>
      </c>
    </row>
    <row r="1260" spans="2:6" hidden="1">
      <c r="B1260" t="s">
        <v>6479</v>
      </c>
      <c r="C1260" t="s">
        <v>6480</v>
      </c>
      <c r="D1260" t="s">
        <v>6481</v>
      </c>
      <c r="E1260" t="s">
        <v>2768</v>
      </c>
      <c r="F1260" s="22" t="str">
        <f>"dossierComplet['"&amp;meta_dossier_complet[[#This Row],[COD_VAR]]&amp;"'][code_insee]"</f>
        <v>dossierComplet['C18_APESASLT_FNSAL'][code_insee]</v>
      </c>
    </row>
    <row r="1261" spans="2:6" hidden="1">
      <c r="B1261" t="s">
        <v>6482</v>
      </c>
      <c r="C1261" t="s">
        <v>6483</v>
      </c>
      <c r="D1261" t="s">
        <v>6484</v>
      </c>
      <c r="E1261" t="s">
        <v>2768</v>
      </c>
      <c r="F1261" s="22" t="str">
        <f>"dossierComplet['"&amp;meta_dossier_complet[[#This Row],[COD_VAR]]&amp;"'][code_insee]"</f>
        <v>dossierComplet['P13_POP1564'][code_insee]</v>
      </c>
    </row>
    <row r="1262" spans="2:6" hidden="1">
      <c r="B1262" t="s">
        <v>6485</v>
      </c>
      <c r="C1262" t="s">
        <v>6486</v>
      </c>
      <c r="D1262" t="s">
        <v>3309</v>
      </c>
      <c r="E1262" t="s">
        <v>2768</v>
      </c>
      <c r="F1262" s="22" t="str">
        <f>"dossierComplet['"&amp;meta_dossier_complet[[#This Row],[COD_VAR]]&amp;"'][code_insee]"</f>
        <v>dossierComplet['P13_POP1524'][code_insee]</v>
      </c>
    </row>
    <row r="1263" spans="2:6" hidden="1">
      <c r="B1263" t="s">
        <v>6487</v>
      </c>
      <c r="C1263" t="s">
        <v>6488</v>
      </c>
      <c r="D1263" t="s">
        <v>3336</v>
      </c>
      <c r="E1263" t="s">
        <v>2768</v>
      </c>
      <c r="F1263" s="22" t="str">
        <f>"dossierComplet['"&amp;meta_dossier_complet[[#This Row],[COD_VAR]]&amp;"'][code_insee]"</f>
        <v>dossierComplet['P13_POP2554'][code_insee]</v>
      </c>
    </row>
    <row r="1264" spans="2:6" hidden="1">
      <c r="B1264" t="s">
        <v>6489</v>
      </c>
      <c r="C1264" t="s">
        <v>6490</v>
      </c>
      <c r="D1264" t="s">
        <v>6491</v>
      </c>
      <c r="E1264" t="s">
        <v>2768</v>
      </c>
      <c r="F1264" s="22" t="str">
        <f>"dossierComplet['"&amp;meta_dossier_complet[[#This Row],[COD_VAR]]&amp;"'][code_insee]"</f>
        <v>dossierComplet['P13_H1564'][code_insee]</v>
      </c>
    </row>
    <row r="1265" spans="2:6" hidden="1">
      <c r="B1265" t="s">
        <v>6492</v>
      </c>
      <c r="C1265" t="s">
        <v>6493</v>
      </c>
      <c r="D1265" t="s">
        <v>6494</v>
      </c>
      <c r="E1265" t="s">
        <v>2768</v>
      </c>
      <c r="F1265" s="22" t="str">
        <f>"dossierComplet['"&amp;meta_dossier_complet[[#This Row],[COD_VAR]]&amp;"'][code_insee]"</f>
        <v>dossierComplet['P13_H1524'][code_insee]</v>
      </c>
    </row>
    <row r="1266" spans="2:6" hidden="1">
      <c r="B1266" t="s">
        <v>6495</v>
      </c>
      <c r="C1266" t="s">
        <v>6496</v>
      </c>
      <c r="D1266" t="s">
        <v>6497</v>
      </c>
      <c r="E1266" t="s">
        <v>2768</v>
      </c>
      <c r="F1266" s="22" t="str">
        <f>"dossierComplet['"&amp;meta_dossier_complet[[#This Row],[COD_VAR]]&amp;"'][code_insee]"</f>
        <v>dossierComplet['P13_H2554'][code_insee]</v>
      </c>
    </row>
    <row r="1267" spans="2:6" hidden="1">
      <c r="B1267" t="s">
        <v>6498</v>
      </c>
      <c r="C1267" t="s">
        <v>6499</v>
      </c>
      <c r="D1267" t="s">
        <v>6500</v>
      </c>
      <c r="E1267" t="s">
        <v>2768</v>
      </c>
      <c r="F1267" s="22" t="str">
        <f>"dossierComplet['"&amp;meta_dossier_complet[[#This Row],[COD_VAR]]&amp;"'][code_insee]"</f>
        <v>dossierComplet['P13_H5564'][code_insee]</v>
      </c>
    </row>
    <row r="1268" spans="2:6" hidden="1">
      <c r="B1268" t="s">
        <v>6501</v>
      </c>
      <c r="C1268" t="s">
        <v>6502</v>
      </c>
      <c r="D1268" t="s">
        <v>6503</v>
      </c>
      <c r="E1268" t="s">
        <v>2768</v>
      </c>
      <c r="F1268" s="22" t="str">
        <f>"dossierComplet['"&amp;meta_dossier_complet[[#This Row],[COD_VAR]]&amp;"'][code_insee]"</f>
        <v>dossierComplet['P13_F1564'][code_insee]</v>
      </c>
    </row>
    <row r="1269" spans="2:6" hidden="1">
      <c r="B1269" t="s">
        <v>6504</v>
      </c>
      <c r="C1269" t="s">
        <v>6505</v>
      </c>
      <c r="D1269" t="s">
        <v>6506</v>
      </c>
      <c r="E1269" t="s">
        <v>2768</v>
      </c>
      <c r="F1269" s="22" t="str">
        <f>"dossierComplet['"&amp;meta_dossier_complet[[#This Row],[COD_VAR]]&amp;"'][code_insee]"</f>
        <v>dossierComplet['P13_F1524'][code_insee]</v>
      </c>
    </row>
    <row r="1270" spans="2:6" hidden="1">
      <c r="B1270" t="s">
        <v>6507</v>
      </c>
      <c r="C1270" t="s">
        <v>6508</v>
      </c>
      <c r="D1270" t="s">
        <v>6509</v>
      </c>
      <c r="E1270" t="s">
        <v>2768</v>
      </c>
      <c r="F1270" s="22" t="str">
        <f>"dossierComplet['"&amp;meta_dossier_complet[[#This Row],[COD_VAR]]&amp;"'][code_insee]"</f>
        <v>dossierComplet['P13_F2554'][code_insee]</v>
      </c>
    </row>
    <row r="1271" spans="2:6" hidden="1">
      <c r="B1271" t="s">
        <v>6510</v>
      </c>
      <c r="C1271" t="s">
        <v>6511</v>
      </c>
      <c r="D1271" t="s">
        <v>6512</v>
      </c>
      <c r="E1271" t="s">
        <v>2768</v>
      </c>
      <c r="F1271" s="22" t="str">
        <f>"dossierComplet['"&amp;meta_dossier_complet[[#This Row],[COD_VAR]]&amp;"'][code_insee]"</f>
        <v>dossierComplet['P13_F5564'][code_insee]</v>
      </c>
    </row>
    <row r="1272" spans="2:6" hidden="1">
      <c r="B1272" t="s">
        <v>6513</v>
      </c>
      <c r="C1272" t="s">
        <v>6514</v>
      </c>
      <c r="D1272" t="s">
        <v>6515</v>
      </c>
      <c r="E1272" t="s">
        <v>2768</v>
      </c>
      <c r="F1272" s="22" t="str">
        <f>"dossierComplet['"&amp;meta_dossier_complet[[#This Row],[COD_VAR]]&amp;"'][code_insee]"</f>
        <v>dossierComplet['P13_ACT1564'][code_insee]</v>
      </c>
    </row>
    <row r="1273" spans="2:6" hidden="1">
      <c r="B1273" t="s">
        <v>6516</v>
      </c>
      <c r="C1273" t="s">
        <v>6517</v>
      </c>
      <c r="D1273" t="s">
        <v>6518</v>
      </c>
      <c r="E1273" t="s">
        <v>2768</v>
      </c>
      <c r="F1273" s="22" t="str">
        <f>"dossierComplet['"&amp;meta_dossier_complet[[#This Row],[COD_VAR]]&amp;"'][code_insee]"</f>
        <v>dossierComplet['P13_ACT1524'][code_insee]</v>
      </c>
    </row>
    <row r="1274" spans="2:6" hidden="1">
      <c r="B1274" t="s">
        <v>6519</v>
      </c>
      <c r="C1274" t="s">
        <v>6520</v>
      </c>
      <c r="D1274" t="s">
        <v>6521</v>
      </c>
      <c r="E1274" t="s">
        <v>2768</v>
      </c>
      <c r="F1274" s="22" t="str">
        <f>"dossierComplet['"&amp;meta_dossier_complet[[#This Row],[COD_VAR]]&amp;"'][code_insee]"</f>
        <v>dossierComplet['P13_ACT2554'][code_insee]</v>
      </c>
    </row>
    <row r="1275" spans="2:6" hidden="1">
      <c r="B1275" t="s">
        <v>6522</v>
      </c>
      <c r="C1275" t="s">
        <v>6523</v>
      </c>
      <c r="D1275" t="s">
        <v>6524</v>
      </c>
      <c r="E1275" t="s">
        <v>2768</v>
      </c>
      <c r="F1275" s="22" t="str">
        <f>"dossierComplet['"&amp;meta_dossier_complet[[#This Row],[COD_VAR]]&amp;"'][code_insee]"</f>
        <v>dossierComplet['P13_ACT5564'][code_insee]</v>
      </c>
    </row>
    <row r="1276" spans="2:6" hidden="1">
      <c r="B1276" t="s">
        <v>6525</v>
      </c>
      <c r="C1276" t="s">
        <v>6526</v>
      </c>
      <c r="D1276" t="s">
        <v>6527</v>
      </c>
      <c r="E1276" t="s">
        <v>2768</v>
      </c>
      <c r="F1276" s="22" t="str">
        <f>"dossierComplet['"&amp;meta_dossier_complet[[#This Row],[COD_VAR]]&amp;"'][code_insee]"</f>
        <v>dossierComplet['P13_HACT1564'][code_insee]</v>
      </c>
    </row>
    <row r="1277" spans="2:6" hidden="1">
      <c r="B1277" t="s">
        <v>6528</v>
      </c>
      <c r="C1277" t="s">
        <v>6529</v>
      </c>
      <c r="D1277" t="s">
        <v>6530</v>
      </c>
      <c r="E1277" t="s">
        <v>2768</v>
      </c>
      <c r="F1277" s="22" t="str">
        <f>"dossierComplet['"&amp;meta_dossier_complet[[#This Row],[COD_VAR]]&amp;"'][code_insee]"</f>
        <v>dossierComplet['P13_HACT1524'][code_insee]</v>
      </c>
    </row>
    <row r="1278" spans="2:6" hidden="1">
      <c r="B1278" t="s">
        <v>6531</v>
      </c>
      <c r="C1278" t="s">
        <v>6532</v>
      </c>
      <c r="D1278" t="s">
        <v>6533</v>
      </c>
      <c r="E1278" t="s">
        <v>2768</v>
      </c>
      <c r="F1278" s="22" t="str">
        <f>"dossierComplet['"&amp;meta_dossier_complet[[#This Row],[COD_VAR]]&amp;"'][code_insee]"</f>
        <v>dossierComplet['P13_HACT2554'][code_insee]</v>
      </c>
    </row>
    <row r="1279" spans="2:6" hidden="1">
      <c r="B1279" t="s">
        <v>6534</v>
      </c>
      <c r="C1279" t="s">
        <v>6535</v>
      </c>
      <c r="D1279" t="s">
        <v>6536</v>
      </c>
      <c r="E1279" t="s">
        <v>2768</v>
      </c>
      <c r="F1279" s="22" t="str">
        <f>"dossierComplet['"&amp;meta_dossier_complet[[#This Row],[COD_VAR]]&amp;"'][code_insee]"</f>
        <v>dossierComplet['P13_HACT5564'][code_insee]</v>
      </c>
    </row>
    <row r="1280" spans="2:6" hidden="1">
      <c r="B1280" t="s">
        <v>6537</v>
      </c>
      <c r="C1280" t="s">
        <v>6538</v>
      </c>
      <c r="D1280" t="s">
        <v>6539</v>
      </c>
      <c r="E1280" t="s">
        <v>2768</v>
      </c>
      <c r="F1280" s="22" t="str">
        <f>"dossierComplet['"&amp;meta_dossier_complet[[#This Row],[COD_VAR]]&amp;"'][code_insee]"</f>
        <v>dossierComplet['P13_FACT1564'][code_insee]</v>
      </c>
    </row>
    <row r="1281" spans="2:6" hidden="1">
      <c r="B1281" t="s">
        <v>6540</v>
      </c>
      <c r="C1281" t="s">
        <v>6541</v>
      </c>
      <c r="D1281" t="s">
        <v>6542</v>
      </c>
      <c r="E1281" t="s">
        <v>2768</v>
      </c>
      <c r="F1281" s="22" t="str">
        <f>"dossierComplet['"&amp;meta_dossier_complet[[#This Row],[COD_VAR]]&amp;"'][code_insee]"</f>
        <v>dossierComplet['P13_FACT1524'][code_insee]</v>
      </c>
    </row>
    <row r="1282" spans="2:6" hidden="1">
      <c r="B1282" t="s">
        <v>6543</v>
      </c>
      <c r="C1282" t="s">
        <v>6544</v>
      </c>
      <c r="D1282" t="s">
        <v>6545</v>
      </c>
      <c r="E1282" t="s">
        <v>2768</v>
      </c>
      <c r="F1282" s="22" t="str">
        <f>"dossierComplet['"&amp;meta_dossier_complet[[#This Row],[COD_VAR]]&amp;"'][code_insee]"</f>
        <v>dossierComplet['P13_FACT2554'][code_insee]</v>
      </c>
    </row>
    <row r="1283" spans="2:6" hidden="1">
      <c r="B1283" t="s">
        <v>6546</v>
      </c>
      <c r="C1283" t="s">
        <v>6547</v>
      </c>
      <c r="D1283" t="s">
        <v>6548</v>
      </c>
      <c r="E1283" t="s">
        <v>2768</v>
      </c>
      <c r="F1283" s="22" t="str">
        <f>"dossierComplet['"&amp;meta_dossier_complet[[#This Row],[COD_VAR]]&amp;"'][code_insee]"</f>
        <v>dossierComplet['P13_FACT5564'][code_insee]</v>
      </c>
    </row>
    <row r="1284" spans="2:6" hidden="1">
      <c r="B1284" t="s">
        <v>6549</v>
      </c>
      <c r="C1284" t="s">
        <v>6550</v>
      </c>
      <c r="D1284" t="s">
        <v>6551</v>
      </c>
      <c r="E1284" t="s">
        <v>2768</v>
      </c>
      <c r="F1284" s="22" t="str">
        <f>"dossierComplet['"&amp;meta_dossier_complet[[#This Row],[COD_VAR]]&amp;"'][code_insee]"</f>
        <v>dossierComplet['P13_ACTOCC1564'][code_insee]</v>
      </c>
    </row>
    <row r="1285" spans="2:6" hidden="1">
      <c r="B1285" t="s">
        <v>6552</v>
      </c>
      <c r="C1285" t="s">
        <v>6553</v>
      </c>
      <c r="D1285" t="s">
        <v>6554</v>
      </c>
      <c r="E1285" t="s">
        <v>2768</v>
      </c>
      <c r="F1285" s="22" t="str">
        <f>"dossierComplet['"&amp;meta_dossier_complet[[#This Row],[COD_VAR]]&amp;"'][code_insee]"</f>
        <v>dossierComplet['P13_ACTOCC1524'][code_insee]</v>
      </c>
    </row>
    <row r="1286" spans="2:6" hidden="1">
      <c r="B1286" t="s">
        <v>6555</v>
      </c>
      <c r="C1286" t="s">
        <v>6556</v>
      </c>
      <c r="D1286" t="s">
        <v>6557</v>
      </c>
      <c r="E1286" t="s">
        <v>2768</v>
      </c>
      <c r="F1286" s="22" t="str">
        <f>"dossierComplet['"&amp;meta_dossier_complet[[#This Row],[COD_VAR]]&amp;"'][code_insee]"</f>
        <v>dossierComplet['P13_ACTOCC2554'][code_insee]</v>
      </c>
    </row>
    <row r="1287" spans="2:6" hidden="1">
      <c r="B1287" t="s">
        <v>6558</v>
      </c>
      <c r="C1287" t="s">
        <v>6559</v>
      </c>
      <c r="D1287" t="s">
        <v>6560</v>
      </c>
      <c r="E1287" t="s">
        <v>2768</v>
      </c>
      <c r="F1287" s="22" t="str">
        <f>"dossierComplet['"&amp;meta_dossier_complet[[#This Row],[COD_VAR]]&amp;"'][code_insee]"</f>
        <v>dossierComplet['P13_ACTOCC5564'][code_insee]</v>
      </c>
    </row>
    <row r="1288" spans="2:6" hidden="1">
      <c r="B1288" t="s">
        <v>6561</v>
      </c>
      <c r="C1288" t="s">
        <v>6562</v>
      </c>
      <c r="D1288" t="s">
        <v>6563</v>
      </c>
      <c r="E1288" t="s">
        <v>2768</v>
      </c>
      <c r="F1288" s="22" t="str">
        <f>"dossierComplet['"&amp;meta_dossier_complet[[#This Row],[COD_VAR]]&amp;"'][code_insee]"</f>
        <v>dossierComplet['P13_HACTOCC1564'][code_insee]</v>
      </c>
    </row>
    <row r="1289" spans="2:6" hidden="1">
      <c r="B1289" t="s">
        <v>6564</v>
      </c>
      <c r="C1289" t="s">
        <v>6565</v>
      </c>
      <c r="D1289" t="s">
        <v>6566</v>
      </c>
      <c r="E1289" t="s">
        <v>2768</v>
      </c>
      <c r="F1289" s="22" t="str">
        <f>"dossierComplet['"&amp;meta_dossier_complet[[#This Row],[COD_VAR]]&amp;"'][code_insee]"</f>
        <v>dossierComplet['P13_HACTOCC1524'][code_insee]</v>
      </c>
    </row>
    <row r="1290" spans="2:6" hidden="1">
      <c r="B1290" t="s">
        <v>6567</v>
      </c>
      <c r="C1290" t="s">
        <v>6568</v>
      </c>
      <c r="D1290" t="s">
        <v>6569</v>
      </c>
      <c r="E1290" t="s">
        <v>2768</v>
      </c>
      <c r="F1290" s="22" t="str">
        <f>"dossierComplet['"&amp;meta_dossier_complet[[#This Row],[COD_VAR]]&amp;"'][code_insee]"</f>
        <v>dossierComplet['P13_HACTOCC2554'][code_insee]</v>
      </c>
    </row>
    <row r="1291" spans="2:6" hidden="1">
      <c r="B1291" t="s">
        <v>6570</v>
      </c>
      <c r="C1291" t="s">
        <v>6571</v>
      </c>
      <c r="D1291" t="s">
        <v>6572</v>
      </c>
      <c r="E1291" t="s">
        <v>2768</v>
      </c>
      <c r="F1291" s="22" t="str">
        <f>"dossierComplet['"&amp;meta_dossier_complet[[#This Row],[COD_VAR]]&amp;"'][code_insee]"</f>
        <v>dossierComplet['P13_HACTOCC5564'][code_insee]</v>
      </c>
    </row>
    <row r="1292" spans="2:6" hidden="1">
      <c r="B1292" t="s">
        <v>6573</v>
      </c>
      <c r="C1292" t="s">
        <v>6574</v>
      </c>
      <c r="D1292" t="s">
        <v>6575</v>
      </c>
      <c r="E1292" t="s">
        <v>2768</v>
      </c>
      <c r="F1292" s="22" t="str">
        <f>"dossierComplet['"&amp;meta_dossier_complet[[#This Row],[COD_VAR]]&amp;"'][code_insee]"</f>
        <v>dossierComplet['P13_FACTOCC1564'][code_insee]</v>
      </c>
    </row>
    <row r="1293" spans="2:6" hidden="1">
      <c r="B1293" t="s">
        <v>6576</v>
      </c>
      <c r="C1293" t="s">
        <v>6577</v>
      </c>
      <c r="D1293" t="s">
        <v>6578</v>
      </c>
      <c r="E1293" t="s">
        <v>2768</v>
      </c>
      <c r="F1293" s="22" t="str">
        <f>"dossierComplet['"&amp;meta_dossier_complet[[#This Row],[COD_VAR]]&amp;"'][code_insee]"</f>
        <v>dossierComplet['P13_FACTOCC1524'][code_insee]</v>
      </c>
    </row>
    <row r="1294" spans="2:6" hidden="1">
      <c r="B1294" t="s">
        <v>6579</v>
      </c>
      <c r="C1294" t="s">
        <v>6580</v>
      </c>
      <c r="D1294" t="s">
        <v>6581</v>
      </c>
      <c r="E1294" t="s">
        <v>2768</v>
      </c>
      <c r="F1294" s="22" t="str">
        <f>"dossierComplet['"&amp;meta_dossier_complet[[#This Row],[COD_VAR]]&amp;"'][code_insee]"</f>
        <v>dossierComplet['P13_FACTOCC2554'][code_insee]</v>
      </c>
    </row>
    <row r="1295" spans="2:6" hidden="1">
      <c r="B1295" t="s">
        <v>6582</v>
      </c>
      <c r="C1295" t="s">
        <v>6583</v>
      </c>
      <c r="D1295" t="s">
        <v>6584</v>
      </c>
      <c r="E1295" t="s">
        <v>2768</v>
      </c>
      <c r="F1295" s="22" t="str">
        <f>"dossierComplet['"&amp;meta_dossier_complet[[#This Row],[COD_VAR]]&amp;"'][code_insee]"</f>
        <v>dossierComplet['P13_FACTOCC5564'][code_insee]</v>
      </c>
    </row>
    <row r="1296" spans="2:6" hidden="1">
      <c r="B1296" t="s">
        <v>6585</v>
      </c>
      <c r="C1296" t="s">
        <v>6586</v>
      </c>
      <c r="D1296" t="s">
        <v>6587</v>
      </c>
      <c r="E1296" t="s">
        <v>2768</v>
      </c>
      <c r="F1296" s="22" t="str">
        <f>"dossierComplet['"&amp;meta_dossier_complet[[#This Row],[COD_VAR]]&amp;"'][code_insee]"</f>
        <v>dossierComplet['P13_CHOM1564'][code_insee]</v>
      </c>
    </row>
    <row r="1297" spans="2:6" hidden="1">
      <c r="B1297" t="s">
        <v>6588</v>
      </c>
      <c r="C1297" t="s">
        <v>6589</v>
      </c>
      <c r="D1297" t="s">
        <v>6590</v>
      </c>
      <c r="E1297" t="s">
        <v>2768</v>
      </c>
      <c r="F1297" s="22" t="str">
        <f>"dossierComplet['"&amp;meta_dossier_complet[[#This Row],[COD_VAR]]&amp;"'][code_insee]"</f>
        <v>dossierComplet['P13_HCHOM1564'][code_insee]</v>
      </c>
    </row>
    <row r="1298" spans="2:6" hidden="1">
      <c r="B1298" t="s">
        <v>6591</v>
      </c>
      <c r="C1298" t="s">
        <v>6592</v>
      </c>
      <c r="D1298" t="s">
        <v>6593</v>
      </c>
      <c r="E1298" t="s">
        <v>2768</v>
      </c>
      <c r="F1298" s="22" t="str">
        <f>"dossierComplet['"&amp;meta_dossier_complet[[#This Row],[COD_VAR]]&amp;"'][code_insee]"</f>
        <v>dossierComplet['P13_HCHOM1524'][code_insee]</v>
      </c>
    </row>
    <row r="1299" spans="2:6" hidden="1">
      <c r="B1299" t="s">
        <v>6594</v>
      </c>
      <c r="C1299" t="s">
        <v>6595</v>
      </c>
      <c r="D1299" t="s">
        <v>6596</v>
      </c>
      <c r="E1299" t="s">
        <v>2768</v>
      </c>
      <c r="F1299" s="22" t="str">
        <f>"dossierComplet['"&amp;meta_dossier_complet[[#This Row],[COD_VAR]]&amp;"'][code_insee]"</f>
        <v>dossierComplet['P13_HCHOM2554'][code_insee]</v>
      </c>
    </row>
    <row r="1300" spans="2:6" hidden="1">
      <c r="B1300" t="s">
        <v>6597</v>
      </c>
      <c r="C1300" t="s">
        <v>6598</v>
      </c>
      <c r="D1300" t="s">
        <v>6599</v>
      </c>
      <c r="E1300" t="s">
        <v>2768</v>
      </c>
      <c r="F1300" s="22" t="str">
        <f>"dossierComplet['"&amp;meta_dossier_complet[[#This Row],[COD_VAR]]&amp;"'][code_insee]"</f>
        <v>dossierComplet['P13_HCHOM5564'][code_insee]</v>
      </c>
    </row>
    <row r="1301" spans="2:6" hidden="1">
      <c r="B1301" t="s">
        <v>6600</v>
      </c>
      <c r="C1301" t="s">
        <v>6601</v>
      </c>
      <c r="D1301" t="s">
        <v>6602</v>
      </c>
      <c r="E1301" t="s">
        <v>2768</v>
      </c>
      <c r="F1301" s="22" t="str">
        <f>"dossierComplet['"&amp;meta_dossier_complet[[#This Row],[COD_VAR]]&amp;"'][code_insee]"</f>
        <v>dossierComplet['P13_FCHOM1564'][code_insee]</v>
      </c>
    </row>
    <row r="1302" spans="2:6" hidden="1">
      <c r="B1302" t="s">
        <v>6603</v>
      </c>
      <c r="C1302" t="s">
        <v>6604</v>
      </c>
      <c r="D1302" t="s">
        <v>6605</v>
      </c>
      <c r="E1302" t="s">
        <v>2768</v>
      </c>
      <c r="F1302" s="22" t="str">
        <f>"dossierComplet['"&amp;meta_dossier_complet[[#This Row],[COD_VAR]]&amp;"'][code_insee]"</f>
        <v>dossierComplet['P13_FCHOM1524'][code_insee]</v>
      </c>
    </row>
    <row r="1303" spans="2:6" hidden="1">
      <c r="B1303" t="s">
        <v>6606</v>
      </c>
      <c r="C1303" t="s">
        <v>6607</v>
      </c>
      <c r="D1303" t="s">
        <v>6608</v>
      </c>
      <c r="E1303" t="s">
        <v>2768</v>
      </c>
      <c r="F1303" s="22" t="str">
        <f>"dossierComplet['"&amp;meta_dossier_complet[[#This Row],[COD_VAR]]&amp;"'][code_insee]"</f>
        <v>dossierComplet['P13_FCHOM2554'][code_insee]</v>
      </c>
    </row>
    <row r="1304" spans="2:6" hidden="1">
      <c r="B1304" t="s">
        <v>6609</v>
      </c>
      <c r="C1304" t="s">
        <v>6610</v>
      </c>
      <c r="D1304" t="s">
        <v>6611</v>
      </c>
      <c r="E1304" t="s">
        <v>2768</v>
      </c>
      <c r="F1304" s="22" t="str">
        <f>"dossierComplet['"&amp;meta_dossier_complet[[#This Row],[COD_VAR]]&amp;"'][code_insee]"</f>
        <v>dossierComplet['P13_FCHOM5564'][code_insee]</v>
      </c>
    </row>
    <row r="1305" spans="2:6" hidden="1">
      <c r="B1305" t="s">
        <v>6612</v>
      </c>
      <c r="C1305" t="s">
        <v>6613</v>
      </c>
      <c r="D1305" t="s">
        <v>6614</v>
      </c>
      <c r="E1305" t="s">
        <v>2768</v>
      </c>
      <c r="F1305" s="22" t="str">
        <f>"dossierComplet['"&amp;meta_dossier_complet[[#This Row],[COD_VAR]]&amp;"'][code_insee]"</f>
        <v>dossierComplet['P13_INACT1564'][code_insee]</v>
      </c>
    </row>
    <row r="1306" spans="2:6" hidden="1">
      <c r="B1306" t="s">
        <v>6615</v>
      </c>
      <c r="C1306" t="s">
        <v>6616</v>
      </c>
      <c r="D1306" t="s">
        <v>6617</v>
      </c>
      <c r="E1306" t="s">
        <v>2768</v>
      </c>
      <c r="F1306" s="22" t="str">
        <f>"dossierComplet['"&amp;meta_dossier_complet[[#This Row],[COD_VAR]]&amp;"'][code_insee]"</f>
        <v>dossierComplet['P13_ETUD1564'][code_insee]</v>
      </c>
    </row>
    <row r="1307" spans="2:6" hidden="1">
      <c r="B1307" t="s">
        <v>6618</v>
      </c>
      <c r="C1307" t="s">
        <v>6619</v>
      </c>
      <c r="D1307" t="s">
        <v>6620</v>
      </c>
      <c r="E1307" t="s">
        <v>2768</v>
      </c>
      <c r="F1307" s="22" t="str">
        <f>"dossierComplet['"&amp;meta_dossier_complet[[#This Row],[COD_VAR]]&amp;"'][code_insee]"</f>
        <v>dossierComplet['P13_RETR1564'][code_insee]</v>
      </c>
    </row>
    <row r="1308" spans="2:6" hidden="1">
      <c r="B1308" t="s">
        <v>6621</v>
      </c>
      <c r="C1308" t="s">
        <v>6622</v>
      </c>
      <c r="D1308" t="s">
        <v>6623</v>
      </c>
      <c r="E1308" t="s">
        <v>2768</v>
      </c>
      <c r="F1308" s="22" t="str">
        <f>"dossierComplet['"&amp;meta_dossier_complet[[#This Row],[COD_VAR]]&amp;"'][code_insee]"</f>
        <v>dossierComplet['P13_AINACT1564'][code_insee]</v>
      </c>
    </row>
    <row r="1309" spans="2:6" hidden="1">
      <c r="B1309" t="s">
        <v>6624</v>
      </c>
      <c r="C1309" t="s">
        <v>6625</v>
      </c>
      <c r="D1309" t="s">
        <v>6515</v>
      </c>
      <c r="E1309" t="s">
        <v>2768</v>
      </c>
      <c r="F1309" s="22" t="str">
        <f>"dossierComplet['"&amp;meta_dossier_complet[[#This Row],[COD_VAR]]&amp;"'][code_insee]"</f>
        <v>dossierComplet['C13_ACT1564'][code_insee]</v>
      </c>
    </row>
    <row r="1310" spans="2:6" hidden="1">
      <c r="B1310" t="s">
        <v>6626</v>
      </c>
      <c r="C1310" t="s">
        <v>6627</v>
      </c>
      <c r="D1310" t="s">
        <v>6628</v>
      </c>
      <c r="E1310" t="s">
        <v>2768</v>
      </c>
      <c r="F1310" s="22" t="str">
        <f>"dossierComplet['"&amp;meta_dossier_complet[[#This Row],[COD_VAR]]&amp;"'][code_insee]"</f>
        <v>dossierComplet['C13_ACT1564_CS1'][code_insee]</v>
      </c>
    </row>
    <row r="1311" spans="2:6" hidden="1">
      <c r="B1311" t="s">
        <v>6629</v>
      </c>
      <c r="C1311" t="s">
        <v>6630</v>
      </c>
      <c r="D1311" t="s">
        <v>6631</v>
      </c>
      <c r="E1311" t="s">
        <v>2768</v>
      </c>
      <c r="F1311" s="22" t="str">
        <f>"dossierComplet['"&amp;meta_dossier_complet[[#This Row],[COD_VAR]]&amp;"'][code_insee]"</f>
        <v>dossierComplet['C13_ACT1564_CS2'][code_insee]</v>
      </c>
    </row>
    <row r="1312" spans="2:6" hidden="1">
      <c r="B1312" t="s">
        <v>6632</v>
      </c>
      <c r="C1312" t="s">
        <v>6633</v>
      </c>
      <c r="D1312" t="s">
        <v>6634</v>
      </c>
      <c r="E1312" t="s">
        <v>2768</v>
      </c>
      <c r="F1312" s="22" t="str">
        <f>"dossierComplet['"&amp;meta_dossier_complet[[#This Row],[COD_VAR]]&amp;"'][code_insee]"</f>
        <v>dossierComplet['C13_ACT1564_CS3'][code_insee]</v>
      </c>
    </row>
    <row r="1313" spans="2:6" hidden="1">
      <c r="B1313" t="s">
        <v>6635</v>
      </c>
      <c r="C1313" t="s">
        <v>6636</v>
      </c>
      <c r="D1313" t="s">
        <v>6637</v>
      </c>
      <c r="E1313" t="s">
        <v>2768</v>
      </c>
      <c r="F1313" s="22" t="str">
        <f>"dossierComplet['"&amp;meta_dossier_complet[[#This Row],[COD_VAR]]&amp;"'][code_insee]"</f>
        <v>dossierComplet['C13_ACT1564_CS4'][code_insee]</v>
      </c>
    </row>
    <row r="1314" spans="2:6" hidden="1">
      <c r="B1314" t="s">
        <v>6638</v>
      </c>
      <c r="C1314" t="s">
        <v>6639</v>
      </c>
      <c r="D1314" t="s">
        <v>6640</v>
      </c>
      <c r="E1314" t="s">
        <v>2768</v>
      </c>
      <c r="F1314" s="22" t="str">
        <f>"dossierComplet['"&amp;meta_dossier_complet[[#This Row],[COD_VAR]]&amp;"'][code_insee]"</f>
        <v>dossierComplet['C13_ACT1564_CS5'][code_insee]</v>
      </c>
    </row>
    <row r="1315" spans="2:6" hidden="1">
      <c r="B1315" t="s">
        <v>6641</v>
      </c>
      <c r="C1315" t="s">
        <v>6642</v>
      </c>
      <c r="D1315" t="s">
        <v>6643</v>
      </c>
      <c r="E1315" t="s">
        <v>2768</v>
      </c>
      <c r="F1315" s="22" t="str">
        <f>"dossierComplet['"&amp;meta_dossier_complet[[#This Row],[COD_VAR]]&amp;"'][code_insee]"</f>
        <v>dossierComplet['C13_ACT1564_CS6'][code_insee]</v>
      </c>
    </row>
    <row r="1316" spans="2:6" hidden="1">
      <c r="B1316" t="s">
        <v>6644</v>
      </c>
      <c r="C1316" t="s">
        <v>6645</v>
      </c>
      <c r="D1316" t="s">
        <v>6551</v>
      </c>
      <c r="E1316" t="s">
        <v>2768</v>
      </c>
      <c r="F1316" s="22" t="str">
        <f>"dossierComplet['"&amp;meta_dossier_complet[[#This Row],[COD_VAR]]&amp;"'][code_insee]"</f>
        <v>dossierComplet['C13_ACTOCC1564'][code_insee]</v>
      </c>
    </row>
    <row r="1317" spans="2:6" hidden="1">
      <c r="B1317" t="s">
        <v>6646</v>
      </c>
      <c r="C1317" t="s">
        <v>6647</v>
      </c>
      <c r="D1317" t="s">
        <v>6648</v>
      </c>
      <c r="E1317" t="s">
        <v>2768</v>
      </c>
      <c r="F1317" s="22" t="str">
        <f>"dossierComplet['"&amp;meta_dossier_complet[[#This Row],[COD_VAR]]&amp;"'][code_insee]"</f>
        <v>dossierComplet['C13_ACTOCC1564_CS1'][code_insee]</v>
      </c>
    </row>
    <row r="1318" spans="2:6" hidden="1">
      <c r="B1318" t="s">
        <v>6649</v>
      </c>
      <c r="C1318" t="s">
        <v>6650</v>
      </c>
      <c r="D1318" t="s">
        <v>6651</v>
      </c>
      <c r="E1318" t="s">
        <v>2768</v>
      </c>
      <c r="F1318" s="22" t="str">
        <f>"dossierComplet['"&amp;meta_dossier_complet[[#This Row],[COD_VAR]]&amp;"'][code_insee]"</f>
        <v>dossierComplet['C13_ACTOCC1564_CS2'][code_insee]</v>
      </c>
    </row>
    <row r="1319" spans="2:6" hidden="1">
      <c r="B1319" t="s">
        <v>6652</v>
      </c>
      <c r="C1319" t="s">
        <v>6653</v>
      </c>
      <c r="D1319" t="s">
        <v>6654</v>
      </c>
      <c r="E1319" t="s">
        <v>2768</v>
      </c>
      <c r="F1319" s="22" t="str">
        <f>"dossierComplet['"&amp;meta_dossier_complet[[#This Row],[COD_VAR]]&amp;"'][code_insee]"</f>
        <v>dossierComplet['C13_ACTOCC1564_CS3'][code_insee]</v>
      </c>
    </row>
    <row r="1320" spans="2:6" hidden="1">
      <c r="B1320" t="s">
        <v>6655</v>
      </c>
      <c r="C1320" t="s">
        <v>6656</v>
      </c>
      <c r="D1320" t="s">
        <v>6657</v>
      </c>
      <c r="E1320" t="s">
        <v>2768</v>
      </c>
      <c r="F1320" s="22" t="str">
        <f>"dossierComplet['"&amp;meta_dossier_complet[[#This Row],[COD_VAR]]&amp;"'][code_insee]"</f>
        <v>dossierComplet['C13_ACTOCC1564_CS4'][code_insee]</v>
      </c>
    </row>
    <row r="1321" spans="2:6" hidden="1">
      <c r="B1321" t="s">
        <v>6658</v>
      </c>
      <c r="C1321" t="s">
        <v>6659</v>
      </c>
      <c r="D1321" t="s">
        <v>6660</v>
      </c>
      <c r="E1321" t="s">
        <v>2768</v>
      </c>
      <c r="F1321" s="22" t="str">
        <f>"dossierComplet['"&amp;meta_dossier_complet[[#This Row],[COD_VAR]]&amp;"'][code_insee]"</f>
        <v>dossierComplet['C13_ACTOCC1564_CS5'][code_insee]</v>
      </c>
    </row>
    <row r="1322" spans="2:6" hidden="1">
      <c r="B1322" t="s">
        <v>6661</v>
      </c>
      <c r="C1322" t="s">
        <v>6662</v>
      </c>
      <c r="D1322" t="s">
        <v>6663</v>
      </c>
      <c r="E1322" t="s">
        <v>2768</v>
      </c>
      <c r="F1322" s="22" t="str">
        <f>"dossierComplet['"&amp;meta_dossier_complet[[#This Row],[COD_VAR]]&amp;"'][code_insee]"</f>
        <v>dossierComplet['C13_ACTOCC1564_CS6'][code_insee]</v>
      </c>
    </row>
    <row r="1323" spans="2:6" hidden="1">
      <c r="B1323" t="s">
        <v>6664</v>
      </c>
      <c r="C1323" t="s">
        <v>6665</v>
      </c>
      <c r="D1323" t="s">
        <v>6666</v>
      </c>
      <c r="E1323" t="s">
        <v>2768</v>
      </c>
      <c r="F1323" s="22" t="str">
        <f>"dossierComplet['"&amp;meta_dossier_complet[[#This Row],[COD_VAR]]&amp;"'][code_insee]"</f>
        <v>dossierComplet['P13_EMPLT'][code_insee]</v>
      </c>
    </row>
    <row r="1324" spans="2:6" hidden="1">
      <c r="B1324" t="s">
        <v>6667</v>
      </c>
      <c r="C1324" t="s">
        <v>6668</v>
      </c>
      <c r="D1324" t="s">
        <v>6669</v>
      </c>
      <c r="E1324" t="s">
        <v>2768</v>
      </c>
      <c r="F1324" s="22" t="str">
        <f>"dossierComplet['"&amp;meta_dossier_complet[[#This Row],[COD_VAR]]&amp;"'][code_insee]"</f>
        <v>dossierComplet['P13_ACTOCC'][code_insee]</v>
      </c>
    </row>
    <row r="1325" spans="2:6" hidden="1">
      <c r="B1325" t="s">
        <v>6670</v>
      </c>
      <c r="C1325" t="s">
        <v>6671</v>
      </c>
      <c r="D1325" t="s">
        <v>6672</v>
      </c>
      <c r="E1325" t="s">
        <v>2768</v>
      </c>
      <c r="F1325" s="22" t="str">
        <f>"dossierComplet['"&amp;meta_dossier_complet[[#This Row],[COD_VAR]]&amp;"'][code_insee]"</f>
        <v>dossierComplet['P13_ACT15P'][code_insee]</v>
      </c>
    </row>
    <row r="1326" spans="2:6" hidden="1">
      <c r="B1326" t="s">
        <v>6673</v>
      </c>
      <c r="C1326" t="s">
        <v>6674</v>
      </c>
      <c r="D1326" t="s">
        <v>6675</v>
      </c>
      <c r="E1326" t="s">
        <v>2768</v>
      </c>
      <c r="F1326" s="22" t="str">
        <f>"dossierComplet['"&amp;meta_dossier_complet[[#This Row],[COD_VAR]]&amp;"'][code_insee]"</f>
        <v>dossierComplet['P13_EMPLT_SAL'][code_insee]</v>
      </c>
    </row>
    <row r="1327" spans="2:6" hidden="1">
      <c r="B1327" t="s">
        <v>6676</v>
      </c>
      <c r="C1327" t="s">
        <v>6677</v>
      </c>
      <c r="D1327" t="s">
        <v>6678</v>
      </c>
      <c r="E1327" t="s">
        <v>2768</v>
      </c>
      <c r="F1327" s="22" t="str">
        <f>"dossierComplet['"&amp;meta_dossier_complet[[#This Row],[COD_VAR]]&amp;"'][code_insee]"</f>
        <v>dossierComplet['P13_EMPLT_FSAL'][code_insee]</v>
      </c>
    </row>
    <row r="1328" spans="2:6" hidden="1">
      <c r="B1328" t="s">
        <v>6679</v>
      </c>
      <c r="C1328" t="s">
        <v>6680</v>
      </c>
      <c r="D1328" t="s">
        <v>6681</v>
      </c>
      <c r="E1328" t="s">
        <v>2768</v>
      </c>
      <c r="F1328" s="22" t="str">
        <f>"dossierComplet['"&amp;meta_dossier_complet[[#This Row],[COD_VAR]]&amp;"'][code_insee]"</f>
        <v>dossierComplet['P13_EMPLT_SALTP'][code_insee]</v>
      </c>
    </row>
    <row r="1329" spans="2:6" hidden="1">
      <c r="B1329" t="s">
        <v>6682</v>
      </c>
      <c r="C1329" t="s">
        <v>6683</v>
      </c>
      <c r="D1329" t="s">
        <v>6684</v>
      </c>
      <c r="E1329" t="s">
        <v>2768</v>
      </c>
      <c r="F1329" s="22" t="str">
        <f>"dossierComplet['"&amp;meta_dossier_complet[[#This Row],[COD_VAR]]&amp;"'][code_insee]"</f>
        <v>dossierComplet['P13_EMPLT_NSAL'][code_insee]</v>
      </c>
    </row>
    <row r="1330" spans="2:6" hidden="1">
      <c r="B1330" t="s">
        <v>6685</v>
      </c>
      <c r="C1330" t="s">
        <v>6686</v>
      </c>
      <c r="D1330" t="s">
        <v>6687</v>
      </c>
      <c r="E1330" t="s">
        <v>2768</v>
      </c>
      <c r="F1330" s="22" t="str">
        <f>"dossierComplet['"&amp;meta_dossier_complet[[#This Row],[COD_VAR]]&amp;"'][code_insee]"</f>
        <v>dossierComplet['P13_EMPLT_FNSAL'][code_insee]</v>
      </c>
    </row>
    <row r="1331" spans="2:6" hidden="1">
      <c r="B1331" t="s">
        <v>6688</v>
      </c>
      <c r="C1331" t="s">
        <v>6689</v>
      </c>
      <c r="D1331" t="s">
        <v>6690</v>
      </c>
      <c r="E1331" t="s">
        <v>2768</v>
      </c>
      <c r="F1331" s="22" t="str">
        <f>"dossierComplet['"&amp;meta_dossier_complet[[#This Row],[COD_VAR]]&amp;"'][code_insee]"</f>
        <v>dossierComplet['P13_EMPLT_NSALTP'][code_insee]</v>
      </c>
    </row>
    <row r="1332" spans="2:6" hidden="1">
      <c r="B1332" t="s">
        <v>6691</v>
      </c>
      <c r="C1332" t="s">
        <v>6692</v>
      </c>
      <c r="D1332" t="s">
        <v>6666</v>
      </c>
      <c r="E1332" t="s">
        <v>2768</v>
      </c>
      <c r="F1332" s="22" t="str">
        <f>"dossierComplet['"&amp;meta_dossier_complet[[#This Row],[COD_VAR]]&amp;"'][code_insee]"</f>
        <v>dossierComplet['C13_EMPLT'][code_insee]</v>
      </c>
    </row>
    <row r="1333" spans="2:6" hidden="1">
      <c r="B1333" t="s">
        <v>6693</v>
      </c>
      <c r="C1333" t="s">
        <v>6694</v>
      </c>
      <c r="D1333" t="s">
        <v>6695</v>
      </c>
      <c r="E1333" t="s">
        <v>2768</v>
      </c>
      <c r="F1333" s="22" t="str">
        <f>"dossierComplet['"&amp;meta_dossier_complet[[#This Row],[COD_VAR]]&amp;"'][code_insee]"</f>
        <v>dossierComplet['C13_EMPLT_CS1'][code_insee]</v>
      </c>
    </row>
    <row r="1334" spans="2:6" hidden="1">
      <c r="B1334" t="s">
        <v>6696</v>
      </c>
      <c r="C1334" t="s">
        <v>6697</v>
      </c>
      <c r="D1334" t="s">
        <v>6698</v>
      </c>
      <c r="E1334" t="s">
        <v>2768</v>
      </c>
      <c r="F1334" s="22" t="str">
        <f>"dossierComplet['"&amp;meta_dossier_complet[[#This Row],[COD_VAR]]&amp;"'][code_insee]"</f>
        <v>dossierComplet['C13_EMPLT_CS2'][code_insee]</v>
      </c>
    </row>
    <row r="1335" spans="2:6" hidden="1">
      <c r="B1335" t="s">
        <v>6699</v>
      </c>
      <c r="C1335" t="s">
        <v>6700</v>
      </c>
      <c r="D1335" t="s">
        <v>6701</v>
      </c>
      <c r="E1335" t="s">
        <v>2768</v>
      </c>
      <c r="F1335" s="22" t="str">
        <f>"dossierComplet['"&amp;meta_dossier_complet[[#This Row],[COD_VAR]]&amp;"'][code_insee]"</f>
        <v>dossierComplet['C13_EMPLT_CS3'][code_insee]</v>
      </c>
    </row>
    <row r="1336" spans="2:6" hidden="1">
      <c r="B1336" t="s">
        <v>6702</v>
      </c>
      <c r="C1336" t="s">
        <v>6703</v>
      </c>
      <c r="D1336" t="s">
        <v>6704</v>
      </c>
      <c r="E1336" t="s">
        <v>2768</v>
      </c>
      <c r="F1336" s="22" t="str">
        <f>"dossierComplet['"&amp;meta_dossier_complet[[#This Row],[COD_VAR]]&amp;"'][code_insee]"</f>
        <v>dossierComplet['C13_EMPLT_CS4'][code_insee]</v>
      </c>
    </row>
    <row r="1337" spans="2:6" hidden="1">
      <c r="B1337" t="s">
        <v>6705</v>
      </c>
      <c r="C1337" t="s">
        <v>6706</v>
      </c>
      <c r="D1337" t="s">
        <v>6707</v>
      </c>
      <c r="E1337" t="s">
        <v>2768</v>
      </c>
      <c r="F1337" s="22" t="str">
        <f>"dossierComplet['"&amp;meta_dossier_complet[[#This Row],[COD_VAR]]&amp;"'][code_insee]"</f>
        <v>dossierComplet['C13_EMPLT_CS5'][code_insee]</v>
      </c>
    </row>
    <row r="1338" spans="2:6" hidden="1">
      <c r="B1338" t="s">
        <v>6708</v>
      </c>
      <c r="C1338" t="s">
        <v>6709</v>
      </c>
      <c r="D1338" t="s">
        <v>6710</v>
      </c>
      <c r="E1338" t="s">
        <v>2768</v>
      </c>
      <c r="F1338" s="22" t="str">
        <f>"dossierComplet['"&amp;meta_dossier_complet[[#This Row],[COD_VAR]]&amp;"'][code_insee]"</f>
        <v>dossierComplet['C13_EMPLT_CS6'][code_insee]</v>
      </c>
    </row>
    <row r="1339" spans="2:6" hidden="1">
      <c r="B1339" t="s">
        <v>6711</v>
      </c>
      <c r="C1339" t="s">
        <v>6712</v>
      </c>
      <c r="D1339" t="s">
        <v>6713</v>
      </c>
      <c r="E1339" t="s">
        <v>2768</v>
      </c>
      <c r="F1339" s="22" t="str">
        <f>"dossierComplet['"&amp;meta_dossier_complet[[#This Row],[COD_VAR]]&amp;"'][code_insee]"</f>
        <v>dossierComplet['C13_EMPLT_AGRI'][code_insee]</v>
      </c>
    </row>
    <row r="1340" spans="2:6" hidden="1">
      <c r="B1340" t="s">
        <v>6714</v>
      </c>
      <c r="C1340" t="s">
        <v>6715</v>
      </c>
      <c r="D1340" t="s">
        <v>6716</v>
      </c>
      <c r="E1340" t="s">
        <v>2768</v>
      </c>
      <c r="F1340" s="22" t="str">
        <f>"dossierComplet['"&amp;meta_dossier_complet[[#This Row],[COD_VAR]]&amp;"'][code_insee]"</f>
        <v>dossierComplet['C13_EMPLT_INDUS'][code_insee]</v>
      </c>
    </row>
    <row r="1341" spans="2:6" hidden="1">
      <c r="B1341" t="s">
        <v>6717</v>
      </c>
      <c r="C1341" t="s">
        <v>6718</v>
      </c>
      <c r="D1341" t="s">
        <v>6719</v>
      </c>
      <c r="E1341" t="s">
        <v>2768</v>
      </c>
      <c r="F1341" s="22" t="str">
        <f>"dossierComplet['"&amp;meta_dossier_complet[[#This Row],[COD_VAR]]&amp;"'][code_insee]"</f>
        <v>dossierComplet['C13_EMPLT_CONST'][code_insee]</v>
      </c>
    </row>
    <row r="1342" spans="2:6" hidden="1">
      <c r="B1342" t="s">
        <v>6720</v>
      </c>
      <c r="C1342" t="s">
        <v>6721</v>
      </c>
      <c r="D1342" t="s">
        <v>6722</v>
      </c>
      <c r="E1342" t="s">
        <v>2768</v>
      </c>
      <c r="F1342" s="22" t="str">
        <f>"dossierComplet['"&amp;meta_dossier_complet[[#This Row],[COD_VAR]]&amp;"'][code_insee]"</f>
        <v>dossierComplet['C13_EMPLT_CTS'][code_insee]</v>
      </c>
    </row>
    <row r="1343" spans="2:6" hidden="1">
      <c r="B1343" t="s">
        <v>6723</v>
      </c>
      <c r="C1343" t="s">
        <v>6724</v>
      </c>
      <c r="D1343" t="s">
        <v>6725</v>
      </c>
      <c r="E1343" t="s">
        <v>2768</v>
      </c>
      <c r="F1343" s="22" t="str">
        <f>"dossierComplet['"&amp;meta_dossier_complet[[#This Row],[COD_VAR]]&amp;"'][code_insee]"</f>
        <v>dossierComplet['C13_EMPLT_APESAS'][code_insee]</v>
      </c>
    </row>
    <row r="1344" spans="2:6" hidden="1">
      <c r="B1344" t="s">
        <v>6726</v>
      </c>
      <c r="C1344" t="s">
        <v>6727</v>
      </c>
      <c r="D1344" t="s">
        <v>6728</v>
      </c>
      <c r="E1344" t="s">
        <v>2768</v>
      </c>
      <c r="F1344" s="22" t="str">
        <f>"dossierComplet['"&amp;meta_dossier_complet[[#This Row],[COD_VAR]]&amp;"'][code_insee]"</f>
        <v>dossierComplet['C13_EMPLT_F'][code_insee]</v>
      </c>
    </row>
    <row r="1345" spans="2:6" hidden="1">
      <c r="B1345" t="s">
        <v>6729</v>
      </c>
      <c r="C1345" t="s">
        <v>6730</v>
      </c>
      <c r="D1345" t="s">
        <v>6731</v>
      </c>
      <c r="E1345" t="s">
        <v>2768</v>
      </c>
      <c r="F1345" s="22" t="str">
        <f>"dossierComplet['"&amp;meta_dossier_complet[[#This Row],[COD_VAR]]&amp;"'][code_insee]"</f>
        <v>dossierComplet['C13_AGRILT_F'][code_insee]</v>
      </c>
    </row>
    <row r="1346" spans="2:6" hidden="1">
      <c r="B1346" t="s">
        <v>6732</v>
      </c>
      <c r="C1346" t="s">
        <v>6733</v>
      </c>
      <c r="D1346" t="s">
        <v>6734</v>
      </c>
      <c r="E1346" t="s">
        <v>2768</v>
      </c>
      <c r="F1346" s="22" t="str">
        <f>"dossierComplet['"&amp;meta_dossier_complet[[#This Row],[COD_VAR]]&amp;"'][code_insee]"</f>
        <v>dossierComplet['C13_INDUSLT_F'][code_insee]</v>
      </c>
    </row>
    <row r="1347" spans="2:6" hidden="1">
      <c r="B1347" t="s">
        <v>6735</v>
      </c>
      <c r="C1347" t="s">
        <v>6736</v>
      </c>
      <c r="D1347" t="s">
        <v>6737</v>
      </c>
      <c r="E1347" t="s">
        <v>2768</v>
      </c>
      <c r="F1347" s="22" t="str">
        <f>"dossierComplet['"&amp;meta_dossier_complet[[#This Row],[COD_VAR]]&amp;"'][code_insee]"</f>
        <v>dossierComplet['C13_CONSTLT_F'][code_insee]</v>
      </c>
    </row>
    <row r="1348" spans="2:6" hidden="1">
      <c r="B1348" t="s">
        <v>6738</v>
      </c>
      <c r="C1348" t="s">
        <v>6739</v>
      </c>
      <c r="D1348" t="s">
        <v>6740</v>
      </c>
      <c r="E1348" t="s">
        <v>2768</v>
      </c>
      <c r="F1348" s="22" t="str">
        <f>"dossierComplet['"&amp;meta_dossier_complet[[#This Row],[COD_VAR]]&amp;"'][code_insee]"</f>
        <v>dossierComplet['C13_CTSLT_F'][code_insee]</v>
      </c>
    </row>
    <row r="1349" spans="2:6" hidden="1">
      <c r="B1349" t="s">
        <v>6741</v>
      </c>
      <c r="C1349" t="s">
        <v>6742</v>
      </c>
      <c r="D1349" t="s">
        <v>6743</v>
      </c>
      <c r="E1349" t="s">
        <v>2768</v>
      </c>
      <c r="F1349" s="22" t="str">
        <f>"dossierComplet['"&amp;meta_dossier_complet[[#This Row],[COD_VAR]]&amp;"'][code_insee]"</f>
        <v>dossierComplet['C13_APESASLT_F'][code_insee]</v>
      </c>
    </row>
    <row r="1350" spans="2:6" hidden="1">
      <c r="B1350" t="s">
        <v>6744</v>
      </c>
      <c r="C1350" t="s">
        <v>6745</v>
      </c>
      <c r="D1350" t="s">
        <v>6675</v>
      </c>
      <c r="E1350" t="s">
        <v>2768</v>
      </c>
      <c r="F1350" s="22" t="str">
        <f>"dossierComplet['"&amp;meta_dossier_complet[[#This Row],[COD_VAR]]&amp;"'][code_insee]"</f>
        <v>dossierComplet['C13_EMPLT_SAL'][code_insee]</v>
      </c>
    </row>
    <row r="1351" spans="2:6" hidden="1">
      <c r="B1351" t="s">
        <v>6746</v>
      </c>
      <c r="C1351" t="s">
        <v>6747</v>
      </c>
      <c r="D1351" t="s">
        <v>6748</v>
      </c>
      <c r="E1351" t="s">
        <v>2768</v>
      </c>
      <c r="F1351" s="22" t="str">
        <f>"dossierComplet['"&amp;meta_dossier_complet[[#This Row],[COD_VAR]]&amp;"'][code_insee]"</f>
        <v>dossierComplet['C13_AGRILT_SAL'][code_insee]</v>
      </c>
    </row>
    <row r="1352" spans="2:6" hidden="1">
      <c r="B1352" t="s">
        <v>6749</v>
      </c>
      <c r="C1352" t="s">
        <v>6750</v>
      </c>
      <c r="D1352" t="s">
        <v>6751</v>
      </c>
      <c r="E1352" t="s">
        <v>2768</v>
      </c>
      <c r="F1352" s="22" t="str">
        <f>"dossierComplet['"&amp;meta_dossier_complet[[#This Row],[COD_VAR]]&amp;"'][code_insee]"</f>
        <v>dossierComplet['C13_INDUSLT_SAL'][code_insee]</v>
      </c>
    </row>
    <row r="1353" spans="2:6" hidden="1">
      <c r="B1353" t="s">
        <v>6752</v>
      </c>
      <c r="C1353" t="s">
        <v>6753</v>
      </c>
      <c r="D1353" t="s">
        <v>6754</v>
      </c>
      <c r="E1353" t="s">
        <v>2768</v>
      </c>
      <c r="F1353" s="22" t="str">
        <f>"dossierComplet['"&amp;meta_dossier_complet[[#This Row],[COD_VAR]]&amp;"'][code_insee]"</f>
        <v>dossierComplet['C13_CONSTLT_SAL'][code_insee]</v>
      </c>
    </row>
    <row r="1354" spans="2:6" hidden="1">
      <c r="B1354" t="s">
        <v>6755</v>
      </c>
      <c r="C1354" t="s">
        <v>6756</v>
      </c>
      <c r="D1354" t="s">
        <v>6757</v>
      </c>
      <c r="E1354" t="s">
        <v>2768</v>
      </c>
      <c r="F1354" s="22" t="str">
        <f>"dossierComplet['"&amp;meta_dossier_complet[[#This Row],[COD_VAR]]&amp;"'][code_insee]"</f>
        <v>dossierComplet['C13_CTSLT_SAL'][code_insee]</v>
      </c>
    </row>
    <row r="1355" spans="2:6" hidden="1">
      <c r="B1355" t="s">
        <v>6758</v>
      </c>
      <c r="C1355" t="s">
        <v>6759</v>
      </c>
      <c r="D1355" t="s">
        <v>6760</v>
      </c>
      <c r="E1355" t="s">
        <v>2768</v>
      </c>
      <c r="F1355" s="22" t="str">
        <f>"dossierComplet['"&amp;meta_dossier_complet[[#This Row],[COD_VAR]]&amp;"'][code_insee]"</f>
        <v>dossierComplet['C13_APESASLT_SAL'][code_insee]</v>
      </c>
    </row>
    <row r="1356" spans="2:6" hidden="1">
      <c r="B1356" t="s">
        <v>6761</v>
      </c>
      <c r="C1356" t="s">
        <v>6762</v>
      </c>
      <c r="D1356" t="s">
        <v>6763</v>
      </c>
      <c r="E1356" t="s">
        <v>2768</v>
      </c>
      <c r="F1356" s="22" t="str">
        <f>"dossierComplet['"&amp;meta_dossier_complet[[#This Row],[COD_VAR]]&amp;"'][code_insee]"</f>
        <v>dossierComplet['C13_AGRILT_FSAL'][code_insee]</v>
      </c>
    </row>
    <row r="1357" spans="2:6" hidden="1">
      <c r="B1357" t="s">
        <v>6764</v>
      </c>
      <c r="C1357" t="s">
        <v>6765</v>
      </c>
      <c r="D1357" t="s">
        <v>6766</v>
      </c>
      <c r="E1357" t="s">
        <v>2768</v>
      </c>
      <c r="F1357" s="22" t="str">
        <f>"dossierComplet['"&amp;meta_dossier_complet[[#This Row],[COD_VAR]]&amp;"'][code_insee]"</f>
        <v>dossierComplet['C13_INDUSLT_FSAL'][code_insee]</v>
      </c>
    </row>
    <row r="1358" spans="2:6" hidden="1">
      <c r="B1358" t="s">
        <v>6767</v>
      </c>
      <c r="C1358" t="s">
        <v>6768</v>
      </c>
      <c r="D1358" t="s">
        <v>6769</v>
      </c>
      <c r="E1358" t="s">
        <v>2768</v>
      </c>
      <c r="F1358" s="22" t="str">
        <f>"dossierComplet['"&amp;meta_dossier_complet[[#This Row],[COD_VAR]]&amp;"'][code_insee]"</f>
        <v>dossierComplet['C13_CONSTLT_FSAL'][code_insee]</v>
      </c>
    </row>
    <row r="1359" spans="2:6" hidden="1">
      <c r="B1359" t="s">
        <v>6770</v>
      </c>
      <c r="C1359" t="s">
        <v>6771</v>
      </c>
      <c r="D1359" t="s">
        <v>6772</v>
      </c>
      <c r="E1359" t="s">
        <v>2768</v>
      </c>
      <c r="F1359" s="22" t="str">
        <f>"dossierComplet['"&amp;meta_dossier_complet[[#This Row],[COD_VAR]]&amp;"'][code_insee]"</f>
        <v>dossierComplet['C13_CTSLT_FSAL'][code_insee]</v>
      </c>
    </row>
    <row r="1360" spans="2:6" hidden="1">
      <c r="B1360" t="s">
        <v>6773</v>
      </c>
      <c r="C1360" t="s">
        <v>6774</v>
      </c>
      <c r="D1360" t="s">
        <v>6775</v>
      </c>
      <c r="E1360" t="s">
        <v>2768</v>
      </c>
      <c r="F1360" s="22" t="str">
        <f>"dossierComplet['"&amp;meta_dossier_complet[[#This Row],[COD_VAR]]&amp;"'][code_insee]"</f>
        <v>dossierComplet['C13_APESASLT_FSAL'][code_insee]</v>
      </c>
    </row>
    <row r="1361" spans="2:6" hidden="1">
      <c r="B1361" t="s">
        <v>6776</v>
      </c>
      <c r="C1361" t="s">
        <v>6777</v>
      </c>
      <c r="D1361" t="s">
        <v>6778</v>
      </c>
      <c r="E1361" t="s">
        <v>2768</v>
      </c>
      <c r="F1361" s="22" t="str">
        <f>"dossierComplet['"&amp;meta_dossier_complet[[#This Row],[COD_VAR]]&amp;"'][code_insee]"</f>
        <v>dossierComplet['C13_AGRILT_NSAL'][code_insee]</v>
      </c>
    </row>
    <row r="1362" spans="2:6" hidden="1">
      <c r="B1362" t="s">
        <v>6779</v>
      </c>
      <c r="C1362" t="s">
        <v>6780</v>
      </c>
      <c r="D1362" t="s">
        <v>6781</v>
      </c>
      <c r="E1362" t="s">
        <v>2768</v>
      </c>
      <c r="F1362" s="22" t="str">
        <f>"dossierComplet['"&amp;meta_dossier_complet[[#This Row],[COD_VAR]]&amp;"'][code_insee]"</f>
        <v>dossierComplet['C13_INDUSLT_NSAL'][code_insee]</v>
      </c>
    </row>
    <row r="1363" spans="2:6" hidden="1">
      <c r="B1363" t="s">
        <v>6782</v>
      </c>
      <c r="C1363" t="s">
        <v>6783</v>
      </c>
      <c r="D1363" t="s">
        <v>6784</v>
      </c>
      <c r="E1363" t="s">
        <v>2768</v>
      </c>
      <c r="F1363" s="22" t="str">
        <f>"dossierComplet['"&amp;meta_dossier_complet[[#This Row],[COD_VAR]]&amp;"'][code_insee]"</f>
        <v>dossierComplet['C13_CONSTLT_NSAL'][code_insee]</v>
      </c>
    </row>
    <row r="1364" spans="2:6" hidden="1">
      <c r="B1364" t="s">
        <v>6785</v>
      </c>
      <c r="C1364" t="s">
        <v>6786</v>
      </c>
      <c r="D1364" t="s">
        <v>6787</v>
      </c>
      <c r="E1364" t="s">
        <v>2768</v>
      </c>
      <c r="F1364" s="22" t="str">
        <f>"dossierComplet['"&amp;meta_dossier_complet[[#This Row],[COD_VAR]]&amp;"'][code_insee]"</f>
        <v>dossierComplet['C13_CTSLT_NSAL'][code_insee]</v>
      </c>
    </row>
    <row r="1365" spans="2:6" hidden="1">
      <c r="B1365" t="s">
        <v>6788</v>
      </c>
      <c r="C1365" t="s">
        <v>6789</v>
      </c>
      <c r="D1365" t="s">
        <v>6790</v>
      </c>
      <c r="E1365" t="s">
        <v>2768</v>
      </c>
      <c r="F1365" s="22" t="str">
        <f>"dossierComplet['"&amp;meta_dossier_complet[[#This Row],[COD_VAR]]&amp;"'][code_insee]"</f>
        <v>dossierComplet['C13_APESASLT_NSAL'][code_insee]</v>
      </c>
    </row>
    <row r="1366" spans="2:6" hidden="1">
      <c r="B1366" t="s">
        <v>6791</v>
      </c>
      <c r="C1366" t="s">
        <v>6792</v>
      </c>
      <c r="D1366" t="s">
        <v>6793</v>
      </c>
      <c r="E1366" t="s">
        <v>2768</v>
      </c>
      <c r="F1366" s="22" t="str">
        <f>"dossierComplet['"&amp;meta_dossier_complet[[#This Row],[COD_VAR]]&amp;"'][code_insee]"</f>
        <v>dossierComplet['C13_AGRILT_FNSAL'][code_insee]</v>
      </c>
    </row>
    <row r="1367" spans="2:6" hidden="1">
      <c r="B1367" t="s">
        <v>6794</v>
      </c>
      <c r="C1367" t="s">
        <v>6795</v>
      </c>
      <c r="D1367" t="s">
        <v>6796</v>
      </c>
      <c r="E1367" t="s">
        <v>2768</v>
      </c>
      <c r="F1367" s="22" t="str">
        <f>"dossierComplet['"&amp;meta_dossier_complet[[#This Row],[COD_VAR]]&amp;"'][code_insee]"</f>
        <v>dossierComplet['C13_INDUSLT_FNSAL'][code_insee]</v>
      </c>
    </row>
    <row r="1368" spans="2:6" hidden="1">
      <c r="B1368" t="s">
        <v>6797</v>
      </c>
      <c r="C1368" t="s">
        <v>6798</v>
      </c>
      <c r="D1368" t="s">
        <v>6799</v>
      </c>
      <c r="E1368" t="s">
        <v>2768</v>
      </c>
      <c r="F1368" s="22" t="str">
        <f>"dossierComplet['"&amp;meta_dossier_complet[[#This Row],[COD_VAR]]&amp;"'][code_insee]"</f>
        <v>dossierComplet['C13_CONSTLT_FNSAL'][code_insee]</v>
      </c>
    </row>
    <row r="1369" spans="2:6" hidden="1">
      <c r="B1369" t="s">
        <v>6800</v>
      </c>
      <c r="C1369" t="s">
        <v>6801</v>
      </c>
      <c r="D1369" t="s">
        <v>6802</v>
      </c>
      <c r="E1369" t="s">
        <v>2768</v>
      </c>
      <c r="F1369" s="22" t="str">
        <f>"dossierComplet['"&amp;meta_dossier_complet[[#This Row],[COD_VAR]]&amp;"'][code_insee]"</f>
        <v>dossierComplet['C13_CTSLT_FNSAL'][code_insee]</v>
      </c>
    </row>
    <row r="1370" spans="2:6" hidden="1">
      <c r="B1370" t="s">
        <v>6803</v>
      </c>
      <c r="C1370" t="s">
        <v>6804</v>
      </c>
      <c r="D1370" t="s">
        <v>6805</v>
      </c>
      <c r="E1370" t="s">
        <v>2768</v>
      </c>
      <c r="F1370" s="22" t="str">
        <f>"dossierComplet['"&amp;meta_dossier_complet[[#This Row],[COD_VAR]]&amp;"'][code_insee]"</f>
        <v>dossierComplet['C13_APESASLT_FNSAL'][code_insee]</v>
      </c>
    </row>
    <row r="1371" spans="2:6" hidden="1">
      <c r="B1371" t="s">
        <v>6806</v>
      </c>
      <c r="C1371" t="s">
        <v>6807</v>
      </c>
      <c r="D1371" t="s">
        <v>6808</v>
      </c>
      <c r="E1371" t="s">
        <v>2768</v>
      </c>
      <c r="F1371" s="22" t="str">
        <f>"dossierComplet['"&amp;meta_dossier_complet[[#This Row],[COD_VAR]]&amp;"'][code_insee]"</f>
        <v>dossierComplet['P08_POP1564'][code_insee]</v>
      </c>
    </row>
    <row r="1372" spans="2:6" hidden="1">
      <c r="B1372" t="s">
        <v>6809</v>
      </c>
      <c r="C1372" t="s">
        <v>6810</v>
      </c>
      <c r="D1372" t="s">
        <v>6811</v>
      </c>
      <c r="E1372" t="s">
        <v>2768</v>
      </c>
      <c r="F1372" s="22" t="str">
        <f>"dossierComplet['"&amp;meta_dossier_complet[[#This Row],[COD_VAR]]&amp;"'][code_insee]"</f>
        <v>dossierComplet['P08_H1564'][code_insee]</v>
      </c>
    </row>
    <row r="1373" spans="2:6" hidden="1">
      <c r="B1373" t="s">
        <v>6812</v>
      </c>
      <c r="C1373" t="s">
        <v>6813</v>
      </c>
      <c r="D1373" t="s">
        <v>6814</v>
      </c>
      <c r="E1373" t="s">
        <v>2768</v>
      </c>
      <c r="F1373" s="22" t="str">
        <f>"dossierComplet['"&amp;meta_dossier_complet[[#This Row],[COD_VAR]]&amp;"'][code_insee]"</f>
        <v>dossierComplet['P08_H1524'][code_insee]</v>
      </c>
    </row>
    <row r="1374" spans="2:6" hidden="1">
      <c r="B1374" t="s">
        <v>6815</v>
      </c>
      <c r="C1374" t="s">
        <v>6816</v>
      </c>
      <c r="D1374" t="s">
        <v>6817</v>
      </c>
      <c r="E1374" t="s">
        <v>2768</v>
      </c>
      <c r="F1374" s="22" t="str">
        <f>"dossierComplet['"&amp;meta_dossier_complet[[#This Row],[COD_VAR]]&amp;"'][code_insee]"</f>
        <v>dossierComplet['P08_H2554'][code_insee]</v>
      </c>
    </row>
    <row r="1375" spans="2:6" hidden="1">
      <c r="B1375" t="s">
        <v>6818</v>
      </c>
      <c r="C1375" t="s">
        <v>6819</v>
      </c>
      <c r="D1375" t="s">
        <v>6820</v>
      </c>
      <c r="E1375" t="s">
        <v>2768</v>
      </c>
      <c r="F1375" s="22" t="str">
        <f>"dossierComplet['"&amp;meta_dossier_complet[[#This Row],[COD_VAR]]&amp;"'][code_insee]"</f>
        <v>dossierComplet['P08_H5564'][code_insee]</v>
      </c>
    </row>
    <row r="1376" spans="2:6" hidden="1">
      <c r="B1376" t="s">
        <v>6821</v>
      </c>
      <c r="C1376" t="s">
        <v>6822</v>
      </c>
      <c r="D1376" t="s">
        <v>6823</v>
      </c>
      <c r="E1376" t="s">
        <v>2768</v>
      </c>
      <c r="F1376" s="22" t="str">
        <f>"dossierComplet['"&amp;meta_dossier_complet[[#This Row],[COD_VAR]]&amp;"'][code_insee]"</f>
        <v>dossierComplet['P08_F1564'][code_insee]</v>
      </c>
    </row>
    <row r="1377" spans="2:6" hidden="1">
      <c r="B1377" t="s">
        <v>6824</v>
      </c>
      <c r="C1377" t="s">
        <v>6825</v>
      </c>
      <c r="D1377" t="s">
        <v>6826</v>
      </c>
      <c r="E1377" t="s">
        <v>2768</v>
      </c>
      <c r="F1377" s="22" t="str">
        <f>"dossierComplet['"&amp;meta_dossier_complet[[#This Row],[COD_VAR]]&amp;"'][code_insee]"</f>
        <v>dossierComplet['P08_F1524'][code_insee]</v>
      </c>
    </row>
    <row r="1378" spans="2:6" hidden="1">
      <c r="B1378" t="s">
        <v>6827</v>
      </c>
      <c r="C1378" t="s">
        <v>6828</v>
      </c>
      <c r="D1378" t="s">
        <v>6829</v>
      </c>
      <c r="E1378" t="s">
        <v>2768</v>
      </c>
      <c r="F1378" s="22" t="str">
        <f>"dossierComplet['"&amp;meta_dossier_complet[[#This Row],[COD_VAR]]&amp;"'][code_insee]"</f>
        <v>dossierComplet['P08_F2554'][code_insee]</v>
      </c>
    </row>
    <row r="1379" spans="2:6" hidden="1">
      <c r="B1379" t="s">
        <v>6830</v>
      </c>
      <c r="C1379" t="s">
        <v>6831</v>
      </c>
      <c r="D1379" t="s">
        <v>6832</v>
      </c>
      <c r="E1379" t="s">
        <v>2768</v>
      </c>
      <c r="F1379" s="22" t="str">
        <f>"dossierComplet['"&amp;meta_dossier_complet[[#This Row],[COD_VAR]]&amp;"'][code_insee]"</f>
        <v>dossierComplet['P08_F5564'][code_insee]</v>
      </c>
    </row>
    <row r="1380" spans="2:6" hidden="1">
      <c r="B1380" t="s">
        <v>6833</v>
      </c>
      <c r="C1380" t="s">
        <v>6834</v>
      </c>
      <c r="D1380" t="s">
        <v>6835</v>
      </c>
      <c r="E1380" t="s">
        <v>2768</v>
      </c>
      <c r="F1380" s="22" t="str">
        <f>"dossierComplet['"&amp;meta_dossier_complet[[#This Row],[COD_VAR]]&amp;"'][code_insee]"</f>
        <v>dossierComplet['P08_ACT1564'][code_insee]</v>
      </c>
    </row>
    <row r="1381" spans="2:6" hidden="1">
      <c r="B1381" t="s">
        <v>6836</v>
      </c>
      <c r="C1381" t="s">
        <v>6837</v>
      </c>
      <c r="D1381" t="s">
        <v>6838</v>
      </c>
      <c r="E1381" t="s">
        <v>2768</v>
      </c>
      <c r="F1381" s="22" t="str">
        <f>"dossierComplet['"&amp;meta_dossier_complet[[#This Row],[COD_VAR]]&amp;"'][code_insee]"</f>
        <v>dossierComplet['P08_ACT1524'][code_insee]</v>
      </c>
    </row>
    <row r="1382" spans="2:6" hidden="1">
      <c r="B1382" t="s">
        <v>6839</v>
      </c>
      <c r="C1382" t="s">
        <v>6840</v>
      </c>
      <c r="D1382" t="s">
        <v>6841</v>
      </c>
      <c r="E1382" t="s">
        <v>2768</v>
      </c>
      <c r="F1382" s="22" t="str">
        <f>"dossierComplet['"&amp;meta_dossier_complet[[#This Row],[COD_VAR]]&amp;"'][code_insee]"</f>
        <v>dossierComplet['P08_ACT2554'][code_insee]</v>
      </c>
    </row>
    <row r="1383" spans="2:6" hidden="1">
      <c r="B1383" t="s">
        <v>6842</v>
      </c>
      <c r="C1383" t="s">
        <v>6843</v>
      </c>
      <c r="D1383" t="s">
        <v>6844</v>
      </c>
      <c r="E1383" t="s">
        <v>2768</v>
      </c>
      <c r="F1383" s="22" t="str">
        <f>"dossierComplet['"&amp;meta_dossier_complet[[#This Row],[COD_VAR]]&amp;"'][code_insee]"</f>
        <v>dossierComplet['P08_ACT5564'][code_insee]</v>
      </c>
    </row>
    <row r="1384" spans="2:6" hidden="1">
      <c r="B1384" t="s">
        <v>6845</v>
      </c>
      <c r="C1384" t="s">
        <v>6846</v>
      </c>
      <c r="D1384" t="s">
        <v>6847</v>
      </c>
      <c r="E1384" t="s">
        <v>2768</v>
      </c>
      <c r="F1384" s="22" t="str">
        <f>"dossierComplet['"&amp;meta_dossier_complet[[#This Row],[COD_VAR]]&amp;"'][code_insee]"</f>
        <v>dossierComplet['P08_HACT1564'][code_insee]</v>
      </c>
    </row>
    <row r="1385" spans="2:6" hidden="1">
      <c r="B1385" t="s">
        <v>6848</v>
      </c>
      <c r="C1385" t="s">
        <v>6849</v>
      </c>
      <c r="D1385" t="s">
        <v>6850</v>
      </c>
      <c r="E1385" t="s">
        <v>2768</v>
      </c>
      <c r="F1385" s="22" t="str">
        <f>"dossierComplet['"&amp;meta_dossier_complet[[#This Row],[COD_VAR]]&amp;"'][code_insee]"</f>
        <v>dossierComplet['P08_HACT1524'][code_insee]</v>
      </c>
    </row>
    <row r="1386" spans="2:6" hidden="1">
      <c r="B1386" t="s">
        <v>6851</v>
      </c>
      <c r="C1386" t="s">
        <v>6852</v>
      </c>
      <c r="D1386" t="s">
        <v>6853</v>
      </c>
      <c r="E1386" t="s">
        <v>2768</v>
      </c>
      <c r="F1386" s="22" t="str">
        <f>"dossierComplet['"&amp;meta_dossier_complet[[#This Row],[COD_VAR]]&amp;"'][code_insee]"</f>
        <v>dossierComplet['P08_HACT2554'][code_insee]</v>
      </c>
    </row>
    <row r="1387" spans="2:6" hidden="1">
      <c r="B1387" t="s">
        <v>6854</v>
      </c>
      <c r="C1387" t="s">
        <v>6855</v>
      </c>
      <c r="D1387" t="s">
        <v>6856</v>
      </c>
      <c r="E1387" t="s">
        <v>2768</v>
      </c>
      <c r="F1387" s="22" t="str">
        <f>"dossierComplet['"&amp;meta_dossier_complet[[#This Row],[COD_VAR]]&amp;"'][code_insee]"</f>
        <v>dossierComplet['P08_HACT5564'][code_insee]</v>
      </c>
    </row>
    <row r="1388" spans="2:6" hidden="1">
      <c r="B1388" t="s">
        <v>6857</v>
      </c>
      <c r="C1388" t="s">
        <v>6858</v>
      </c>
      <c r="D1388" t="s">
        <v>6859</v>
      </c>
      <c r="E1388" t="s">
        <v>2768</v>
      </c>
      <c r="F1388" s="22" t="str">
        <f>"dossierComplet['"&amp;meta_dossier_complet[[#This Row],[COD_VAR]]&amp;"'][code_insee]"</f>
        <v>dossierComplet['P08_FACT1564'][code_insee]</v>
      </c>
    </row>
    <row r="1389" spans="2:6" hidden="1">
      <c r="B1389" t="s">
        <v>6860</v>
      </c>
      <c r="C1389" t="s">
        <v>6861</v>
      </c>
      <c r="D1389" t="s">
        <v>6862</v>
      </c>
      <c r="E1389" t="s">
        <v>2768</v>
      </c>
      <c r="F1389" s="22" t="str">
        <f>"dossierComplet['"&amp;meta_dossier_complet[[#This Row],[COD_VAR]]&amp;"'][code_insee]"</f>
        <v>dossierComplet['P08_FACT1524'][code_insee]</v>
      </c>
    </row>
    <row r="1390" spans="2:6" hidden="1">
      <c r="B1390" t="s">
        <v>6863</v>
      </c>
      <c r="C1390" t="s">
        <v>6864</v>
      </c>
      <c r="D1390" t="s">
        <v>6865</v>
      </c>
      <c r="E1390" t="s">
        <v>2768</v>
      </c>
      <c r="F1390" s="22" t="str">
        <f>"dossierComplet['"&amp;meta_dossier_complet[[#This Row],[COD_VAR]]&amp;"'][code_insee]"</f>
        <v>dossierComplet['P08_FACT2554'][code_insee]</v>
      </c>
    </row>
    <row r="1391" spans="2:6" hidden="1">
      <c r="B1391" t="s">
        <v>6866</v>
      </c>
      <c r="C1391" t="s">
        <v>6867</v>
      </c>
      <c r="D1391" t="s">
        <v>6868</v>
      </c>
      <c r="E1391" t="s">
        <v>2768</v>
      </c>
      <c r="F1391" s="22" t="str">
        <f>"dossierComplet['"&amp;meta_dossier_complet[[#This Row],[COD_VAR]]&amp;"'][code_insee]"</f>
        <v>dossierComplet['P08_FACT5564'][code_insee]</v>
      </c>
    </row>
    <row r="1392" spans="2:6" hidden="1">
      <c r="B1392" t="s">
        <v>6869</v>
      </c>
      <c r="C1392" t="s">
        <v>6870</v>
      </c>
      <c r="D1392" t="s">
        <v>6871</v>
      </c>
      <c r="E1392" t="s">
        <v>2768</v>
      </c>
      <c r="F1392" s="22" t="str">
        <f>"dossierComplet['"&amp;meta_dossier_complet[[#This Row],[COD_VAR]]&amp;"'][code_insee]"</f>
        <v>dossierComplet['P08_ACTOCC1564'][code_insee]</v>
      </c>
    </row>
    <row r="1393" spans="2:6" hidden="1">
      <c r="B1393" t="s">
        <v>6872</v>
      </c>
      <c r="C1393" t="s">
        <v>6873</v>
      </c>
      <c r="D1393" t="s">
        <v>6874</v>
      </c>
      <c r="E1393" t="s">
        <v>2768</v>
      </c>
      <c r="F1393" s="22" t="str">
        <f>"dossierComplet['"&amp;meta_dossier_complet[[#This Row],[COD_VAR]]&amp;"'][code_insee]"</f>
        <v>dossierComplet['P08_ACTOCC1524'][code_insee]</v>
      </c>
    </row>
    <row r="1394" spans="2:6" hidden="1">
      <c r="B1394" t="s">
        <v>6875</v>
      </c>
      <c r="C1394" t="s">
        <v>6876</v>
      </c>
      <c r="D1394" t="s">
        <v>6877</v>
      </c>
      <c r="E1394" t="s">
        <v>2768</v>
      </c>
      <c r="F1394" s="22" t="str">
        <f>"dossierComplet['"&amp;meta_dossier_complet[[#This Row],[COD_VAR]]&amp;"'][code_insee]"</f>
        <v>dossierComplet['P08_ACTOCC2554'][code_insee]</v>
      </c>
    </row>
    <row r="1395" spans="2:6" hidden="1">
      <c r="B1395" t="s">
        <v>6878</v>
      </c>
      <c r="C1395" t="s">
        <v>6879</v>
      </c>
      <c r="D1395" t="s">
        <v>6880</v>
      </c>
      <c r="E1395" t="s">
        <v>2768</v>
      </c>
      <c r="F1395" s="22" t="str">
        <f>"dossierComplet['"&amp;meta_dossier_complet[[#This Row],[COD_VAR]]&amp;"'][code_insee]"</f>
        <v>dossierComplet['P08_ACTOCC5564'][code_insee]</v>
      </c>
    </row>
    <row r="1396" spans="2:6" hidden="1">
      <c r="B1396" t="s">
        <v>6881</v>
      </c>
      <c r="C1396" t="s">
        <v>6882</v>
      </c>
      <c r="D1396" t="s">
        <v>6883</v>
      </c>
      <c r="E1396" t="s">
        <v>2768</v>
      </c>
      <c r="F1396" s="22" t="str">
        <f>"dossierComplet['"&amp;meta_dossier_complet[[#This Row],[COD_VAR]]&amp;"'][code_insee]"</f>
        <v>dossierComplet['P08_HACTOCC1564'][code_insee]</v>
      </c>
    </row>
    <row r="1397" spans="2:6" hidden="1">
      <c r="B1397" t="s">
        <v>6884</v>
      </c>
      <c r="C1397" t="s">
        <v>6885</v>
      </c>
      <c r="D1397" t="s">
        <v>6886</v>
      </c>
      <c r="E1397" t="s">
        <v>2768</v>
      </c>
      <c r="F1397" s="22" t="str">
        <f>"dossierComplet['"&amp;meta_dossier_complet[[#This Row],[COD_VAR]]&amp;"'][code_insee]"</f>
        <v>dossierComplet['P08_HACTOCC1524'][code_insee]</v>
      </c>
    </row>
    <row r="1398" spans="2:6" hidden="1">
      <c r="B1398" t="s">
        <v>6887</v>
      </c>
      <c r="C1398" t="s">
        <v>6888</v>
      </c>
      <c r="D1398" t="s">
        <v>6889</v>
      </c>
      <c r="E1398" t="s">
        <v>2768</v>
      </c>
      <c r="F1398" s="22" t="str">
        <f>"dossierComplet['"&amp;meta_dossier_complet[[#This Row],[COD_VAR]]&amp;"'][code_insee]"</f>
        <v>dossierComplet['P08_HACTOCC2554'][code_insee]</v>
      </c>
    </row>
    <row r="1399" spans="2:6" hidden="1">
      <c r="B1399" t="s">
        <v>6890</v>
      </c>
      <c r="C1399" t="s">
        <v>6891</v>
      </c>
      <c r="D1399" t="s">
        <v>6892</v>
      </c>
      <c r="E1399" t="s">
        <v>2768</v>
      </c>
      <c r="F1399" s="22" t="str">
        <f>"dossierComplet['"&amp;meta_dossier_complet[[#This Row],[COD_VAR]]&amp;"'][code_insee]"</f>
        <v>dossierComplet['P08_HACTOCC5564'][code_insee]</v>
      </c>
    </row>
    <row r="1400" spans="2:6" hidden="1">
      <c r="B1400" t="s">
        <v>6893</v>
      </c>
      <c r="C1400" t="s">
        <v>6894</v>
      </c>
      <c r="D1400" t="s">
        <v>6895</v>
      </c>
      <c r="E1400" t="s">
        <v>2768</v>
      </c>
      <c r="F1400" s="22" t="str">
        <f>"dossierComplet['"&amp;meta_dossier_complet[[#This Row],[COD_VAR]]&amp;"'][code_insee]"</f>
        <v>dossierComplet['P08_FACTOCC1564'][code_insee]</v>
      </c>
    </row>
    <row r="1401" spans="2:6" hidden="1">
      <c r="B1401" t="s">
        <v>6896</v>
      </c>
      <c r="C1401" t="s">
        <v>6897</v>
      </c>
      <c r="D1401" t="s">
        <v>6898</v>
      </c>
      <c r="E1401" t="s">
        <v>2768</v>
      </c>
      <c r="F1401" s="22" t="str">
        <f>"dossierComplet['"&amp;meta_dossier_complet[[#This Row],[COD_VAR]]&amp;"'][code_insee]"</f>
        <v>dossierComplet['P08_FACTOCC1524'][code_insee]</v>
      </c>
    </row>
    <row r="1402" spans="2:6" hidden="1">
      <c r="B1402" t="s">
        <v>6899</v>
      </c>
      <c r="C1402" t="s">
        <v>6900</v>
      </c>
      <c r="D1402" t="s">
        <v>6901</v>
      </c>
      <c r="E1402" t="s">
        <v>2768</v>
      </c>
      <c r="F1402" s="22" t="str">
        <f>"dossierComplet['"&amp;meta_dossier_complet[[#This Row],[COD_VAR]]&amp;"'][code_insee]"</f>
        <v>dossierComplet['P08_FACTOCC2554'][code_insee]</v>
      </c>
    </row>
    <row r="1403" spans="2:6" hidden="1">
      <c r="B1403" t="s">
        <v>6902</v>
      </c>
      <c r="C1403" t="s">
        <v>6903</v>
      </c>
      <c r="D1403" t="s">
        <v>6904</v>
      </c>
      <c r="E1403" t="s">
        <v>2768</v>
      </c>
      <c r="F1403" s="22" t="str">
        <f>"dossierComplet['"&amp;meta_dossier_complet[[#This Row],[COD_VAR]]&amp;"'][code_insee]"</f>
        <v>dossierComplet['P08_FACTOCC5564'][code_insee]</v>
      </c>
    </row>
    <row r="1404" spans="2:6" hidden="1">
      <c r="B1404" t="s">
        <v>6905</v>
      </c>
      <c r="C1404" t="s">
        <v>6906</v>
      </c>
      <c r="D1404" t="s">
        <v>6907</v>
      </c>
      <c r="E1404" t="s">
        <v>2768</v>
      </c>
      <c r="F1404" s="22" t="str">
        <f>"dossierComplet['"&amp;meta_dossier_complet[[#This Row],[COD_VAR]]&amp;"'][code_insee]"</f>
        <v>dossierComplet['P08_CHOM1564'][code_insee]</v>
      </c>
    </row>
    <row r="1405" spans="2:6" hidden="1">
      <c r="B1405" t="s">
        <v>6908</v>
      </c>
      <c r="C1405" t="s">
        <v>6909</v>
      </c>
      <c r="D1405" t="s">
        <v>6910</v>
      </c>
      <c r="E1405" t="s">
        <v>2768</v>
      </c>
      <c r="F1405" s="22" t="str">
        <f>"dossierComplet['"&amp;meta_dossier_complet[[#This Row],[COD_VAR]]&amp;"'][code_insee]"</f>
        <v>dossierComplet['P08_HCHOM1564'][code_insee]</v>
      </c>
    </row>
    <row r="1406" spans="2:6" hidden="1">
      <c r="B1406" t="s">
        <v>6911</v>
      </c>
      <c r="C1406" t="s">
        <v>6912</v>
      </c>
      <c r="D1406" t="s">
        <v>6913</v>
      </c>
      <c r="E1406" t="s">
        <v>2768</v>
      </c>
      <c r="F1406" s="22" t="str">
        <f>"dossierComplet['"&amp;meta_dossier_complet[[#This Row],[COD_VAR]]&amp;"'][code_insee]"</f>
        <v>dossierComplet['P08_HCHOM1524'][code_insee]</v>
      </c>
    </row>
    <row r="1407" spans="2:6" hidden="1">
      <c r="B1407" t="s">
        <v>6914</v>
      </c>
      <c r="C1407" t="s">
        <v>6915</v>
      </c>
      <c r="D1407" t="s">
        <v>6916</v>
      </c>
      <c r="E1407" t="s">
        <v>2768</v>
      </c>
      <c r="F1407" s="22" t="str">
        <f>"dossierComplet['"&amp;meta_dossier_complet[[#This Row],[COD_VAR]]&amp;"'][code_insee]"</f>
        <v>dossierComplet['P08_HCHOM2554'][code_insee]</v>
      </c>
    </row>
    <row r="1408" spans="2:6" hidden="1">
      <c r="B1408" t="s">
        <v>6917</v>
      </c>
      <c r="C1408" t="s">
        <v>6918</v>
      </c>
      <c r="D1408" t="s">
        <v>6919</v>
      </c>
      <c r="E1408" t="s">
        <v>2768</v>
      </c>
      <c r="F1408" s="22" t="str">
        <f>"dossierComplet['"&amp;meta_dossier_complet[[#This Row],[COD_VAR]]&amp;"'][code_insee]"</f>
        <v>dossierComplet['P08_HCHOM5564'][code_insee]</v>
      </c>
    </row>
    <row r="1409" spans="2:6" hidden="1">
      <c r="B1409" t="s">
        <v>6920</v>
      </c>
      <c r="C1409" t="s">
        <v>6921</v>
      </c>
      <c r="D1409" t="s">
        <v>6922</v>
      </c>
      <c r="E1409" t="s">
        <v>2768</v>
      </c>
      <c r="F1409" s="22" t="str">
        <f>"dossierComplet['"&amp;meta_dossier_complet[[#This Row],[COD_VAR]]&amp;"'][code_insee]"</f>
        <v>dossierComplet['P08_FCHOM1564'][code_insee]</v>
      </c>
    </row>
    <row r="1410" spans="2:6" hidden="1">
      <c r="B1410" t="s">
        <v>6923</v>
      </c>
      <c r="C1410" t="s">
        <v>6924</v>
      </c>
      <c r="D1410" t="s">
        <v>6925</v>
      </c>
      <c r="E1410" t="s">
        <v>2768</v>
      </c>
      <c r="F1410" s="22" t="str">
        <f>"dossierComplet['"&amp;meta_dossier_complet[[#This Row],[COD_VAR]]&amp;"'][code_insee]"</f>
        <v>dossierComplet['P08_FCHOM1524'][code_insee]</v>
      </c>
    </row>
    <row r="1411" spans="2:6" hidden="1">
      <c r="B1411" t="s">
        <v>6926</v>
      </c>
      <c r="C1411" t="s">
        <v>6927</v>
      </c>
      <c r="D1411" t="s">
        <v>6928</v>
      </c>
      <c r="E1411" t="s">
        <v>2768</v>
      </c>
      <c r="F1411" s="22" t="str">
        <f>"dossierComplet['"&amp;meta_dossier_complet[[#This Row],[COD_VAR]]&amp;"'][code_insee]"</f>
        <v>dossierComplet['P08_FCHOM2554'][code_insee]</v>
      </c>
    </row>
    <row r="1412" spans="2:6" hidden="1">
      <c r="B1412" t="s">
        <v>6929</v>
      </c>
      <c r="C1412" t="s">
        <v>6930</v>
      </c>
      <c r="D1412" t="s">
        <v>6931</v>
      </c>
      <c r="E1412" t="s">
        <v>2768</v>
      </c>
      <c r="F1412" s="22" t="str">
        <f>"dossierComplet['"&amp;meta_dossier_complet[[#This Row],[COD_VAR]]&amp;"'][code_insee]"</f>
        <v>dossierComplet['P08_FCHOM5564'][code_insee]</v>
      </c>
    </row>
    <row r="1413" spans="2:6" hidden="1">
      <c r="B1413" t="s">
        <v>6932</v>
      </c>
      <c r="C1413" t="s">
        <v>6933</v>
      </c>
      <c r="D1413" t="s">
        <v>6934</v>
      </c>
      <c r="E1413" t="s">
        <v>2768</v>
      </c>
      <c r="F1413" s="22" t="str">
        <f>"dossierComplet['"&amp;meta_dossier_complet[[#This Row],[COD_VAR]]&amp;"'][code_insee]"</f>
        <v>dossierComplet['P08_INACT1564'][code_insee]</v>
      </c>
    </row>
    <row r="1414" spans="2:6" hidden="1">
      <c r="B1414" t="s">
        <v>6935</v>
      </c>
      <c r="C1414" t="s">
        <v>6936</v>
      </c>
      <c r="D1414" t="s">
        <v>6937</v>
      </c>
      <c r="E1414" t="s">
        <v>2768</v>
      </c>
      <c r="F1414" s="22" t="str">
        <f>"dossierComplet['"&amp;meta_dossier_complet[[#This Row],[COD_VAR]]&amp;"'][code_insee]"</f>
        <v>dossierComplet['P08_ETUD1564'][code_insee]</v>
      </c>
    </row>
    <row r="1415" spans="2:6" hidden="1">
      <c r="B1415" t="s">
        <v>6938</v>
      </c>
      <c r="C1415" t="s">
        <v>6939</v>
      </c>
      <c r="D1415" t="s">
        <v>6940</v>
      </c>
      <c r="E1415" t="s">
        <v>2768</v>
      </c>
      <c r="F1415" s="22" t="str">
        <f>"dossierComplet['"&amp;meta_dossier_complet[[#This Row],[COD_VAR]]&amp;"'][code_insee]"</f>
        <v>dossierComplet['P08_RETR1564'][code_insee]</v>
      </c>
    </row>
    <row r="1416" spans="2:6" hidden="1">
      <c r="B1416" t="s">
        <v>6941</v>
      </c>
      <c r="C1416" t="s">
        <v>6942</v>
      </c>
      <c r="D1416" t="s">
        <v>6943</v>
      </c>
      <c r="E1416" t="s">
        <v>2768</v>
      </c>
      <c r="F1416" s="22" t="str">
        <f>"dossierComplet['"&amp;meta_dossier_complet[[#This Row],[COD_VAR]]&amp;"'][code_insee]"</f>
        <v>dossierComplet['P08_AINACT1564'][code_insee]</v>
      </c>
    </row>
    <row r="1417" spans="2:6" hidden="1">
      <c r="B1417" t="s">
        <v>6944</v>
      </c>
      <c r="C1417" t="s">
        <v>6945</v>
      </c>
      <c r="D1417" t="s">
        <v>6835</v>
      </c>
      <c r="E1417" t="s">
        <v>2768</v>
      </c>
      <c r="F1417" s="22" t="str">
        <f>"dossierComplet['"&amp;meta_dossier_complet[[#This Row],[COD_VAR]]&amp;"'][code_insee]"</f>
        <v>dossierComplet['C08_ACT1564'][code_insee]</v>
      </c>
    </row>
    <row r="1418" spans="2:6" hidden="1">
      <c r="B1418" t="s">
        <v>6946</v>
      </c>
      <c r="C1418" t="s">
        <v>6947</v>
      </c>
      <c r="D1418" t="s">
        <v>6948</v>
      </c>
      <c r="E1418" t="s">
        <v>2768</v>
      </c>
      <c r="F1418" s="22" t="str">
        <f>"dossierComplet['"&amp;meta_dossier_complet[[#This Row],[COD_VAR]]&amp;"'][code_insee]"</f>
        <v>dossierComplet['C08_ACT1564_CS1'][code_insee]</v>
      </c>
    </row>
    <row r="1419" spans="2:6" hidden="1">
      <c r="B1419" t="s">
        <v>6949</v>
      </c>
      <c r="C1419" t="s">
        <v>6950</v>
      </c>
      <c r="D1419" t="s">
        <v>6951</v>
      </c>
      <c r="E1419" t="s">
        <v>2768</v>
      </c>
      <c r="F1419" s="22" t="str">
        <f>"dossierComplet['"&amp;meta_dossier_complet[[#This Row],[COD_VAR]]&amp;"'][code_insee]"</f>
        <v>dossierComplet['C08_ACT1564_CS2'][code_insee]</v>
      </c>
    </row>
    <row r="1420" spans="2:6" hidden="1">
      <c r="B1420" t="s">
        <v>6952</v>
      </c>
      <c r="C1420" t="s">
        <v>6953</v>
      </c>
      <c r="D1420" t="s">
        <v>6954</v>
      </c>
      <c r="E1420" t="s">
        <v>2768</v>
      </c>
      <c r="F1420" s="22" t="str">
        <f>"dossierComplet['"&amp;meta_dossier_complet[[#This Row],[COD_VAR]]&amp;"'][code_insee]"</f>
        <v>dossierComplet['C08_ACT1564_CS3'][code_insee]</v>
      </c>
    </row>
    <row r="1421" spans="2:6" hidden="1">
      <c r="B1421" t="s">
        <v>6955</v>
      </c>
      <c r="C1421" t="s">
        <v>6956</v>
      </c>
      <c r="D1421" t="s">
        <v>6957</v>
      </c>
      <c r="E1421" t="s">
        <v>2768</v>
      </c>
      <c r="F1421" s="22" t="str">
        <f>"dossierComplet['"&amp;meta_dossier_complet[[#This Row],[COD_VAR]]&amp;"'][code_insee]"</f>
        <v>dossierComplet['C08_ACT1564_CS4'][code_insee]</v>
      </c>
    </row>
    <row r="1422" spans="2:6" hidden="1">
      <c r="B1422" t="s">
        <v>6958</v>
      </c>
      <c r="C1422" t="s">
        <v>6959</v>
      </c>
      <c r="D1422" t="s">
        <v>6960</v>
      </c>
      <c r="E1422" t="s">
        <v>2768</v>
      </c>
      <c r="F1422" s="22" t="str">
        <f>"dossierComplet['"&amp;meta_dossier_complet[[#This Row],[COD_VAR]]&amp;"'][code_insee]"</f>
        <v>dossierComplet['C08_ACT1564_CS5'][code_insee]</v>
      </c>
    </row>
    <row r="1423" spans="2:6" hidden="1">
      <c r="B1423" t="s">
        <v>6961</v>
      </c>
      <c r="C1423" t="s">
        <v>6962</v>
      </c>
      <c r="D1423" t="s">
        <v>6963</v>
      </c>
      <c r="E1423" t="s">
        <v>2768</v>
      </c>
      <c r="F1423" s="22" t="str">
        <f>"dossierComplet['"&amp;meta_dossier_complet[[#This Row],[COD_VAR]]&amp;"'][code_insee]"</f>
        <v>dossierComplet['C08_ACT1564_CS6'][code_insee]</v>
      </c>
    </row>
    <row r="1424" spans="2:6" hidden="1">
      <c r="B1424" t="s">
        <v>6964</v>
      </c>
      <c r="C1424" t="s">
        <v>6965</v>
      </c>
      <c r="D1424" t="s">
        <v>6871</v>
      </c>
      <c r="E1424" t="s">
        <v>2768</v>
      </c>
      <c r="F1424" s="22" t="str">
        <f>"dossierComplet['"&amp;meta_dossier_complet[[#This Row],[COD_VAR]]&amp;"'][code_insee]"</f>
        <v>dossierComplet['C08_ACTOCC1564'][code_insee]</v>
      </c>
    </row>
    <row r="1425" spans="2:6" hidden="1">
      <c r="B1425" t="s">
        <v>6966</v>
      </c>
      <c r="C1425" t="s">
        <v>6967</v>
      </c>
      <c r="D1425" t="s">
        <v>6968</v>
      </c>
      <c r="E1425" t="s">
        <v>2768</v>
      </c>
      <c r="F1425" s="22" t="str">
        <f>"dossierComplet['"&amp;meta_dossier_complet[[#This Row],[COD_VAR]]&amp;"'][code_insee]"</f>
        <v>dossierComplet['C08_ACTOCC1564_CS1'][code_insee]</v>
      </c>
    </row>
    <row r="1426" spans="2:6" hidden="1">
      <c r="B1426" t="s">
        <v>6969</v>
      </c>
      <c r="C1426" t="s">
        <v>6970</v>
      </c>
      <c r="D1426" t="s">
        <v>6971</v>
      </c>
      <c r="E1426" t="s">
        <v>2768</v>
      </c>
      <c r="F1426" s="22" t="str">
        <f>"dossierComplet['"&amp;meta_dossier_complet[[#This Row],[COD_VAR]]&amp;"'][code_insee]"</f>
        <v>dossierComplet['C08_ACTOCC1564_CS2'][code_insee]</v>
      </c>
    </row>
    <row r="1427" spans="2:6" hidden="1">
      <c r="B1427" t="s">
        <v>6972</v>
      </c>
      <c r="C1427" t="s">
        <v>6973</v>
      </c>
      <c r="D1427" t="s">
        <v>6974</v>
      </c>
      <c r="E1427" t="s">
        <v>2768</v>
      </c>
      <c r="F1427" s="22" t="str">
        <f>"dossierComplet['"&amp;meta_dossier_complet[[#This Row],[COD_VAR]]&amp;"'][code_insee]"</f>
        <v>dossierComplet['C08_ACTOCC1564_CS3'][code_insee]</v>
      </c>
    </row>
    <row r="1428" spans="2:6" hidden="1">
      <c r="B1428" t="s">
        <v>6975</v>
      </c>
      <c r="C1428" t="s">
        <v>6976</v>
      </c>
      <c r="D1428" t="s">
        <v>6977</v>
      </c>
      <c r="E1428" t="s">
        <v>2768</v>
      </c>
      <c r="F1428" s="22" t="str">
        <f>"dossierComplet['"&amp;meta_dossier_complet[[#This Row],[COD_VAR]]&amp;"'][code_insee]"</f>
        <v>dossierComplet['C08_ACTOCC1564_CS4'][code_insee]</v>
      </c>
    </row>
    <row r="1429" spans="2:6" hidden="1">
      <c r="B1429" t="s">
        <v>6978</v>
      </c>
      <c r="C1429" t="s">
        <v>6979</v>
      </c>
      <c r="D1429" t="s">
        <v>6980</v>
      </c>
      <c r="E1429" t="s">
        <v>2768</v>
      </c>
      <c r="F1429" s="22" t="str">
        <f>"dossierComplet['"&amp;meta_dossier_complet[[#This Row],[COD_VAR]]&amp;"'][code_insee]"</f>
        <v>dossierComplet['C08_ACTOCC1564_CS5'][code_insee]</v>
      </c>
    </row>
    <row r="1430" spans="2:6" hidden="1">
      <c r="B1430" t="s">
        <v>6981</v>
      </c>
      <c r="C1430" t="s">
        <v>6982</v>
      </c>
      <c r="D1430" t="s">
        <v>6983</v>
      </c>
      <c r="E1430" t="s">
        <v>2768</v>
      </c>
      <c r="F1430" s="22" t="str">
        <f>"dossierComplet['"&amp;meta_dossier_complet[[#This Row],[COD_VAR]]&amp;"'][code_insee]"</f>
        <v>dossierComplet['C08_ACTOCC1564_CS6'][code_insee]</v>
      </c>
    </row>
    <row r="1431" spans="2:6" hidden="1">
      <c r="B1431" t="s">
        <v>6984</v>
      </c>
      <c r="C1431" t="s">
        <v>6985</v>
      </c>
      <c r="D1431" t="s">
        <v>6986</v>
      </c>
      <c r="E1431" t="s">
        <v>2768</v>
      </c>
      <c r="F1431" s="22" t="str">
        <f>"dossierComplet['"&amp;meta_dossier_complet[[#This Row],[COD_VAR]]&amp;"'][code_insee]"</f>
        <v>dossierComplet['P08_EMPLT'][code_insee]</v>
      </c>
    </row>
    <row r="1432" spans="2:6" hidden="1">
      <c r="B1432" t="s">
        <v>6987</v>
      </c>
      <c r="C1432" t="s">
        <v>6988</v>
      </c>
      <c r="D1432" t="s">
        <v>6989</v>
      </c>
      <c r="E1432" t="s">
        <v>2768</v>
      </c>
      <c r="F1432" s="22" t="str">
        <f>"dossierComplet['"&amp;meta_dossier_complet[[#This Row],[COD_VAR]]&amp;"'][code_insee]"</f>
        <v>dossierComplet['P08_ACTOCC'][code_insee]</v>
      </c>
    </row>
    <row r="1433" spans="2:6" hidden="1">
      <c r="B1433" t="s">
        <v>6990</v>
      </c>
      <c r="C1433" t="s">
        <v>6991</v>
      </c>
      <c r="D1433" t="s">
        <v>6992</v>
      </c>
      <c r="E1433" t="s">
        <v>2768</v>
      </c>
      <c r="F1433" s="22" t="str">
        <f>"dossierComplet['"&amp;meta_dossier_complet[[#This Row],[COD_VAR]]&amp;"'][code_insee]"</f>
        <v>dossierComplet['P08_ACT15P'][code_insee]</v>
      </c>
    </row>
    <row r="1434" spans="2:6" hidden="1">
      <c r="B1434" t="s">
        <v>6993</v>
      </c>
      <c r="C1434" t="s">
        <v>6994</v>
      </c>
      <c r="D1434" t="s">
        <v>6995</v>
      </c>
      <c r="E1434" t="s">
        <v>2768</v>
      </c>
      <c r="F1434" s="22" t="str">
        <f>"dossierComplet['"&amp;meta_dossier_complet[[#This Row],[COD_VAR]]&amp;"'][code_insee]"</f>
        <v>dossierComplet['P08_EMPLT_SAL'][code_insee]</v>
      </c>
    </row>
    <row r="1435" spans="2:6" hidden="1">
      <c r="B1435" t="s">
        <v>6996</v>
      </c>
      <c r="C1435" t="s">
        <v>6997</v>
      </c>
      <c r="D1435" t="s">
        <v>6998</v>
      </c>
      <c r="E1435" t="s">
        <v>2768</v>
      </c>
      <c r="F1435" s="22" t="str">
        <f>"dossierComplet['"&amp;meta_dossier_complet[[#This Row],[COD_VAR]]&amp;"'][code_insee]"</f>
        <v>dossierComplet['P08_EMPLT_FSAL'][code_insee]</v>
      </c>
    </row>
    <row r="1436" spans="2:6" hidden="1">
      <c r="B1436" t="s">
        <v>6999</v>
      </c>
      <c r="C1436" t="s">
        <v>7000</v>
      </c>
      <c r="D1436" t="s">
        <v>7001</v>
      </c>
      <c r="E1436" t="s">
        <v>2768</v>
      </c>
      <c r="F1436" s="22" t="str">
        <f>"dossierComplet['"&amp;meta_dossier_complet[[#This Row],[COD_VAR]]&amp;"'][code_insee]"</f>
        <v>dossierComplet['P08_EMPLT_SALTP'][code_insee]</v>
      </c>
    </row>
    <row r="1437" spans="2:6" hidden="1">
      <c r="B1437" t="s">
        <v>7002</v>
      </c>
      <c r="C1437" t="s">
        <v>7003</v>
      </c>
      <c r="D1437" t="s">
        <v>7004</v>
      </c>
      <c r="E1437" t="s">
        <v>2768</v>
      </c>
      <c r="F1437" s="22" t="str">
        <f>"dossierComplet['"&amp;meta_dossier_complet[[#This Row],[COD_VAR]]&amp;"'][code_insee]"</f>
        <v>dossierComplet['P08_EMPLT_NSAL'][code_insee]</v>
      </c>
    </row>
    <row r="1438" spans="2:6" hidden="1">
      <c r="B1438" t="s">
        <v>7005</v>
      </c>
      <c r="C1438" t="s">
        <v>7006</v>
      </c>
      <c r="D1438" t="s">
        <v>7007</v>
      </c>
      <c r="E1438" t="s">
        <v>2768</v>
      </c>
      <c r="F1438" s="22" t="str">
        <f>"dossierComplet['"&amp;meta_dossier_complet[[#This Row],[COD_VAR]]&amp;"'][code_insee]"</f>
        <v>dossierComplet['P08_EMPLT_FNSAL'][code_insee]</v>
      </c>
    </row>
    <row r="1439" spans="2:6" hidden="1">
      <c r="B1439" t="s">
        <v>7008</v>
      </c>
      <c r="C1439" t="s">
        <v>7009</v>
      </c>
      <c r="D1439" t="s">
        <v>7010</v>
      </c>
      <c r="E1439" t="s">
        <v>2768</v>
      </c>
      <c r="F1439" s="22" t="str">
        <f>"dossierComplet['"&amp;meta_dossier_complet[[#This Row],[COD_VAR]]&amp;"'][code_insee]"</f>
        <v>dossierComplet['P08_EMPLT_NSALTP'][code_insee]</v>
      </c>
    </row>
    <row r="1440" spans="2:6" hidden="1">
      <c r="B1440" t="s">
        <v>7011</v>
      </c>
      <c r="C1440" t="s">
        <v>7012</v>
      </c>
      <c r="D1440" t="s">
        <v>6986</v>
      </c>
      <c r="E1440" t="s">
        <v>2768</v>
      </c>
      <c r="F1440" s="22" t="str">
        <f>"dossierComplet['"&amp;meta_dossier_complet[[#This Row],[COD_VAR]]&amp;"'][code_insee]"</f>
        <v>dossierComplet['C08_EMPLT'][code_insee]</v>
      </c>
    </row>
    <row r="1441" spans="2:6" hidden="1">
      <c r="B1441" t="s">
        <v>7013</v>
      </c>
      <c r="C1441" t="s">
        <v>7014</v>
      </c>
      <c r="D1441" t="s">
        <v>7015</v>
      </c>
      <c r="E1441" t="s">
        <v>2768</v>
      </c>
      <c r="F1441" s="22" t="str">
        <f>"dossierComplet['"&amp;meta_dossier_complet[[#This Row],[COD_VAR]]&amp;"'][code_insee]"</f>
        <v>dossierComplet['C08_EMPLT_CS1'][code_insee]</v>
      </c>
    </row>
    <row r="1442" spans="2:6" hidden="1">
      <c r="B1442" t="s">
        <v>7016</v>
      </c>
      <c r="C1442" t="s">
        <v>7017</v>
      </c>
      <c r="D1442" t="s">
        <v>7018</v>
      </c>
      <c r="E1442" t="s">
        <v>2768</v>
      </c>
      <c r="F1442" s="22" t="str">
        <f>"dossierComplet['"&amp;meta_dossier_complet[[#This Row],[COD_VAR]]&amp;"'][code_insee]"</f>
        <v>dossierComplet['C08_EMPLT_CS2'][code_insee]</v>
      </c>
    </row>
    <row r="1443" spans="2:6" hidden="1">
      <c r="B1443" t="s">
        <v>7019</v>
      </c>
      <c r="C1443" t="s">
        <v>7020</v>
      </c>
      <c r="D1443" t="s">
        <v>7021</v>
      </c>
      <c r="E1443" t="s">
        <v>2768</v>
      </c>
      <c r="F1443" s="22" t="str">
        <f>"dossierComplet['"&amp;meta_dossier_complet[[#This Row],[COD_VAR]]&amp;"'][code_insee]"</f>
        <v>dossierComplet['C08_EMPLT_CS3'][code_insee]</v>
      </c>
    </row>
    <row r="1444" spans="2:6" hidden="1">
      <c r="B1444" t="s">
        <v>7022</v>
      </c>
      <c r="C1444" t="s">
        <v>7023</v>
      </c>
      <c r="D1444" t="s">
        <v>7024</v>
      </c>
      <c r="E1444" t="s">
        <v>2768</v>
      </c>
      <c r="F1444" s="22" t="str">
        <f>"dossierComplet['"&amp;meta_dossier_complet[[#This Row],[COD_VAR]]&amp;"'][code_insee]"</f>
        <v>dossierComplet['C08_EMPLT_CS4'][code_insee]</v>
      </c>
    </row>
    <row r="1445" spans="2:6" hidden="1">
      <c r="B1445" t="s">
        <v>7025</v>
      </c>
      <c r="C1445" t="s">
        <v>7026</v>
      </c>
      <c r="D1445" t="s">
        <v>7027</v>
      </c>
      <c r="E1445" t="s">
        <v>2768</v>
      </c>
      <c r="F1445" s="22" t="str">
        <f>"dossierComplet['"&amp;meta_dossier_complet[[#This Row],[COD_VAR]]&amp;"'][code_insee]"</f>
        <v>dossierComplet['C08_EMPLT_CS5'][code_insee]</v>
      </c>
    </row>
    <row r="1446" spans="2:6" hidden="1">
      <c r="B1446" t="s">
        <v>7028</v>
      </c>
      <c r="C1446" t="s">
        <v>7029</v>
      </c>
      <c r="D1446" t="s">
        <v>7030</v>
      </c>
      <c r="E1446" t="s">
        <v>2768</v>
      </c>
      <c r="F1446" s="22" t="str">
        <f>"dossierComplet['"&amp;meta_dossier_complet[[#This Row],[COD_VAR]]&amp;"'][code_insee]"</f>
        <v>dossierComplet['C08_EMPLT_CS6'][code_insee]</v>
      </c>
    </row>
    <row r="1447" spans="2:6" hidden="1">
      <c r="B1447" t="s">
        <v>7031</v>
      </c>
      <c r="C1447" t="s">
        <v>7032</v>
      </c>
      <c r="D1447" t="s">
        <v>7033</v>
      </c>
      <c r="E1447" t="s">
        <v>2768</v>
      </c>
      <c r="F1447" s="22" t="str">
        <f>"dossierComplet['"&amp;meta_dossier_complet[[#This Row],[COD_VAR]]&amp;"'][code_insee]"</f>
        <v>dossierComplet['C08_EMPLT_AGRI'][code_insee]</v>
      </c>
    </row>
    <row r="1448" spans="2:6" hidden="1">
      <c r="B1448" t="s">
        <v>7034</v>
      </c>
      <c r="C1448" t="s">
        <v>7035</v>
      </c>
      <c r="D1448" t="s">
        <v>7036</v>
      </c>
      <c r="E1448" t="s">
        <v>2768</v>
      </c>
      <c r="F1448" s="22" t="str">
        <f>"dossierComplet['"&amp;meta_dossier_complet[[#This Row],[COD_VAR]]&amp;"'][code_insee]"</f>
        <v>dossierComplet['C08_EMPLT_INDUS'][code_insee]</v>
      </c>
    </row>
    <row r="1449" spans="2:6" hidden="1">
      <c r="B1449" t="s">
        <v>7037</v>
      </c>
      <c r="C1449" t="s">
        <v>7038</v>
      </c>
      <c r="D1449" t="s">
        <v>7039</v>
      </c>
      <c r="E1449" t="s">
        <v>2768</v>
      </c>
      <c r="F1449" s="22" t="str">
        <f>"dossierComplet['"&amp;meta_dossier_complet[[#This Row],[COD_VAR]]&amp;"'][code_insee]"</f>
        <v>dossierComplet['C08_EMPLT_CONST'][code_insee]</v>
      </c>
    </row>
    <row r="1450" spans="2:6" hidden="1">
      <c r="B1450" t="s">
        <v>7040</v>
      </c>
      <c r="C1450" t="s">
        <v>7041</v>
      </c>
      <c r="D1450" t="s">
        <v>7042</v>
      </c>
      <c r="E1450" t="s">
        <v>2768</v>
      </c>
      <c r="F1450" s="22" t="str">
        <f>"dossierComplet['"&amp;meta_dossier_complet[[#This Row],[COD_VAR]]&amp;"'][code_insee]"</f>
        <v>dossierComplet['C08_EMPLT_CTS'][code_insee]</v>
      </c>
    </row>
    <row r="1451" spans="2:6" hidden="1">
      <c r="B1451" t="s">
        <v>7043</v>
      </c>
      <c r="C1451" t="s">
        <v>7044</v>
      </c>
      <c r="D1451" t="s">
        <v>7045</v>
      </c>
      <c r="E1451" t="s">
        <v>2768</v>
      </c>
      <c r="F1451" s="22" t="str">
        <f>"dossierComplet['"&amp;meta_dossier_complet[[#This Row],[COD_VAR]]&amp;"'][code_insee]"</f>
        <v>dossierComplet['C08_EMPLT_APESAS'][code_insee]</v>
      </c>
    </row>
    <row r="1452" spans="2:6" hidden="1">
      <c r="B1452" t="s">
        <v>7046</v>
      </c>
      <c r="C1452" t="s">
        <v>7047</v>
      </c>
      <c r="D1452" t="s">
        <v>7048</v>
      </c>
      <c r="E1452" t="s">
        <v>2768</v>
      </c>
      <c r="F1452" s="22" t="str">
        <f>"dossierComplet['"&amp;meta_dossier_complet[[#This Row],[COD_VAR]]&amp;"'][code_insee]"</f>
        <v>dossierComplet['C08_EMPLT_F'][code_insee]</v>
      </c>
    </row>
    <row r="1453" spans="2:6" hidden="1">
      <c r="B1453" t="s">
        <v>7049</v>
      </c>
      <c r="C1453" t="s">
        <v>7050</v>
      </c>
      <c r="D1453" t="s">
        <v>7051</v>
      </c>
      <c r="E1453" t="s">
        <v>2768</v>
      </c>
      <c r="F1453" s="22" t="str">
        <f>"dossierComplet['"&amp;meta_dossier_complet[[#This Row],[COD_VAR]]&amp;"'][code_insee]"</f>
        <v>dossierComplet['C08_AGRILT_F'][code_insee]</v>
      </c>
    </row>
    <row r="1454" spans="2:6" hidden="1">
      <c r="B1454" t="s">
        <v>7052</v>
      </c>
      <c r="C1454" t="s">
        <v>7053</v>
      </c>
      <c r="D1454" t="s">
        <v>7054</v>
      </c>
      <c r="E1454" t="s">
        <v>2768</v>
      </c>
      <c r="F1454" s="22" t="str">
        <f>"dossierComplet['"&amp;meta_dossier_complet[[#This Row],[COD_VAR]]&amp;"'][code_insee]"</f>
        <v>dossierComplet['C08_INDUSLT_F'][code_insee]</v>
      </c>
    </row>
    <row r="1455" spans="2:6" hidden="1">
      <c r="B1455" t="s">
        <v>7055</v>
      </c>
      <c r="C1455" t="s">
        <v>7056</v>
      </c>
      <c r="D1455" t="s">
        <v>7057</v>
      </c>
      <c r="E1455" t="s">
        <v>2768</v>
      </c>
      <c r="F1455" s="22" t="str">
        <f>"dossierComplet['"&amp;meta_dossier_complet[[#This Row],[COD_VAR]]&amp;"'][code_insee]"</f>
        <v>dossierComplet['C08_CONSTLT_F'][code_insee]</v>
      </c>
    </row>
    <row r="1456" spans="2:6" hidden="1">
      <c r="B1456" t="s">
        <v>7058</v>
      </c>
      <c r="C1456" t="s">
        <v>7059</v>
      </c>
      <c r="D1456" t="s">
        <v>7060</v>
      </c>
      <c r="E1456" t="s">
        <v>2768</v>
      </c>
      <c r="F1456" s="22" t="str">
        <f>"dossierComplet['"&amp;meta_dossier_complet[[#This Row],[COD_VAR]]&amp;"'][code_insee]"</f>
        <v>dossierComplet['C08_CTSLT_F'][code_insee]</v>
      </c>
    </row>
    <row r="1457" spans="2:6" hidden="1">
      <c r="B1457" t="s">
        <v>7061</v>
      </c>
      <c r="C1457" t="s">
        <v>7062</v>
      </c>
      <c r="D1457" t="s">
        <v>7063</v>
      </c>
      <c r="E1457" t="s">
        <v>2768</v>
      </c>
      <c r="F1457" s="22" t="str">
        <f>"dossierComplet['"&amp;meta_dossier_complet[[#This Row],[COD_VAR]]&amp;"'][code_insee]"</f>
        <v>dossierComplet['C08_APESASLT_F'][code_insee]</v>
      </c>
    </row>
    <row r="1458" spans="2:6" hidden="1">
      <c r="B1458" t="s">
        <v>7064</v>
      </c>
      <c r="C1458" t="s">
        <v>7065</v>
      </c>
      <c r="D1458" t="s">
        <v>6995</v>
      </c>
      <c r="E1458" t="s">
        <v>2768</v>
      </c>
      <c r="F1458" s="22" t="str">
        <f>"dossierComplet['"&amp;meta_dossier_complet[[#This Row],[COD_VAR]]&amp;"'][code_insee]"</f>
        <v>dossierComplet['C08_EMPLT_SAL'][code_insee]</v>
      </c>
    </row>
    <row r="1459" spans="2:6" hidden="1">
      <c r="B1459" t="s">
        <v>7066</v>
      </c>
      <c r="C1459" t="s">
        <v>7067</v>
      </c>
      <c r="D1459" t="s">
        <v>7068</v>
      </c>
      <c r="E1459" t="s">
        <v>2768</v>
      </c>
      <c r="F1459" s="22" t="str">
        <f>"dossierComplet['"&amp;meta_dossier_complet[[#This Row],[COD_VAR]]&amp;"'][code_insee]"</f>
        <v>dossierComplet['C08_AGRILT_SAL'][code_insee]</v>
      </c>
    </row>
    <row r="1460" spans="2:6" hidden="1">
      <c r="B1460" t="s">
        <v>7069</v>
      </c>
      <c r="C1460" t="s">
        <v>7070</v>
      </c>
      <c r="D1460" t="s">
        <v>7071</v>
      </c>
      <c r="E1460" t="s">
        <v>2768</v>
      </c>
      <c r="F1460" s="22" t="str">
        <f>"dossierComplet['"&amp;meta_dossier_complet[[#This Row],[COD_VAR]]&amp;"'][code_insee]"</f>
        <v>dossierComplet['C08_INDUSLT_SAL'][code_insee]</v>
      </c>
    </row>
    <row r="1461" spans="2:6" hidden="1">
      <c r="B1461" t="s">
        <v>7072</v>
      </c>
      <c r="C1461" t="s">
        <v>7073</v>
      </c>
      <c r="D1461" t="s">
        <v>7074</v>
      </c>
      <c r="E1461" t="s">
        <v>2768</v>
      </c>
      <c r="F1461" s="22" t="str">
        <f>"dossierComplet['"&amp;meta_dossier_complet[[#This Row],[COD_VAR]]&amp;"'][code_insee]"</f>
        <v>dossierComplet['C08_CONSTLT_SAL'][code_insee]</v>
      </c>
    </row>
    <row r="1462" spans="2:6" hidden="1">
      <c r="B1462" t="s">
        <v>7075</v>
      </c>
      <c r="C1462" t="s">
        <v>7076</v>
      </c>
      <c r="D1462" t="s">
        <v>7077</v>
      </c>
      <c r="E1462" t="s">
        <v>2768</v>
      </c>
      <c r="F1462" s="22" t="str">
        <f>"dossierComplet['"&amp;meta_dossier_complet[[#This Row],[COD_VAR]]&amp;"'][code_insee]"</f>
        <v>dossierComplet['C08_CTSLT_SAL'][code_insee]</v>
      </c>
    </row>
    <row r="1463" spans="2:6" hidden="1">
      <c r="B1463" t="s">
        <v>7078</v>
      </c>
      <c r="C1463" t="s">
        <v>7079</v>
      </c>
      <c r="D1463" t="s">
        <v>7080</v>
      </c>
      <c r="E1463" t="s">
        <v>2768</v>
      </c>
      <c r="F1463" s="22" t="str">
        <f>"dossierComplet['"&amp;meta_dossier_complet[[#This Row],[COD_VAR]]&amp;"'][code_insee]"</f>
        <v>dossierComplet['C08_APESASLT_SAL'][code_insee]</v>
      </c>
    </row>
    <row r="1464" spans="2:6" hidden="1">
      <c r="B1464" t="s">
        <v>7081</v>
      </c>
      <c r="C1464" t="s">
        <v>7082</v>
      </c>
      <c r="D1464" t="s">
        <v>7083</v>
      </c>
      <c r="E1464" t="s">
        <v>2768</v>
      </c>
      <c r="F1464" s="22" t="str">
        <f>"dossierComplet['"&amp;meta_dossier_complet[[#This Row],[COD_VAR]]&amp;"'][code_insee]"</f>
        <v>dossierComplet['C08_AGRILT_FSAL'][code_insee]</v>
      </c>
    </row>
    <row r="1465" spans="2:6" hidden="1">
      <c r="B1465" t="s">
        <v>7084</v>
      </c>
      <c r="C1465" t="s">
        <v>7085</v>
      </c>
      <c r="D1465" t="s">
        <v>7086</v>
      </c>
      <c r="E1465" t="s">
        <v>2768</v>
      </c>
      <c r="F1465" s="22" t="str">
        <f>"dossierComplet['"&amp;meta_dossier_complet[[#This Row],[COD_VAR]]&amp;"'][code_insee]"</f>
        <v>dossierComplet['C08_INDUSLT_FSAL'][code_insee]</v>
      </c>
    </row>
    <row r="1466" spans="2:6" hidden="1">
      <c r="B1466" t="s">
        <v>7087</v>
      </c>
      <c r="C1466" t="s">
        <v>7088</v>
      </c>
      <c r="D1466" t="s">
        <v>7089</v>
      </c>
      <c r="E1466" t="s">
        <v>2768</v>
      </c>
      <c r="F1466" s="22" t="str">
        <f>"dossierComplet['"&amp;meta_dossier_complet[[#This Row],[COD_VAR]]&amp;"'][code_insee]"</f>
        <v>dossierComplet['C08_CONSTLT_FSAL'][code_insee]</v>
      </c>
    </row>
    <row r="1467" spans="2:6" hidden="1">
      <c r="B1467" t="s">
        <v>7090</v>
      </c>
      <c r="C1467" t="s">
        <v>7091</v>
      </c>
      <c r="D1467" t="s">
        <v>7092</v>
      </c>
      <c r="E1467" t="s">
        <v>2768</v>
      </c>
      <c r="F1467" s="22" t="str">
        <f>"dossierComplet['"&amp;meta_dossier_complet[[#This Row],[COD_VAR]]&amp;"'][code_insee]"</f>
        <v>dossierComplet['C08_CTSLT_FSAL'][code_insee]</v>
      </c>
    </row>
    <row r="1468" spans="2:6" hidden="1">
      <c r="B1468" t="s">
        <v>7093</v>
      </c>
      <c r="C1468" t="s">
        <v>7094</v>
      </c>
      <c r="D1468" t="s">
        <v>7095</v>
      </c>
      <c r="E1468" t="s">
        <v>2768</v>
      </c>
      <c r="F1468" s="22" t="str">
        <f>"dossierComplet['"&amp;meta_dossier_complet[[#This Row],[COD_VAR]]&amp;"'][code_insee]"</f>
        <v>dossierComplet['C08_APESASLT_FSAL'][code_insee]</v>
      </c>
    </row>
    <row r="1469" spans="2:6" hidden="1">
      <c r="B1469" t="s">
        <v>7096</v>
      </c>
      <c r="C1469" t="s">
        <v>7097</v>
      </c>
      <c r="D1469" t="s">
        <v>7098</v>
      </c>
      <c r="E1469" t="s">
        <v>2768</v>
      </c>
      <c r="F1469" s="22" t="str">
        <f>"dossierComplet['"&amp;meta_dossier_complet[[#This Row],[COD_VAR]]&amp;"'][code_insee]"</f>
        <v>dossierComplet['C08_AGRILT_NSAL'][code_insee]</v>
      </c>
    </row>
    <row r="1470" spans="2:6" hidden="1">
      <c r="B1470" t="s">
        <v>7099</v>
      </c>
      <c r="C1470" t="s">
        <v>7100</v>
      </c>
      <c r="D1470" t="s">
        <v>7101</v>
      </c>
      <c r="E1470" t="s">
        <v>2768</v>
      </c>
      <c r="F1470" s="22" t="str">
        <f>"dossierComplet['"&amp;meta_dossier_complet[[#This Row],[COD_VAR]]&amp;"'][code_insee]"</f>
        <v>dossierComplet['C08_INDUSLT_NSAL'][code_insee]</v>
      </c>
    </row>
    <row r="1471" spans="2:6" hidden="1">
      <c r="B1471" t="s">
        <v>7102</v>
      </c>
      <c r="C1471" t="s">
        <v>7103</v>
      </c>
      <c r="D1471" t="s">
        <v>7104</v>
      </c>
      <c r="E1471" t="s">
        <v>2768</v>
      </c>
      <c r="F1471" s="22" t="str">
        <f>"dossierComplet['"&amp;meta_dossier_complet[[#This Row],[COD_VAR]]&amp;"'][code_insee]"</f>
        <v>dossierComplet['C08_CONSTLT_NSAL'][code_insee]</v>
      </c>
    </row>
    <row r="1472" spans="2:6" hidden="1">
      <c r="B1472" t="s">
        <v>7105</v>
      </c>
      <c r="C1472" t="s">
        <v>7106</v>
      </c>
      <c r="D1472" t="s">
        <v>7107</v>
      </c>
      <c r="E1472" t="s">
        <v>2768</v>
      </c>
      <c r="F1472" s="22" t="str">
        <f>"dossierComplet['"&amp;meta_dossier_complet[[#This Row],[COD_VAR]]&amp;"'][code_insee]"</f>
        <v>dossierComplet['C08_CTSLT_NSAL'][code_insee]</v>
      </c>
    </row>
    <row r="1473" spans="1:6" hidden="1">
      <c r="B1473" t="s">
        <v>7108</v>
      </c>
      <c r="C1473" t="s">
        <v>7109</v>
      </c>
      <c r="D1473" t="s">
        <v>7110</v>
      </c>
      <c r="E1473" t="s">
        <v>2768</v>
      </c>
      <c r="F1473" s="22" t="str">
        <f>"dossierComplet['"&amp;meta_dossier_complet[[#This Row],[COD_VAR]]&amp;"'][code_insee]"</f>
        <v>dossierComplet['C08_APESASLT_NSAL'][code_insee]</v>
      </c>
    </row>
    <row r="1474" spans="1:6" hidden="1">
      <c r="B1474" t="s">
        <v>7111</v>
      </c>
      <c r="C1474" t="s">
        <v>7112</v>
      </c>
      <c r="D1474" t="s">
        <v>7113</v>
      </c>
      <c r="E1474" t="s">
        <v>2768</v>
      </c>
      <c r="F1474" s="22" t="str">
        <f>"dossierComplet['"&amp;meta_dossier_complet[[#This Row],[COD_VAR]]&amp;"'][code_insee]"</f>
        <v>dossierComplet['C08_AGRILT_FNSAL'][code_insee]</v>
      </c>
    </row>
    <row r="1475" spans="1:6" hidden="1">
      <c r="B1475" t="s">
        <v>7114</v>
      </c>
      <c r="C1475" t="s">
        <v>7115</v>
      </c>
      <c r="D1475" t="s">
        <v>7116</v>
      </c>
      <c r="E1475" t="s">
        <v>2768</v>
      </c>
      <c r="F1475" s="22" t="str">
        <f>"dossierComplet['"&amp;meta_dossier_complet[[#This Row],[COD_VAR]]&amp;"'][code_insee]"</f>
        <v>dossierComplet['C08_INDUSLT_FNSAL'][code_insee]</v>
      </c>
    </row>
    <row r="1476" spans="1:6" hidden="1">
      <c r="B1476" t="s">
        <v>7117</v>
      </c>
      <c r="C1476" t="s">
        <v>7118</v>
      </c>
      <c r="D1476" t="s">
        <v>7119</v>
      </c>
      <c r="E1476" t="s">
        <v>2768</v>
      </c>
      <c r="F1476" s="22" t="str">
        <f>"dossierComplet['"&amp;meta_dossier_complet[[#This Row],[COD_VAR]]&amp;"'][code_insee]"</f>
        <v>dossierComplet['C08_CONSTLT_FNSAL'][code_insee]</v>
      </c>
    </row>
    <row r="1477" spans="1:6" hidden="1">
      <c r="B1477" t="s">
        <v>7120</v>
      </c>
      <c r="C1477" t="s">
        <v>7121</v>
      </c>
      <c r="D1477" t="s">
        <v>7122</v>
      </c>
      <c r="E1477" t="s">
        <v>2768</v>
      </c>
      <c r="F1477" s="22" t="str">
        <f>"dossierComplet['"&amp;meta_dossier_complet[[#This Row],[COD_VAR]]&amp;"'][code_insee]"</f>
        <v>dossierComplet['C08_CTSLT_FNSAL'][code_insee]</v>
      </c>
    </row>
    <row r="1478" spans="1:6" hidden="1">
      <c r="B1478" t="s">
        <v>7123</v>
      </c>
      <c r="C1478" t="s">
        <v>7124</v>
      </c>
      <c r="D1478" t="s">
        <v>7125</v>
      </c>
      <c r="E1478" t="s">
        <v>2768</v>
      </c>
      <c r="F1478" s="22" t="str">
        <f>"dossierComplet['"&amp;meta_dossier_complet[[#This Row],[COD_VAR]]&amp;"'][code_insee]"</f>
        <v>dossierComplet['C08_APESASLT_FNSAL'][code_insee]</v>
      </c>
    </row>
    <row r="1479" spans="1:6" hidden="1">
      <c r="B1479" t="s">
        <v>7126</v>
      </c>
      <c r="C1479" t="s">
        <v>7127</v>
      </c>
      <c r="D1479" t="s">
        <v>7128</v>
      </c>
      <c r="E1479" t="s">
        <v>2768</v>
      </c>
      <c r="F1479" s="22" t="str">
        <f>"dossierComplet['"&amp;meta_dossier_complet[[#This Row],[COD_VAR]]&amp;"'][code_insee]"</f>
        <v>dossierComplet['D99_POP'][code_insee]</v>
      </c>
    </row>
    <row r="1480" spans="1:6" hidden="1">
      <c r="B1480" t="s">
        <v>7129</v>
      </c>
      <c r="C1480" t="s">
        <v>7130</v>
      </c>
      <c r="D1480" t="s">
        <v>7131</v>
      </c>
      <c r="E1480" t="s">
        <v>2768</v>
      </c>
      <c r="F1480" s="22" t="str">
        <f>"dossierComplet['"&amp;meta_dossier_complet[[#This Row],[COD_VAR]]&amp;"'][code_insee]"</f>
        <v>dossierComplet['D90_POP'][code_insee]</v>
      </c>
    </row>
    <row r="1481" spans="1:6" hidden="1">
      <c r="B1481" t="s">
        <v>7132</v>
      </c>
      <c r="C1481" t="s">
        <v>7133</v>
      </c>
      <c r="D1481" t="s">
        <v>7131</v>
      </c>
      <c r="E1481" t="s">
        <v>2768</v>
      </c>
      <c r="F1481" s="22" t="str">
        <f>"dossierComplet['"&amp;meta_dossier_complet[[#This Row],[COD_VAR]]&amp;"'][code_insee]"</f>
        <v>dossierComplet['D82_POP'][code_insee]</v>
      </c>
    </row>
    <row r="1482" spans="1:6" hidden="1">
      <c r="B1482" t="s">
        <v>7134</v>
      </c>
      <c r="C1482" t="s">
        <v>7135</v>
      </c>
      <c r="D1482" t="s">
        <v>7131</v>
      </c>
      <c r="E1482" t="s">
        <v>2768</v>
      </c>
      <c r="F1482" s="22" t="str">
        <f>"dossierComplet['"&amp;meta_dossier_complet[[#This Row],[COD_VAR]]&amp;"'][code_insee]"</f>
        <v>dossierComplet['D75_POP'][code_insee]</v>
      </c>
    </row>
    <row r="1483" spans="1:6" hidden="1">
      <c r="B1483" t="s">
        <v>7136</v>
      </c>
      <c r="C1483" t="s">
        <v>7137</v>
      </c>
      <c r="D1483" t="s">
        <v>7131</v>
      </c>
      <c r="E1483" t="s">
        <v>2768</v>
      </c>
      <c r="F1483" s="22" t="str">
        <f>"dossierComplet['"&amp;meta_dossier_complet[[#This Row],[COD_VAR]]&amp;"'][code_insee]"</f>
        <v>dossierComplet['D68_POP'][code_insee]</v>
      </c>
    </row>
    <row r="1484" spans="1:6" hidden="1">
      <c r="B1484" t="s">
        <v>7138</v>
      </c>
      <c r="C1484" t="s">
        <v>7139</v>
      </c>
      <c r="D1484" t="s">
        <v>7139</v>
      </c>
      <c r="E1484" t="s">
        <v>2768</v>
      </c>
      <c r="F1484" s="22" t="str">
        <f>"dossierComplet['"&amp;meta_dossier_complet[[#This Row],[COD_VAR]]&amp;"'][code_insee]"</f>
        <v>dossierComplet['SUPERF'][code_insee]</v>
      </c>
    </row>
    <row r="1485" spans="1:6">
      <c r="A1485" s="19" t="s">
        <v>2766</v>
      </c>
      <c r="B1485" t="s">
        <v>227</v>
      </c>
      <c r="C1485" t="s">
        <v>7140</v>
      </c>
      <c r="D1485" t="s">
        <v>228</v>
      </c>
      <c r="E1485" t="s">
        <v>2768</v>
      </c>
      <c r="F1485" s="22" t="str">
        <f>"dossierComplet['"&amp;meta_dossier_complet[[#This Row],[COD_VAR]]&amp;"'][code_insee]"</f>
        <v>dossierComplet['NAIS1318'][code_insee]</v>
      </c>
    </row>
    <row r="1486" spans="1:6">
      <c r="A1486" s="19" t="s">
        <v>2766</v>
      </c>
      <c r="B1486" t="s">
        <v>229</v>
      </c>
      <c r="C1486" t="s">
        <v>7141</v>
      </c>
      <c r="D1486" t="s">
        <v>230</v>
      </c>
      <c r="E1486" t="s">
        <v>2768</v>
      </c>
      <c r="F1486" s="22" t="str">
        <f>"dossierComplet['"&amp;meta_dossier_complet[[#This Row],[COD_VAR]]&amp;"'][code_insee]"</f>
        <v>dossierComplet['NAIS0813'][code_insee]</v>
      </c>
    </row>
    <row r="1487" spans="1:6" hidden="1">
      <c r="B1487" t="s">
        <v>7142</v>
      </c>
      <c r="C1487" t="s">
        <v>7143</v>
      </c>
      <c r="D1487" t="s">
        <v>7144</v>
      </c>
      <c r="E1487" t="s">
        <v>2768</v>
      </c>
      <c r="F1487" s="22" t="str">
        <f>"dossierComplet['"&amp;meta_dossier_complet[[#This Row],[COD_VAR]]&amp;"'][code_insee]"</f>
        <v>dossierComplet['NAIS9908'][code_insee]</v>
      </c>
    </row>
    <row r="1488" spans="1:6" hidden="1">
      <c r="B1488" t="s">
        <v>7145</v>
      </c>
      <c r="C1488" t="s">
        <v>7146</v>
      </c>
      <c r="D1488" t="s">
        <v>7147</v>
      </c>
      <c r="E1488" t="s">
        <v>2768</v>
      </c>
      <c r="F1488" s="22" t="str">
        <f>"dossierComplet['"&amp;meta_dossier_complet[[#This Row],[COD_VAR]]&amp;"'][code_insee]"</f>
        <v>dossierComplet['NAIS9099'][code_insee]</v>
      </c>
    </row>
    <row r="1489" spans="1:6" hidden="1">
      <c r="B1489" t="s">
        <v>7148</v>
      </c>
      <c r="C1489" t="s">
        <v>7149</v>
      </c>
      <c r="D1489" t="s">
        <v>7150</v>
      </c>
      <c r="E1489" t="s">
        <v>2768</v>
      </c>
      <c r="F1489" s="22" t="str">
        <f>"dossierComplet['"&amp;meta_dossier_complet[[#This Row],[COD_VAR]]&amp;"'][code_insee]"</f>
        <v>dossierComplet['NAIS8290'][code_insee]</v>
      </c>
    </row>
    <row r="1490" spans="1:6" hidden="1">
      <c r="B1490" t="s">
        <v>7151</v>
      </c>
      <c r="C1490" t="s">
        <v>7152</v>
      </c>
      <c r="D1490" t="s">
        <v>7153</v>
      </c>
      <c r="E1490" t="s">
        <v>2768</v>
      </c>
      <c r="F1490" s="22" t="str">
        <f>"dossierComplet['"&amp;meta_dossier_complet[[#This Row],[COD_VAR]]&amp;"'][code_insee]"</f>
        <v>dossierComplet['NAIS7582'][code_insee]</v>
      </c>
    </row>
    <row r="1491" spans="1:6" hidden="1">
      <c r="B1491" t="s">
        <v>7154</v>
      </c>
      <c r="C1491" t="s">
        <v>7155</v>
      </c>
      <c r="D1491" t="s">
        <v>7156</v>
      </c>
      <c r="E1491" t="s">
        <v>2768</v>
      </c>
      <c r="F1491" s="22" t="str">
        <f>"dossierComplet['"&amp;meta_dossier_complet[[#This Row],[COD_VAR]]&amp;"'][code_insee]"</f>
        <v>dossierComplet['NAIS6875'][code_insee]</v>
      </c>
    </row>
    <row r="1492" spans="1:6">
      <c r="A1492" s="19" t="s">
        <v>2766</v>
      </c>
      <c r="B1492" t="s">
        <v>232</v>
      </c>
      <c r="C1492" t="s">
        <v>7157</v>
      </c>
      <c r="D1492" t="s">
        <v>7158</v>
      </c>
      <c r="E1492" t="s">
        <v>2768</v>
      </c>
      <c r="F1492" s="22" t="str">
        <f>"dossierComplet['"&amp;meta_dossier_complet[[#This Row],[COD_VAR]]&amp;"'][code_insee]"</f>
        <v>dossierComplet['DECE1318'][code_insee]</v>
      </c>
    </row>
    <row r="1493" spans="1:6">
      <c r="A1493" s="19" t="s">
        <v>2766</v>
      </c>
      <c r="B1493" t="s">
        <v>233</v>
      </c>
      <c r="C1493" t="s">
        <v>7159</v>
      </c>
      <c r="D1493" t="s">
        <v>7160</v>
      </c>
      <c r="E1493" t="s">
        <v>2768</v>
      </c>
      <c r="F1493" s="22" t="str">
        <f>"dossierComplet['"&amp;meta_dossier_complet[[#This Row],[COD_VAR]]&amp;"'][code_insee]"</f>
        <v>dossierComplet['DECE0813'][code_insee]</v>
      </c>
    </row>
    <row r="1494" spans="1:6" hidden="1">
      <c r="B1494" t="s">
        <v>7161</v>
      </c>
      <c r="C1494" t="s">
        <v>7162</v>
      </c>
      <c r="D1494" t="s">
        <v>7163</v>
      </c>
      <c r="E1494" t="s">
        <v>2768</v>
      </c>
      <c r="F1494" s="22" t="str">
        <f>"dossierComplet['"&amp;meta_dossier_complet[[#This Row],[COD_VAR]]&amp;"'][code_insee]"</f>
        <v>dossierComplet['DECE9908'][code_insee]</v>
      </c>
    </row>
    <row r="1495" spans="1:6" hidden="1">
      <c r="B1495" t="s">
        <v>7164</v>
      </c>
      <c r="C1495" t="s">
        <v>7165</v>
      </c>
      <c r="D1495" t="s">
        <v>7166</v>
      </c>
      <c r="E1495" t="s">
        <v>2768</v>
      </c>
      <c r="F1495" s="22" t="str">
        <f>"dossierComplet['"&amp;meta_dossier_complet[[#This Row],[COD_VAR]]&amp;"'][code_insee]"</f>
        <v>dossierComplet['DECE9099'][code_insee]</v>
      </c>
    </row>
    <row r="1496" spans="1:6" hidden="1">
      <c r="B1496" t="s">
        <v>7167</v>
      </c>
      <c r="C1496" t="s">
        <v>7168</v>
      </c>
      <c r="D1496" t="s">
        <v>7169</v>
      </c>
      <c r="E1496" t="s">
        <v>2768</v>
      </c>
      <c r="F1496" s="22" t="str">
        <f>"dossierComplet['"&amp;meta_dossier_complet[[#This Row],[COD_VAR]]&amp;"'][code_insee]"</f>
        <v>dossierComplet['DECE8290'][code_insee]</v>
      </c>
    </row>
    <row r="1497" spans="1:6" hidden="1">
      <c r="B1497" t="s">
        <v>7170</v>
      </c>
      <c r="C1497" t="s">
        <v>7171</v>
      </c>
      <c r="D1497" t="s">
        <v>7172</v>
      </c>
      <c r="E1497" t="s">
        <v>2768</v>
      </c>
      <c r="F1497" s="22" t="str">
        <f>"dossierComplet['"&amp;meta_dossier_complet[[#This Row],[COD_VAR]]&amp;"'][code_insee]"</f>
        <v>dossierComplet['DECE7582'][code_insee]</v>
      </c>
    </row>
    <row r="1498" spans="1:6" hidden="1">
      <c r="B1498" t="s">
        <v>7173</v>
      </c>
      <c r="C1498" t="s">
        <v>7174</v>
      </c>
      <c r="D1498" t="s">
        <v>7175</v>
      </c>
      <c r="E1498" t="s">
        <v>2768</v>
      </c>
      <c r="F1498" s="22" t="str">
        <f>"dossierComplet['"&amp;meta_dossier_complet[[#This Row],[COD_VAR]]&amp;"'][code_insee]"</f>
        <v>dossierComplet['DECE6875'][code_insee]</v>
      </c>
    </row>
    <row r="1499" spans="1:6" hidden="1">
      <c r="B1499" t="s">
        <v>7176</v>
      </c>
      <c r="C1499" t="s">
        <v>7177</v>
      </c>
      <c r="D1499" t="s">
        <v>7178</v>
      </c>
      <c r="E1499" t="s">
        <v>2768</v>
      </c>
      <c r="F1499" s="22" t="str">
        <f>"dossierComplet['"&amp;meta_dossier_complet[[#This Row],[COD_VAR]]&amp;"'][code_insee]"</f>
        <v>dossierComplet['D99_LOG'][code_insee]</v>
      </c>
    </row>
    <row r="1500" spans="1:6" hidden="1">
      <c r="B1500" t="s">
        <v>7179</v>
      </c>
      <c r="C1500" t="s">
        <v>7180</v>
      </c>
      <c r="D1500" t="s">
        <v>7178</v>
      </c>
      <c r="E1500" t="s">
        <v>2768</v>
      </c>
      <c r="F1500" s="22" t="str">
        <f>"dossierComplet['"&amp;meta_dossier_complet[[#This Row],[COD_VAR]]&amp;"'][code_insee]"</f>
        <v>dossierComplet['D90_LOG'][code_insee]</v>
      </c>
    </row>
    <row r="1501" spans="1:6" hidden="1">
      <c r="B1501" t="s">
        <v>7181</v>
      </c>
      <c r="C1501" t="s">
        <v>7182</v>
      </c>
      <c r="D1501" t="s">
        <v>7178</v>
      </c>
      <c r="E1501" t="s">
        <v>2768</v>
      </c>
      <c r="F1501" s="22" t="str">
        <f>"dossierComplet['"&amp;meta_dossier_complet[[#This Row],[COD_VAR]]&amp;"'][code_insee]"</f>
        <v>dossierComplet['D82_LOG'][code_insee]</v>
      </c>
    </row>
    <row r="1502" spans="1:6" hidden="1">
      <c r="B1502" t="s">
        <v>7183</v>
      </c>
      <c r="C1502" t="s">
        <v>7184</v>
      </c>
      <c r="D1502" t="s">
        <v>7178</v>
      </c>
      <c r="E1502" t="s">
        <v>2768</v>
      </c>
      <c r="F1502" s="22" t="str">
        <f>"dossierComplet['"&amp;meta_dossier_complet[[#This Row],[COD_VAR]]&amp;"'][code_insee]"</f>
        <v>dossierComplet['D75_LOG'][code_insee]</v>
      </c>
    </row>
    <row r="1503" spans="1:6" hidden="1">
      <c r="B1503" t="s">
        <v>7185</v>
      </c>
      <c r="C1503" t="s">
        <v>7186</v>
      </c>
      <c r="D1503" t="s">
        <v>7178</v>
      </c>
      <c r="E1503" t="s">
        <v>2768</v>
      </c>
      <c r="F1503" s="22" t="str">
        <f>"dossierComplet['"&amp;meta_dossier_complet[[#This Row],[COD_VAR]]&amp;"'][code_insee]"</f>
        <v>dossierComplet['D68_LOG'][code_insee]</v>
      </c>
    </row>
    <row r="1504" spans="1:6" hidden="1">
      <c r="B1504" t="s">
        <v>7187</v>
      </c>
      <c r="C1504" t="s">
        <v>7188</v>
      </c>
      <c r="D1504" t="s">
        <v>7189</v>
      </c>
      <c r="E1504" t="s">
        <v>2768</v>
      </c>
      <c r="F1504" s="22" t="str">
        <f>"dossierComplet['"&amp;meta_dossier_complet[[#This Row],[COD_VAR]]&amp;"'][code_insee]"</f>
        <v>dossierComplet['D99_RP'][code_insee]</v>
      </c>
    </row>
    <row r="1505" spans="2:6" hidden="1">
      <c r="B1505" t="s">
        <v>7190</v>
      </c>
      <c r="C1505" t="s">
        <v>7191</v>
      </c>
      <c r="D1505" t="s">
        <v>7189</v>
      </c>
      <c r="E1505" t="s">
        <v>2768</v>
      </c>
      <c r="F1505" s="22" t="str">
        <f>"dossierComplet['"&amp;meta_dossier_complet[[#This Row],[COD_VAR]]&amp;"'][code_insee]"</f>
        <v>dossierComplet['D90_RP'][code_insee]</v>
      </c>
    </row>
    <row r="1506" spans="2:6" hidden="1">
      <c r="B1506" t="s">
        <v>7192</v>
      </c>
      <c r="C1506" t="s">
        <v>7193</v>
      </c>
      <c r="D1506" t="s">
        <v>7189</v>
      </c>
      <c r="E1506" t="s">
        <v>2768</v>
      </c>
      <c r="F1506" s="22" t="str">
        <f>"dossierComplet['"&amp;meta_dossier_complet[[#This Row],[COD_VAR]]&amp;"'][code_insee]"</f>
        <v>dossierComplet['D82_RP'][code_insee]</v>
      </c>
    </row>
    <row r="1507" spans="2:6" hidden="1">
      <c r="B1507" t="s">
        <v>7194</v>
      </c>
      <c r="C1507" t="s">
        <v>7195</v>
      </c>
      <c r="D1507" t="s">
        <v>7189</v>
      </c>
      <c r="E1507" t="s">
        <v>2768</v>
      </c>
      <c r="F1507" s="22" t="str">
        <f>"dossierComplet['"&amp;meta_dossier_complet[[#This Row],[COD_VAR]]&amp;"'][code_insee]"</f>
        <v>dossierComplet['D75_RP'][code_insee]</v>
      </c>
    </row>
    <row r="1508" spans="2:6" hidden="1">
      <c r="B1508" t="s">
        <v>7196</v>
      </c>
      <c r="C1508" t="s">
        <v>7197</v>
      </c>
      <c r="D1508" t="s">
        <v>7189</v>
      </c>
      <c r="E1508" t="s">
        <v>2768</v>
      </c>
      <c r="F1508" s="22" t="str">
        <f>"dossierComplet['"&amp;meta_dossier_complet[[#This Row],[COD_VAR]]&amp;"'][code_insee]"</f>
        <v>dossierComplet['D68_RP'][code_insee]</v>
      </c>
    </row>
    <row r="1509" spans="2:6" hidden="1">
      <c r="B1509" t="s">
        <v>7198</v>
      </c>
      <c r="C1509" t="s">
        <v>7199</v>
      </c>
      <c r="D1509" t="s">
        <v>7200</v>
      </c>
      <c r="E1509" t="s">
        <v>2768</v>
      </c>
      <c r="F1509" s="22" t="str">
        <f>"dossierComplet['"&amp;meta_dossier_complet[[#This Row],[COD_VAR]]&amp;"'][code_insee]"</f>
        <v>dossierComplet['D99_RSECOCC'][code_insee]</v>
      </c>
    </row>
    <row r="1510" spans="2:6" hidden="1">
      <c r="B1510" t="s">
        <v>7201</v>
      </c>
      <c r="C1510" t="s">
        <v>7202</v>
      </c>
      <c r="D1510" t="s">
        <v>7200</v>
      </c>
      <c r="E1510" t="s">
        <v>2768</v>
      </c>
      <c r="F1510" s="22" t="str">
        <f>"dossierComplet['"&amp;meta_dossier_complet[[#This Row],[COD_VAR]]&amp;"'][code_insee]"</f>
        <v>dossierComplet['D90_RSECOCC'][code_insee]</v>
      </c>
    </row>
    <row r="1511" spans="2:6" hidden="1">
      <c r="B1511" t="s">
        <v>7203</v>
      </c>
      <c r="C1511" t="s">
        <v>7204</v>
      </c>
      <c r="D1511" t="s">
        <v>7200</v>
      </c>
      <c r="E1511" t="s">
        <v>2768</v>
      </c>
      <c r="F1511" s="22" t="str">
        <f>"dossierComplet['"&amp;meta_dossier_complet[[#This Row],[COD_VAR]]&amp;"'][code_insee]"</f>
        <v>dossierComplet['D82_RSECOCC'][code_insee]</v>
      </c>
    </row>
    <row r="1512" spans="2:6" hidden="1">
      <c r="B1512" t="s">
        <v>7205</v>
      </c>
      <c r="C1512" t="s">
        <v>7206</v>
      </c>
      <c r="D1512" t="s">
        <v>7200</v>
      </c>
      <c r="E1512" t="s">
        <v>2768</v>
      </c>
      <c r="F1512" s="22" t="str">
        <f>"dossierComplet['"&amp;meta_dossier_complet[[#This Row],[COD_VAR]]&amp;"'][code_insee]"</f>
        <v>dossierComplet['D75_RSECOCC'][code_insee]</v>
      </c>
    </row>
    <row r="1513" spans="2:6" hidden="1">
      <c r="B1513" t="s">
        <v>7207</v>
      </c>
      <c r="C1513" t="s">
        <v>7208</v>
      </c>
      <c r="D1513" t="s">
        <v>7200</v>
      </c>
      <c r="E1513" t="s">
        <v>2768</v>
      </c>
      <c r="F1513" s="22" t="str">
        <f>"dossierComplet['"&amp;meta_dossier_complet[[#This Row],[COD_VAR]]&amp;"'][code_insee]"</f>
        <v>dossierComplet['D68_RSECOCC'][code_insee]</v>
      </c>
    </row>
    <row r="1514" spans="2:6" hidden="1">
      <c r="B1514" t="s">
        <v>7209</v>
      </c>
      <c r="C1514" t="s">
        <v>7210</v>
      </c>
      <c r="D1514" t="s">
        <v>7211</v>
      </c>
      <c r="E1514" t="s">
        <v>2768</v>
      </c>
      <c r="F1514" s="22" t="str">
        <f>"dossierComplet['"&amp;meta_dossier_complet[[#This Row],[COD_VAR]]&amp;"'][code_insee]"</f>
        <v>dossierComplet['D99_LOGVAC'][code_insee]</v>
      </c>
    </row>
    <row r="1515" spans="2:6" hidden="1">
      <c r="B1515" t="s">
        <v>7212</v>
      </c>
      <c r="C1515" t="s">
        <v>7213</v>
      </c>
      <c r="D1515" t="s">
        <v>7211</v>
      </c>
      <c r="E1515" t="s">
        <v>2768</v>
      </c>
      <c r="F1515" s="22" t="str">
        <f>"dossierComplet['"&amp;meta_dossier_complet[[#This Row],[COD_VAR]]&amp;"'][code_insee]"</f>
        <v>dossierComplet['D90_LOGVAC'][code_insee]</v>
      </c>
    </row>
    <row r="1516" spans="2:6" hidden="1">
      <c r="B1516" t="s">
        <v>7214</v>
      </c>
      <c r="C1516" t="s">
        <v>7215</v>
      </c>
      <c r="D1516" t="s">
        <v>7211</v>
      </c>
      <c r="E1516" t="s">
        <v>2768</v>
      </c>
      <c r="F1516" s="22" t="str">
        <f>"dossierComplet['"&amp;meta_dossier_complet[[#This Row],[COD_VAR]]&amp;"'][code_insee]"</f>
        <v>dossierComplet['D82_LOGVAC'][code_insee]</v>
      </c>
    </row>
    <row r="1517" spans="2:6" hidden="1">
      <c r="B1517" t="s">
        <v>7216</v>
      </c>
      <c r="C1517" t="s">
        <v>7217</v>
      </c>
      <c r="D1517" t="s">
        <v>7211</v>
      </c>
      <c r="E1517" t="s">
        <v>2768</v>
      </c>
      <c r="F1517" s="22" t="str">
        <f>"dossierComplet['"&amp;meta_dossier_complet[[#This Row],[COD_VAR]]&amp;"'][code_insee]"</f>
        <v>dossierComplet['D75_LOGVAC'][code_insee]</v>
      </c>
    </row>
    <row r="1518" spans="2:6" hidden="1">
      <c r="B1518" t="s">
        <v>7218</v>
      </c>
      <c r="C1518" t="s">
        <v>7219</v>
      </c>
      <c r="D1518" t="s">
        <v>7211</v>
      </c>
      <c r="E1518" t="s">
        <v>2768</v>
      </c>
      <c r="F1518" s="22" t="str">
        <f>"dossierComplet['"&amp;meta_dossier_complet[[#This Row],[COD_VAR]]&amp;"'][code_insee]"</f>
        <v>dossierComplet['D68_LOGVAC'][code_insee]</v>
      </c>
    </row>
    <row r="1519" spans="2:6" hidden="1">
      <c r="B1519" t="s">
        <v>7220</v>
      </c>
      <c r="C1519" t="s">
        <v>7221</v>
      </c>
      <c r="D1519" t="s">
        <v>7222</v>
      </c>
      <c r="E1519" t="s">
        <v>2768</v>
      </c>
      <c r="F1519" s="22" t="str">
        <f>"dossierComplet['"&amp;meta_dossier_complet[[#This Row],[COD_VAR]]&amp;"'][code_insee]"</f>
        <v>dossierComplet['D99_PMEN'][code_insee]</v>
      </c>
    </row>
    <row r="1520" spans="2:6" hidden="1">
      <c r="B1520" t="s">
        <v>7223</v>
      </c>
      <c r="C1520" t="s">
        <v>7224</v>
      </c>
      <c r="D1520" t="s">
        <v>7225</v>
      </c>
      <c r="E1520" t="s">
        <v>2768</v>
      </c>
      <c r="F1520" s="22" t="str">
        <f>"dossierComplet['"&amp;meta_dossier_complet[[#This Row],[COD_VAR]]&amp;"'][code_insee]"</f>
        <v>dossierComplet['D90_NPER_RP'][code_insee]</v>
      </c>
    </row>
    <row r="1521" spans="2:6" hidden="1">
      <c r="B1521" t="s">
        <v>7226</v>
      </c>
      <c r="C1521" t="s">
        <v>7227</v>
      </c>
      <c r="D1521" t="s">
        <v>7225</v>
      </c>
      <c r="E1521" t="s">
        <v>2768</v>
      </c>
      <c r="F1521" s="22" t="str">
        <f>"dossierComplet['"&amp;meta_dossier_complet[[#This Row],[COD_VAR]]&amp;"'][code_insee]"</f>
        <v>dossierComplet['D82_NPER_RP'][code_insee]</v>
      </c>
    </row>
    <row r="1522" spans="2:6" hidden="1">
      <c r="B1522" t="s">
        <v>7228</v>
      </c>
      <c r="C1522" t="s">
        <v>7229</v>
      </c>
      <c r="D1522" t="s">
        <v>7225</v>
      </c>
      <c r="E1522" t="s">
        <v>2768</v>
      </c>
      <c r="F1522" s="22" t="str">
        <f>"dossierComplet['"&amp;meta_dossier_complet[[#This Row],[COD_VAR]]&amp;"'][code_insee]"</f>
        <v>dossierComplet['D75_NPER_RP'][code_insee]</v>
      </c>
    </row>
    <row r="1523" spans="2:6" hidden="1">
      <c r="B1523" t="s">
        <v>7230</v>
      </c>
      <c r="C1523" t="s">
        <v>7231</v>
      </c>
      <c r="D1523" t="s">
        <v>7225</v>
      </c>
      <c r="E1523" t="s">
        <v>2768</v>
      </c>
      <c r="F1523" s="22" t="str">
        <f>"dossierComplet['"&amp;meta_dossier_complet[[#This Row],[COD_VAR]]&amp;"'][code_insee]"</f>
        <v>dossierComplet['D68_NPER_RP'][code_insee]</v>
      </c>
    </row>
    <row r="1524" spans="2:6" hidden="1">
      <c r="B1524" t="s">
        <v>7232</v>
      </c>
      <c r="C1524" t="s">
        <v>7233</v>
      </c>
      <c r="D1524" t="s">
        <v>7234</v>
      </c>
      <c r="E1524" t="s">
        <v>2768</v>
      </c>
      <c r="F1524" s="22" t="str">
        <f>"dossierComplet['"&amp;meta_dossier_complet[[#This Row],[COD_VAR]]&amp;"'][code_insee]"</f>
        <v>dossierComplet['NAISD14'][code_insee]</v>
      </c>
    </row>
    <row r="1525" spans="2:6" hidden="1">
      <c r="B1525" t="s">
        <v>7235</v>
      </c>
      <c r="C1525" t="s">
        <v>7236</v>
      </c>
      <c r="D1525" t="s">
        <v>7237</v>
      </c>
      <c r="E1525" t="s">
        <v>2768</v>
      </c>
      <c r="F1525" s="22" t="str">
        <f>"dossierComplet['"&amp;meta_dossier_complet[[#This Row],[COD_VAR]]&amp;"'][code_insee]"</f>
        <v>dossierComplet['NAISD15'][code_insee]</v>
      </c>
    </row>
    <row r="1526" spans="2:6" hidden="1">
      <c r="B1526" t="s">
        <v>7238</v>
      </c>
      <c r="C1526" t="s">
        <v>7239</v>
      </c>
      <c r="D1526" t="s">
        <v>7240</v>
      </c>
      <c r="E1526" t="s">
        <v>2768</v>
      </c>
      <c r="F1526" s="22" t="str">
        <f>"dossierComplet['"&amp;meta_dossier_complet[[#This Row],[COD_VAR]]&amp;"'][code_insee]"</f>
        <v>dossierComplet['NAISD16'][code_insee]</v>
      </c>
    </row>
    <row r="1527" spans="2:6" hidden="1">
      <c r="B1527" t="s">
        <v>7241</v>
      </c>
      <c r="C1527" t="s">
        <v>7242</v>
      </c>
      <c r="D1527" t="s">
        <v>7243</v>
      </c>
      <c r="E1527" t="s">
        <v>2768</v>
      </c>
      <c r="F1527" s="22" t="str">
        <f>"dossierComplet['"&amp;meta_dossier_complet[[#This Row],[COD_VAR]]&amp;"'][code_insee]"</f>
        <v>dossierComplet['NAISD17'][code_insee]</v>
      </c>
    </row>
    <row r="1528" spans="2:6" hidden="1">
      <c r="B1528" t="s">
        <v>7244</v>
      </c>
      <c r="C1528" t="s">
        <v>7245</v>
      </c>
      <c r="D1528" t="s">
        <v>7246</v>
      </c>
      <c r="E1528" t="s">
        <v>2768</v>
      </c>
      <c r="F1528" s="22" t="str">
        <f>"dossierComplet['"&amp;meta_dossier_complet[[#This Row],[COD_VAR]]&amp;"'][code_insee]"</f>
        <v>dossierComplet['NAISD18'][code_insee]</v>
      </c>
    </row>
    <row r="1529" spans="2:6" hidden="1">
      <c r="B1529" t="s">
        <v>7247</v>
      </c>
      <c r="C1529" t="s">
        <v>7248</v>
      </c>
      <c r="D1529" t="s">
        <v>7249</v>
      </c>
      <c r="E1529" t="s">
        <v>2768</v>
      </c>
      <c r="F1529" s="22" t="str">
        <f>"dossierComplet['"&amp;meta_dossier_complet[[#This Row],[COD_VAR]]&amp;"'][code_insee]"</f>
        <v>dossierComplet['NAISD19'][code_insee]</v>
      </c>
    </row>
    <row r="1530" spans="2:6" hidden="1">
      <c r="B1530" t="s">
        <v>7250</v>
      </c>
      <c r="C1530" t="s">
        <v>7251</v>
      </c>
      <c r="D1530" t="s">
        <v>7252</v>
      </c>
      <c r="E1530" t="s">
        <v>2768</v>
      </c>
      <c r="F1530" s="22" t="str">
        <f>"dossierComplet['"&amp;meta_dossier_complet[[#This Row],[COD_VAR]]&amp;"'][code_insee]"</f>
        <v>dossierComplet['NAISD20'][code_insee]</v>
      </c>
    </row>
    <row r="1531" spans="2:6" hidden="1">
      <c r="B1531" t="s">
        <v>7253</v>
      </c>
      <c r="C1531" t="s">
        <v>7254</v>
      </c>
      <c r="D1531" t="s">
        <v>7255</v>
      </c>
      <c r="E1531" t="s">
        <v>2768</v>
      </c>
      <c r="F1531" s="22" t="str">
        <f>"dossierComplet['"&amp;meta_dossier_complet[[#This Row],[COD_VAR]]&amp;"'][code_insee]"</f>
        <v>dossierComplet['DECESD14'][code_insee]</v>
      </c>
    </row>
    <row r="1532" spans="2:6" hidden="1">
      <c r="B1532" t="s">
        <v>7256</v>
      </c>
      <c r="C1532" t="s">
        <v>7257</v>
      </c>
      <c r="D1532" t="s">
        <v>7258</v>
      </c>
      <c r="E1532" t="s">
        <v>2768</v>
      </c>
      <c r="F1532" s="22" t="str">
        <f>"dossierComplet['"&amp;meta_dossier_complet[[#This Row],[COD_VAR]]&amp;"'][code_insee]"</f>
        <v>dossierComplet['DECESD15'][code_insee]</v>
      </c>
    </row>
    <row r="1533" spans="2:6" hidden="1">
      <c r="B1533" t="s">
        <v>7259</v>
      </c>
      <c r="C1533" t="s">
        <v>7260</v>
      </c>
      <c r="D1533" t="s">
        <v>7261</v>
      </c>
      <c r="E1533" t="s">
        <v>2768</v>
      </c>
      <c r="F1533" s="22" t="str">
        <f>"dossierComplet['"&amp;meta_dossier_complet[[#This Row],[COD_VAR]]&amp;"'][code_insee]"</f>
        <v>dossierComplet['DECESD16'][code_insee]</v>
      </c>
    </row>
    <row r="1534" spans="2:6" hidden="1">
      <c r="B1534" t="s">
        <v>7262</v>
      </c>
      <c r="C1534" t="s">
        <v>7263</v>
      </c>
      <c r="D1534" t="s">
        <v>7264</v>
      </c>
      <c r="E1534" t="s">
        <v>2768</v>
      </c>
      <c r="F1534" s="22" t="str">
        <f>"dossierComplet['"&amp;meta_dossier_complet[[#This Row],[COD_VAR]]&amp;"'][code_insee]"</f>
        <v>dossierComplet['DECESD17'][code_insee]</v>
      </c>
    </row>
    <row r="1535" spans="2:6" hidden="1">
      <c r="B1535" t="s">
        <v>7265</v>
      </c>
      <c r="C1535" t="s">
        <v>7266</v>
      </c>
      <c r="D1535" t="s">
        <v>7267</v>
      </c>
      <c r="E1535" t="s">
        <v>2768</v>
      </c>
      <c r="F1535" s="22" t="str">
        <f>"dossierComplet['"&amp;meta_dossier_complet[[#This Row],[COD_VAR]]&amp;"'][code_insee]"</f>
        <v>dossierComplet['DECESD18'][code_insee]</v>
      </c>
    </row>
    <row r="1536" spans="2:6" hidden="1">
      <c r="B1536" t="s">
        <v>7268</v>
      </c>
      <c r="C1536" t="s">
        <v>7269</v>
      </c>
      <c r="D1536" t="s">
        <v>7270</v>
      </c>
      <c r="E1536" t="s">
        <v>2768</v>
      </c>
      <c r="F1536" s="22" t="str">
        <f>"dossierComplet['"&amp;meta_dossier_complet[[#This Row],[COD_VAR]]&amp;"'][code_insee]"</f>
        <v>dossierComplet['DECESD19'][code_insee]</v>
      </c>
    </row>
    <row r="1537" spans="2:6" hidden="1">
      <c r="B1537" t="s">
        <v>7271</v>
      </c>
      <c r="C1537" t="s">
        <v>7272</v>
      </c>
      <c r="D1537" t="s">
        <v>7273</v>
      </c>
      <c r="E1537" t="s">
        <v>2768</v>
      </c>
      <c r="F1537" s="22" t="str">
        <f>"dossierComplet['"&amp;meta_dossier_complet[[#This Row],[COD_VAR]]&amp;"'][code_insee]"</f>
        <v>dossierComplet['DECESD20'][code_insee]</v>
      </c>
    </row>
    <row r="1538" spans="2:6" hidden="1">
      <c r="B1538" t="s">
        <v>7274</v>
      </c>
      <c r="C1538" t="s">
        <v>7275</v>
      </c>
      <c r="D1538" t="s">
        <v>7275</v>
      </c>
      <c r="E1538" t="s">
        <v>2768</v>
      </c>
      <c r="F1538" s="22" t="str">
        <f>"dossierComplet['"&amp;meta_dossier_complet[[#This Row],[COD_VAR]]&amp;"'][code_insee]"</f>
        <v>dossierComplet['NBMENFISC18'][code_insee]</v>
      </c>
    </row>
    <row r="1539" spans="2:6" hidden="1">
      <c r="B1539" t="s">
        <v>7276</v>
      </c>
      <c r="C1539" t="s">
        <v>7277</v>
      </c>
      <c r="D1539" t="s">
        <v>7277</v>
      </c>
      <c r="E1539" t="s">
        <v>2768</v>
      </c>
      <c r="F1539" s="22" t="str">
        <f>"dossierComplet['"&amp;meta_dossier_complet[[#This Row],[COD_VAR]]&amp;"'][code_insee]"</f>
        <v>dossierComplet['NBPERSMENFISC18'][code_insee]</v>
      </c>
    </row>
    <row r="1540" spans="2:6" hidden="1">
      <c r="B1540" t="s">
        <v>7278</v>
      </c>
      <c r="C1540" t="s">
        <v>7279</v>
      </c>
      <c r="D1540" t="s">
        <v>7280</v>
      </c>
      <c r="E1540" t="s">
        <v>2768</v>
      </c>
      <c r="F1540" s="22" t="str">
        <f>"dossierComplet['"&amp;meta_dossier_complet[[#This Row],[COD_VAR]]&amp;"'][code_insee]"</f>
        <v>dossierComplet['MED18'][code_insee]</v>
      </c>
    </row>
    <row r="1541" spans="2:6" hidden="1">
      <c r="B1541" t="s">
        <v>7281</v>
      </c>
      <c r="C1541" t="s">
        <v>7282</v>
      </c>
      <c r="D1541" t="s">
        <v>7282</v>
      </c>
      <c r="E1541" t="s">
        <v>2768</v>
      </c>
      <c r="F1541" s="22" t="str">
        <f>"dossierComplet['"&amp;meta_dossier_complet[[#This Row],[COD_VAR]]&amp;"'][code_insee]"</f>
        <v>dossierComplet['PIMP18'][code_insee]</v>
      </c>
    </row>
    <row r="1542" spans="2:6" hidden="1">
      <c r="B1542" t="s">
        <v>7283</v>
      </c>
      <c r="C1542" t="s">
        <v>7284</v>
      </c>
      <c r="D1542" t="s">
        <v>7284</v>
      </c>
      <c r="E1542" t="s">
        <v>2768</v>
      </c>
      <c r="F1542" s="22" t="str">
        <f>"dossierComplet['"&amp;meta_dossier_complet[[#This Row],[COD_VAR]]&amp;"'][code_insee]"</f>
        <v>dossierComplet['TP6018'][code_insee]</v>
      </c>
    </row>
    <row r="1543" spans="2:6" hidden="1">
      <c r="B1543" t="s">
        <v>7285</v>
      </c>
      <c r="C1543" t="s">
        <v>7286</v>
      </c>
      <c r="D1543" t="s">
        <v>7287</v>
      </c>
      <c r="E1543" t="s">
        <v>2768</v>
      </c>
      <c r="F1543" s="22" t="str">
        <f>"dossierComplet['"&amp;meta_dossier_complet[[#This Row],[COD_VAR]]&amp;"'][code_insee]"</f>
        <v>dossierComplet['TP60AGE118'][code_insee]</v>
      </c>
    </row>
    <row r="1544" spans="2:6" hidden="1">
      <c r="B1544" t="s">
        <v>7288</v>
      </c>
      <c r="C1544" t="s">
        <v>7289</v>
      </c>
      <c r="D1544" t="s">
        <v>7290</v>
      </c>
      <c r="E1544" t="s">
        <v>2768</v>
      </c>
      <c r="F1544" s="22" t="str">
        <f>"dossierComplet['"&amp;meta_dossier_complet[[#This Row],[COD_VAR]]&amp;"'][code_insee]"</f>
        <v>dossierComplet['TP60AGE218'][code_insee]</v>
      </c>
    </row>
    <row r="1545" spans="2:6" hidden="1">
      <c r="B1545" t="s">
        <v>7291</v>
      </c>
      <c r="C1545" t="s">
        <v>7292</v>
      </c>
      <c r="D1545" t="s">
        <v>7293</v>
      </c>
      <c r="E1545" t="s">
        <v>2768</v>
      </c>
      <c r="F1545" s="22" t="str">
        <f>"dossierComplet['"&amp;meta_dossier_complet[[#This Row],[COD_VAR]]&amp;"'][code_insee]"</f>
        <v>dossierComplet['TP60AGE318'][code_insee]</v>
      </c>
    </row>
    <row r="1546" spans="2:6" hidden="1">
      <c r="B1546" t="s">
        <v>7294</v>
      </c>
      <c r="C1546" t="s">
        <v>7295</v>
      </c>
      <c r="D1546" t="s">
        <v>7296</v>
      </c>
      <c r="E1546" t="s">
        <v>2768</v>
      </c>
      <c r="F1546" s="22" t="str">
        <f>"dossierComplet['"&amp;meta_dossier_complet[[#This Row],[COD_VAR]]&amp;"'][code_insee]"</f>
        <v>dossierComplet['TP60AGE418'][code_insee]</v>
      </c>
    </row>
    <row r="1547" spans="2:6" hidden="1">
      <c r="B1547" t="s">
        <v>7297</v>
      </c>
      <c r="C1547" t="s">
        <v>7298</v>
      </c>
      <c r="D1547" t="s">
        <v>7299</v>
      </c>
      <c r="E1547" t="s">
        <v>2768</v>
      </c>
      <c r="F1547" s="22" t="str">
        <f>"dossierComplet['"&amp;meta_dossier_complet[[#This Row],[COD_VAR]]&amp;"'][code_insee]"</f>
        <v>dossierComplet['TP60AGE518'][code_insee]</v>
      </c>
    </row>
    <row r="1548" spans="2:6" hidden="1">
      <c r="B1548" t="s">
        <v>7300</v>
      </c>
      <c r="C1548" t="s">
        <v>7301</v>
      </c>
      <c r="D1548" t="s">
        <v>7302</v>
      </c>
      <c r="E1548" t="s">
        <v>2768</v>
      </c>
      <c r="F1548" s="22" t="str">
        <f>"dossierComplet['"&amp;meta_dossier_complet[[#This Row],[COD_VAR]]&amp;"'][code_insee]"</f>
        <v>dossierComplet['TP60AGE618'][code_insee]</v>
      </c>
    </row>
    <row r="1549" spans="2:6" hidden="1">
      <c r="B1549" t="s">
        <v>7303</v>
      </c>
      <c r="C1549" t="s">
        <v>7304</v>
      </c>
      <c r="D1549" t="s">
        <v>7305</v>
      </c>
      <c r="E1549" t="s">
        <v>2768</v>
      </c>
      <c r="F1549" s="22" t="str">
        <f>"dossierComplet['"&amp;meta_dossier_complet[[#This Row],[COD_VAR]]&amp;"'][code_insee]"</f>
        <v>dossierComplet['TP60TOL118'][code_insee]</v>
      </c>
    </row>
    <row r="1550" spans="2:6" hidden="1">
      <c r="B1550" t="s">
        <v>7306</v>
      </c>
      <c r="C1550" t="s">
        <v>7307</v>
      </c>
      <c r="D1550" t="s">
        <v>7308</v>
      </c>
      <c r="E1550" t="s">
        <v>2768</v>
      </c>
      <c r="F1550" s="22" t="str">
        <f>"dossierComplet['"&amp;meta_dossier_complet[[#This Row],[COD_VAR]]&amp;"'][code_insee]"</f>
        <v>dossierComplet['TP60TOL218'][code_insee]</v>
      </c>
    </row>
    <row r="1551" spans="2:6" hidden="1">
      <c r="B1551" t="s">
        <v>7309</v>
      </c>
      <c r="C1551" t="s">
        <v>7310</v>
      </c>
      <c r="D1551" t="s">
        <v>7310</v>
      </c>
      <c r="E1551" t="s">
        <v>2768</v>
      </c>
      <c r="F1551" s="22" t="str">
        <f>"dossierComplet['"&amp;meta_dossier_complet[[#This Row],[COD_VAR]]&amp;"'][code_insee]"</f>
        <v>dossierComplet['PACT18'][code_insee]</v>
      </c>
    </row>
    <row r="1552" spans="2:6" hidden="1">
      <c r="B1552" t="s">
        <v>7311</v>
      </c>
      <c r="C1552" t="s">
        <v>7312</v>
      </c>
      <c r="D1552" t="s">
        <v>7312</v>
      </c>
      <c r="E1552" t="s">
        <v>2768</v>
      </c>
      <c r="F1552" s="22" t="str">
        <f>"dossierComplet['"&amp;meta_dossier_complet[[#This Row],[COD_VAR]]&amp;"'][code_insee]"</f>
        <v>dossierComplet['PTSA18'][code_insee]</v>
      </c>
    </row>
    <row r="1553" spans="2:6" hidden="1">
      <c r="B1553" t="s">
        <v>7313</v>
      </c>
      <c r="C1553" t="s">
        <v>7314</v>
      </c>
      <c r="D1553" t="s">
        <v>7314</v>
      </c>
      <c r="E1553" t="s">
        <v>2768</v>
      </c>
      <c r="F1553" s="22" t="str">
        <f>"dossierComplet['"&amp;meta_dossier_complet[[#This Row],[COD_VAR]]&amp;"'][code_insee]"</f>
        <v>dossierComplet['PCHO18'][code_insee]</v>
      </c>
    </row>
    <row r="1554" spans="2:6" hidden="1">
      <c r="B1554" t="s">
        <v>7315</v>
      </c>
      <c r="C1554" t="s">
        <v>7316</v>
      </c>
      <c r="D1554" t="s">
        <v>7316</v>
      </c>
      <c r="E1554" t="s">
        <v>2768</v>
      </c>
      <c r="F1554" s="22" t="str">
        <f>"dossierComplet['"&amp;meta_dossier_complet[[#This Row],[COD_VAR]]&amp;"'][code_insee]"</f>
        <v>dossierComplet['PBEN18'][code_insee]</v>
      </c>
    </row>
    <row r="1555" spans="2:6" hidden="1">
      <c r="B1555" t="s">
        <v>7317</v>
      </c>
      <c r="C1555" t="s">
        <v>7318</v>
      </c>
      <c r="D1555" t="s">
        <v>7318</v>
      </c>
      <c r="E1555" t="s">
        <v>2768</v>
      </c>
      <c r="F1555" s="22" t="str">
        <f>"dossierComplet['"&amp;meta_dossier_complet[[#This Row],[COD_VAR]]&amp;"'][code_insee]"</f>
        <v>dossierComplet['PPEN18'][code_insee]</v>
      </c>
    </row>
    <row r="1556" spans="2:6" hidden="1">
      <c r="B1556" t="s">
        <v>7319</v>
      </c>
      <c r="C1556" t="s">
        <v>7320</v>
      </c>
      <c r="D1556" t="s">
        <v>7321</v>
      </c>
      <c r="E1556" t="s">
        <v>2768</v>
      </c>
      <c r="F1556" s="22" t="str">
        <f>"dossierComplet['"&amp;meta_dossier_complet[[#This Row],[COD_VAR]]&amp;"'][code_insee]"</f>
        <v>dossierComplet['PPAT18'][code_insee]</v>
      </c>
    </row>
    <row r="1557" spans="2:6" hidden="1">
      <c r="B1557" t="s">
        <v>7322</v>
      </c>
      <c r="C1557" t="s">
        <v>7323</v>
      </c>
      <c r="D1557" t="s">
        <v>7323</v>
      </c>
      <c r="E1557" t="s">
        <v>2768</v>
      </c>
      <c r="F1557" s="22" t="str">
        <f>"dossierComplet['"&amp;meta_dossier_complet[[#This Row],[COD_VAR]]&amp;"'][code_insee]"</f>
        <v>dossierComplet['PPSOC18'][code_insee]</v>
      </c>
    </row>
    <row r="1558" spans="2:6" hidden="1">
      <c r="B1558" t="s">
        <v>7324</v>
      </c>
      <c r="C1558" t="s">
        <v>7325</v>
      </c>
      <c r="D1558" t="s">
        <v>7325</v>
      </c>
      <c r="E1558" t="s">
        <v>2768</v>
      </c>
      <c r="F1558" s="22" t="str">
        <f>"dossierComplet['"&amp;meta_dossier_complet[[#This Row],[COD_VAR]]&amp;"'][code_insee]"</f>
        <v>dossierComplet['PPFAM18'][code_insee]</v>
      </c>
    </row>
    <row r="1559" spans="2:6" hidden="1">
      <c r="B1559" t="s">
        <v>7326</v>
      </c>
      <c r="C1559" t="s">
        <v>7327</v>
      </c>
      <c r="D1559" t="s">
        <v>7327</v>
      </c>
      <c r="E1559" t="s">
        <v>2768</v>
      </c>
      <c r="F1559" s="22" t="str">
        <f>"dossierComplet['"&amp;meta_dossier_complet[[#This Row],[COD_VAR]]&amp;"'][code_insee]"</f>
        <v>dossierComplet['PPMINI18'][code_insee]</v>
      </c>
    </row>
    <row r="1560" spans="2:6" hidden="1">
      <c r="B1560" t="s">
        <v>7328</v>
      </c>
      <c r="C1560" t="s">
        <v>7329</v>
      </c>
      <c r="D1560" t="s">
        <v>7329</v>
      </c>
      <c r="E1560" t="s">
        <v>2768</v>
      </c>
      <c r="F1560" s="22" t="str">
        <f>"dossierComplet['"&amp;meta_dossier_complet[[#This Row],[COD_VAR]]&amp;"'][code_insee]"</f>
        <v>dossierComplet['PPLOGT18'][code_insee]</v>
      </c>
    </row>
    <row r="1561" spans="2:6" hidden="1">
      <c r="B1561" t="s">
        <v>7330</v>
      </c>
      <c r="C1561" t="s">
        <v>7331</v>
      </c>
      <c r="D1561" t="s">
        <v>7331</v>
      </c>
      <c r="E1561" t="s">
        <v>2768</v>
      </c>
      <c r="F1561" s="22" t="str">
        <f>"dossierComplet['"&amp;meta_dossier_complet[[#This Row],[COD_VAR]]&amp;"'][code_insee]"</f>
        <v>dossierComplet['PIMPOT18'][code_insee]</v>
      </c>
    </row>
    <row r="1562" spans="2:6" hidden="1">
      <c r="B1562" t="s">
        <v>7332</v>
      </c>
      <c r="C1562" t="s">
        <v>7333</v>
      </c>
      <c r="D1562" t="s">
        <v>7333</v>
      </c>
      <c r="E1562" t="s">
        <v>2768</v>
      </c>
      <c r="F1562" s="22" t="str">
        <f>"dossierComplet['"&amp;meta_dossier_complet[[#This Row],[COD_VAR]]&amp;"'][code_insee]"</f>
        <v>dossierComplet['D118'][code_insee]</v>
      </c>
    </row>
    <row r="1563" spans="2:6" hidden="1">
      <c r="B1563" t="s">
        <v>7334</v>
      </c>
      <c r="C1563" t="s">
        <v>7335</v>
      </c>
      <c r="D1563" t="s">
        <v>7335</v>
      </c>
      <c r="E1563" t="s">
        <v>2768</v>
      </c>
      <c r="F1563" s="22" t="str">
        <f>"dossierComplet['"&amp;meta_dossier_complet[[#This Row],[COD_VAR]]&amp;"'][code_insee]"</f>
        <v>dossierComplet['D918'][code_insee]</v>
      </c>
    </row>
    <row r="1564" spans="2:6" hidden="1">
      <c r="B1564" t="s">
        <v>7336</v>
      </c>
      <c r="C1564" t="s">
        <v>7337</v>
      </c>
      <c r="D1564" t="s">
        <v>7337</v>
      </c>
      <c r="E1564" t="s">
        <v>2768</v>
      </c>
      <c r="F1564" s="22" t="str">
        <f>"dossierComplet['"&amp;meta_dossier_complet[[#This Row],[COD_VAR]]&amp;"'][code_insee]"</f>
        <v>dossierComplet['RD18'][code_insee]</v>
      </c>
    </row>
    <row r="1565" spans="2:6" hidden="1">
      <c r="B1565" t="s">
        <v>7338</v>
      </c>
      <c r="C1565" t="s">
        <v>7339</v>
      </c>
      <c r="D1565" t="s">
        <v>7339</v>
      </c>
      <c r="E1565" t="s">
        <v>2768</v>
      </c>
      <c r="F1565" s="22" t="str">
        <f>"dossierComplet['"&amp;meta_dossier_complet[[#This Row],[COD_VAR]]&amp;"'][code_insee]"</f>
        <v>dossierComplet['SNHM19'][code_insee]</v>
      </c>
    </row>
    <row r="1566" spans="2:6" hidden="1">
      <c r="B1566" t="s">
        <v>7340</v>
      </c>
      <c r="C1566" t="s">
        <v>7341</v>
      </c>
      <c r="D1566" t="s">
        <v>7342</v>
      </c>
      <c r="E1566" t="s">
        <v>2768</v>
      </c>
      <c r="F1566" s="22" t="str">
        <f>"dossierComplet['"&amp;meta_dossier_complet[[#This Row],[COD_VAR]]&amp;"'][code_insee]"</f>
        <v>dossierComplet['SNHMC19'][code_insee]</v>
      </c>
    </row>
    <row r="1567" spans="2:6" hidden="1">
      <c r="B1567" t="s">
        <v>7343</v>
      </c>
      <c r="C1567" t="s">
        <v>7344</v>
      </c>
      <c r="D1567" t="s">
        <v>7345</v>
      </c>
      <c r="E1567" t="s">
        <v>2768</v>
      </c>
      <c r="F1567" s="22" t="str">
        <f>"dossierComplet['"&amp;meta_dossier_complet[[#This Row],[COD_VAR]]&amp;"'][code_insee]"</f>
        <v>dossierComplet['SNHMP19'][code_insee]</v>
      </c>
    </row>
    <row r="1568" spans="2:6" hidden="1">
      <c r="B1568" t="s">
        <v>7346</v>
      </c>
      <c r="C1568" t="s">
        <v>7347</v>
      </c>
      <c r="D1568" t="s">
        <v>7348</v>
      </c>
      <c r="E1568" t="s">
        <v>2768</v>
      </c>
      <c r="F1568" s="22" t="str">
        <f>"dossierComplet['"&amp;meta_dossier_complet[[#This Row],[COD_VAR]]&amp;"'][code_insee]"</f>
        <v>dossierComplet['SNHME19'][code_insee]</v>
      </c>
    </row>
    <row r="1569" spans="2:6" hidden="1">
      <c r="B1569" t="s">
        <v>7349</v>
      </c>
      <c r="C1569" t="s">
        <v>7350</v>
      </c>
      <c r="D1569" t="s">
        <v>7351</v>
      </c>
      <c r="E1569" t="s">
        <v>2768</v>
      </c>
      <c r="F1569" s="22" t="str">
        <f>"dossierComplet['"&amp;meta_dossier_complet[[#This Row],[COD_VAR]]&amp;"'][code_insee]"</f>
        <v>dossierComplet['SNHMO19'][code_insee]</v>
      </c>
    </row>
    <row r="1570" spans="2:6" hidden="1">
      <c r="B1570" t="s">
        <v>7352</v>
      </c>
      <c r="C1570" t="s">
        <v>7353</v>
      </c>
      <c r="D1570" t="s">
        <v>7354</v>
      </c>
      <c r="E1570" t="s">
        <v>2768</v>
      </c>
      <c r="F1570" s="22" t="str">
        <f>"dossierComplet['"&amp;meta_dossier_complet[[#This Row],[COD_VAR]]&amp;"'][code_insee]"</f>
        <v>dossierComplet['SNHMF19'][code_insee]</v>
      </c>
    </row>
    <row r="1571" spans="2:6" hidden="1">
      <c r="B1571" t="s">
        <v>7355</v>
      </c>
      <c r="C1571" t="s">
        <v>7356</v>
      </c>
      <c r="D1571" t="s">
        <v>7357</v>
      </c>
      <c r="E1571" t="s">
        <v>2768</v>
      </c>
      <c r="F1571" s="22" t="str">
        <f>"dossierComplet['"&amp;meta_dossier_complet[[#This Row],[COD_VAR]]&amp;"'][code_insee]"</f>
        <v>dossierComplet['SNHMFC19'][code_insee]</v>
      </c>
    </row>
    <row r="1572" spans="2:6" hidden="1">
      <c r="B1572" t="s">
        <v>7358</v>
      </c>
      <c r="C1572" t="s">
        <v>7359</v>
      </c>
      <c r="D1572" t="s">
        <v>7360</v>
      </c>
      <c r="E1572" t="s">
        <v>2768</v>
      </c>
      <c r="F1572" s="22" t="str">
        <f>"dossierComplet['"&amp;meta_dossier_complet[[#This Row],[COD_VAR]]&amp;"'][code_insee]"</f>
        <v>dossierComplet['SNHMFP19'][code_insee]</v>
      </c>
    </row>
    <row r="1573" spans="2:6" hidden="1">
      <c r="B1573" t="s">
        <v>7361</v>
      </c>
      <c r="C1573" t="s">
        <v>7362</v>
      </c>
      <c r="D1573" t="s">
        <v>7363</v>
      </c>
      <c r="E1573" t="s">
        <v>2768</v>
      </c>
      <c r="F1573" s="22" t="str">
        <f>"dossierComplet['"&amp;meta_dossier_complet[[#This Row],[COD_VAR]]&amp;"'][code_insee]"</f>
        <v>dossierComplet['SNHMFE19'][code_insee]</v>
      </c>
    </row>
    <row r="1574" spans="2:6" hidden="1">
      <c r="B1574" t="s">
        <v>7364</v>
      </c>
      <c r="C1574" t="s">
        <v>7365</v>
      </c>
      <c r="D1574" t="s">
        <v>7366</v>
      </c>
      <c r="E1574" t="s">
        <v>2768</v>
      </c>
      <c r="F1574" s="22" t="str">
        <f>"dossierComplet['"&amp;meta_dossier_complet[[#This Row],[COD_VAR]]&amp;"'][code_insee]"</f>
        <v>dossierComplet['SNHMFO19'][code_insee]</v>
      </c>
    </row>
    <row r="1575" spans="2:6" hidden="1">
      <c r="B1575" t="s">
        <v>7367</v>
      </c>
      <c r="C1575" t="s">
        <v>7368</v>
      </c>
      <c r="D1575" t="s">
        <v>7369</v>
      </c>
      <c r="E1575" t="s">
        <v>2768</v>
      </c>
      <c r="F1575" s="22" t="str">
        <f>"dossierComplet['"&amp;meta_dossier_complet[[#This Row],[COD_VAR]]&amp;"'][code_insee]"</f>
        <v>dossierComplet['SNHMH19'][code_insee]</v>
      </c>
    </row>
    <row r="1576" spans="2:6" hidden="1">
      <c r="B1576" t="s">
        <v>7370</v>
      </c>
      <c r="C1576" t="s">
        <v>7371</v>
      </c>
      <c r="D1576" t="s">
        <v>7372</v>
      </c>
      <c r="E1576" t="s">
        <v>2768</v>
      </c>
      <c r="F1576" s="22" t="str">
        <f>"dossierComplet['"&amp;meta_dossier_complet[[#This Row],[COD_VAR]]&amp;"'][code_insee]"</f>
        <v>dossierComplet['SNHMHC19'][code_insee]</v>
      </c>
    </row>
    <row r="1577" spans="2:6" hidden="1">
      <c r="B1577" t="s">
        <v>7373</v>
      </c>
      <c r="C1577" t="s">
        <v>7374</v>
      </c>
      <c r="D1577" t="s">
        <v>7375</v>
      </c>
      <c r="E1577" t="s">
        <v>2768</v>
      </c>
      <c r="F1577" s="22" t="str">
        <f>"dossierComplet['"&amp;meta_dossier_complet[[#This Row],[COD_VAR]]&amp;"'][code_insee]"</f>
        <v>dossierComplet['SNHMHP19'][code_insee]</v>
      </c>
    </row>
    <row r="1578" spans="2:6" hidden="1">
      <c r="B1578" t="s">
        <v>7376</v>
      </c>
      <c r="C1578" t="s">
        <v>7377</v>
      </c>
      <c r="D1578" t="s">
        <v>7378</v>
      </c>
      <c r="E1578" t="s">
        <v>2768</v>
      </c>
      <c r="F1578" s="22" t="str">
        <f>"dossierComplet['"&amp;meta_dossier_complet[[#This Row],[COD_VAR]]&amp;"'][code_insee]"</f>
        <v>dossierComplet['SNHMHE19'][code_insee]</v>
      </c>
    </row>
    <row r="1579" spans="2:6" hidden="1">
      <c r="B1579" t="s">
        <v>7379</v>
      </c>
      <c r="C1579" t="s">
        <v>7380</v>
      </c>
      <c r="D1579" t="s">
        <v>7381</v>
      </c>
      <c r="E1579" t="s">
        <v>2768</v>
      </c>
      <c r="F1579" s="22" t="str">
        <f>"dossierComplet['"&amp;meta_dossier_complet[[#This Row],[COD_VAR]]&amp;"'][code_insee]"</f>
        <v>dossierComplet['SNHMHO19'][code_insee]</v>
      </c>
    </row>
    <row r="1580" spans="2:6" hidden="1">
      <c r="B1580" t="s">
        <v>7382</v>
      </c>
      <c r="C1580" t="s">
        <v>7383</v>
      </c>
      <c r="D1580" t="s">
        <v>7384</v>
      </c>
      <c r="E1580" t="s">
        <v>2768</v>
      </c>
      <c r="F1580" s="22" t="str">
        <f>"dossierComplet['"&amp;meta_dossier_complet[[#This Row],[COD_VAR]]&amp;"'][code_insee]"</f>
        <v>dossierComplet['SNHM1819'][code_insee]</v>
      </c>
    </row>
    <row r="1581" spans="2:6" hidden="1">
      <c r="B1581" t="s">
        <v>7385</v>
      </c>
      <c r="C1581" t="s">
        <v>7386</v>
      </c>
      <c r="D1581" t="s">
        <v>7387</v>
      </c>
      <c r="E1581" t="s">
        <v>2768</v>
      </c>
      <c r="F1581" s="22" t="str">
        <f>"dossierComplet['"&amp;meta_dossier_complet[[#This Row],[COD_VAR]]&amp;"'][code_insee]"</f>
        <v>dossierComplet['SNHM2619'][code_insee]</v>
      </c>
    </row>
    <row r="1582" spans="2:6" hidden="1">
      <c r="B1582" t="s">
        <v>7388</v>
      </c>
      <c r="C1582" t="s">
        <v>7389</v>
      </c>
      <c r="D1582" t="s">
        <v>7390</v>
      </c>
      <c r="E1582" t="s">
        <v>2768</v>
      </c>
      <c r="F1582" s="22" t="str">
        <f>"dossierComplet['"&amp;meta_dossier_complet[[#This Row],[COD_VAR]]&amp;"'][code_insee]"</f>
        <v>dossierComplet['SNHM5019'][code_insee]</v>
      </c>
    </row>
    <row r="1583" spans="2:6" hidden="1">
      <c r="B1583" t="s">
        <v>7391</v>
      </c>
      <c r="C1583" t="s">
        <v>7392</v>
      </c>
      <c r="D1583" t="s">
        <v>7393</v>
      </c>
      <c r="E1583" t="s">
        <v>2768</v>
      </c>
      <c r="F1583" s="22" t="str">
        <f>"dossierComplet['"&amp;meta_dossier_complet[[#This Row],[COD_VAR]]&amp;"'][code_insee]"</f>
        <v>dossierComplet['SNHMF1819'][code_insee]</v>
      </c>
    </row>
    <row r="1584" spans="2:6" hidden="1">
      <c r="B1584" t="s">
        <v>7394</v>
      </c>
      <c r="C1584" t="s">
        <v>7395</v>
      </c>
      <c r="D1584" t="s">
        <v>7396</v>
      </c>
      <c r="E1584" t="s">
        <v>2768</v>
      </c>
      <c r="F1584" s="22" t="str">
        <f>"dossierComplet['"&amp;meta_dossier_complet[[#This Row],[COD_VAR]]&amp;"'][code_insee]"</f>
        <v>dossierComplet['SNHMF2619'][code_insee]</v>
      </c>
    </row>
    <row r="1585" spans="2:6" hidden="1">
      <c r="B1585" t="s">
        <v>7397</v>
      </c>
      <c r="C1585" t="s">
        <v>7398</v>
      </c>
      <c r="D1585" t="s">
        <v>7399</v>
      </c>
      <c r="E1585" t="s">
        <v>2768</v>
      </c>
      <c r="F1585" s="22" t="str">
        <f>"dossierComplet['"&amp;meta_dossier_complet[[#This Row],[COD_VAR]]&amp;"'][code_insee]"</f>
        <v>dossierComplet['SNHMF5019'][code_insee]</v>
      </c>
    </row>
    <row r="1586" spans="2:6" hidden="1">
      <c r="B1586" t="s">
        <v>7400</v>
      </c>
      <c r="C1586" t="s">
        <v>7401</v>
      </c>
      <c r="D1586" t="s">
        <v>7402</v>
      </c>
      <c r="E1586" t="s">
        <v>2768</v>
      </c>
      <c r="F1586" s="22" t="str">
        <f>"dossierComplet['"&amp;meta_dossier_complet[[#This Row],[COD_VAR]]&amp;"'][code_insee]"</f>
        <v>dossierComplet['SNHMH1819'][code_insee]</v>
      </c>
    </row>
    <row r="1587" spans="2:6" hidden="1">
      <c r="B1587" t="s">
        <v>7403</v>
      </c>
      <c r="C1587" t="s">
        <v>7404</v>
      </c>
      <c r="D1587" t="s">
        <v>7405</v>
      </c>
      <c r="E1587" t="s">
        <v>2768</v>
      </c>
      <c r="F1587" s="22" t="str">
        <f>"dossierComplet['"&amp;meta_dossier_complet[[#This Row],[COD_VAR]]&amp;"'][code_insee]"</f>
        <v>dossierComplet['SNHMH2619'][code_insee]</v>
      </c>
    </row>
    <row r="1588" spans="2:6" hidden="1">
      <c r="B1588" t="s">
        <v>7406</v>
      </c>
      <c r="C1588" t="s">
        <v>7407</v>
      </c>
      <c r="D1588" t="s">
        <v>7408</v>
      </c>
      <c r="E1588" t="s">
        <v>2768</v>
      </c>
      <c r="F1588" s="22" t="str">
        <f>"dossierComplet['"&amp;meta_dossier_complet[[#This Row],[COD_VAR]]&amp;"'][code_insee]"</f>
        <v>dossierComplet['SNHMH5019'][code_insee]</v>
      </c>
    </row>
    <row r="1589" spans="2:6" hidden="1">
      <c r="B1589" t="s">
        <v>7409</v>
      </c>
      <c r="C1589" t="s">
        <v>7410</v>
      </c>
      <c r="D1589" t="s">
        <v>7411</v>
      </c>
      <c r="E1589" t="s">
        <v>2768</v>
      </c>
      <c r="F1589" s="22" t="str">
        <f>"dossierComplet['"&amp;meta_dossier_complet[[#This Row],[COD_VAR]]&amp;"'][code_insee]"</f>
        <v>dossierComplet['ETTOT18'][code_insee]</v>
      </c>
    </row>
    <row r="1590" spans="2:6" hidden="1">
      <c r="B1590" t="s">
        <v>7412</v>
      </c>
      <c r="C1590" t="s">
        <v>7413</v>
      </c>
      <c r="D1590" t="s">
        <v>7414</v>
      </c>
      <c r="E1590" t="s">
        <v>2768</v>
      </c>
      <c r="F1590" s="22" t="str">
        <f>"dossierComplet['"&amp;meta_dossier_complet[[#This Row],[COD_VAR]]&amp;"'][code_insee]"</f>
        <v>dossierComplet['ETAZ18'][code_insee]</v>
      </c>
    </row>
    <row r="1591" spans="2:6" hidden="1">
      <c r="B1591" t="s">
        <v>7415</v>
      </c>
      <c r="C1591" t="s">
        <v>7416</v>
      </c>
      <c r="D1591" t="s">
        <v>7417</v>
      </c>
      <c r="E1591" t="s">
        <v>2768</v>
      </c>
      <c r="F1591" s="22" t="str">
        <f>"dossierComplet['"&amp;meta_dossier_complet[[#This Row],[COD_VAR]]&amp;"'][code_insee]"</f>
        <v>dossierComplet['ETBE18'][code_insee]</v>
      </c>
    </row>
    <row r="1592" spans="2:6" hidden="1">
      <c r="B1592" t="s">
        <v>7418</v>
      </c>
      <c r="C1592" t="s">
        <v>7419</v>
      </c>
      <c r="D1592" t="s">
        <v>7420</v>
      </c>
      <c r="E1592" t="s">
        <v>2768</v>
      </c>
      <c r="F1592" s="22" t="str">
        <f>"dossierComplet['"&amp;meta_dossier_complet[[#This Row],[COD_VAR]]&amp;"'][code_insee]"</f>
        <v>dossierComplet['ETFZ18'][code_insee]</v>
      </c>
    </row>
    <row r="1593" spans="2:6" hidden="1">
      <c r="B1593" t="s">
        <v>7421</v>
      </c>
      <c r="C1593" t="s">
        <v>7422</v>
      </c>
      <c r="D1593" t="s">
        <v>7423</v>
      </c>
      <c r="E1593" t="s">
        <v>2768</v>
      </c>
      <c r="F1593" s="22" t="str">
        <f>"dossierComplet['"&amp;meta_dossier_complet[[#This Row],[COD_VAR]]&amp;"'][code_insee]"</f>
        <v>dossierComplet['ETGU18'][code_insee]</v>
      </c>
    </row>
    <row r="1594" spans="2:6" hidden="1">
      <c r="B1594" t="s">
        <v>7424</v>
      </c>
      <c r="C1594" t="s">
        <v>7425</v>
      </c>
      <c r="D1594" t="s">
        <v>7426</v>
      </c>
      <c r="E1594" t="s">
        <v>2768</v>
      </c>
      <c r="F1594" s="22" t="str">
        <f>"dossierComplet['"&amp;meta_dossier_complet[[#This Row],[COD_VAR]]&amp;"'][code_insee]"</f>
        <v>dossierComplet['ETGZ18'][code_insee]</v>
      </c>
    </row>
    <row r="1595" spans="2:6" hidden="1">
      <c r="B1595" t="s">
        <v>7427</v>
      </c>
      <c r="C1595" t="s">
        <v>7428</v>
      </c>
      <c r="D1595" t="s">
        <v>7429</v>
      </c>
      <c r="E1595" t="s">
        <v>2768</v>
      </c>
      <c r="F1595" s="22" t="str">
        <f>"dossierComplet['"&amp;meta_dossier_complet[[#This Row],[COD_VAR]]&amp;"'][code_insee]"</f>
        <v>dossierComplet['ETOQ18'][code_insee]</v>
      </c>
    </row>
    <row r="1596" spans="2:6" hidden="1">
      <c r="B1596" t="s">
        <v>7430</v>
      </c>
      <c r="C1596" t="s">
        <v>7431</v>
      </c>
      <c r="D1596" t="s">
        <v>7432</v>
      </c>
      <c r="E1596" t="s">
        <v>2768</v>
      </c>
      <c r="F1596" s="22" t="str">
        <f>"dossierComplet['"&amp;meta_dossier_complet[[#This Row],[COD_VAR]]&amp;"'][code_insee]"</f>
        <v>dossierComplet['ETTEF018'][code_insee]</v>
      </c>
    </row>
    <row r="1597" spans="2:6" hidden="1">
      <c r="B1597" t="s">
        <v>7433</v>
      </c>
      <c r="C1597" t="s">
        <v>7434</v>
      </c>
      <c r="D1597" t="s">
        <v>7435</v>
      </c>
      <c r="E1597" t="s">
        <v>2768</v>
      </c>
      <c r="F1597" s="22" t="str">
        <f>"dossierComplet['"&amp;meta_dossier_complet[[#This Row],[COD_VAR]]&amp;"'][code_insee]"</f>
        <v>dossierComplet['ETAZ018'][code_insee]</v>
      </c>
    </row>
    <row r="1598" spans="2:6" hidden="1">
      <c r="B1598" t="s">
        <v>7436</v>
      </c>
      <c r="C1598" t="s">
        <v>7437</v>
      </c>
      <c r="D1598" t="s">
        <v>7438</v>
      </c>
      <c r="E1598" t="s">
        <v>2768</v>
      </c>
      <c r="F1598" s="22" t="str">
        <f>"dossierComplet['"&amp;meta_dossier_complet[[#This Row],[COD_VAR]]&amp;"'][code_insee]"</f>
        <v>dossierComplet['ETBE018'][code_insee]</v>
      </c>
    </row>
    <row r="1599" spans="2:6" hidden="1">
      <c r="B1599" t="s">
        <v>7439</v>
      </c>
      <c r="C1599" t="s">
        <v>7440</v>
      </c>
      <c r="D1599" t="s">
        <v>7441</v>
      </c>
      <c r="E1599" t="s">
        <v>2768</v>
      </c>
      <c r="F1599" s="22" t="str">
        <f>"dossierComplet['"&amp;meta_dossier_complet[[#This Row],[COD_VAR]]&amp;"'][code_insee]"</f>
        <v>dossierComplet['ETFZ018'][code_insee]</v>
      </c>
    </row>
    <row r="1600" spans="2:6" hidden="1">
      <c r="B1600" t="s">
        <v>7442</v>
      </c>
      <c r="C1600" t="s">
        <v>7443</v>
      </c>
      <c r="D1600" t="s">
        <v>7444</v>
      </c>
      <c r="E1600" t="s">
        <v>2768</v>
      </c>
      <c r="F1600" s="22" t="str">
        <f>"dossierComplet['"&amp;meta_dossier_complet[[#This Row],[COD_VAR]]&amp;"'][code_insee]"</f>
        <v>dossierComplet['ETGU018'][code_insee]</v>
      </c>
    </row>
    <row r="1601" spans="2:6" hidden="1">
      <c r="B1601" t="s">
        <v>7445</v>
      </c>
      <c r="C1601" t="s">
        <v>7446</v>
      </c>
      <c r="D1601" t="s">
        <v>7447</v>
      </c>
      <c r="E1601" t="s">
        <v>2768</v>
      </c>
      <c r="F1601" s="22" t="str">
        <f>"dossierComplet['"&amp;meta_dossier_complet[[#This Row],[COD_VAR]]&amp;"'][code_insee]"</f>
        <v>dossierComplet['ETGZ018'][code_insee]</v>
      </c>
    </row>
    <row r="1602" spans="2:6" hidden="1">
      <c r="B1602" t="s">
        <v>7448</v>
      </c>
      <c r="C1602" t="s">
        <v>7449</v>
      </c>
      <c r="D1602" t="s">
        <v>7450</v>
      </c>
      <c r="E1602" t="s">
        <v>2768</v>
      </c>
      <c r="F1602" s="22" t="str">
        <f>"dossierComplet['"&amp;meta_dossier_complet[[#This Row],[COD_VAR]]&amp;"'][code_insee]"</f>
        <v>dossierComplet['ETOQ018'][code_insee]</v>
      </c>
    </row>
    <row r="1603" spans="2:6" hidden="1">
      <c r="B1603" t="s">
        <v>7451</v>
      </c>
      <c r="C1603" t="s">
        <v>7452</v>
      </c>
      <c r="D1603" t="s">
        <v>7453</v>
      </c>
      <c r="E1603" t="s">
        <v>2768</v>
      </c>
      <c r="F1603" s="22" t="str">
        <f>"dossierComplet['"&amp;meta_dossier_complet[[#This Row],[COD_VAR]]&amp;"'][code_insee]"</f>
        <v>dossierComplet['ETTEF118'][code_insee]</v>
      </c>
    </row>
    <row r="1604" spans="2:6" hidden="1">
      <c r="B1604" t="s">
        <v>7454</v>
      </c>
      <c r="C1604" t="s">
        <v>7455</v>
      </c>
      <c r="D1604" t="s">
        <v>7456</v>
      </c>
      <c r="E1604" t="s">
        <v>2768</v>
      </c>
      <c r="F1604" s="22" t="str">
        <f>"dossierComplet['"&amp;meta_dossier_complet[[#This Row],[COD_VAR]]&amp;"'][code_insee]"</f>
        <v>dossierComplet['ETAZ118'][code_insee]</v>
      </c>
    </row>
    <row r="1605" spans="2:6" hidden="1">
      <c r="B1605" t="s">
        <v>7457</v>
      </c>
      <c r="C1605" t="s">
        <v>7458</v>
      </c>
      <c r="D1605" t="s">
        <v>7459</v>
      </c>
      <c r="E1605" t="s">
        <v>2768</v>
      </c>
      <c r="F1605" s="22" t="str">
        <f>"dossierComplet['"&amp;meta_dossier_complet[[#This Row],[COD_VAR]]&amp;"'][code_insee]"</f>
        <v>dossierComplet['ETBE118'][code_insee]</v>
      </c>
    </row>
    <row r="1606" spans="2:6" hidden="1">
      <c r="B1606" t="s">
        <v>7460</v>
      </c>
      <c r="C1606" t="s">
        <v>7461</v>
      </c>
      <c r="D1606" t="s">
        <v>7462</v>
      </c>
      <c r="E1606" t="s">
        <v>2768</v>
      </c>
      <c r="F1606" s="22" t="str">
        <f>"dossierComplet['"&amp;meta_dossier_complet[[#This Row],[COD_VAR]]&amp;"'][code_insee]"</f>
        <v>dossierComplet['ETFZ118'][code_insee]</v>
      </c>
    </row>
    <row r="1607" spans="2:6" hidden="1">
      <c r="B1607" t="s">
        <v>7463</v>
      </c>
      <c r="C1607" t="s">
        <v>7464</v>
      </c>
      <c r="D1607" t="s">
        <v>7465</v>
      </c>
      <c r="E1607" t="s">
        <v>2768</v>
      </c>
      <c r="F1607" s="22" t="str">
        <f>"dossierComplet['"&amp;meta_dossier_complet[[#This Row],[COD_VAR]]&amp;"'][code_insee]"</f>
        <v>dossierComplet['ETGU118'][code_insee]</v>
      </c>
    </row>
    <row r="1608" spans="2:6" hidden="1">
      <c r="B1608" t="s">
        <v>7466</v>
      </c>
      <c r="C1608" t="s">
        <v>7467</v>
      </c>
      <c r="D1608" t="s">
        <v>7468</v>
      </c>
      <c r="E1608" t="s">
        <v>2768</v>
      </c>
      <c r="F1608" s="22" t="str">
        <f>"dossierComplet['"&amp;meta_dossier_complet[[#This Row],[COD_VAR]]&amp;"'][code_insee]"</f>
        <v>dossierComplet['ETGZ118'][code_insee]</v>
      </c>
    </row>
    <row r="1609" spans="2:6" hidden="1">
      <c r="B1609" t="s">
        <v>7469</v>
      </c>
      <c r="C1609" t="s">
        <v>7470</v>
      </c>
      <c r="D1609" t="s">
        <v>7471</v>
      </c>
      <c r="E1609" t="s">
        <v>2768</v>
      </c>
      <c r="F1609" s="22" t="str">
        <f>"dossierComplet['"&amp;meta_dossier_complet[[#This Row],[COD_VAR]]&amp;"'][code_insee]"</f>
        <v>dossierComplet['ETOQ118'][code_insee]</v>
      </c>
    </row>
    <row r="1610" spans="2:6" hidden="1">
      <c r="B1610" t="s">
        <v>7472</v>
      </c>
      <c r="C1610" t="s">
        <v>7473</v>
      </c>
      <c r="D1610" t="s">
        <v>7474</v>
      </c>
      <c r="E1610" t="s">
        <v>2768</v>
      </c>
      <c r="F1610" s="22" t="str">
        <f>"dossierComplet['"&amp;meta_dossier_complet[[#This Row],[COD_VAR]]&amp;"'][code_insee]"</f>
        <v>dossierComplet['ETTEF1018'][code_insee]</v>
      </c>
    </row>
    <row r="1611" spans="2:6" hidden="1">
      <c r="B1611" t="s">
        <v>7475</v>
      </c>
      <c r="C1611" t="s">
        <v>7476</v>
      </c>
      <c r="D1611" t="s">
        <v>7477</v>
      </c>
      <c r="E1611" t="s">
        <v>2768</v>
      </c>
      <c r="F1611" s="22" t="str">
        <f>"dossierComplet['"&amp;meta_dossier_complet[[#This Row],[COD_VAR]]&amp;"'][code_insee]"</f>
        <v>dossierComplet['ETAZ1018'][code_insee]</v>
      </c>
    </row>
    <row r="1612" spans="2:6" hidden="1">
      <c r="B1612" t="s">
        <v>7478</v>
      </c>
      <c r="C1612" t="s">
        <v>7479</v>
      </c>
      <c r="D1612" t="s">
        <v>7480</v>
      </c>
      <c r="E1612" t="s">
        <v>2768</v>
      </c>
      <c r="F1612" s="22" t="str">
        <f>"dossierComplet['"&amp;meta_dossier_complet[[#This Row],[COD_VAR]]&amp;"'][code_insee]"</f>
        <v>dossierComplet['ETBE1018'][code_insee]</v>
      </c>
    </row>
    <row r="1613" spans="2:6" hidden="1">
      <c r="B1613" t="s">
        <v>7481</v>
      </c>
      <c r="C1613" t="s">
        <v>7482</v>
      </c>
      <c r="D1613" t="s">
        <v>7483</v>
      </c>
      <c r="E1613" t="s">
        <v>2768</v>
      </c>
      <c r="F1613" s="22" t="str">
        <f>"dossierComplet['"&amp;meta_dossier_complet[[#This Row],[COD_VAR]]&amp;"'][code_insee]"</f>
        <v>dossierComplet['ETFZ1018'][code_insee]</v>
      </c>
    </row>
    <row r="1614" spans="2:6" hidden="1">
      <c r="B1614" t="s">
        <v>7484</v>
      </c>
      <c r="C1614" t="s">
        <v>7485</v>
      </c>
      <c r="D1614" t="s">
        <v>7486</v>
      </c>
      <c r="E1614" t="s">
        <v>2768</v>
      </c>
      <c r="F1614" s="22" t="str">
        <f>"dossierComplet['"&amp;meta_dossier_complet[[#This Row],[COD_VAR]]&amp;"'][code_insee]"</f>
        <v>dossierComplet['ETGU1018'][code_insee]</v>
      </c>
    </row>
    <row r="1615" spans="2:6" hidden="1">
      <c r="B1615" t="s">
        <v>7487</v>
      </c>
      <c r="C1615" t="s">
        <v>7488</v>
      </c>
      <c r="D1615" t="s">
        <v>7489</v>
      </c>
      <c r="E1615" t="s">
        <v>2768</v>
      </c>
      <c r="F1615" s="22" t="str">
        <f>"dossierComplet['"&amp;meta_dossier_complet[[#This Row],[COD_VAR]]&amp;"'][code_insee]"</f>
        <v>dossierComplet['ETGZ1018'][code_insee]</v>
      </c>
    </row>
    <row r="1616" spans="2:6" hidden="1">
      <c r="B1616" t="s">
        <v>7490</v>
      </c>
      <c r="C1616" t="s">
        <v>7491</v>
      </c>
      <c r="D1616" t="s">
        <v>7492</v>
      </c>
      <c r="E1616" t="s">
        <v>2768</v>
      </c>
      <c r="F1616" s="22" t="str">
        <f>"dossierComplet['"&amp;meta_dossier_complet[[#This Row],[COD_VAR]]&amp;"'][code_insee]"</f>
        <v>dossierComplet['ETOQ1018'][code_insee]</v>
      </c>
    </row>
    <row r="1617" spans="2:6" hidden="1">
      <c r="B1617" t="s">
        <v>7493</v>
      </c>
      <c r="C1617" t="s">
        <v>7494</v>
      </c>
      <c r="D1617" t="s">
        <v>7495</v>
      </c>
      <c r="E1617" t="s">
        <v>2768</v>
      </c>
      <c r="F1617" s="22" t="str">
        <f>"dossierComplet['"&amp;meta_dossier_complet[[#This Row],[COD_VAR]]&amp;"'][code_insee]"</f>
        <v>dossierComplet['ETTEF2018'][code_insee]</v>
      </c>
    </row>
    <row r="1618" spans="2:6" hidden="1">
      <c r="B1618" t="s">
        <v>7496</v>
      </c>
      <c r="C1618" t="s">
        <v>7497</v>
      </c>
      <c r="D1618" t="s">
        <v>7498</v>
      </c>
      <c r="E1618" t="s">
        <v>2768</v>
      </c>
      <c r="F1618" s="22" t="str">
        <f>"dossierComplet['"&amp;meta_dossier_complet[[#This Row],[COD_VAR]]&amp;"'][code_insee]"</f>
        <v>dossierComplet['ETAZ2018'][code_insee]</v>
      </c>
    </row>
    <row r="1619" spans="2:6" hidden="1">
      <c r="B1619" t="s">
        <v>7499</v>
      </c>
      <c r="C1619" t="s">
        <v>7500</v>
      </c>
      <c r="D1619" t="s">
        <v>7501</v>
      </c>
      <c r="E1619" t="s">
        <v>2768</v>
      </c>
      <c r="F1619" s="22" t="str">
        <f>"dossierComplet['"&amp;meta_dossier_complet[[#This Row],[COD_VAR]]&amp;"'][code_insee]"</f>
        <v>dossierComplet['ETBE2018'][code_insee]</v>
      </c>
    </row>
    <row r="1620" spans="2:6" hidden="1">
      <c r="B1620" t="s">
        <v>7502</v>
      </c>
      <c r="C1620" t="s">
        <v>7503</v>
      </c>
      <c r="D1620" t="s">
        <v>7504</v>
      </c>
      <c r="E1620" t="s">
        <v>2768</v>
      </c>
      <c r="F1620" s="22" t="str">
        <f>"dossierComplet['"&amp;meta_dossier_complet[[#This Row],[COD_VAR]]&amp;"'][code_insee]"</f>
        <v>dossierComplet['ETFZ2018'][code_insee]</v>
      </c>
    </row>
    <row r="1621" spans="2:6" hidden="1">
      <c r="B1621" t="s">
        <v>7505</v>
      </c>
      <c r="C1621" t="s">
        <v>7506</v>
      </c>
      <c r="D1621" t="s">
        <v>7507</v>
      </c>
      <c r="E1621" t="s">
        <v>2768</v>
      </c>
      <c r="F1621" s="22" t="str">
        <f>"dossierComplet['"&amp;meta_dossier_complet[[#This Row],[COD_VAR]]&amp;"'][code_insee]"</f>
        <v>dossierComplet['ETGU2018'][code_insee]</v>
      </c>
    </row>
    <row r="1622" spans="2:6" hidden="1">
      <c r="B1622" t="s">
        <v>7508</v>
      </c>
      <c r="C1622" t="s">
        <v>7509</v>
      </c>
      <c r="D1622" t="s">
        <v>7510</v>
      </c>
      <c r="E1622" t="s">
        <v>2768</v>
      </c>
      <c r="F1622" s="22" t="str">
        <f>"dossierComplet['"&amp;meta_dossier_complet[[#This Row],[COD_VAR]]&amp;"'][code_insee]"</f>
        <v>dossierComplet['ETGZ2018'][code_insee]</v>
      </c>
    </row>
    <row r="1623" spans="2:6" hidden="1">
      <c r="B1623" t="s">
        <v>7511</v>
      </c>
      <c r="C1623" t="s">
        <v>7512</v>
      </c>
      <c r="D1623" t="s">
        <v>7513</v>
      </c>
      <c r="E1623" t="s">
        <v>2768</v>
      </c>
      <c r="F1623" s="22" t="str">
        <f>"dossierComplet['"&amp;meta_dossier_complet[[#This Row],[COD_VAR]]&amp;"'][code_insee]"</f>
        <v>dossierComplet['ETOQ2018'][code_insee]</v>
      </c>
    </row>
    <row r="1624" spans="2:6" hidden="1">
      <c r="B1624" t="s">
        <v>7514</v>
      </c>
      <c r="C1624" t="s">
        <v>7515</v>
      </c>
      <c r="D1624" t="s">
        <v>7516</v>
      </c>
      <c r="E1624" t="s">
        <v>2768</v>
      </c>
      <c r="F1624" s="22" t="str">
        <f>"dossierComplet['"&amp;meta_dossier_complet[[#This Row],[COD_VAR]]&amp;"'][code_insee]"</f>
        <v>dossierComplet['ETTEF5018'][code_insee]</v>
      </c>
    </row>
    <row r="1625" spans="2:6" hidden="1">
      <c r="B1625" t="s">
        <v>7517</v>
      </c>
      <c r="C1625" t="s">
        <v>7518</v>
      </c>
      <c r="D1625" t="s">
        <v>7519</v>
      </c>
      <c r="E1625" t="s">
        <v>2768</v>
      </c>
      <c r="F1625" s="22" t="str">
        <f>"dossierComplet['"&amp;meta_dossier_complet[[#This Row],[COD_VAR]]&amp;"'][code_insee]"</f>
        <v>dossierComplet['ETAZ5018'][code_insee]</v>
      </c>
    </row>
    <row r="1626" spans="2:6" hidden="1">
      <c r="B1626" t="s">
        <v>7520</v>
      </c>
      <c r="C1626" t="s">
        <v>7521</v>
      </c>
      <c r="D1626" t="s">
        <v>7522</v>
      </c>
      <c r="E1626" t="s">
        <v>2768</v>
      </c>
      <c r="F1626" s="22" t="str">
        <f>"dossierComplet['"&amp;meta_dossier_complet[[#This Row],[COD_VAR]]&amp;"'][code_insee]"</f>
        <v>dossierComplet['ETBE5018'][code_insee]</v>
      </c>
    </row>
    <row r="1627" spans="2:6" hidden="1">
      <c r="B1627" t="s">
        <v>7523</v>
      </c>
      <c r="C1627" t="s">
        <v>7524</v>
      </c>
      <c r="D1627" t="s">
        <v>7525</v>
      </c>
      <c r="E1627" t="s">
        <v>2768</v>
      </c>
      <c r="F1627" s="22" t="str">
        <f>"dossierComplet['"&amp;meta_dossier_complet[[#This Row],[COD_VAR]]&amp;"'][code_insee]"</f>
        <v>dossierComplet['ETFZ5018'][code_insee]</v>
      </c>
    </row>
    <row r="1628" spans="2:6" hidden="1">
      <c r="B1628" t="s">
        <v>7526</v>
      </c>
      <c r="C1628" t="s">
        <v>7527</v>
      </c>
      <c r="D1628" t="s">
        <v>7528</v>
      </c>
      <c r="E1628" t="s">
        <v>2768</v>
      </c>
      <c r="F1628" s="22" t="str">
        <f>"dossierComplet['"&amp;meta_dossier_complet[[#This Row],[COD_VAR]]&amp;"'][code_insee]"</f>
        <v>dossierComplet['ETGU5018'][code_insee]</v>
      </c>
    </row>
    <row r="1629" spans="2:6" hidden="1">
      <c r="B1629" t="s">
        <v>7529</v>
      </c>
      <c r="C1629" t="s">
        <v>7530</v>
      </c>
      <c r="D1629" t="s">
        <v>7531</v>
      </c>
      <c r="E1629" t="s">
        <v>2768</v>
      </c>
      <c r="F1629" s="22" t="str">
        <f>"dossierComplet['"&amp;meta_dossier_complet[[#This Row],[COD_VAR]]&amp;"'][code_insee]"</f>
        <v>dossierComplet['ETGZ5018'][code_insee]</v>
      </c>
    </row>
    <row r="1630" spans="2:6" hidden="1">
      <c r="B1630" t="s">
        <v>7532</v>
      </c>
      <c r="C1630" t="s">
        <v>7533</v>
      </c>
      <c r="D1630" t="s">
        <v>7534</v>
      </c>
      <c r="E1630" t="s">
        <v>2768</v>
      </c>
      <c r="F1630" s="22" t="str">
        <f>"dossierComplet['"&amp;meta_dossier_complet[[#This Row],[COD_VAR]]&amp;"'][code_insee]"</f>
        <v>dossierComplet['ETOQ5018'][code_insee]</v>
      </c>
    </row>
    <row r="1631" spans="2:6" hidden="1">
      <c r="B1631" t="s">
        <v>7535</v>
      </c>
      <c r="C1631" t="s">
        <v>7536</v>
      </c>
      <c r="D1631" t="s">
        <v>7537</v>
      </c>
      <c r="E1631" t="s">
        <v>2768</v>
      </c>
      <c r="F1631" s="22" t="str">
        <f>"dossierComplet['"&amp;meta_dossier_complet[[#This Row],[COD_VAR]]&amp;"'][code_insee]"</f>
        <v>dossierComplet['ETPTOT18'][code_insee]</v>
      </c>
    </row>
    <row r="1632" spans="2:6" hidden="1">
      <c r="B1632" t="s">
        <v>7538</v>
      </c>
      <c r="C1632" t="s">
        <v>7539</v>
      </c>
      <c r="D1632" t="s">
        <v>7540</v>
      </c>
      <c r="E1632" t="s">
        <v>2768</v>
      </c>
      <c r="F1632" s="22" t="str">
        <f>"dossierComplet['"&amp;meta_dossier_complet[[#This Row],[COD_VAR]]&amp;"'][code_insee]"</f>
        <v>dossierComplet['ETPAZ18'][code_insee]</v>
      </c>
    </row>
    <row r="1633" spans="2:6" hidden="1">
      <c r="B1633" t="s">
        <v>7541</v>
      </c>
      <c r="C1633" t="s">
        <v>7542</v>
      </c>
      <c r="D1633" t="s">
        <v>7543</v>
      </c>
      <c r="E1633" t="s">
        <v>2768</v>
      </c>
      <c r="F1633" s="22" t="str">
        <f>"dossierComplet['"&amp;meta_dossier_complet[[#This Row],[COD_VAR]]&amp;"'][code_insee]"</f>
        <v>dossierComplet['ETPBE18'][code_insee]</v>
      </c>
    </row>
    <row r="1634" spans="2:6" hidden="1">
      <c r="B1634" t="s">
        <v>7544</v>
      </c>
      <c r="C1634" t="s">
        <v>7545</v>
      </c>
      <c r="D1634" t="s">
        <v>7546</v>
      </c>
      <c r="E1634" t="s">
        <v>2768</v>
      </c>
      <c r="F1634" s="22" t="str">
        <f>"dossierComplet['"&amp;meta_dossier_complet[[#This Row],[COD_VAR]]&amp;"'][code_insee]"</f>
        <v>dossierComplet['ETPFZ18'][code_insee]</v>
      </c>
    </row>
    <row r="1635" spans="2:6" hidden="1">
      <c r="B1635" t="s">
        <v>7547</v>
      </c>
      <c r="C1635" t="s">
        <v>7548</v>
      </c>
      <c r="D1635" t="s">
        <v>7549</v>
      </c>
      <c r="E1635" t="s">
        <v>2768</v>
      </c>
      <c r="F1635" s="22" t="str">
        <f>"dossierComplet['"&amp;meta_dossier_complet[[#This Row],[COD_VAR]]&amp;"'][code_insee]"</f>
        <v>dossierComplet['ETPGU18'][code_insee]</v>
      </c>
    </row>
    <row r="1636" spans="2:6" hidden="1">
      <c r="B1636" t="s">
        <v>7550</v>
      </c>
      <c r="C1636" t="s">
        <v>7551</v>
      </c>
      <c r="D1636" t="s">
        <v>7552</v>
      </c>
      <c r="E1636" t="s">
        <v>2768</v>
      </c>
      <c r="F1636" s="22" t="str">
        <f>"dossierComplet['"&amp;meta_dossier_complet[[#This Row],[COD_VAR]]&amp;"'][code_insee]"</f>
        <v>dossierComplet['ETPGZ18'][code_insee]</v>
      </c>
    </row>
    <row r="1637" spans="2:6" hidden="1">
      <c r="B1637" t="s">
        <v>7553</v>
      </c>
      <c r="C1637" t="s">
        <v>7554</v>
      </c>
      <c r="D1637" t="s">
        <v>7555</v>
      </c>
      <c r="E1637" t="s">
        <v>2768</v>
      </c>
      <c r="F1637" s="22" t="str">
        <f>"dossierComplet['"&amp;meta_dossier_complet[[#This Row],[COD_VAR]]&amp;"'][code_insee]"</f>
        <v>dossierComplet['ETPOQ18'][code_insee]</v>
      </c>
    </row>
    <row r="1638" spans="2:6" hidden="1">
      <c r="B1638" t="s">
        <v>7556</v>
      </c>
      <c r="C1638" t="s">
        <v>7557</v>
      </c>
      <c r="D1638" t="s">
        <v>7558</v>
      </c>
      <c r="E1638" t="s">
        <v>2768</v>
      </c>
      <c r="F1638" s="22" t="str">
        <f>"dossierComplet['"&amp;meta_dossier_complet[[#This Row],[COD_VAR]]&amp;"'][code_insee]"</f>
        <v>dossierComplet['ETPTEF118'][code_insee]</v>
      </c>
    </row>
    <row r="1639" spans="2:6" hidden="1">
      <c r="B1639" t="s">
        <v>7559</v>
      </c>
      <c r="C1639" t="s">
        <v>7560</v>
      </c>
      <c r="D1639" t="s">
        <v>7561</v>
      </c>
      <c r="E1639" t="s">
        <v>2768</v>
      </c>
      <c r="F1639" s="22" t="str">
        <f>"dossierComplet['"&amp;meta_dossier_complet[[#This Row],[COD_VAR]]&amp;"'][code_insee]"</f>
        <v>dossierComplet['ETPAZ118'][code_insee]</v>
      </c>
    </row>
    <row r="1640" spans="2:6" hidden="1">
      <c r="B1640" t="s">
        <v>7562</v>
      </c>
      <c r="C1640" t="s">
        <v>7563</v>
      </c>
      <c r="D1640" t="s">
        <v>7564</v>
      </c>
      <c r="E1640" t="s">
        <v>2768</v>
      </c>
      <c r="F1640" s="22" t="str">
        <f>"dossierComplet['"&amp;meta_dossier_complet[[#This Row],[COD_VAR]]&amp;"'][code_insee]"</f>
        <v>dossierComplet['ETPBE118'][code_insee]</v>
      </c>
    </row>
    <row r="1641" spans="2:6" hidden="1">
      <c r="B1641" t="s">
        <v>7565</v>
      </c>
      <c r="C1641" t="s">
        <v>7566</v>
      </c>
      <c r="D1641" t="s">
        <v>7567</v>
      </c>
      <c r="E1641" t="s">
        <v>2768</v>
      </c>
      <c r="F1641" s="22" t="str">
        <f>"dossierComplet['"&amp;meta_dossier_complet[[#This Row],[COD_VAR]]&amp;"'][code_insee]"</f>
        <v>dossierComplet['ETPFZ118'][code_insee]</v>
      </c>
    </row>
    <row r="1642" spans="2:6" hidden="1">
      <c r="B1642" t="s">
        <v>7568</v>
      </c>
      <c r="C1642" t="s">
        <v>7569</v>
      </c>
      <c r="D1642" t="s">
        <v>7570</v>
      </c>
      <c r="E1642" t="s">
        <v>2768</v>
      </c>
      <c r="F1642" s="22" t="str">
        <f>"dossierComplet['"&amp;meta_dossier_complet[[#This Row],[COD_VAR]]&amp;"'][code_insee]"</f>
        <v>dossierComplet['ETPGU118'][code_insee]</v>
      </c>
    </row>
    <row r="1643" spans="2:6" hidden="1">
      <c r="B1643" t="s">
        <v>7571</v>
      </c>
      <c r="C1643" t="s">
        <v>7572</v>
      </c>
      <c r="D1643" t="s">
        <v>7573</v>
      </c>
      <c r="E1643" t="s">
        <v>2768</v>
      </c>
      <c r="F1643" s="22" t="str">
        <f>"dossierComplet['"&amp;meta_dossier_complet[[#This Row],[COD_VAR]]&amp;"'][code_insee]"</f>
        <v>dossierComplet['ETPGZ118'][code_insee]</v>
      </c>
    </row>
    <row r="1644" spans="2:6" hidden="1">
      <c r="B1644" t="s">
        <v>7574</v>
      </c>
      <c r="C1644" t="s">
        <v>7575</v>
      </c>
      <c r="D1644" t="s">
        <v>7576</v>
      </c>
      <c r="E1644" t="s">
        <v>2768</v>
      </c>
      <c r="F1644" s="22" t="str">
        <f>"dossierComplet['"&amp;meta_dossier_complet[[#This Row],[COD_VAR]]&amp;"'][code_insee]"</f>
        <v>dossierComplet['ETPOQ118'][code_insee]</v>
      </c>
    </row>
    <row r="1645" spans="2:6" hidden="1">
      <c r="B1645" t="s">
        <v>7577</v>
      </c>
      <c r="C1645" t="s">
        <v>7578</v>
      </c>
      <c r="D1645" t="s">
        <v>7579</v>
      </c>
      <c r="E1645" t="s">
        <v>2768</v>
      </c>
      <c r="F1645" s="22" t="str">
        <f>"dossierComplet['"&amp;meta_dossier_complet[[#This Row],[COD_VAR]]&amp;"'][code_insee]"</f>
        <v>dossierComplet['ETPTEF1018'][code_insee]</v>
      </c>
    </row>
    <row r="1646" spans="2:6" hidden="1">
      <c r="B1646" t="s">
        <v>7580</v>
      </c>
      <c r="C1646" t="s">
        <v>7581</v>
      </c>
      <c r="D1646" t="s">
        <v>7582</v>
      </c>
      <c r="E1646" t="s">
        <v>2768</v>
      </c>
      <c r="F1646" s="22" t="str">
        <f>"dossierComplet['"&amp;meta_dossier_complet[[#This Row],[COD_VAR]]&amp;"'][code_insee]"</f>
        <v>dossierComplet['ETPAZ1018'][code_insee]</v>
      </c>
    </row>
    <row r="1647" spans="2:6" hidden="1">
      <c r="B1647" t="s">
        <v>7583</v>
      </c>
      <c r="C1647" t="s">
        <v>7584</v>
      </c>
      <c r="D1647" t="s">
        <v>7585</v>
      </c>
      <c r="E1647" t="s">
        <v>2768</v>
      </c>
      <c r="F1647" s="22" t="str">
        <f>"dossierComplet['"&amp;meta_dossier_complet[[#This Row],[COD_VAR]]&amp;"'][code_insee]"</f>
        <v>dossierComplet['ETPBE1018'][code_insee]</v>
      </c>
    </row>
    <row r="1648" spans="2:6" hidden="1">
      <c r="B1648" t="s">
        <v>7586</v>
      </c>
      <c r="C1648" t="s">
        <v>7587</v>
      </c>
      <c r="D1648" t="s">
        <v>7588</v>
      </c>
      <c r="E1648" t="s">
        <v>2768</v>
      </c>
      <c r="F1648" s="22" t="str">
        <f>"dossierComplet['"&amp;meta_dossier_complet[[#This Row],[COD_VAR]]&amp;"'][code_insee]"</f>
        <v>dossierComplet['ETPFZ1018'][code_insee]</v>
      </c>
    </row>
    <row r="1649" spans="2:6" hidden="1">
      <c r="B1649" t="s">
        <v>7589</v>
      </c>
      <c r="C1649" t="s">
        <v>7590</v>
      </c>
      <c r="D1649" t="s">
        <v>7591</v>
      </c>
      <c r="E1649" t="s">
        <v>2768</v>
      </c>
      <c r="F1649" s="22" t="str">
        <f>"dossierComplet['"&amp;meta_dossier_complet[[#This Row],[COD_VAR]]&amp;"'][code_insee]"</f>
        <v>dossierComplet['ETPGU1018'][code_insee]</v>
      </c>
    </row>
    <row r="1650" spans="2:6" hidden="1">
      <c r="B1650" t="s">
        <v>7592</v>
      </c>
      <c r="C1650" t="s">
        <v>7593</v>
      </c>
      <c r="D1650" t="s">
        <v>7594</v>
      </c>
      <c r="E1650" t="s">
        <v>2768</v>
      </c>
      <c r="F1650" s="22" t="str">
        <f>"dossierComplet['"&amp;meta_dossier_complet[[#This Row],[COD_VAR]]&amp;"'][code_insee]"</f>
        <v>dossierComplet['ETPGZ1018'][code_insee]</v>
      </c>
    </row>
    <row r="1651" spans="2:6" hidden="1">
      <c r="B1651" t="s">
        <v>7595</v>
      </c>
      <c r="C1651" t="s">
        <v>7596</v>
      </c>
      <c r="D1651" t="s">
        <v>7597</v>
      </c>
      <c r="E1651" t="s">
        <v>2768</v>
      </c>
      <c r="F1651" s="22" t="str">
        <f>"dossierComplet['"&amp;meta_dossier_complet[[#This Row],[COD_VAR]]&amp;"'][code_insee]"</f>
        <v>dossierComplet['ETPOQ1018'][code_insee]</v>
      </c>
    </row>
    <row r="1652" spans="2:6" hidden="1">
      <c r="B1652" t="s">
        <v>7598</v>
      </c>
      <c r="C1652" t="s">
        <v>7599</v>
      </c>
      <c r="D1652" t="s">
        <v>7600</v>
      </c>
      <c r="E1652" t="s">
        <v>2768</v>
      </c>
      <c r="F1652" s="22" t="str">
        <f>"dossierComplet['"&amp;meta_dossier_complet[[#This Row],[COD_VAR]]&amp;"'][code_insee]"</f>
        <v>dossierComplet['ETPTEF2018'][code_insee]</v>
      </c>
    </row>
    <row r="1653" spans="2:6" hidden="1">
      <c r="B1653" t="s">
        <v>7601</v>
      </c>
      <c r="C1653" t="s">
        <v>7602</v>
      </c>
      <c r="D1653" t="s">
        <v>7603</v>
      </c>
      <c r="E1653" t="s">
        <v>2768</v>
      </c>
      <c r="F1653" s="22" t="str">
        <f>"dossierComplet['"&amp;meta_dossier_complet[[#This Row],[COD_VAR]]&amp;"'][code_insee]"</f>
        <v>dossierComplet['ETPAZ2018'][code_insee]</v>
      </c>
    </row>
    <row r="1654" spans="2:6" hidden="1">
      <c r="B1654" t="s">
        <v>7604</v>
      </c>
      <c r="C1654" t="s">
        <v>7605</v>
      </c>
      <c r="D1654" t="s">
        <v>7606</v>
      </c>
      <c r="E1654" t="s">
        <v>2768</v>
      </c>
      <c r="F1654" s="22" t="str">
        <f>"dossierComplet['"&amp;meta_dossier_complet[[#This Row],[COD_VAR]]&amp;"'][code_insee]"</f>
        <v>dossierComplet['ETPBE2018'][code_insee]</v>
      </c>
    </row>
    <row r="1655" spans="2:6" hidden="1">
      <c r="B1655" t="s">
        <v>7607</v>
      </c>
      <c r="C1655" t="s">
        <v>7608</v>
      </c>
      <c r="D1655" t="s">
        <v>7609</v>
      </c>
      <c r="E1655" t="s">
        <v>2768</v>
      </c>
      <c r="F1655" s="22" t="str">
        <f>"dossierComplet['"&amp;meta_dossier_complet[[#This Row],[COD_VAR]]&amp;"'][code_insee]"</f>
        <v>dossierComplet['ETPFZ2018'][code_insee]</v>
      </c>
    </row>
    <row r="1656" spans="2:6" hidden="1">
      <c r="B1656" t="s">
        <v>7610</v>
      </c>
      <c r="C1656" t="s">
        <v>7611</v>
      </c>
      <c r="D1656" t="s">
        <v>7612</v>
      </c>
      <c r="E1656" t="s">
        <v>2768</v>
      </c>
      <c r="F1656" s="22" t="str">
        <f>"dossierComplet['"&amp;meta_dossier_complet[[#This Row],[COD_VAR]]&amp;"'][code_insee]"</f>
        <v>dossierComplet['ETPGU2018'][code_insee]</v>
      </c>
    </row>
    <row r="1657" spans="2:6" hidden="1">
      <c r="B1657" t="s">
        <v>7613</v>
      </c>
      <c r="C1657" t="s">
        <v>7614</v>
      </c>
      <c r="D1657" t="s">
        <v>7615</v>
      </c>
      <c r="E1657" t="s">
        <v>2768</v>
      </c>
      <c r="F1657" s="22" t="str">
        <f>"dossierComplet['"&amp;meta_dossier_complet[[#This Row],[COD_VAR]]&amp;"'][code_insee]"</f>
        <v>dossierComplet['ETPGZ2018'][code_insee]</v>
      </c>
    </row>
    <row r="1658" spans="2:6" hidden="1">
      <c r="B1658" t="s">
        <v>7616</v>
      </c>
      <c r="C1658" t="s">
        <v>7617</v>
      </c>
      <c r="D1658" t="s">
        <v>7618</v>
      </c>
      <c r="E1658" t="s">
        <v>2768</v>
      </c>
      <c r="F1658" s="22" t="str">
        <f>"dossierComplet['"&amp;meta_dossier_complet[[#This Row],[COD_VAR]]&amp;"'][code_insee]"</f>
        <v>dossierComplet['ETPOQ2018'][code_insee]</v>
      </c>
    </row>
    <row r="1659" spans="2:6" hidden="1">
      <c r="B1659" t="s">
        <v>7619</v>
      </c>
      <c r="C1659" t="s">
        <v>7620</v>
      </c>
      <c r="D1659" t="s">
        <v>7621</v>
      </c>
      <c r="E1659" t="s">
        <v>2768</v>
      </c>
      <c r="F1659" s="22" t="str">
        <f>"dossierComplet['"&amp;meta_dossier_complet[[#This Row],[COD_VAR]]&amp;"'][code_insee]"</f>
        <v>dossierComplet['ETPTEF5018'][code_insee]</v>
      </c>
    </row>
    <row r="1660" spans="2:6" hidden="1">
      <c r="B1660" t="s">
        <v>7622</v>
      </c>
      <c r="C1660" t="s">
        <v>7623</v>
      </c>
      <c r="D1660" t="s">
        <v>7624</v>
      </c>
      <c r="E1660" t="s">
        <v>2768</v>
      </c>
      <c r="F1660" s="22" t="str">
        <f>"dossierComplet['"&amp;meta_dossier_complet[[#This Row],[COD_VAR]]&amp;"'][code_insee]"</f>
        <v>dossierComplet['ETPAZ5018'][code_insee]</v>
      </c>
    </row>
    <row r="1661" spans="2:6" hidden="1">
      <c r="B1661" t="s">
        <v>7625</v>
      </c>
      <c r="C1661" t="s">
        <v>7626</v>
      </c>
      <c r="D1661" t="s">
        <v>7627</v>
      </c>
      <c r="E1661" t="s">
        <v>2768</v>
      </c>
      <c r="F1661" s="22" t="str">
        <f>"dossierComplet['"&amp;meta_dossier_complet[[#This Row],[COD_VAR]]&amp;"'][code_insee]"</f>
        <v>dossierComplet['ETPBE5018'][code_insee]</v>
      </c>
    </row>
    <row r="1662" spans="2:6" hidden="1">
      <c r="B1662" t="s">
        <v>7628</v>
      </c>
      <c r="C1662" t="s">
        <v>7629</v>
      </c>
      <c r="D1662" t="s">
        <v>7630</v>
      </c>
      <c r="E1662" t="s">
        <v>2768</v>
      </c>
      <c r="F1662" s="22" t="str">
        <f>"dossierComplet['"&amp;meta_dossier_complet[[#This Row],[COD_VAR]]&amp;"'][code_insee]"</f>
        <v>dossierComplet['ETPFZ5018'][code_insee]</v>
      </c>
    </row>
    <row r="1663" spans="2:6" hidden="1">
      <c r="B1663" t="s">
        <v>7631</v>
      </c>
      <c r="C1663" t="s">
        <v>7632</v>
      </c>
      <c r="D1663" t="s">
        <v>7633</v>
      </c>
      <c r="E1663" t="s">
        <v>2768</v>
      </c>
      <c r="F1663" s="22" t="str">
        <f>"dossierComplet['"&amp;meta_dossier_complet[[#This Row],[COD_VAR]]&amp;"'][code_insee]"</f>
        <v>dossierComplet['ETPGU5018'][code_insee]</v>
      </c>
    </row>
    <row r="1664" spans="2:6" hidden="1">
      <c r="B1664" t="s">
        <v>7634</v>
      </c>
      <c r="C1664" t="s">
        <v>7635</v>
      </c>
      <c r="D1664" t="s">
        <v>7636</v>
      </c>
      <c r="E1664" t="s">
        <v>2768</v>
      </c>
      <c r="F1664" s="22" t="str">
        <f>"dossierComplet['"&amp;meta_dossier_complet[[#This Row],[COD_VAR]]&amp;"'][code_insee]"</f>
        <v>dossierComplet['ETPGZ5018'][code_insee]</v>
      </c>
    </row>
    <row r="1665" spans="2:6" hidden="1">
      <c r="B1665" t="s">
        <v>7637</v>
      </c>
      <c r="C1665" t="s">
        <v>7638</v>
      </c>
      <c r="D1665" t="s">
        <v>7639</v>
      </c>
      <c r="E1665" t="s">
        <v>2768</v>
      </c>
      <c r="F1665" s="22" t="str">
        <f>"dossierComplet['"&amp;meta_dossier_complet[[#This Row],[COD_VAR]]&amp;"'][code_insee]"</f>
        <v>dossierComplet['ETPOQ5018'][code_insee]</v>
      </c>
    </row>
    <row r="1666" spans="2:6" hidden="1">
      <c r="B1666" t="s">
        <v>7640</v>
      </c>
      <c r="C1666" t="s">
        <v>7641</v>
      </c>
      <c r="D1666" t="s">
        <v>7642</v>
      </c>
      <c r="E1666" t="s">
        <v>2768</v>
      </c>
      <c r="F1666" s="22" t="str">
        <f>"dossierComplet['"&amp;meta_dossier_complet[[#This Row],[COD_VAR]]&amp;"'][code_insee]"</f>
        <v>dossierComplet['ETPTEFCP18'][code_insee]</v>
      </c>
    </row>
    <row r="1667" spans="2:6" hidden="1">
      <c r="B1667" t="s">
        <v>7643</v>
      </c>
      <c r="C1667" t="s">
        <v>7644</v>
      </c>
      <c r="D1667" t="s">
        <v>7645</v>
      </c>
      <c r="E1667" t="s">
        <v>2768</v>
      </c>
      <c r="F1667" s="22" t="str">
        <f>"dossierComplet['"&amp;meta_dossier_complet[[#This Row],[COD_VAR]]&amp;"'][code_insee]"</f>
        <v>dossierComplet['ETPAZCP18'][code_insee]</v>
      </c>
    </row>
    <row r="1668" spans="2:6" hidden="1">
      <c r="B1668" t="s">
        <v>7646</v>
      </c>
      <c r="C1668" t="s">
        <v>7647</v>
      </c>
      <c r="D1668" t="s">
        <v>7648</v>
      </c>
      <c r="E1668" t="s">
        <v>2768</v>
      </c>
      <c r="F1668" s="22" t="str">
        <f>"dossierComplet['"&amp;meta_dossier_complet[[#This Row],[COD_VAR]]&amp;"'][code_insee]"</f>
        <v>dossierComplet['ETPBECP18'][code_insee]</v>
      </c>
    </row>
    <row r="1669" spans="2:6" hidden="1">
      <c r="B1669" t="s">
        <v>7649</v>
      </c>
      <c r="C1669" t="s">
        <v>7650</v>
      </c>
      <c r="D1669" t="s">
        <v>7651</v>
      </c>
      <c r="E1669" t="s">
        <v>2768</v>
      </c>
      <c r="F1669" s="22" t="str">
        <f>"dossierComplet['"&amp;meta_dossier_complet[[#This Row],[COD_VAR]]&amp;"'][code_insee]"</f>
        <v>dossierComplet['ETPFZCP18'][code_insee]</v>
      </c>
    </row>
    <row r="1670" spans="2:6" hidden="1">
      <c r="B1670" t="s">
        <v>7652</v>
      </c>
      <c r="C1670" t="s">
        <v>7653</v>
      </c>
      <c r="D1670" t="s">
        <v>7654</v>
      </c>
      <c r="E1670" t="s">
        <v>2768</v>
      </c>
      <c r="F1670" s="22" t="str">
        <f>"dossierComplet['"&amp;meta_dossier_complet[[#This Row],[COD_VAR]]&amp;"'][code_insee]"</f>
        <v>dossierComplet['ETPGUCP18'][code_insee]</v>
      </c>
    </row>
    <row r="1671" spans="2:6" hidden="1">
      <c r="B1671" t="s">
        <v>7655</v>
      </c>
      <c r="C1671" t="s">
        <v>7656</v>
      </c>
      <c r="D1671" t="s">
        <v>7657</v>
      </c>
      <c r="E1671" t="s">
        <v>2768</v>
      </c>
      <c r="F1671" s="22" t="str">
        <f>"dossierComplet['"&amp;meta_dossier_complet[[#This Row],[COD_VAR]]&amp;"'][code_insee]"</f>
        <v>dossierComplet['ETPGZCP18'][code_insee]</v>
      </c>
    </row>
    <row r="1672" spans="2:6" hidden="1">
      <c r="B1672" t="s">
        <v>7658</v>
      </c>
      <c r="C1672" t="s">
        <v>7659</v>
      </c>
      <c r="D1672" t="s">
        <v>7660</v>
      </c>
      <c r="E1672" t="s">
        <v>2768</v>
      </c>
      <c r="F1672" s="22" t="str">
        <f>"dossierComplet['"&amp;meta_dossier_complet[[#This Row],[COD_VAR]]&amp;"'][code_insee]"</f>
        <v>dossierComplet['ETPOQCP18'][code_insee]</v>
      </c>
    </row>
    <row r="1673" spans="2:6" hidden="1">
      <c r="B1673" t="s">
        <v>7661</v>
      </c>
      <c r="C1673" t="s">
        <v>7662</v>
      </c>
      <c r="D1673" t="s">
        <v>7663</v>
      </c>
      <c r="E1673" t="s">
        <v>2768</v>
      </c>
      <c r="F1673" s="22" t="str">
        <f>"dossierComplet['"&amp;meta_dossier_complet[[#This Row],[COD_VAR]]&amp;"'][code_insee]"</f>
        <v>dossierComplet['ETPRES18'][code_insee]</v>
      </c>
    </row>
    <row r="1674" spans="2:6" hidden="1">
      <c r="B1674" t="s">
        <v>7664</v>
      </c>
      <c r="C1674" t="s">
        <v>7665</v>
      </c>
      <c r="D1674" t="s">
        <v>7666</v>
      </c>
      <c r="E1674" t="s">
        <v>2768</v>
      </c>
      <c r="F1674" s="22" t="str">
        <f>"dossierComplet['"&amp;meta_dossier_complet[[#This Row],[COD_VAR]]&amp;"'][code_insee]"</f>
        <v>dossierComplet['ETNPRES18'][code_insee]</v>
      </c>
    </row>
    <row r="1675" spans="2:6" hidden="1">
      <c r="B1675" t="s">
        <v>7667</v>
      </c>
      <c r="C1675" t="s">
        <v>7668</v>
      </c>
      <c r="D1675" t="s">
        <v>7669</v>
      </c>
      <c r="E1675" t="s">
        <v>2768</v>
      </c>
      <c r="F1675" s="22" t="str">
        <f>"dossierComplet['"&amp;meta_dossier_complet[[#This Row],[COD_VAR]]&amp;"'][code_insee]"</f>
        <v>dossierComplet['ETPRESPUB18'][code_insee]</v>
      </c>
    </row>
    <row r="1676" spans="2:6" hidden="1">
      <c r="B1676" t="s">
        <v>7670</v>
      </c>
      <c r="C1676" t="s">
        <v>7671</v>
      </c>
      <c r="D1676" t="s">
        <v>7672</v>
      </c>
      <c r="E1676" t="s">
        <v>2768</v>
      </c>
      <c r="F1676" s="22" t="str">
        <f>"dossierComplet['"&amp;meta_dossier_complet[[#This Row],[COD_VAR]]&amp;"'][code_insee]"</f>
        <v>dossierComplet['ETNPRESPUB18'][code_insee]</v>
      </c>
    </row>
    <row r="1677" spans="2:6" hidden="1">
      <c r="B1677" t="s">
        <v>7673</v>
      </c>
      <c r="C1677" t="s">
        <v>7674</v>
      </c>
      <c r="D1677" t="s">
        <v>7675</v>
      </c>
      <c r="E1677" t="s">
        <v>2768</v>
      </c>
      <c r="F1677" s="22" t="str">
        <f>"dossierComplet['"&amp;meta_dossier_complet[[#This Row],[COD_VAR]]&amp;"'][code_insee]"</f>
        <v>dossierComplet['ETPPRES18'][code_insee]</v>
      </c>
    </row>
    <row r="1678" spans="2:6" hidden="1">
      <c r="B1678" t="s">
        <v>7676</v>
      </c>
      <c r="C1678" t="s">
        <v>7677</v>
      </c>
      <c r="D1678" t="s">
        <v>7678</v>
      </c>
      <c r="E1678" t="s">
        <v>2768</v>
      </c>
      <c r="F1678" s="22" t="str">
        <f>"dossierComplet['"&amp;meta_dossier_complet[[#This Row],[COD_VAR]]&amp;"'][code_insee]"</f>
        <v>dossierComplet['ETPNPRES18'][code_insee]</v>
      </c>
    </row>
    <row r="1679" spans="2:6" hidden="1">
      <c r="B1679" t="s">
        <v>7679</v>
      </c>
      <c r="C1679" t="s">
        <v>7680</v>
      </c>
      <c r="D1679" t="s">
        <v>7681</v>
      </c>
      <c r="E1679" t="s">
        <v>2768</v>
      </c>
      <c r="F1679" s="22" t="str">
        <f>"dossierComplet['"&amp;meta_dossier_complet[[#This Row],[COD_VAR]]&amp;"'][code_insee]"</f>
        <v>dossierComplet['ETPPRESPUB18'][code_insee]</v>
      </c>
    </row>
    <row r="1680" spans="2:6" hidden="1">
      <c r="B1680" t="s">
        <v>7682</v>
      </c>
      <c r="C1680" t="s">
        <v>7683</v>
      </c>
      <c r="D1680" t="s">
        <v>7684</v>
      </c>
      <c r="E1680" t="s">
        <v>2768</v>
      </c>
      <c r="F1680" s="22" t="str">
        <f>"dossierComplet['"&amp;meta_dossier_complet[[#This Row],[COD_VAR]]&amp;"'][code_insee]"</f>
        <v>dossierComplet['ETPNPRESPUB18'][code_insee]</v>
      </c>
    </row>
    <row r="1681" spans="2:6" hidden="1">
      <c r="B1681" t="s">
        <v>7685</v>
      </c>
      <c r="C1681" t="s">
        <v>7686</v>
      </c>
      <c r="D1681" t="s">
        <v>7687</v>
      </c>
      <c r="E1681" t="s">
        <v>2768</v>
      </c>
      <c r="F1681" s="22" t="str">
        <f>"dossierComplet['"&amp;meta_dossier_complet[[#This Row],[COD_VAR]]&amp;"'][code_insee]"</f>
        <v>dossierComplet['ETASSMAT18'][code_insee]</v>
      </c>
    </row>
    <row r="1682" spans="2:6" hidden="1">
      <c r="B1682" t="s">
        <v>7688</v>
      </c>
      <c r="C1682" t="s">
        <v>7689</v>
      </c>
      <c r="D1682" t="s">
        <v>7690</v>
      </c>
      <c r="E1682" t="s">
        <v>2768</v>
      </c>
      <c r="F1682" s="22" t="str">
        <f>"dossierComplet['"&amp;meta_dossier_complet[[#This Row],[COD_VAR]]&amp;"'][code_insee]"</f>
        <v>dossierComplet['ETAUTRES18'][code_insee]</v>
      </c>
    </row>
    <row r="1683" spans="2:6" hidden="1">
      <c r="B1683" t="s">
        <v>7691</v>
      </c>
      <c r="C1683" t="s">
        <v>7692</v>
      </c>
      <c r="D1683" t="s">
        <v>7692</v>
      </c>
      <c r="E1683" t="s">
        <v>2768</v>
      </c>
      <c r="F1683" s="22" t="str">
        <f>"dossierComplet['"&amp;meta_dossier_complet[[#This Row],[COD_VAR]]&amp;"'][code_insee]"</f>
        <v>dossierComplet['ENNTOT20'][code_insee]</v>
      </c>
    </row>
    <row r="1684" spans="2:6" hidden="1">
      <c r="B1684" t="s">
        <v>7693</v>
      </c>
      <c r="C1684" t="s">
        <v>7694</v>
      </c>
      <c r="D1684" t="s">
        <v>7694</v>
      </c>
      <c r="E1684" t="s">
        <v>2768</v>
      </c>
      <c r="F1684" s="22" t="str">
        <f>"dossierComplet['"&amp;meta_dossier_complet[[#This Row],[COD_VAR]]&amp;"'][code_insee]"</f>
        <v>dossierComplet['ENNBE20'][code_insee]</v>
      </c>
    </row>
    <row r="1685" spans="2:6" hidden="1">
      <c r="B1685" t="s">
        <v>7695</v>
      </c>
      <c r="C1685" t="s">
        <v>7696</v>
      </c>
      <c r="D1685" t="s">
        <v>7696</v>
      </c>
      <c r="E1685" t="s">
        <v>2768</v>
      </c>
      <c r="F1685" s="22" t="str">
        <f>"dossierComplet['"&amp;meta_dossier_complet[[#This Row],[COD_VAR]]&amp;"'][code_insee]"</f>
        <v>dossierComplet['ENNFZ20'][code_insee]</v>
      </c>
    </row>
    <row r="1686" spans="2:6" hidden="1">
      <c r="B1686" t="s">
        <v>7697</v>
      </c>
      <c r="C1686" t="s">
        <v>7698</v>
      </c>
      <c r="D1686" t="s">
        <v>7699</v>
      </c>
      <c r="E1686" t="s">
        <v>2768</v>
      </c>
      <c r="F1686" s="22" t="str">
        <f>"dossierComplet['"&amp;meta_dossier_complet[[#This Row],[COD_VAR]]&amp;"'][code_insee]"</f>
        <v>dossierComplet['ENNGI20'][code_insee]</v>
      </c>
    </row>
    <row r="1687" spans="2:6" hidden="1">
      <c r="B1687" t="s">
        <v>7700</v>
      </c>
      <c r="C1687" t="s">
        <v>7701</v>
      </c>
      <c r="D1687" t="s">
        <v>7702</v>
      </c>
      <c r="E1687" t="s">
        <v>2768</v>
      </c>
      <c r="F1687" s="22" t="str">
        <f>"dossierComplet['"&amp;meta_dossier_complet[[#This Row],[COD_VAR]]&amp;"'][code_insee]"</f>
        <v>dossierComplet['ENNJZ20'][code_insee]</v>
      </c>
    </row>
    <row r="1688" spans="2:6" hidden="1">
      <c r="B1688" t="s">
        <v>7703</v>
      </c>
      <c r="C1688" t="s">
        <v>7704</v>
      </c>
      <c r="D1688" t="s">
        <v>7704</v>
      </c>
      <c r="E1688" t="s">
        <v>2768</v>
      </c>
      <c r="F1688" s="22" t="str">
        <f>"dossierComplet['"&amp;meta_dossier_complet[[#This Row],[COD_VAR]]&amp;"'][code_insee]"</f>
        <v>dossierComplet['ENNKZ20'][code_insee]</v>
      </c>
    </row>
    <row r="1689" spans="2:6" hidden="1">
      <c r="B1689" t="s">
        <v>7705</v>
      </c>
      <c r="C1689" t="s">
        <v>7706</v>
      </c>
      <c r="D1689" t="s">
        <v>7706</v>
      </c>
      <c r="E1689" t="s">
        <v>2768</v>
      </c>
      <c r="F1689" s="22" t="str">
        <f>"dossierComplet['"&amp;meta_dossier_complet[[#This Row],[COD_VAR]]&amp;"'][code_insee]"</f>
        <v>dossierComplet['ENNLZ20'][code_insee]</v>
      </c>
    </row>
    <row r="1690" spans="2:6" hidden="1">
      <c r="B1690" t="s">
        <v>7707</v>
      </c>
      <c r="C1690" t="s">
        <v>7708</v>
      </c>
      <c r="D1690" t="s">
        <v>7709</v>
      </c>
      <c r="E1690" t="s">
        <v>2768</v>
      </c>
      <c r="F1690" s="22" t="str">
        <f>"dossierComplet['"&amp;meta_dossier_complet[[#This Row],[COD_VAR]]&amp;"'][code_insee]"</f>
        <v>dossierComplet['ENNMN20'][code_insee]</v>
      </c>
    </row>
    <row r="1691" spans="2:6" hidden="1">
      <c r="B1691" t="s">
        <v>7710</v>
      </c>
      <c r="C1691" t="s">
        <v>7711</v>
      </c>
      <c r="D1691" t="s">
        <v>7712</v>
      </c>
      <c r="E1691" t="s">
        <v>2768</v>
      </c>
      <c r="F1691" s="22" t="str">
        <f>"dossierComplet['"&amp;meta_dossier_complet[[#This Row],[COD_VAR]]&amp;"'][code_insee]"</f>
        <v>dossierComplet['ENNOQ20'][code_insee]</v>
      </c>
    </row>
    <row r="1692" spans="2:6" hidden="1">
      <c r="B1692" t="s">
        <v>7713</v>
      </c>
      <c r="C1692" t="s">
        <v>7714</v>
      </c>
      <c r="D1692" t="s">
        <v>7714</v>
      </c>
      <c r="E1692" t="s">
        <v>2768</v>
      </c>
      <c r="F1692" s="22" t="str">
        <f>"dossierComplet['"&amp;meta_dossier_complet[[#This Row],[COD_VAR]]&amp;"'][code_insee]"</f>
        <v>dossierComplet['ENNRU20'][code_insee]</v>
      </c>
    </row>
    <row r="1693" spans="2:6" hidden="1">
      <c r="B1693" t="s">
        <v>7715</v>
      </c>
      <c r="C1693" t="s">
        <v>7716</v>
      </c>
      <c r="D1693" t="s">
        <v>7717</v>
      </c>
      <c r="E1693" t="s">
        <v>2768</v>
      </c>
      <c r="F1693" s="22" t="str">
        <f>"dossierComplet['"&amp;meta_dossier_complet[[#This Row],[COD_VAR]]&amp;"'][code_insee]"</f>
        <v>dossierComplet['ENCTOT20'][code_insee]</v>
      </c>
    </row>
    <row r="1694" spans="2:6" hidden="1">
      <c r="B1694" t="s">
        <v>7718</v>
      </c>
      <c r="C1694" t="s">
        <v>7719</v>
      </c>
      <c r="D1694" t="s">
        <v>7720</v>
      </c>
      <c r="E1694" t="s">
        <v>2768</v>
      </c>
      <c r="F1694" s="22" t="str">
        <f>"dossierComplet['"&amp;meta_dossier_complet[[#This Row],[COD_VAR]]&amp;"'][code_insee]"</f>
        <v>dossierComplet['ENCBE20'][code_insee]</v>
      </c>
    </row>
    <row r="1695" spans="2:6" hidden="1">
      <c r="B1695" t="s">
        <v>7721</v>
      </c>
      <c r="C1695" t="s">
        <v>7722</v>
      </c>
      <c r="D1695" t="s">
        <v>7723</v>
      </c>
      <c r="E1695" t="s">
        <v>2768</v>
      </c>
      <c r="F1695" s="22" t="str">
        <f>"dossierComplet['"&amp;meta_dossier_complet[[#This Row],[COD_VAR]]&amp;"'][code_insee]"</f>
        <v>dossierComplet['ENCFZ20'][code_insee]</v>
      </c>
    </row>
    <row r="1696" spans="2:6" hidden="1">
      <c r="B1696" t="s">
        <v>7724</v>
      </c>
      <c r="C1696" t="s">
        <v>7725</v>
      </c>
      <c r="D1696" t="s">
        <v>7726</v>
      </c>
      <c r="E1696" t="s">
        <v>2768</v>
      </c>
      <c r="F1696" s="22" t="str">
        <f>"dossierComplet['"&amp;meta_dossier_complet[[#This Row],[COD_VAR]]&amp;"'][code_insee]"</f>
        <v>dossierComplet['ENCGI20'][code_insee]</v>
      </c>
    </row>
    <row r="1697" spans="2:6" hidden="1">
      <c r="B1697" t="s">
        <v>7727</v>
      </c>
      <c r="C1697" t="s">
        <v>7728</v>
      </c>
      <c r="D1697" t="s">
        <v>7729</v>
      </c>
      <c r="E1697" t="s">
        <v>2768</v>
      </c>
      <c r="F1697" s="22" t="str">
        <f>"dossierComplet['"&amp;meta_dossier_complet[[#This Row],[COD_VAR]]&amp;"'][code_insee]"</f>
        <v>dossierComplet['ENCJZ20'][code_insee]</v>
      </c>
    </row>
    <row r="1698" spans="2:6" hidden="1">
      <c r="B1698" t="s">
        <v>7730</v>
      </c>
      <c r="C1698" t="s">
        <v>7731</v>
      </c>
      <c r="D1698" t="s">
        <v>7732</v>
      </c>
      <c r="E1698" t="s">
        <v>2768</v>
      </c>
      <c r="F1698" s="22" t="str">
        <f>"dossierComplet['"&amp;meta_dossier_complet[[#This Row],[COD_VAR]]&amp;"'][code_insee]"</f>
        <v>dossierComplet['ENCKZ20'][code_insee]</v>
      </c>
    </row>
    <row r="1699" spans="2:6" hidden="1">
      <c r="B1699" t="s">
        <v>7733</v>
      </c>
      <c r="C1699" t="s">
        <v>7734</v>
      </c>
      <c r="D1699" t="s">
        <v>7735</v>
      </c>
      <c r="E1699" t="s">
        <v>2768</v>
      </c>
      <c r="F1699" s="22" t="str">
        <f>"dossierComplet['"&amp;meta_dossier_complet[[#This Row],[COD_VAR]]&amp;"'][code_insee]"</f>
        <v>dossierComplet['ENCLZ20'][code_insee]</v>
      </c>
    </row>
    <row r="1700" spans="2:6" hidden="1">
      <c r="B1700" t="s">
        <v>7736</v>
      </c>
      <c r="C1700" t="s">
        <v>7737</v>
      </c>
      <c r="D1700" t="s">
        <v>7738</v>
      </c>
      <c r="E1700" t="s">
        <v>2768</v>
      </c>
      <c r="F1700" s="22" t="str">
        <f>"dossierComplet['"&amp;meta_dossier_complet[[#This Row],[COD_VAR]]&amp;"'][code_insee]"</f>
        <v>dossierComplet['ENCMN20'][code_insee]</v>
      </c>
    </row>
    <row r="1701" spans="2:6" hidden="1">
      <c r="B1701" t="s">
        <v>7739</v>
      </c>
      <c r="C1701" t="s">
        <v>7740</v>
      </c>
      <c r="D1701" t="s">
        <v>7741</v>
      </c>
      <c r="E1701" t="s">
        <v>2768</v>
      </c>
      <c r="F1701" s="22" t="str">
        <f>"dossierComplet['"&amp;meta_dossier_complet[[#This Row],[COD_VAR]]&amp;"'][code_insee]"</f>
        <v>dossierComplet['ENCOQ20'][code_insee]</v>
      </c>
    </row>
    <row r="1702" spans="2:6" hidden="1">
      <c r="B1702" t="s">
        <v>7742</v>
      </c>
      <c r="C1702" t="s">
        <v>7743</v>
      </c>
      <c r="D1702" t="s">
        <v>7744</v>
      </c>
      <c r="E1702" t="s">
        <v>2768</v>
      </c>
      <c r="F1702" s="22" t="str">
        <f>"dossierComplet['"&amp;meta_dossier_complet[[#This Row],[COD_VAR]]&amp;"'][code_insee]"</f>
        <v>dossierComplet['ENCRU20'][code_insee]</v>
      </c>
    </row>
    <row r="1703" spans="2:6" hidden="1">
      <c r="B1703" t="s">
        <v>7745</v>
      </c>
      <c r="C1703" t="s">
        <v>7746</v>
      </c>
      <c r="D1703" t="s">
        <v>7747</v>
      </c>
      <c r="E1703" t="s">
        <v>2768</v>
      </c>
      <c r="F1703" s="22" t="str">
        <f>"dossierComplet['"&amp;meta_dossier_complet[[#This Row],[COD_VAR]]&amp;"'][code_insee]"</f>
        <v>dossierComplet['ENCTOT19'][code_insee]</v>
      </c>
    </row>
    <row r="1704" spans="2:6" hidden="1">
      <c r="B1704" t="s">
        <v>7748</v>
      </c>
      <c r="C1704" t="s">
        <v>7749</v>
      </c>
      <c r="D1704" t="s">
        <v>7750</v>
      </c>
      <c r="E1704" t="s">
        <v>2768</v>
      </c>
      <c r="F1704" s="22" t="str">
        <f>"dossierComplet['"&amp;meta_dossier_complet[[#This Row],[COD_VAR]]&amp;"'][code_insee]"</f>
        <v>dossierComplet['ENCTOT18'][code_insee]</v>
      </c>
    </row>
    <row r="1705" spans="2:6" hidden="1">
      <c r="B1705" t="s">
        <v>7751</v>
      </c>
      <c r="C1705" t="s">
        <v>7752</v>
      </c>
      <c r="D1705" t="s">
        <v>7753</v>
      </c>
      <c r="E1705" t="s">
        <v>2768</v>
      </c>
      <c r="F1705" s="22" t="str">
        <f>"dossierComplet['"&amp;meta_dossier_complet[[#This Row],[COD_VAR]]&amp;"'][code_insee]"</f>
        <v>dossierComplet['ENCTOT17'][code_insee]</v>
      </c>
    </row>
    <row r="1706" spans="2:6" hidden="1">
      <c r="B1706" t="s">
        <v>7754</v>
      </c>
      <c r="C1706" t="s">
        <v>7755</v>
      </c>
      <c r="D1706" t="s">
        <v>7756</v>
      </c>
      <c r="E1706" t="s">
        <v>2768</v>
      </c>
      <c r="F1706" s="22" t="str">
        <f>"dossierComplet['"&amp;meta_dossier_complet[[#This Row],[COD_VAR]]&amp;"'][code_insee]"</f>
        <v>dossierComplet['ENCTOT16'][code_insee]</v>
      </c>
    </row>
    <row r="1707" spans="2:6" hidden="1">
      <c r="B1707" t="s">
        <v>7757</v>
      </c>
      <c r="C1707" t="s">
        <v>7758</v>
      </c>
      <c r="D1707" t="s">
        <v>7759</v>
      </c>
      <c r="E1707" t="s">
        <v>2768</v>
      </c>
      <c r="F1707" s="22" t="str">
        <f>"dossierComplet['"&amp;meta_dossier_complet[[#This Row],[COD_VAR]]&amp;"'][code_insee]"</f>
        <v>dossierComplet['ENCTOT15'][code_insee]</v>
      </c>
    </row>
    <row r="1708" spans="2:6" hidden="1">
      <c r="B1708" t="s">
        <v>7760</v>
      </c>
      <c r="C1708" t="s">
        <v>7761</v>
      </c>
      <c r="D1708" t="s">
        <v>7762</v>
      </c>
      <c r="E1708" t="s">
        <v>2768</v>
      </c>
      <c r="F1708" s="22" t="str">
        <f>"dossierComplet['"&amp;meta_dossier_complet[[#This Row],[COD_VAR]]&amp;"'][code_insee]"</f>
        <v>dossierComplet['ENCTOT14'][code_insee]</v>
      </c>
    </row>
    <row r="1709" spans="2:6" hidden="1">
      <c r="B1709" t="s">
        <v>7763</v>
      </c>
      <c r="C1709" t="s">
        <v>7764</v>
      </c>
      <c r="D1709" t="s">
        <v>7765</v>
      </c>
      <c r="E1709" t="s">
        <v>2768</v>
      </c>
      <c r="F1709" s="22" t="str">
        <f>"dossierComplet['"&amp;meta_dossier_complet[[#This Row],[COD_VAR]]&amp;"'][code_insee]"</f>
        <v>dossierComplet['ENCTOT13'][code_insee]</v>
      </c>
    </row>
    <row r="1710" spans="2:6" hidden="1">
      <c r="B1710" t="s">
        <v>7766</v>
      </c>
      <c r="C1710" t="s">
        <v>7767</v>
      </c>
      <c r="D1710" t="s">
        <v>7768</v>
      </c>
      <c r="E1710" t="s">
        <v>2768</v>
      </c>
      <c r="F1710" s="22" t="str">
        <f>"dossierComplet['"&amp;meta_dossier_complet[[#This Row],[COD_VAR]]&amp;"'][code_insee]"</f>
        <v>dossierComplet['ENCTOT12'][code_insee]</v>
      </c>
    </row>
    <row r="1711" spans="2:6" hidden="1">
      <c r="B1711" t="s">
        <v>7769</v>
      </c>
      <c r="C1711" t="s">
        <v>7770</v>
      </c>
      <c r="D1711" t="s">
        <v>7771</v>
      </c>
      <c r="E1711" t="s">
        <v>2768</v>
      </c>
      <c r="F1711" s="22" t="str">
        <f>"dossierComplet['"&amp;meta_dossier_complet[[#This Row],[COD_VAR]]&amp;"'][code_insee]"</f>
        <v>dossierComplet['ENCTOT11'][code_insee]</v>
      </c>
    </row>
    <row r="1712" spans="2:6" hidden="1">
      <c r="B1712" t="s">
        <v>7772</v>
      </c>
      <c r="C1712" t="s">
        <v>7773</v>
      </c>
      <c r="D1712" t="s">
        <v>7774</v>
      </c>
      <c r="E1712" t="s">
        <v>2768</v>
      </c>
      <c r="F1712" s="22" t="str">
        <f>"dossierComplet['"&amp;meta_dossier_complet[[#This Row],[COD_VAR]]&amp;"'][code_insee]"</f>
        <v>dossierComplet['ENCITOT20'][code_insee]</v>
      </c>
    </row>
    <row r="1713" spans="2:6" hidden="1">
      <c r="B1713" t="s">
        <v>7775</v>
      </c>
      <c r="C1713" t="s">
        <v>7776</v>
      </c>
      <c r="D1713" t="s">
        <v>7777</v>
      </c>
      <c r="E1713" t="s">
        <v>2768</v>
      </c>
      <c r="F1713" s="22" t="str">
        <f>"dossierComplet['"&amp;meta_dossier_complet[[#This Row],[COD_VAR]]&amp;"'][code_insee]"</f>
        <v>dossierComplet['ENCIBE20'][code_insee]</v>
      </c>
    </row>
    <row r="1714" spans="2:6" hidden="1">
      <c r="B1714" t="s">
        <v>7778</v>
      </c>
      <c r="C1714" t="s">
        <v>7779</v>
      </c>
      <c r="D1714" t="s">
        <v>7780</v>
      </c>
      <c r="E1714" t="s">
        <v>2768</v>
      </c>
      <c r="F1714" s="22" t="str">
        <f>"dossierComplet['"&amp;meta_dossier_complet[[#This Row],[COD_VAR]]&amp;"'][code_insee]"</f>
        <v>dossierComplet['ENCIFZ20'][code_insee]</v>
      </c>
    </row>
    <row r="1715" spans="2:6" hidden="1">
      <c r="B1715" t="s">
        <v>7781</v>
      </c>
      <c r="C1715" t="s">
        <v>7782</v>
      </c>
      <c r="D1715" t="s">
        <v>7783</v>
      </c>
      <c r="E1715" t="s">
        <v>2768</v>
      </c>
      <c r="F1715" s="22" t="str">
        <f>"dossierComplet['"&amp;meta_dossier_complet[[#This Row],[COD_VAR]]&amp;"'][code_insee]"</f>
        <v>dossierComplet['ENCIGI20'][code_insee]</v>
      </c>
    </row>
    <row r="1716" spans="2:6" hidden="1">
      <c r="B1716" t="s">
        <v>7784</v>
      </c>
      <c r="C1716" t="s">
        <v>7785</v>
      </c>
      <c r="D1716" t="s">
        <v>7786</v>
      </c>
      <c r="E1716" t="s">
        <v>2768</v>
      </c>
      <c r="F1716" s="22" t="str">
        <f>"dossierComplet['"&amp;meta_dossier_complet[[#This Row],[COD_VAR]]&amp;"'][code_insee]"</f>
        <v>dossierComplet['ENCIJZ20'][code_insee]</v>
      </c>
    </row>
    <row r="1717" spans="2:6" hidden="1">
      <c r="B1717" t="s">
        <v>7787</v>
      </c>
      <c r="C1717" t="s">
        <v>7788</v>
      </c>
      <c r="D1717" t="s">
        <v>7789</v>
      </c>
      <c r="E1717" t="s">
        <v>2768</v>
      </c>
      <c r="F1717" s="22" t="str">
        <f>"dossierComplet['"&amp;meta_dossier_complet[[#This Row],[COD_VAR]]&amp;"'][code_insee]"</f>
        <v>dossierComplet['ENCIKZ20'][code_insee]</v>
      </c>
    </row>
    <row r="1718" spans="2:6" hidden="1">
      <c r="B1718" t="s">
        <v>7790</v>
      </c>
      <c r="C1718" t="s">
        <v>7791</v>
      </c>
      <c r="D1718" t="s">
        <v>7792</v>
      </c>
      <c r="E1718" t="s">
        <v>2768</v>
      </c>
      <c r="F1718" s="22" t="str">
        <f>"dossierComplet['"&amp;meta_dossier_complet[[#This Row],[COD_VAR]]&amp;"'][code_insee]"</f>
        <v>dossierComplet['ENCILZ20'][code_insee]</v>
      </c>
    </row>
    <row r="1719" spans="2:6" hidden="1">
      <c r="B1719" t="s">
        <v>7793</v>
      </c>
      <c r="C1719" t="s">
        <v>7794</v>
      </c>
      <c r="D1719" t="s">
        <v>7795</v>
      </c>
      <c r="E1719" t="s">
        <v>2768</v>
      </c>
      <c r="F1719" s="22" t="str">
        <f>"dossierComplet['"&amp;meta_dossier_complet[[#This Row],[COD_VAR]]&amp;"'][code_insee]"</f>
        <v>dossierComplet['ENCIMN20'][code_insee]</v>
      </c>
    </row>
    <row r="1720" spans="2:6" hidden="1">
      <c r="B1720" t="s">
        <v>7796</v>
      </c>
      <c r="C1720" t="s">
        <v>7797</v>
      </c>
      <c r="D1720" t="s">
        <v>7798</v>
      </c>
      <c r="E1720" t="s">
        <v>2768</v>
      </c>
      <c r="F1720" s="22" t="str">
        <f>"dossierComplet['"&amp;meta_dossier_complet[[#This Row],[COD_VAR]]&amp;"'][code_insee]"</f>
        <v>dossierComplet['ENCIOQ20'][code_insee]</v>
      </c>
    </row>
    <row r="1721" spans="2:6" hidden="1">
      <c r="B1721" t="s">
        <v>7799</v>
      </c>
      <c r="C1721" t="s">
        <v>7800</v>
      </c>
      <c r="D1721" t="s">
        <v>7801</v>
      </c>
      <c r="E1721" t="s">
        <v>2768</v>
      </c>
      <c r="F1721" s="22" t="str">
        <f>"dossierComplet['"&amp;meta_dossier_complet[[#This Row],[COD_VAR]]&amp;"'][code_insee]"</f>
        <v>dossierComplet['ENCIRU20'][code_insee]</v>
      </c>
    </row>
    <row r="1722" spans="2:6" hidden="1">
      <c r="B1722" t="s">
        <v>7802</v>
      </c>
      <c r="C1722" t="s">
        <v>7803</v>
      </c>
      <c r="D1722" t="s">
        <v>7804</v>
      </c>
      <c r="E1722" t="s">
        <v>2768</v>
      </c>
      <c r="F1722" s="22" t="str">
        <f>"dossierComplet['"&amp;meta_dossier_complet[[#This Row],[COD_VAR]]&amp;"'][code_insee]"</f>
        <v>dossierComplet['ENCITOT19'][code_insee]</v>
      </c>
    </row>
    <row r="1723" spans="2:6" hidden="1">
      <c r="B1723" t="s">
        <v>7805</v>
      </c>
      <c r="C1723" t="s">
        <v>7806</v>
      </c>
      <c r="D1723" t="s">
        <v>7807</v>
      </c>
      <c r="E1723" t="s">
        <v>2768</v>
      </c>
      <c r="F1723" s="22" t="str">
        <f>"dossierComplet['"&amp;meta_dossier_complet[[#This Row],[COD_VAR]]&amp;"'][code_insee]"</f>
        <v>dossierComplet['ENCITOT18'][code_insee]</v>
      </c>
    </row>
    <row r="1724" spans="2:6" hidden="1">
      <c r="B1724" t="s">
        <v>7808</v>
      </c>
      <c r="C1724" t="s">
        <v>7809</v>
      </c>
      <c r="D1724" t="s">
        <v>7810</v>
      </c>
      <c r="E1724" t="s">
        <v>2768</v>
      </c>
      <c r="F1724" s="22" t="str">
        <f>"dossierComplet['"&amp;meta_dossier_complet[[#This Row],[COD_VAR]]&amp;"'][code_insee]"</f>
        <v>dossierComplet['ENCITOT17'][code_insee]</v>
      </c>
    </row>
    <row r="1725" spans="2:6" hidden="1">
      <c r="B1725" t="s">
        <v>7811</v>
      </c>
      <c r="C1725" t="s">
        <v>7812</v>
      </c>
      <c r="D1725" t="s">
        <v>7813</v>
      </c>
      <c r="E1725" t="s">
        <v>2768</v>
      </c>
      <c r="F1725" s="22" t="str">
        <f>"dossierComplet['"&amp;meta_dossier_complet[[#This Row],[COD_VAR]]&amp;"'][code_insee]"</f>
        <v>dossierComplet['ENCITOT16'][code_insee]</v>
      </c>
    </row>
    <row r="1726" spans="2:6" hidden="1">
      <c r="B1726" t="s">
        <v>7814</v>
      </c>
      <c r="C1726" t="s">
        <v>7815</v>
      </c>
      <c r="D1726" t="s">
        <v>7816</v>
      </c>
      <c r="E1726" t="s">
        <v>2768</v>
      </c>
      <c r="F1726" s="22" t="str">
        <f>"dossierComplet['"&amp;meta_dossier_complet[[#This Row],[COD_VAR]]&amp;"'][code_insee]"</f>
        <v>dossierComplet['ENCITOT15'][code_insee]</v>
      </c>
    </row>
    <row r="1727" spans="2:6" hidden="1">
      <c r="B1727" t="s">
        <v>7817</v>
      </c>
      <c r="C1727" t="s">
        <v>7818</v>
      </c>
      <c r="D1727" t="s">
        <v>7819</v>
      </c>
      <c r="E1727" t="s">
        <v>2768</v>
      </c>
      <c r="F1727" s="22" t="str">
        <f>"dossierComplet['"&amp;meta_dossier_complet[[#This Row],[COD_VAR]]&amp;"'][code_insee]"</f>
        <v>dossierComplet['ENCITOT14'][code_insee]</v>
      </c>
    </row>
    <row r="1728" spans="2:6" hidden="1">
      <c r="B1728" t="s">
        <v>7820</v>
      </c>
      <c r="C1728" t="s">
        <v>7821</v>
      </c>
      <c r="D1728" t="s">
        <v>7822</v>
      </c>
      <c r="E1728" t="s">
        <v>2768</v>
      </c>
      <c r="F1728" s="22" t="str">
        <f>"dossierComplet['"&amp;meta_dossier_complet[[#This Row],[COD_VAR]]&amp;"'][code_insee]"</f>
        <v>dossierComplet['ENCITOT13'][code_insee]</v>
      </c>
    </row>
    <row r="1729" spans="2:6" hidden="1">
      <c r="B1729" t="s">
        <v>7823</v>
      </c>
      <c r="C1729" t="s">
        <v>7824</v>
      </c>
      <c r="D1729" t="s">
        <v>7825</v>
      </c>
      <c r="E1729" t="s">
        <v>2768</v>
      </c>
      <c r="F1729" s="22" t="str">
        <f>"dossierComplet['"&amp;meta_dossier_complet[[#This Row],[COD_VAR]]&amp;"'][code_insee]"</f>
        <v>dossierComplet['ENCITOT12'][code_insee]</v>
      </c>
    </row>
    <row r="1730" spans="2:6" hidden="1">
      <c r="B1730" t="s">
        <v>7826</v>
      </c>
      <c r="C1730" t="s">
        <v>7827</v>
      </c>
      <c r="D1730" t="s">
        <v>7828</v>
      </c>
      <c r="E1730" t="s">
        <v>2768</v>
      </c>
      <c r="F1730" s="22" t="str">
        <f>"dossierComplet['"&amp;meta_dossier_complet[[#This Row],[COD_VAR]]&amp;"'][code_insee]"</f>
        <v>dossierComplet['ENCITOT11'][code_insee]</v>
      </c>
    </row>
    <row r="1731" spans="2:6" hidden="1">
      <c r="B1731" t="s">
        <v>7829</v>
      </c>
      <c r="C1731" t="s">
        <v>7830</v>
      </c>
      <c r="D1731" t="s">
        <v>7830</v>
      </c>
      <c r="E1731" t="s">
        <v>2768</v>
      </c>
      <c r="F1731" s="22" t="str">
        <f>"dossierComplet['"&amp;meta_dossier_complet[[#This Row],[COD_VAR]]&amp;"'][code_insee]"</f>
        <v>dossierComplet['ETNTOT20'][code_insee]</v>
      </c>
    </row>
    <row r="1732" spans="2:6" hidden="1">
      <c r="B1732" t="s">
        <v>7831</v>
      </c>
      <c r="C1732" t="s">
        <v>7832</v>
      </c>
      <c r="D1732" t="s">
        <v>7833</v>
      </c>
      <c r="E1732" t="s">
        <v>2768</v>
      </c>
      <c r="F1732" s="22" t="str">
        <f>"dossierComplet['"&amp;meta_dossier_complet[[#This Row],[COD_VAR]]&amp;"'][code_insee]"</f>
        <v>dossierComplet['ETNBE20'][code_insee]</v>
      </c>
    </row>
    <row r="1733" spans="2:6" hidden="1">
      <c r="B1733" t="s">
        <v>7834</v>
      </c>
      <c r="C1733" t="s">
        <v>7835</v>
      </c>
      <c r="D1733" t="s">
        <v>7836</v>
      </c>
      <c r="E1733" t="s">
        <v>2768</v>
      </c>
      <c r="F1733" s="22" t="str">
        <f>"dossierComplet['"&amp;meta_dossier_complet[[#This Row],[COD_VAR]]&amp;"'][code_insee]"</f>
        <v>dossierComplet['ETNFZ20'][code_insee]</v>
      </c>
    </row>
    <row r="1734" spans="2:6" hidden="1">
      <c r="B1734" t="s">
        <v>7837</v>
      </c>
      <c r="C1734" t="s">
        <v>7838</v>
      </c>
      <c r="D1734" t="s">
        <v>7839</v>
      </c>
      <c r="E1734" t="s">
        <v>2768</v>
      </c>
      <c r="F1734" s="22" t="str">
        <f>"dossierComplet['"&amp;meta_dossier_complet[[#This Row],[COD_VAR]]&amp;"'][code_insee]"</f>
        <v>dossierComplet['ETNGI20'][code_insee]</v>
      </c>
    </row>
    <row r="1735" spans="2:6" hidden="1">
      <c r="B1735" t="s">
        <v>7840</v>
      </c>
      <c r="C1735" t="s">
        <v>7841</v>
      </c>
      <c r="D1735" t="s">
        <v>7842</v>
      </c>
      <c r="E1735" t="s">
        <v>2768</v>
      </c>
      <c r="F1735" s="22" t="str">
        <f>"dossierComplet['"&amp;meta_dossier_complet[[#This Row],[COD_VAR]]&amp;"'][code_insee]"</f>
        <v>dossierComplet['ETNJZ20'][code_insee]</v>
      </c>
    </row>
    <row r="1736" spans="2:6" hidden="1">
      <c r="B1736" t="s">
        <v>7843</v>
      </c>
      <c r="C1736" t="s">
        <v>7844</v>
      </c>
      <c r="D1736" t="s">
        <v>7845</v>
      </c>
      <c r="E1736" t="s">
        <v>2768</v>
      </c>
      <c r="F1736" s="22" t="str">
        <f>"dossierComplet['"&amp;meta_dossier_complet[[#This Row],[COD_VAR]]&amp;"'][code_insee]"</f>
        <v>dossierComplet['ETNKZ20'][code_insee]</v>
      </c>
    </row>
    <row r="1737" spans="2:6" hidden="1">
      <c r="B1737" t="s">
        <v>7846</v>
      </c>
      <c r="C1737" t="s">
        <v>7847</v>
      </c>
      <c r="D1737" t="s">
        <v>7848</v>
      </c>
      <c r="E1737" t="s">
        <v>2768</v>
      </c>
      <c r="F1737" s="22" t="str">
        <f>"dossierComplet['"&amp;meta_dossier_complet[[#This Row],[COD_VAR]]&amp;"'][code_insee]"</f>
        <v>dossierComplet['ETNLZ20'][code_insee]</v>
      </c>
    </row>
    <row r="1738" spans="2:6" hidden="1">
      <c r="B1738" t="s">
        <v>7849</v>
      </c>
      <c r="C1738" t="s">
        <v>7850</v>
      </c>
      <c r="D1738" t="s">
        <v>7851</v>
      </c>
      <c r="E1738" t="s">
        <v>2768</v>
      </c>
      <c r="F1738" s="22" t="str">
        <f>"dossierComplet['"&amp;meta_dossier_complet[[#This Row],[COD_VAR]]&amp;"'][code_insee]"</f>
        <v>dossierComplet['ETNMN20'][code_insee]</v>
      </c>
    </row>
    <row r="1739" spans="2:6" hidden="1">
      <c r="B1739" t="s">
        <v>7852</v>
      </c>
      <c r="C1739" t="s">
        <v>7853</v>
      </c>
      <c r="D1739" t="s">
        <v>7854</v>
      </c>
      <c r="E1739" t="s">
        <v>2768</v>
      </c>
      <c r="F1739" s="22" t="str">
        <f>"dossierComplet['"&amp;meta_dossier_complet[[#This Row],[COD_VAR]]&amp;"'][code_insee]"</f>
        <v>dossierComplet['ETNOQ20'][code_insee]</v>
      </c>
    </row>
    <row r="1740" spans="2:6" hidden="1">
      <c r="B1740" t="s">
        <v>7855</v>
      </c>
      <c r="C1740" t="s">
        <v>7856</v>
      </c>
      <c r="D1740" t="s">
        <v>7857</v>
      </c>
      <c r="E1740" t="s">
        <v>2768</v>
      </c>
      <c r="F1740" s="22" t="str">
        <f>"dossierComplet['"&amp;meta_dossier_complet[[#This Row],[COD_VAR]]&amp;"'][code_insee]"</f>
        <v>dossierComplet['ETNRU20'][code_insee]</v>
      </c>
    </row>
    <row r="1741" spans="2:6" hidden="1">
      <c r="B1741" t="s">
        <v>7858</v>
      </c>
      <c r="C1741" t="s">
        <v>7859</v>
      </c>
      <c r="D1741" t="s">
        <v>7860</v>
      </c>
      <c r="E1741" t="s">
        <v>2768</v>
      </c>
      <c r="F1741" s="22" t="str">
        <f>"dossierComplet['"&amp;meta_dossier_complet[[#This Row],[COD_VAR]]&amp;"'][code_insee]"</f>
        <v>dossierComplet['ETCTOT20'][code_insee]</v>
      </c>
    </row>
    <row r="1742" spans="2:6" hidden="1">
      <c r="B1742" t="s">
        <v>7861</v>
      </c>
      <c r="C1742" t="s">
        <v>7862</v>
      </c>
      <c r="D1742" t="s">
        <v>7863</v>
      </c>
      <c r="E1742" t="s">
        <v>2768</v>
      </c>
      <c r="F1742" s="22" t="str">
        <f>"dossierComplet['"&amp;meta_dossier_complet[[#This Row],[COD_VAR]]&amp;"'][code_insee]"</f>
        <v>dossierComplet['ETCBE20'][code_insee]</v>
      </c>
    </row>
    <row r="1743" spans="2:6" hidden="1">
      <c r="B1743" t="s">
        <v>7864</v>
      </c>
      <c r="C1743" t="s">
        <v>7865</v>
      </c>
      <c r="D1743" t="s">
        <v>7866</v>
      </c>
      <c r="E1743" t="s">
        <v>2768</v>
      </c>
      <c r="F1743" s="22" t="str">
        <f>"dossierComplet['"&amp;meta_dossier_complet[[#This Row],[COD_VAR]]&amp;"'][code_insee]"</f>
        <v>dossierComplet['ETCFZ20'][code_insee]</v>
      </c>
    </row>
    <row r="1744" spans="2:6" hidden="1">
      <c r="B1744" t="s">
        <v>7867</v>
      </c>
      <c r="C1744" t="s">
        <v>7868</v>
      </c>
      <c r="D1744" t="s">
        <v>7869</v>
      </c>
      <c r="E1744" t="s">
        <v>2768</v>
      </c>
      <c r="F1744" s="22" t="str">
        <f>"dossierComplet['"&amp;meta_dossier_complet[[#This Row],[COD_VAR]]&amp;"'][code_insee]"</f>
        <v>dossierComplet['ETCGI20'][code_insee]</v>
      </c>
    </row>
    <row r="1745" spans="2:6" hidden="1">
      <c r="B1745" t="s">
        <v>7870</v>
      </c>
      <c r="C1745" t="s">
        <v>7871</v>
      </c>
      <c r="D1745" t="s">
        <v>7872</v>
      </c>
      <c r="E1745" t="s">
        <v>2768</v>
      </c>
      <c r="F1745" s="22" t="str">
        <f>"dossierComplet['"&amp;meta_dossier_complet[[#This Row],[COD_VAR]]&amp;"'][code_insee]"</f>
        <v>dossierComplet['ETCJZ20'][code_insee]</v>
      </c>
    </row>
    <row r="1746" spans="2:6" hidden="1">
      <c r="B1746" t="s">
        <v>7873</v>
      </c>
      <c r="C1746" t="s">
        <v>7874</v>
      </c>
      <c r="D1746" t="s">
        <v>7875</v>
      </c>
      <c r="E1746" t="s">
        <v>2768</v>
      </c>
      <c r="F1746" s="22" t="str">
        <f>"dossierComplet['"&amp;meta_dossier_complet[[#This Row],[COD_VAR]]&amp;"'][code_insee]"</f>
        <v>dossierComplet['ETCKZ20'][code_insee]</v>
      </c>
    </row>
    <row r="1747" spans="2:6" hidden="1">
      <c r="B1747" t="s">
        <v>7876</v>
      </c>
      <c r="C1747" t="s">
        <v>7877</v>
      </c>
      <c r="D1747" t="s">
        <v>7878</v>
      </c>
      <c r="E1747" t="s">
        <v>2768</v>
      </c>
      <c r="F1747" s="22" t="str">
        <f>"dossierComplet['"&amp;meta_dossier_complet[[#This Row],[COD_VAR]]&amp;"'][code_insee]"</f>
        <v>dossierComplet['ETCLZ20'][code_insee]</v>
      </c>
    </row>
    <row r="1748" spans="2:6" hidden="1">
      <c r="B1748" t="s">
        <v>7879</v>
      </c>
      <c r="C1748" t="s">
        <v>7880</v>
      </c>
      <c r="D1748" t="s">
        <v>7881</v>
      </c>
      <c r="E1748" t="s">
        <v>2768</v>
      </c>
      <c r="F1748" s="22" t="str">
        <f>"dossierComplet['"&amp;meta_dossier_complet[[#This Row],[COD_VAR]]&amp;"'][code_insee]"</f>
        <v>dossierComplet['ETCMN20'][code_insee]</v>
      </c>
    </row>
    <row r="1749" spans="2:6" hidden="1">
      <c r="B1749" t="s">
        <v>7882</v>
      </c>
      <c r="C1749" t="s">
        <v>7883</v>
      </c>
      <c r="D1749" t="s">
        <v>7884</v>
      </c>
      <c r="E1749" t="s">
        <v>2768</v>
      </c>
      <c r="F1749" s="22" t="str">
        <f>"dossierComplet['"&amp;meta_dossier_complet[[#This Row],[COD_VAR]]&amp;"'][code_insee]"</f>
        <v>dossierComplet['ETCOQ20'][code_insee]</v>
      </c>
    </row>
    <row r="1750" spans="2:6" hidden="1">
      <c r="B1750" t="s">
        <v>7885</v>
      </c>
      <c r="C1750" t="s">
        <v>7886</v>
      </c>
      <c r="D1750" t="s">
        <v>7887</v>
      </c>
      <c r="E1750" t="s">
        <v>2768</v>
      </c>
      <c r="F1750" s="22" t="str">
        <f>"dossierComplet['"&amp;meta_dossier_complet[[#This Row],[COD_VAR]]&amp;"'][code_insee]"</f>
        <v>dossierComplet['ETCRU20'][code_insee]</v>
      </c>
    </row>
    <row r="1751" spans="2:6" hidden="1">
      <c r="B1751" t="s">
        <v>7888</v>
      </c>
      <c r="C1751" t="s">
        <v>7889</v>
      </c>
      <c r="D1751" t="s">
        <v>7890</v>
      </c>
      <c r="E1751" t="s">
        <v>2768</v>
      </c>
      <c r="F1751" s="22" t="str">
        <f>"dossierComplet['"&amp;meta_dossier_complet[[#This Row],[COD_VAR]]&amp;"'][code_insee]"</f>
        <v>dossierComplet['ETCTOT19'][code_insee]</v>
      </c>
    </row>
    <row r="1752" spans="2:6" hidden="1">
      <c r="B1752" t="s">
        <v>7891</v>
      </c>
      <c r="C1752" t="s">
        <v>7892</v>
      </c>
      <c r="D1752" t="s">
        <v>7893</v>
      </c>
      <c r="E1752" t="s">
        <v>2768</v>
      </c>
      <c r="F1752" s="22" t="str">
        <f>"dossierComplet['"&amp;meta_dossier_complet[[#This Row],[COD_VAR]]&amp;"'][code_insee]"</f>
        <v>dossierComplet['ETCBE19'][code_insee]</v>
      </c>
    </row>
    <row r="1753" spans="2:6" hidden="1">
      <c r="B1753" t="s">
        <v>7894</v>
      </c>
      <c r="C1753" t="s">
        <v>7895</v>
      </c>
      <c r="D1753" t="s">
        <v>7896</v>
      </c>
      <c r="E1753" t="s">
        <v>2768</v>
      </c>
      <c r="F1753" s="22" t="str">
        <f>"dossierComplet['"&amp;meta_dossier_complet[[#This Row],[COD_VAR]]&amp;"'][code_insee]"</f>
        <v>dossierComplet['ETCFZ19'][code_insee]</v>
      </c>
    </row>
    <row r="1754" spans="2:6" hidden="1">
      <c r="B1754" t="s">
        <v>7897</v>
      </c>
      <c r="C1754" t="s">
        <v>7898</v>
      </c>
      <c r="D1754" t="s">
        <v>7899</v>
      </c>
      <c r="E1754" t="s">
        <v>2768</v>
      </c>
      <c r="F1754" s="22" t="str">
        <f>"dossierComplet['"&amp;meta_dossier_complet[[#This Row],[COD_VAR]]&amp;"'][code_insee]"</f>
        <v>dossierComplet['ETCGI19'][code_insee]</v>
      </c>
    </row>
    <row r="1755" spans="2:6" hidden="1">
      <c r="B1755" t="s">
        <v>7900</v>
      </c>
      <c r="C1755" t="s">
        <v>7901</v>
      </c>
      <c r="D1755" t="s">
        <v>7902</v>
      </c>
      <c r="E1755" t="s">
        <v>2768</v>
      </c>
      <c r="F1755" s="22" t="str">
        <f>"dossierComplet['"&amp;meta_dossier_complet[[#This Row],[COD_VAR]]&amp;"'][code_insee]"</f>
        <v>dossierComplet['ETCJZ19'][code_insee]</v>
      </c>
    </row>
    <row r="1756" spans="2:6" hidden="1">
      <c r="B1756" t="s">
        <v>7903</v>
      </c>
      <c r="C1756" t="s">
        <v>7904</v>
      </c>
      <c r="D1756" t="s">
        <v>7905</v>
      </c>
      <c r="E1756" t="s">
        <v>2768</v>
      </c>
      <c r="F1756" s="22" t="str">
        <f>"dossierComplet['"&amp;meta_dossier_complet[[#This Row],[COD_VAR]]&amp;"'][code_insee]"</f>
        <v>dossierComplet['ETCKZ19'][code_insee]</v>
      </c>
    </row>
    <row r="1757" spans="2:6" hidden="1">
      <c r="B1757" t="s">
        <v>7906</v>
      </c>
      <c r="C1757" t="s">
        <v>7907</v>
      </c>
      <c r="D1757" t="s">
        <v>7908</v>
      </c>
      <c r="E1757" t="s">
        <v>2768</v>
      </c>
      <c r="F1757" s="22" t="str">
        <f>"dossierComplet['"&amp;meta_dossier_complet[[#This Row],[COD_VAR]]&amp;"'][code_insee]"</f>
        <v>dossierComplet['ETCLZ19'][code_insee]</v>
      </c>
    </row>
    <row r="1758" spans="2:6" hidden="1">
      <c r="B1758" t="s">
        <v>7909</v>
      </c>
      <c r="C1758" t="s">
        <v>7910</v>
      </c>
      <c r="D1758" t="s">
        <v>7911</v>
      </c>
      <c r="E1758" t="s">
        <v>2768</v>
      </c>
      <c r="F1758" s="22" t="str">
        <f>"dossierComplet['"&amp;meta_dossier_complet[[#This Row],[COD_VAR]]&amp;"'][code_insee]"</f>
        <v>dossierComplet['ETCMN19'][code_insee]</v>
      </c>
    </row>
    <row r="1759" spans="2:6" hidden="1">
      <c r="B1759" t="s">
        <v>7912</v>
      </c>
      <c r="C1759" t="s">
        <v>7913</v>
      </c>
      <c r="D1759" t="s">
        <v>7914</v>
      </c>
      <c r="E1759" t="s">
        <v>2768</v>
      </c>
      <c r="F1759" s="22" t="str">
        <f>"dossierComplet['"&amp;meta_dossier_complet[[#This Row],[COD_VAR]]&amp;"'][code_insee]"</f>
        <v>dossierComplet['ETCOQ19'][code_insee]</v>
      </c>
    </row>
    <row r="1760" spans="2:6" hidden="1">
      <c r="B1760" t="s">
        <v>7915</v>
      </c>
      <c r="C1760" t="s">
        <v>7916</v>
      </c>
      <c r="D1760" t="s">
        <v>7917</v>
      </c>
      <c r="E1760" t="s">
        <v>2768</v>
      </c>
      <c r="F1760" s="22" t="str">
        <f>"dossierComplet['"&amp;meta_dossier_complet[[#This Row],[COD_VAR]]&amp;"'][code_insee]"</f>
        <v>dossierComplet['ETCRU19'][code_insee]</v>
      </c>
    </row>
    <row r="1761" spans="2:6" hidden="1">
      <c r="B1761" t="s">
        <v>7918</v>
      </c>
      <c r="C1761" t="s">
        <v>7919</v>
      </c>
      <c r="D1761" t="s">
        <v>7920</v>
      </c>
      <c r="E1761" t="s">
        <v>2768</v>
      </c>
      <c r="F1761" s="22" t="str">
        <f>"dossierComplet['"&amp;meta_dossier_complet[[#This Row],[COD_VAR]]&amp;"'][code_insee]"</f>
        <v>dossierComplet['ETCTOT18'][code_insee]</v>
      </c>
    </row>
    <row r="1762" spans="2:6" hidden="1">
      <c r="B1762" t="s">
        <v>7921</v>
      </c>
      <c r="C1762" t="s">
        <v>7922</v>
      </c>
      <c r="D1762" t="s">
        <v>7923</v>
      </c>
      <c r="E1762" t="s">
        <v>2768</v>
      </c>
      <c r="F1762" s="22" t="str">
        <f>"dossierComplet['"&amp;meta_dossier_complet[[#This Row],[COD_VAR]]&amp;"'][code_insee]"</f>
        <v>dossierComplet['ETCBE18'][code_insee]</v>
      </c>
    </row>
    <row r="1763" spans="2:6" hidden="1">
      <c r="B1763" t="s">
        <v>7924</v>
      </c>
      <c r="C1763" t="s">
        <v>7925</v>
      </c>
      <c r="D1763" t="s">
        <v>7926</v>
      </c>
      <c r="E1763" t="s">
        <v>2768</v>
      </c>
      <c r="F1763" s="22" t="str">
        <f>"dossierComplet['"&amp;meta_dossier_complet[[#This Row],[COD_VAR]]&amp;"'][code_insee]"</f>
        <v>dossierComplet['ETCFZ18'][code_insee]</v>
      </c>
    </row>
    <row r="1764" spans="2:6" hidden="1">
      <c r="B1764" t="s">
        <v>7927</v>
      </c>
      <c r="C1764" t="s">
        <v>7928</v>
      </c>
      <c r="D1764" t="s">
        <v>7929</v>
      </c>
      <c r="E1764" t="s">
        <v>2768</v>
      </c>
      <c r="F1764" s="22" t="str">
        <f>"dossierComplet['"&amp;meta_dossier_complet[[#This Row],[COD_VAR]]&amp;"'][code_insee]"</f>
        <v>dossierComplet['ETCGI18'][code_insee]</v>
      </c>
    </row>
    <row r="1765" spans="2:6" hidden="1">
      <c r="B1765" t="s">
        <v>7930</v>
      </c>
      <c r="C1765" t="s">
        <v>7931</v>
      </c>
      <c r="D1765" t="s">
        <v>7932</v>
      </c>
      <c r="E1765" t="s">
        <v>2768</v>
      </c>
      <c r="F1765" s="22" t="str">
        <f>"dossierComplet['"&amp;meta_dossier_complet[[#This Row],[COD_VAR]]&amp;"'][code_insee]"</f>
        <v>dossierComplet['ETCJZ18'][code_insee]</v>
      </c>
    </row>
    <row r="1766" spans="2:6" hidden="1">
      <c r="B1766" t="s">
        <v>7933</v>
      </c>
      <c r="C1766" t="s">
        <v>7934</v>
      </c>
      <c r="D1766" t="s">
        <v>7935</v>
      </c>
      <c r="E1766" t="s">
        <v>2768</v>
      </c>
      <c r="F1766" s="22" t="str">
        <f>"dossierComplet['"&amp;meta_dossier_complet[[#This Row],[COD_VAR]]&amp;"'][code_insee]"</f>
        <v>dossierComplet['ETCKZ18'][code_insee]</v>
      </c>
    </row>
    <row r="1767" spans="2:6" hidden="1">
      <c r="B1767" t="s">
        <v>7936</v>
      </c>
      <c r="C1767" t="s">
        <v>7937</v>
      </c>
      <c r="D1767" t="s">
        <v>7938</v>
      </c>
      <c r="E1767" t="s">
        <v>2768</v>
      </c>
      <c r="F1767" s="22" t="str">
        <f>"dossierComplet['"&amp;meta_dossier_complet[[#This Row],[COD_VAR]]&amp;"'][code_insee]"</f>
        <v>dossierComplet['ETCLZ18'][code_insee]</v>
      </c>
    </row>
    <row r="1768" spans="2:6" hidden="1">
      <c r="B1768" t="s">
        <v>7939</v>
      </c>
      <c r="C1768" t="s">
        <v>7940</v>
      </c>
      <c r="D1768" t="s">
        <v>7941</v>
      </c>
      <c r="E1768" t="s">
        <v>2768</v>
      </c>
      <c r="F1768" s="22" t="str">
        <f>"dossierComplet['"&amp;meta_dossier_complet[[#This Row],[COD_VAR]]&amp;"'][code_insee]"</f>
        <v>dossierComplet['ETCMN18'][code_insee]</v>
      </c>
    </row>
    <row r="1769" spans="2:6" hidden="1">
      <c r="B1769" t="s">
        <v>7942</v>
      </c>
      <c r="C1769" t="s">
        <v>7943</v>
      </c>
      <c r="D1769" t="s">
        <v>7944</v>
      </c>
      <c r="E1769" t="s">
        <v>2768</v>
      </c>
      <c r="F1769" s="22" t="str">
        <f>"dossierComplet['"&amp;meta_dossier_complet[[#This Row],[COD_VAR]]&amp;"'][code_insee]"</f>
        <v>dossierComplet['ETCOQ18'][code_insee]</v>
      </c>
    </row>
    <row r="1770" spans="2:6" hidden="1">
      <c r="B1770" t="s">
        <v>7945</v>
      </c>
      <c r="C1770" t="s">
        <v>7946</v>
      </c>
      <c r="D1770" t="s">
        <v>7947</v>
      </c>
      <c r="E1770" t="s">
        <v>2768</v>
      </c>
      <c r="F1770" s="22" t="str">
        <f>"dossierComplet['"&amp;meta_dossier_complet[[#This Row],[COD_VAR]]&amp;"'][code_insee]"</f>
        <v>dossierComplet['ETCRU18'][code_insee]</v>
      </c>
    </row>
    <row r="1771" spans="2:6" hidden="1">
      <c r="B1771" t="s">
        <v>7948</v>
      </c>
      <c r="C1771" t="s">
        <v>7949</v>
      </c>
      <c r="D1771" t="s">
        <v>7950</v>
      </c>
      <c r="E1771" t="s">
        <v>2768</v>
      </c>
      <c r="F1771" s="22" t="str">
        <f>"dossierComplet['"&amp;meta_dossier_complet[[#This Row],[COD_VAR]]&amp;"'][code_insee]"</f>
        <v>dossierComplet['ETCTOT17'][code_insee]</v>
      </c>
    </row>
    <row r="1772" spans="2:6" hidden="1">
      <c r="B1772" t="s">
        <v>7951</v>
      </c>
      <c r="C1772" t="s">
        <v>7952</v>
      </c>
      <c r="D1772" t="s">
        <v>7953</v>
      </c>
      <c r="E1772" t="s">
        <v>2768</v>
      </c>
      <c r="F1772" s="22" t="str">
        <f>"dossierComplet['"&amp;meta_dossier_complet[[#This Row],[COD_VAR]]&amp;"'][code_insee]"</f>
        <v>dossierComplet['ETCBE17'][code_insee]</v>
      </c>
    </row>
    <row r="1773" spans="2:6" hidden="1">
      <c r="B1773" t="s">
        <v>7954</v>
      </c>
      <c r="C1773" t="s">
        <v>7955</v>
      </c>
      <c r="D1773" t="s">
        <v>7956</v>
      </c>
      <c r="E1773" t="s">
        <v>2768</v>
      </c>
      <c r="F1773" s="22" t="str">
        <f>"dossierComplet['"&amp;meta_dossier_complet[[#This Row],[COD_VAR]]&amp;"'][code_insee]"</f>
        <v>dossierComplet['ETCFZ17'][code_insee]</v>
      </c>
    </row>
    <row r="1774" spans="2:6" hidden="1">
      <c r="B1774" t="s">
        <v>7957</v>
      </c>
      <c r="C1774" t="s">
        <v>7958</v>
      </c>
      <c r="D1774" t="s">
        <v>7959</v>
      </c>
      <c r="E1774" t="s">
        <v>2768</v>
      </c>
      <c r="F1774" s="22" t="str">
        <f>"dossierComplet['"&amp;meta_dossier_complet[[#This Row],[COD_VAR]]&amp;"'][code_insee]"</f>
        <v>dossierComplet['ETCGI17'][code_insee]</v>
      </c>
    </row>
    <row r="1775" spans="2:6" hidden="1">
      <c r="B1775" t="s">
        <v>7960</v>
      </c>
      <c r="C1775" t="s">
        <v>7961</v>
      </c>
      <c r="D1775" t="s">
        <v>7962</v>
      </c>
      <c r="E1775" t="s">
        <v>2768</v>
      </c>
      <c r="F1775" s="22" t="str">
        <f>"dossierComplet['"&amp;meta_dossier_complet[[#This Row],[COD_VAR]]&amp;"'][code_insee]"</f>
        <v>dossierComplet['ETCJZ17'][code_insee]</v>
      </c>
    </row>
    <row r="1776" spans="2:6" hidden="1">
      <c r="B1776" t="s">
        <v>7963</v>
      </c>
      <c r="C1776" t="s">
        <v>7964</v>
      </c>
      <c r="D1776" t="s">
        <v>7965</v>
      </c>
      <c r="E1776" t="s">
        <v>2768</v>
      </c>
      <c r="F1776" s="22" t="str">
        <f>"dossierComplet['"&amp;meta_dossier_complet[[#This Row],[COD_VAR]]&amp;"'][code_insee]"</f>
        <v>dossierComplet['ETCKZ17'][code_insee]</v>
      </c>
    </row>
    <row r="1777" spans="2:6" hidden="1">
      <c r="B1777" t="s">
        <v>7966</v>
      </c>
      <c r="C1777" t="s">
        <v>7967</v>
      </c>
      <c r="D1777" t="s">
        <v>7968</v>
      </c>
      <c r="E1777" t="s">
        <v>2768</v>
      </c>
      <c r="F1777" s="22" t="str">
        <f>"dossierComplet['"&amp;meta_dossier_complet[[#This Row],[COD_VAR]]&amp;"'][code_insee]"</f>
        <v>dossierComplet['ETCLZ17'][code_insee]</v>
      </c>
    </row>
    <row r="1778" spans="2:6" hidden="1">
      <c r="B1778" t="s">
        <v>7969</v>
      </c>
      <c r="C1778" t="s">
        <v>7970</v>
      </c>
      <c r="D1778" t="s">
        <v>7971</v>
      </c>
      <c r="E1778" t="s">
        <v>2768</v>
      </c>
      <c r="F1778" s="22" t="str">
        <f>"dossierComplet['"&amp;meta_dossier_complet[[#This Row],[COD_VAR]]&amp;"'][code_insee]"</f>
        <v>dossierComplet['ETCMN17'][code_insee]</v>
      </c>
    </row>
    <row r="1779" spans="2:6" hidden="1">
      <c r="B1779" t="s">
        <v>7972</v>
      </c>
      <c r="C1779" t="s">
        <v>7973</v>
      </c>
      <c r="D1779" t="s">
        <v>7974</v>
      </c>
      <c r="E1779" t="s">
        <v>2768</v>
      </c>
      <c r="F1779" s="22" t="str">
        <f>"dossierComplet['"&amp;meta_dossier_complet[[#This Row],[COD_VAR]]&amp;"'][code_insee]"</f>
        <v>dossierComplet['ETCOQ17'][code_insee]</v>
      </c>
    </row>
    <row r="1780" spans="2:6" hidden="1">
      <c r="B1780" t="s">
        <v>7975</v>
      </c>
      <c r="C1780" t="s">
        <v>7976</v>
      </c>
      <c r="D1780" t="s">
        <v>7977</v>
      </c>
      <c r="E1780" t="s">
        <v>2768</v>
      </c>
      <c r="F1780" s="22" t="str">
        <f>"dossierComplet['"&amp;meta_dossier_complet[[#This Row],[COD_VAR]]&amp;"'][code_insee]"</f>
        <v>dossierComplet['ETCRU17'][code_insee]</v>
      </c>
    </row>
    <row r="1781" spans="2:6" hidden="1">
      <c r="B1781" t="s">
        <v>7978</v>
      </c>
      <c r="C1781" t="s">
        <v>7979</v>
      </c>
      <c r="D1781" t="s">
        <v>7980</v>
      </c>
      <c r="E1781" t="s">
        <v>2768</v>
      </c>
      <c r="F1781" s="22" t="str">
        <f>"dossierComplet['"&amp;meta_dossier_complet[[#This Row],[COD_VAR]]&amp;"'][code_insee]"</f>
        <v>dossierComplet['ETCTOT16'][code_insee]</v>
      </c>
    </row>
    <row r="1782" spans="2:6" hidden="1">
      <c r="B1782" t="s">
        <v>7981</v>
      </c>
      <c r="C1782" t="s">
        <v>7982</v>
      </c>
      <c r="D1782" t="s">
        <v>7983</v>
      </c>
      <c r="E1782" t="s">
        <v>2768</v>
      </c>
      <c r="F1782" s="22" t="str">
        <f>"dossierComplet['"&amp;meta_dossier_complet[[#This Row],[COD_VAR]]&amp;"'][code_insee]"</f>
        <v>dossierComplet['ETCBE16'][code_insee]</v>
      </c>
    </row>
    <row r="1783" spans="2:6" hidden="1">
      <c r="B1783" t="s">
        <v>7984</v>
      </c>
      <c r="C1783" t="s">
        <v>7985</v>
      </c>
      <c r="D1783" t="s">
        <v>7986</v>
      </c>
      <c r="E1783" t="s">
        <v>2768</v>
      </c>
      <c r="F1783" s="22" t="str">
        <f>"dossierComplet['"&amp;meta_dossier_complet[[#This Row],[COD_VAR]]&amp;"'][code_insee]"</f>
        <v>dossierComplet['ETCFZ16'][code_insee]</v>
      </c>
    </row>
    <row r="1784" spans="2:6" hidden="1">
      <c r="B1784" t="s">
        <v>7987</v>
      </c>
      <c r="C1784" t="s">
        <v>7988</v>
      </c>
      <c r="D1784" t="s">
        <v>7989</v>
      </c>
      <c r="E1784" t="s">
        <v>2768</v>
      </c>
      <c r="F1784" s="22" t="str">
        <f>"dossierComplet['"&amp;meta_dossier_complet[[#This Row],[COD_VAR]]&amp;"'][code_insee]"</f>
        <v>dossierComplet['ETCGI16'][code_insee]</v>
      </c>
    </row>
    <row r="1785" spans="2:6" hidden="1">
      <c r="B1785" t="s">
        <v>7990</v>
      </c>
      <c r="C1785" t="s">
        <v>7991</v>
      </c>
      <c r="D1785" t="s">
        <v>7992</v>
      </c>
      <c r="E1785" t="s">
        <v>2768</v>
      </c>
      <c r="F1785" s="22" t="str">
        <f>"dossierComplet['"&amp;meta_dossier_complet[[#This Row],[COD_VAR]]&amp;"'][code_insee]"</f>
        <v>dossierComplet['ETCJZ16'][code_insee]</v>
      </c>
    </row>
    <row r="1786" spans="2:6" hidden="1">
      <c r="B1786" t="s">
        <v>7993</v>
      </c>
      <c r="C1786" t="s">
        <v>7994</v>
      </c>
      <c r="D1786" t="s">
        <v>7995</v>
      </c>
      <c r="E1786" t="s">
        <v>2768</v>
      </c>
      <c r="F1786" s="22" t="str">
        <f>"dossierComplet['"&amp;meta_dossier_complet[[#This Row],[COD_VAR]]&amp;"'][code_insee]"</f>
        <v>dossierComplet['ETCKZ16'][code_insee]</v>
      </c>
    </row>
    <row r="1787" spans="2:6" hidden="1">
      <c r="B1787" t="s">
        <v>7996</v>
      </c>
      <c r="C1787" t="s">
        <v>7997</v>
      </c>
      <c r="D1787" t="s">
        <v>7998</v>
      </c>
      <c r="E1787" t="s">
        <v>2768</v>
      </c>
      <c r="F1787" s="22" t="str">
        <f>"dossierComplet['"&amp;meta_dossier_complet[[#This Row],[COD_VAR]]&amp;"'][code_insee]"</f>
        <v>dossierComplet['ETCLZ16'][code_insee]</v>
      </c>
    </row>
    <row r="1788" spans="2:6" hidden="1">
      <c r="B1788" t="s">
        <v>7999</v>
      </c>
      <c r="C1788" t="s">
        <v>8000</v>
      </c>
      <c r="D1788" t="s">
        <v>8001</v>
      </c>
      <c r="E1788" t="s">
        <v>2768</v>
      </c>
      <c r="F1788" s="22" t="str">
        <f>"dossierComplet['"&amp;meta_dossier_complet[[#This Row],[COD_VAR]]&amp;"'][code_insee]"</f>
        <v>dossierComplet['ETCMN16'][code_insee]</v>
      </c>
    </row>
    <row r="1789" spans="2:6" hidden="1">
      <c r="B1789" t="s">
        <v>8002</v>
      </c>
      <c r="C1789" t="s">
        <v>8003</v>
      </c>
      <c r="D1789" t="s">
        <v>8004</v>
      </c>
      <c r="E1789" t="s">
        <v>2768</v>
      </c>
      <c r="F1789" s="22" t="str">
        <f>"dossierComplet['"&amp;meta_dossier_complet[[#This Row],[COD_VAR]]&amp;"'][code_insee]"</f>
        <v>dossierComplet['ETCOQ16'][code_insee]</v>
      </c>
    </row>
    <row r="1790" spans="2:6" hidden="1">
      <c r="B1790" t="s">
        <v>8005</v>
      </c>
      <c r="C1790" t="s">
        <v>8006</v>
      </c>
      <c r="D1790" t="s">
        <v>8007</v>
      </c>
      <c r="E1790" t="s">
        <v>2768</v>
      </c>
      <c r="F1790" s="22" t="str">
        <f>"dossierComplet['"&amp;meta_dossier_complet[[#This Row],[COD_VAR]]&amp;"'][code_insee]"</f>
        <v>dossierComplet['ETCRU16'][code_insee]</v>
      </c>
    </row>
    <row r="1791" spans="2:6" hidden="1">
      <c r="B1791" t="s">
        <v>8008</v>
      </c>
      <c r="C1791" t="s">
        <v>8009</v>
      </c>
      <c r="D1791" t="s">
        <v>8010</v>
      </c>
      <c r="E1791" t="s">
        <v>2768</v>
      </c>
      <c r="F1791" s="22" t="str">
        <f>"dossierComplet['"&amp;meta_dossier_complet[[#This Row],[COD_VAR]]&amp;"'][code_insee]"</f>
        <v>dossierComplet['ETCTOT15'][code_insee]</v>
      </c>
    </row>
    <row r="1792" spans="2:6" hidden="1">
      <c r="B1792" t="s">
        <v>8011</v>
      </c>
      <c r="C1792" t="s">
        <v>8012</v>
      </c>
      <c r="D1792" t="s">
        <v>8013</v>
      </c>
      <c r="E1792" t="s">
        <v>2768</v>
      </c>
      <c r="F1792" s="22" t="str">
        <f>"dossierComplet['"&amp;meta_dossier_complet[[#This Row],[COD_VAR]]&amp;"'][code_insee]"</f>
        <v>dossierComplet['ETCBE15'][code_insee]</v>
      </c>
    </row>
    <row r="1793" spans="2:6" hidden="1">
      <c r="B1793" t="s">
        <v>8014</v>
      </c>
      <c r="C1793" t="s">
        <v>8015</v>
      </c>
      <c r="D1793" t="s">
        <v>8016</v>
      </c>
      <c r="E1793" t="s">
        <v>2768</v>
      </c>
      <c r="F1793" s="22" t="str">
        <f>"dossierComplet['"&amp;meta_dossier_complet[[#This Row],[COD_VAR]]&amp;"'][code_insee]"</f>
        <v>dossierComplet['ETCFZ15'][code_insee]</v>
      </c>
    </row>
    <row r="1794" spans="2:6" hidden="1">
      <c r="B1794" t="s">
        <v>8017</v>
      </c>
      <c r="C1794" t="s">
        <v>8018</v>
      </c>
      <c r="D1794" t="s">
        <v>8019</v>
      </c>
      <c r="E1794" t="s">
        <v>2768</v>
      </c>
      <c r="F1794" s="22" t="str">
        <f>"dossierComplet['"&amp;meta_dossier_complet[[#This Row],[COD_VAR]]&amp;"'][code_insee]"</f>
        <v>dossierComplet['ETCGI15'][code_insee]</v>
      </c>
    </row>
    <row r="1795" spans="2:6" hidden="1">
      <c r="B1795" t="s">
        <v>8020</v>
      </c>
      <c r="C1795" t="s">
        <v>8021</v>
      </c>
      <c r="D1795" t="s">
        <v>8022</v>
      </c>
      <c r="E1795" t="s">
        <v>2768</v>
      </c>
      <c r="F1795" s="22" t="str">
        <f>"dossierComplet['"&amp;meta_dossier_complet[[#This Row],[COD_VAR]]&amp;"'][code_insee]"</f>
        <v>dossierComplet['ETCJZ15'][code_insee]</v>
      </c>
    </row>
    <row r="1796" spans="2:6" hidden="1">
      <c r="B1796" t="s">
        <v>8023</v>
      </c>
      <c r="C1796" t="s">
        <v>8024</v>
      </c>
      <c r="D1796" t="s">
        <v>8025</v>
      </c>
      <c r="E1796" t="s">
        <v>2768</v>
      </c>
      <c r="F1796" s="22" t="str">
        <f>"dossierComplet['"&amp;meta_dossier_complet[[#This Row],[COD_VAR]]&amp;"'][code_insee]"</f>
        <v>dossierComplet['ETCKZ15'][code_insee]</v>
      </c>
    </row>
    <row r="1797" spans="2:6" hidden="1">
      <c r="B1797" t="s">
        <v>8026</v>
      </c>
      <c r="C1797" t="s">
        <v>8027</v>
      </c>
      <c r="D1797" t="s">
        <v>8028</v>
      </c>
      <c r="E1797" t="s">
        <v>2768</v>
      </c>
      <c r="F1797" s="22" t="str">
        <f>"dossierComplet['"&amp;meta_dossier_complet[[#This Row],[COD_VAR]]&amp;"'][code_insee]"</f>
        <v>dossierComplet['ETCLZ15'][code_insee]</v>
      </c>
    </row>
    <row r="1798" spans="2:6" hidden="1">
      <c r="B1798" t="s">
        <v>8029</v>
      </c>
      <c r="C1798" t="s">
        <v>8030</v>
      </c>
      <c r="D1798" t="s">
        <v>8031</v>
      </c>
      <c r="E1798" t="s">
        <v>2768</v>
      </c>
      <c r="F1798" s="22" t="str">
        <f>"dossierComplet['"&amp;meta_dossier_complet[[#This Row],[COD_VAR]]&amp;"'][code_insee]"</f>
        <v>dossierComplet['ETCMN15'][code_insee]</v>
      </c>
    </row>
    <row r="1799" spans="2:6" hidden="1">
      <c r="B1799" t="s">
        <v>8032</v>
      </c>
      <c r="C1799" t="s">
        <v>8033</v>
      </c>
      <c r="D1799" t="s">
        <v>8034</v>
      </c>
      <c r="E1799" t="s">
        <v>2768</v>
      </c>
      <c r="F1799" s="22" t="str">
        <f>"dossierComplet['"&amp;meta_dossier_complet[[#This Row],[COD_VAR]]&amp;"'][code_insee]"</f>
        <v>dossierComplet['ETCOQ15'][code_insee]</v>
      </c>
    </row>
    <row r="1800" spans="2:6" hidden="1">
      <c r="B1800" t="s">
        <v>8035</v>
      </c>
      <c r="C1800" t="s">
        <v>8036</v>
      </c>
      <c r="D1800" t="s">
        <v>8037</v>
      </c>
      <c r="E1800" t="s">
        <v>2768</v>
      </c>
      <c r="F1800" s="22" t="str">
        <f>"dossierComplet['"&amp;meta_dossier_complet[[#This Row],[COD_VAR]]&amp;"'][code_insee]"</f>
        <v>dossierComplet['ETCRU15'][code_insee]</v>
      </c>
    </row>
    <row r="1801" spans="2:6" hidden="1">
      <c r="B1801" t="s">
        <v>8038</v>
      </c>
      <c r="C1801" t="s">
        <v>8039</v>
      </c>
      <c r="D1801" t="s">
        <v>8040</v>
      </c>
      <c r="E1801" t="s">
        <v>2768</v>
      </c>
      <c r="F1801" s="22" t="str">
        <f>"dossierComplet['"&amp;meta_dossier_complet[[#This Row],[COD_VAR]]&amp;"'][code_insee]"</f>
        <v>dossierComplet['ETCTOT14'][code_insee]</v>
      </c>
    </row>
    <row r="1802" spans="2:6" hidden="1">
      <c r="B1802" t="s">
        <v>8041</v>
      </c>
      <c r="C1802" t="s">
        <v>8042</v>
      </c>
      <c r="D1802" t="s">
        <v>8043</v>
      </c>
      <c r="E1802" t="s">
        <v>2768</v>
      </c>
      <c r="F1802" s="22" t="str">
        <f>"dossierComplet['"&amp;meta_dossier_complet[[#This Row],[COD_VAR]]&amp;"'][code_insee]"</f>
        <v>dossierComplet['ETCBE14'][code_insee]</v>
      </c>
    </row>
    <row r="1803" spans="2:6" hidden="1">
      <c r="B1803" t="s">
        <v>8044</v>
      </c>
      <c r="C1803" t="s">
        <v>8045</v>
      </c>
      <c r="D1803" t="s">
        <v>8046</v>
      </c>
      <c r="E1803" t="s">
        <v>2768</v>
      </c>
      <c r="F1803" s="22" t="str">
        <f>"dossierComplet['"&amp;meta_dossier_complet[[#This Row],[COD_VAR]]&amp;"'][code_insee]"</f>
        <v>dossierComplet['ETCFZ14'][code_insee]</v>
      </c>
    </row>
    <row r="1804" spans="2:6" hidden="1">
      <c r="B1804" t="s">
        <v>8047</v>
      </c>
      <c r="C1804" t="s">
        <v>8048</v>
      </c>
      <c r="D1804" t="s">
        <v>8049</v>
      </c>
      <c r="E1804" t="s">
        <v>2768</v>
      </c>
      <c r="F1804" s="22" t="str">
        <f>"dossierComplet['"&amp;meta_dossier_complet[[#This Row],[COD_VAR]]&amp;"'][code_insee]"</f>
        <v>dossierComplet['ETCGI14'][code_insee]</v>
      </c>
    </row>
    <row r="1805" spans="2:6" hidden="1">
      <c r="B1805" t="s">
        <v>8050</v>
      </c>
      <c r="C1805" t="s">
        <v>8051</v>
      </c>
      <c r="D1805" t="s">
        <v>8052</v>
      </c>
      <c r="E1805" t="s">
        <v>2768</v>
      </c>
      <c r="F1805" s="22" t="str">
        <f>"dossierComplet['"&amp;meta_dossier_complet[[#This Row],[COD_VAR]]&amp;"'][code_insee]"</f>
        <v>dossierComplet['ETCJZ14'][code_insee]</v>
      </c>
    </row>
    <row r="1806" spans="2:6" hidden="1">
      <c r="B1806" t="s">
        <v>8053</v>
      </c>
      <c r="C1806" t="s">
        <v>8054</v>
      </c>
      <c r="D1806" t="s">
        <v>8055</v>
      </c>
      <c r="E1806" t="s">
        <v>2768</v>
      </c>
      <c r="F1806" s="22" t="str">
        <f>"dossierComplet['"&amp;meta_dossier_complet[[#This Row],[COD_VAR]]&amp;"'][code_insee]"</f>
        <v>dossierComplet['ETCKZ14'][code_insee]</v>
      </c>
    </row>
    <row r="1807" spans="2:6" hidden="1">
      <c r="B1807" t="s">
        <v>8056</v>
      </c>
      <c r="C1807" t="s">
        <v>8057</v>
      </c>
      <c r="D1807" t="s">
        <v>8058</v>
      </c>
      <c r="E1807" t="s">
        <v>2768</v>
      </c>
      <c r="F1807" s="22" t="str">
        <f>"dossierComplet['"&amp;meta_dossier_complet[[#This Row],[COD_VAR]]&amp;"'][code_insee]"</f>
        <v>dossierComplet['ETCLZ14'][code_insee]</v>
      </c>
    </row>
    <row r="1808" spans="2:6" hidden="1">
      <c r="B1808" t="s">
        <v>8059</v>
      </c>
      <c r="C1808" t="s">
        <v>8060</v>
      </c>
      <c r="D1808" t="s">
        <v>8061</v>
      </c>
      <c r="E1808" t="s">
        <v>2768</v>
      </c>
      <c r="F1808" s="22" t="str">
        <f>"dossierComplet['"&amp;meta_dossier_complet[[#This Row],[COD_VAR]]&amp;"'][code_insee]"</f>
        <v>dossierComplet['ETCMN14'][code_insee]</v>
      </c>
    </row>
    <row r="1809" spans="2:6" hidden="1">
      <c r="B1809" t="s">
        <v>8062</v>
      </c>
      <c r="C1809" t="s">
        <v>8063</v>
      </c>
      <c r="D1809" t="s">
        <v>8064</v>
      </c>
      <c r="E1809" t="s">
        <v>2768</v>
      </c>
      <c r="F1809" s="22" t="str">
        <f>"dossierComplet['"&amp;meta_dossier_complet[[#This Row],[COD_VAR]]&amp;"'][code_insee]"</f>
        <v>dossierComplet['ETCOQ14'][code_insee]</v>
      </c>
    </row>
    <row r="1810" spans="2:6" hidden="1">
      <c r="B1810" t="s">
        <v>8065</v>
      </c>
      <c r="C1810" t="s">
        <v>8066</v>
      </c>
      <c r="D1810" t="s">
        <v>8067</v>
      </c>
      <c r="E1810" t="s">
        <v>2768</v>
      </c>
      <c r="F1810" s="22" t="str">
        <f>"dossierComplet['"&amp;meta_dossier_complet[[#This Row],[COD_VAR]]&amp;"'][code_insee]"</f>
        <v>dossierComplet['ETCRU14'][code_insee]</v>
      </c>
    </row>
    <row r="1811" spans="2:6" hidden="1">
      <c r="B1811" t="s">
        <v>8068</v>
      </c>
      <c r="C1811" t="s">
        <v>8069</v>
      </c>
      <c r="D1811" t="s">
        <v>8070</v>
      </c>
      <c r="E1811" t="s">
        <v>2768</v>
      </c>
      <c r="F1811" s="22" t="str">
        <f>"dossierComplet['"&amp;meta_dossier_complet[[#This Row],[COD_VAR]]&amp;"'][code_insee]"</f>
        <v>dossierComplet['ETCTOT13'][code_insee]</v>
      </c>
    </row>
    <row r="1812" spans="2:6" hidden="1">
      <c r="B1812" t="s">
        <v>8071</v>
      </c>
      <c r="C1812" t="s">
        <v>8072</v>
      </c>
      <c r="D1812" t="s">
        <v>8073</v>
      </c>
      <c r="E1812" t="s">
        <v>2768</v>
      </c>
      <c r="F1812" s="22" t="str">
        <f>"dossierComplet['"&amp;meta_dossier_complet[[#This Row],[COD_VAR]]&amp;"'][code_insee]"</f>
        <v>dossierComplet['ETCBE13'][code_insee]</v>
      </c>
    </row>
    <row r="1813" spans="2:6" hidden="1">
      <c r="B1813" t="s">
        <v>8074</v>
      </c>
      <c r="C1813" t="s">
        <v>8075</v>
      </c>
      <c r="D1813" t="s">
        <v>8076</v>
      </c>
      <c r="E1813" t="s">
        <v>2768</v>
      </c>
      <c r="F1813" s="22" t="str">
        <f>"dossierComplet['"&amp;meta_dossier_complet[[#This Row],[COD_VAR]]&amp;"'][code_insee]"</f>
        <v>dossierComplet['ETCFZ13'][code_insee]</v>
      </c>
    </row>
    <row r="1814" spans="2:6" hidden="1">
      <c r="B1814" t="s">
        <v>8077</v>
      </c>
      <c r="C1814" t="s">
        <v>8078</v>
      </c>
      <c r="D1814" t="s">
        <v>8079</v>
      </c>
      <c r="E1814" t="s">
        <v>2768</v>
      </c>
      <c r="F1814" s="22" t="str">
        <f>"dossierComplet['"&amp;meta_dossier_complet[[#This Row],[COD_VAR]]&amp;"'][code_insee]"</f>
        <v>dossierComplet['ETCGI13'][code_insee]</v>
      </c>
    </row>
    <row r="1815" spans="2:6" hidden="1">
      <c r="B1815" t="s">
        <v>8080</v>
      </c>
      <c r="C1815" t="s">
        <v>8081</v>
      </c>
      <c r="D1815" t="s">
        <v>8082</v>
      </c>
      <c r="E1815" t="s">
        <v>2768</v>
      </c>
      <c r="F1815" s="22" t="str">
        <f>"dossierComplet['"&amp;meta_dossier_complet[[#This Row],[COD_VAR]]&amp;"'][code_insee]"</f>
        <v>dossierComplet['ETCJZ13'][code_insee]</v>
      </c>
    </row>
    <row r="1816" spans="2:6" hidden="1">
      <c r="B1816" t="s">
        <v>8083</v>
      </c>
      <c r="C1816" t="s">
        <v>8084</v>
      </c>
      <c r="D1816" t="s">
        <v>8085</v>
      </c>
      <c r="E1816" t="s">
        <v>2768</v>
      </c>
      <c r="F1816" s="22" t="str">
        <f>"dossierComplet['"&amp;meta_dossier_complet[[#This Row],[COD_VAR]]&amp;"'][code_insee]"</f>
        <v>dossierComplet['ETCKZ13'][code_insee]</v>
      </c>
    </row>
    <row r="1817" spans="2:6" hidden="1">
      <c r="B1817" t="s">
        <v>8086</v>
      </c>
      <c r="C1817" t="s">
        <v>8087</v>
      </c>
      <c r="D1817" t="s">
        <v>8088</v>
      </c>
      <c r="E1817" t="s">
        <v>2768</v>
      </c>
      <c r="F1817" s="22" t="str">
        <f>"dossierComplet['"&amp;meta_dossier_complet[[#This Row],[COD_VAR]]&amp;"'][code_insee]"</f>
        <v>dossierComplet['ETCLZ13'][code_insee]</v>
      </c>
    </row>
    <row r="1818" spans="2:6" hidden="1">
      <c r="B1818" t="s">
        <v>8089</v>
      </c>
      <c r="C1818" t="s">
        <v>8090</v>
      </c>
      <c r="D1818" t="s">
        <v>8091</v>
      </c>
      <c r="E1818" t="s">
        <v>2768</v>
      </c>
      <c r="F1818" s="22" t="str">
        <f>"dossierComplet['"&amp;meta_dossier_complet[[#This Row],[COD_VAR]]&amp;"'][code_insee]"</f>
        <v>dossierComplet['ETCMN13'][code_insee]</v>
      </c>
    </row>
    <row r="1819" spans="2:6" hidden="1">
      <c r="B1819" t="s">
        <v>8092</v>
      </c>
      <c r="C1819" t="s">
        <v>8093</v>
      </c>
      <c r="D1819" t="s">
        <v>8094</v>
      </c>
      <c r="E1819" t="s">
        <v>2768</v>
      </c>
      <c r="F1819" s="22" t="str">
        <f>"dossierComplet['"&amp;meta_dossier_complet[[#This Row],[COD_VAR]]&amp;"'][code_insee]"</f>
        <v>dossierComplet['ETCOQ13'][code_insee]</v>
      </c>
    </row>
    <row r="1820" spans="2:6" hidden="1">
      <c r="B1820" t="s">
        <v>8095</v>
      </c>
      <c r="C1820" t="s">
        <v>8096</v>
      </c>
      <c r="D1820" t="s">
        <v>8097</v>
      </c>
      <c r="E1820" t="s">
        <v>2768</v>
      </c>
      <c r="F1820" s="22" t="str">
        <f>"dossierComplet['"&amp;meta_dossier_complet[[#This Row],[COD_VAR]]&amp;"'][code_insee]"</f>
        <v>dossierComplet['ETCRU13'][code_insee]</v>
      </c>
    </row>
    <row r="1821" spans="2:6" hidden="1">
      <c r="B1821" t="s">
        <v>8098</v>
      </c>
      <c r="C1821" t="s">
        <v>8099</v>
      </c>
      <c r="D1821" t="s">
        <v>8100</v>
      </c>
      <c r="E1821" t="s">
        <v>2768</v>
      </c>
      <c r="F1821" s="22" t="str">
        <f>"dossierComplet['"&amp;meta_dossier_complet[[#This Row],[COD_VAR]]&amp;"'][code_insee]"</f>
        <v>dossierComplet['ETCTOT12'][code_insee]</v>
      </c>
    </row>
    <row r="1822" spans="2:6" hidden="1">
      <c r="B1822" t="s">
        <v>8101</v>
      </c>
      <c r="C1822" t="s">
        <v>8102</v>
      </c>
      <c r="D1822" t="s">
        <v>8103</v>
      </c>
      <c r="E1822" t="s">
        <v>2768</v>
      </c>
      <c r="F1822" s="22" t="str">
        <f>"dossierComplet['"&amp;meta_dossier_complet[[#This Row],[COD_VAR]]&amp;"'][code_insee]"</f>
        <v>dossierComplet['ETCBE12'][code_insee]</v>
      </c>
    </row>
    <row r="1823" spans="2:6" hidden="1">
      <c r="B1823" t="s">
        <v>8104</v>
      </c>
      <c r="C1823" t="s">
        <v>8105</v>
      </c>
      <c r="D1823" t="s">
        <v>8106</v>
      </c>
      <c r="E1823" t="s">
        <v>2768</v>
      </c>
      <c r="F1823" s="22" t="str">
        <f>"dossierComplet['"&amp;meta_dossier_complet[[#This Row],[COD_VAR]]&amp;"'][code_insee]"</f>
        <v>dossierComplet['ETCFZ12'][code_insee]</v>
      </c>
    </row>
    <row r="1824" spans="2:6" hidden="1">
      <c r="B1824" t="s">
        <v>8107</v>
      </c>
      <c r="C1824" t="s">
        <v>8108</v>
      </c>
      <c r="D1824" t="s">
        <v>8109</v>
      </c>
      <c r="E1824" t="s">
        <v>2768</v>
      </c>
      <c r="F1824" s="22" t="str">
        <f>"dossierComplet['"&amp;meta_dossier_complet[[#This Row],[COD_VAR]]&amp;"'][code_insee]"</f>
        <v>dossierComplet['ETCGI12'][code_insee]</v>
      </c>
    </row>
    <row r="1825" spans="2:6" hidden="1">
      <c r="B1825" t="s">
        <v>8110</v>
      </c>
      <c r="C1825" t="s">
        <v>8111</v>
      </c>
      <c r="D1825" t="s">
        <v>8112</v>
      </c>
      <c r="E1825" t="s">
        <v>2768</v>
      </c>
      <c r="F1825" s="22" t="str">
        <f>"dossierComplet['"&amp;meta_dossier_complet[[#This Row],[COD_VAR]]&amp;"'][code_insee]"</f>
        <v>dossierComplet['ETCJZ12'][code_insee]</v>
      </c>
    </row>
    <row r="1826" spans="2:6" hidden="1">
      <c r="B1826" t="s">
        <v>8113</v>
      </c>
      <c r="C1826" t="s">
        <v>8114</v>
      </c>
      <c r="D1826" t="s">
        <v>8115</v>
      </c>
      <c r="E1826" t="s">
        <v>2768</v>
      </c>
      <c r="F1826" s="22" t="str">
        <f>"dossierComplet['"&amp;meta_dossier_complet[[#This Row],[COD_VAR]]&amp;"'][code_insee]"</f>
        <v>dossierComplet['ETCKZ12'][code_insee]</v>
      </c>
    </row>
    <row r="1827" spans="2:6" hidden="1">
      <c r="B1827" t="s">
        <v>8116</v>
      </c>
      <c r="C1827" t="s">
        <v>8117</v>
      </c>
      <c r="D1827" t="s">
        <v>8118</v>
      </c>
      <c r="E1827" t="s">
        <v>2768</v>
      </c>
      <c r="F1827" s="22" t="str">
        <f>"dossierComplet['"&amp;meta_dossier_complet[[#This Row],[COD_VAR]]&amp;"'][code_insee]"</f>
        <v>dossierComplet['ETCLZ12'][code_insee]</v>
      </c>
    </row>
    <row r="1828" spans="2:6" hidden="1">
      <c r="B1828" t="s">
        <v>8119</v>
      </c>
      <c r="C1828" t="s">
        <v>8120</v>
      </c>
      <c r="D1828" t="s">
        <v>8121</v>
      </c>
      <c r="E1828" t="s">
        <v>2768</v>
      </c>
      <c r="F1828" s="22" t="str">
        <f>"dossierComplet['"&amp;meta_dossier_complet[[#This Row],[COD_VAR]]&amp;"'][code_insee]"</f>
        <v>dossierComplet['ETCMN12'][code_insee]</v>
      </c>
    </row>
    <row r="1829" spans="2:6" hidden="1">
      <c r="B1829" t="s">
        <v>8122</v>
      </c>
      <c r="C1829" t="s">
        <v>8123</v>
      </c>
      <c r="D1829" t="s">
        <v>8124</v>
      </c>
      <c r="E1829" t="s">
        <v>2768</v>
      </c>
      <c r="F1829" s="22" t="str">
        <f>"dossierComplet['"&amp;meta_dossier_complet[[#This Row],[COD_VAR]]&amp;"'][code_insee]"</f>
        <v>dossierComplet['ETCOQ12'][code_insee]</v>
      </c>
    </row>
    <row r="1830" spans="2:6" hidden="1">
      <c r="B1830" t="s">
        <v>8125</v>
      </c>
      <c r="C1830" t="s">
        <v>8126</v>
      </c>
      <c r="D1830" t="s">
        <v>8127</v>
      </c>
      <c r="E1830" t="s">
        <v>2768</v>
      </c>
      <c r="F1830" s="22" t="str">
        <f>"dossierComplet['"&amp;meta_dossier_complet[[#This Row],[COD_VAR]]&amp;"'][code_insee]"</f>
        <v>dossierComplet['ETCRU12'][code_insee]</v>
      </c>
    </row>
    <row r="1831" spans="2:6" hidden="1">
      <c r="B1831" t="s">
        <v>8128</v>
      </c>
      <c r="C1831" t="s">
        <v>8129</v>
      </c>
      <c r="D1831" t="s">
        <v>8130</v>
      </c>
      <c r="E1831" t="s">
        <v>2768</v>
      </c>
      <c r="F1831" s="22" t="str">
        <f>"dossierComplet['"&amp;meta_dossier_complet[[#This Row],[COD_VAR]]&amp;"'][code_insee]"</f>
        <v>dossierComplet['ETCTOT11'][code_insee]</v>
      </c>
    </row>
    <row r="1832" spans="2:6" hidden="1">
      <c r="B1832" t="s">
        <v>8131</v>
      </c>
      <c r="C1832" t="s">
        <v>8132</v>
      </c>
      <c r="D1832" t="s">
        <v>8133</v>
      </c>
      <c r="E1832" t="s">
        <v>2768</v>
      </c>
      <c r="F1832" s="22" t="str">
        <f>"dossierComplet['"&amp;meta_dossier_complet[[#This Row],[COD_VAR]]&amp;"'][code_insee]"</f>
        <v>dossierComplet['ETCBE11'][code_insee]</v>
      </c>
    </row>
    <row r="1833" spans="2:6" hidden="1">
      <c r="B1833" t="s">
        <v>8134</v>
      </c>
      <c r="C1833" t="s">
        <v>8135</v>
      </c>
      <c r="D1833" t="s">
        <v>8136</v>
      </c>
      <c r="E1833" t="s">
        <v>2768</v>
      </c>
      <c r="F1833" s="22" t="str">
        <f>"dossierComplet['"&amp;meta_dossier_complet[[#This Row],[COD_VAR]]&amp;"'][code_insee]"</f>
        <v>dossierComplet['ETCFZ11'][code_insee]</v>
      </c>
    </row>
    <row r="1834" spans="2:6" hidden="1">
      <c r="B1834" t="s">
        <v>8137</v>
      </c>
      <c r="C1834" t="s">
        <v>8138</v>
      </c>
      <c r="D1834" t="s">
        <v>8139</v>
      </c>
      <c r="E1834" t="s">
        <v>2768</v>
      </c>
      <c r="F1834" s="22" t="str">
        <f>"dossierComplet['"&amp;meta_dossier_complet[[#This Row],[COD_VAR]]&amp;"'][code_insee]"</f>
        <v>dossierComplet['ETCGI11'][code_insee]</v>
      </c>
    </row>
    <row r="1835" spans="2:6" hidden="1">
      <c r="B1835" t="s">
        <v>8140</v>
      </c>
      <c r="C1835" t="s">
        <v>8141</v>
      </c>
      <c r="D1835" t="s">
        <v>8142</v>
      </c>
      <c r="E1835" t="s">
        <v>2768</v>
      </c>
      <c r="F1835" s="22" t="str">
        <f>"dossierComplet['"&amp;meta_dossier_complet[[#This Row],[COD_VAR]]&amp;"'][code_insee]"</f>
        <v>dossierComplet['ETCJZ11'][code_insee]</v>
      </c>
    </row>
    <row r="1836" spans="2:6" hidden="1">
      <c r="B1836" t="s">
        <v>8143</v>
      </c>
      <c r="C1836" t="s">
        <v>8144</v>
      </c>
      <c r="D1836" t="s">
        <v>8145</v>
      </c>
      <c r="E1836" t="s">
        <v>2768</v>
      </c>
      <c r="F1836" s="22" t="str">
        <f>"dossierComplet['"&amp;meta_dossier_complet[[#This Row],[COD_VAR]]&amp;"'][code_insee]"</f>
        <v>dossierComplet['ETCKZ11'][code_insee]</v>
      </c>
    </row>
    <row r="1837" spans="2:6" hidden="1">
      <c r="B1837" t="s">
        <v>8146</v>
      </c>
      <c r="C1837" t="s">
        <v>8147</v>
      </c>
      <c r="D1837" t="s">
        <v>8148</v>
      </c>
      <c r="E1837" t="s">
        <v>2768</v>
      </c>
      <c r="F1837" s="22" t="str">
        <f>"dossierComplet['"&amp;meta_dossier_complet[[#This Row],[COD_VAR]]&amp;"'][code_insee]"</f>
        <v>dossierComplet['ETCLZ11'][code_insee]</v>
      </c>
    </row>
    <row r="1838" spans="2:6" hidden="1">
      <c r="B1838" t="s">
        <v>8149</v>
      </c>
      <c r="C1838" t="s">
        <v>8150</v>
      </c>
      <c r="D1838" t="s">
        <v>8151</v>
      </c>
      <c r="E1838" t="s">
        <v>2768</v>
      </c>
      <c r="F1838" s="22" t="str">
        <f>"dossierComplet['"&amp;meta_dossier_complet[[#This Row],[COD_VAR]]&amp;"'][code_insee]"</f>
        <v>dossierComplet['ETCMN11'][code_insee]</v>
      </c>
    </row>
    <row r="1839" spans="2:6" hidden="1">
      <c r="B1839" t="s">
        <v>8152</v>
      </c>
      <c r="C1839" t="s">
        <v>8153</v>
      </c>
      <c r="D1839" t="s">
        <v>8154</v>
      </c>
      <c r="E1839" t="s">
        <v>2768</v>
      </c>
      <c r="F1839" s="22" t="str">
        <f>"dossierComplet['"&amp;meta_dossier_complet[[#This Row],[COD_VAR]]&amp;"'][code_insee]"</f>
        <v>dossierComplet['ETCOQ11'][code_insee]</v>
      </c>
    </row>
    <row r="1840" spans="2:6" hidden="1">
      <c r="B1840" t="s">
        <v>8155</v>
      </c>
      <c r="C1840" t="s">
        <v>8156</v>
      </c>
      <c r="D1840" t="s">
        <v>8157</v>
      </c>
      <c r="E1840" t="s">
        <v>2768</v>
      </c>
      <c r="F1840" s="22" t="str">
        <f>"dossierComplet['"&amp;meta_dossier_complet[[#This Row],[COD_VAR]]&amp;"'][code_insee]"</f>
        <v>dossierComplet['ETCRU11'][code_insee]</v>
      </c>
    </row>
    <row r="1841" spans="2:6" hidden="1">
      <c r="B1841" t="s">
        <v>8158</v>
      </c>
      <c r="C1841" t="s">
        <v>8159</v>
      </c>
      <c r="D1841" t="s">
        <v>8160</v>
      </c>
      <c r="E1841" t="s">
        <v>2768</v>
      </c>
      <c r="F1841" s="22" t="str">
        <f>"dossierComplet['"&amp;meta_dossier_complet[[#This Row],[COD_VAR]]&amp;"'][code_insee]"</f>
        <v>dossierComplet['HT21'][code_insee]</v>
      </c>
    </row>
    <row r="1842" spans="2:6" hidden="1">
      <c r="B1842" t="s">
        <v>8161</v>
      </c>
      <c r="C1842" t="s">
        <v>8162</v>
      </c>
      <c r="D1842" t="s">
        <v>8163</v>
      </c>
      <c r="E1842" t="s">
        <v>2768</v>
      </c>
      <c r="F1842" s="22" t="str">
        <f>"dossierComplet['"&amp;meta_dossier_complet[[#This Row],[COD_VAR]]&amp;"'][code_insee]"</f>
        <v>dossierComplet['HT021'][code_insee]</v>
      </c>
    </row>
    <row r="1843" spans="2:6" hidden="1">
      <c r="B1843" t="s">
        <v>8164</v>
      </c>
      <c r="C1843" t="s">
        <v>8165</v>
      </c>
      <c r="D1843" t="s">
        <v>8166</v>
      </c>
      <c r="E1843" t="s">
        <v>2768</v>
      </c>
      <c r="F1843" s="22" t="str">
        <f>"dossierComplet['"&amp;meta_dossier_complet[[#This Row],[COD_VAR]]&amp;"'][code_insee]"</f>
        <v>dossierComplet['HT121'][code_insee]</v>
      </c>
    </row>
    <row r="1844" spans="2:6" hidden="1">
      <c r="B1844" t="s">
        <v>8167</v>
      </c>
      <c r="C1844" t="s">
        <v>8168</v>
      </c>
      <c r="D1844" t="s">
        <v>8169</v>
      </c>
      <c r="E1844" t="s">
        <v>2768</v>
      </c>
      <c r="F1844" s="22" t="str">
        <f>"dossierComplet['"&amp;meta_dossier_complet[[#This Row],[COD_VAR]]&amp;"'][code_insee]"</f>
        <v>dossierComplet['HT221'][code_insee]</v>
      </c>
    </row>
    <row r="1845" spans="2:6" hidden="1">
      <c r="B1845" t="s">
        <v>8170</v>
      </c>
      <c r="C1845" t="s">
        <v>8171</v>
      </c>
      <c r="D1845" t="s">
        <v>8172</v>
      </c>
      <c r="E1845" t="s">
        <v>2768</v>
      </c>
      <c r="F1845" s="22" t="str">
        <f>"dossierComplet['"&amp;meta_dossier_complet[[#This Row],[COD_VAR]]&amp;"'][code_insee]"</f>
        <v>dossierComplet['HT321'][code_insee]</v>
      </c>
    </row>
    <row r="1846" spans="2:6" hidden="1">
      <c r="B1846" t="s">
        <v>8173</v>
      </c>
      <c r="C1846" t="s">
        <v>8174</v>
      </c>
      <c r="D1846" t="s">
        <v>8175</v>
      </c>
      <c r="E1846" t="s">
        <v>2768</v>
      </c>
      <c r="F1846" s="22" t="str">
        <f>"dossierComplet['"&amp;meta_dossier_complet[[#This Row],[COD_VAR]]&amp;"'][code_insee]"</f>
        <v>dossierComplet['HT421'][code_insee]</v>
      </c>
    </row>
    <row r="1847" spans="2:6" hidden="1">
      <c r="B1847" t="s">
        <v>8176</v>
      </c>
      <c r="C1847" t="s">
        <v>8177</v>
      </c>
      <c r="D1847" t="s">
        <v>8178</v>
      </c>
      <c r="E1847" t="s">
        <v>2768</v>
      </c>
      <c r="F1847" s="22" t="str">
        <f>"dossierComplet['"&amp;meta_dossier_complet[[#This Row],[COD_VAR]]&amp;"'][code_insee]"</f>
        <v>dossierComplet['HT521'][code_insee]</v>
      </c>
    </row>
    <row r="1848" spans="2:6" hidden="1">
      <c r="B1848" t="s">
        <v>8179</v>
      </c>
      <c r="C1848" t="s">
        <v>8180</v>
      </c>
      <c r="D1848" t="s">
        <v>8181</v>
      </c>
      <c r="E1848" t="s">
        <v>2768</v>
      </c>
      <c r="F1848" s="22" t="str">
        <f>"dossierComplet['"&amp;meta_dossier_complet[[#This Row],[COD_VAR]]&amp;"'][code_insee]"</f>
        <v>dossierComplet['HTCH21'][code_insee]</v>
      </c>
    </row>
    <row r="1849" spans="2:6" hidden="1">
      <c r="B1849" t="s">
        <v>8182</v>
      </c>
      <c r="C1849" t="s">
        <v>8183</v>
      </c>
      <c r="D1849" t="s">
        <v>8184</v>
      </c>
      <c r="E1849" t="s">
        <v>2768</v>
      </c>
      <c r="F1849" s="22" t="str">
        <f>"dossierComplet['"&amp;meta_dossier_complet[[#This Row],[COD_VAR]]&amp;"'][code_insee]"</f>
        <v>dossierComplet['HTCH021'][code_insee]</v>
      </c>
    </row>
    <row r="1850" spans="2:6" hidden="1">
      <c r="B1850" t="s">
        <v>8185</v>
      </c>
      <c r="C1850" t="s">
        <v>8186</v>
      </c>
      <c r="D1850" t="s">
        <v>8187</v>
      </c>
      <c r="E1850" t="s">
        <v>2768</v>
      </c>
      <c r="F1850" s="22" t="str">
        <f>"dossierComplet['"&amp;meta_dossier_complet[[#This Row],[COD_VAR]]&amp;"'][code_insee]"</f>
        <v>dossierComplet['HTCH121'][code_insee]</v>
      </c>
    </row>
    <row r="1851" spans="2:6" hidden="1">
      <c r="B1851" t="s">
        <v>8188</v>
      </c>
      <c r="C1851" t="s">
        <v>8189</v>
      </c>
      <c r="D1851" t="s">
        <v>8190</v>
      </c>
      <c r="E1851" t="s">
        <v>2768</v>
      </c>
      <c r="F1851" s="22" t="str">
        <f>"dossierComplet['"&amp;meta_dossier_complet[[#This Row],[COD_VAR]]&amp;"'][code_insee]"</f>
        <v>dossierComplet['HTCH221'][code_insee]</v>
      </c>
    </row>
    <row r="1852" spans="2:6" hidden="1">
      <c r="B1852" t="s">
        <v>8191</v>
      </c>
      <c r="C1852" t="s">
        <v>8192</v>
      </c>
      <c r="D1852" t="s">
        <v>8193</v>
      </c>
      <c r="E1852" t="s">
        <v>2768</v>
      </c>
      <c r="F1852" s="22" t="str">
        <f>"dossierComplet['"&amp;meta_dossier_complet[[#This Row],[COD_VAR]]&amp;"'][code_insee]"</f>
        <v>dossierComplet['HTCH321'][code_insee]</v>
      </c>
    </row>
    <row r="1853" spans="2:6" hidden="1">
      <c r="B1853" t="s">
        <v>8194</v>
      </c>
      <c r="C1853" t="s">
        <v>8195</v>
      </c>
      <c r="D1853" t="s">
        <v>8196</v>
      </c>
      <c r="E1853" t="s">
        <v>2768</v>
      </c>
      <c r="F1853" s="22" t="str">
        <f>"dossierComplet['"&amp;meta_dossier_complet[[#This Row],[COD_VAR]]&amp;"'][code_insee]"</f>
        <v>dossierComplet['HTCH421'][code_insee]</v>
      </c>
    </row>
    <row r="1854" spans="2:6" hidden="1">
      <c r="B1854" t="s">
        <v>8197</v>
      </c>
      <c r="C1854" t="s">
        <v>8198</v>
      </c>
      <c r="D1854" t="s">
        <v>8199</v>
      </c>
      <c r="E1854" t="s">
        <v>2768</v>
      </c>
      <c r="F1854" s="22" t="str">
        <f>"dossierComplet['"&amp;meta_dossier_complet[[#This Row],[COD_VAR]]&amp;"'][code_insee]"</f>
        <v>dossierComplet['HTCH521'][code_insee]</v>
      </c>
    </row>
    <row r="1855" spans="2:6" hidden="1">
      <c r="B1855" t="s">
        <v>8200</v>
      </c>
      <c r="C1855" t="s">
        <v>8201</v>
      </c>
      <c r="D1855" t="s">
        <v>8202</v>
      </c>
      <c r="E1855" t="s">
        <v>2768</v>
      </c>
      <c r="F1855" s="22" t="str">
        <f>"dossierComplet['"&amp;meta_dossier_complet[[#This Row],[COD_VAR]]&amp;"'][code_insee]"</f>
        <v>dossierComplet['CPG21'][code_insee]</v>
      </c>
    </row>
    <row r="1856" spans="2:6" hidden="1">
      <c r="B1856" t="s">
        <v>8203</v>
      </c>
      <c r="C1856" t="s">
        <v>8204</v>
      </c>
      <c r="D1856" t="s">
        <v>8205</v>
      </c>
      <c r="E1856" t="s">
        <v>2768</v>
      </c>
      <c r="F1856" s="22" t="str">
        <f>"dossierComplet['"&amp;meta_dossier_complet[[#This Row],[COD_VAR]]&amp;"'][code_insee]"</f>
        <v>dossierComplet['CPG021'][code_insee]</v>
      </c>
    </row>
    <row r="1857" spans="2:6" hidden="1">
      <c r="B1857" t="s">
        <v>8206</v>
      </c>
      <c r="C1857" t="s">
        <v>8207</v>
      </c>
      <c r="D1857" t="s">
        <v>8208</v>
      </c>
      <c r="E1857" t="s">
        <v>2768</v>
      </c>
      <c r="F1857" s="22" t="str">
        <f>"dossierComplet['"&amp;meta_dossier_complet[[#This Row],[COD_VAR]]&amp;"'][code_insee]"</f>
        <v>dossierComplet['CPG121'][code_insee]</v>
      </c>
    </row>
    <row r="1858" spans="2:6" hidden="1">
      <c r="B1858" t="s">
        <v>8209</v>
      </c>
      <c r="C1858" t="s">
        <v>8210</v>
      </c>
      <c r="D1858" t="s">
        <v>8211</v>
      </c>
      <c r="E1858" t="s">
        <v>2768</v>
      </c>
      <c r="F1858" s="22" t="str">
        <f>"dossierComplet['"&amp;meta_dossier_complet[[#This Row],[COD_VAR]]&amp;"'][code_insee]"</f>
        <v>dossierComplet['CPG221'][code_insee]</v>
      </c>
    </row>
    <row r="1859" spans="2:6" hidden="1">
      <c r="B1859" t="s">
        <v>8212</v>
      </c>
      <c r="C1859" t="s">
        <v>8213</v>
      </c>
      <c r="D1859" t="s">
        <v>8214</v>
      </c>
      <c r="E1859" t="s">
        <v>2768</v>
      </c>
      <c r="F1859" s="22" t="str">
        <f>"dossierComplet['"&amp;meta_dossier_complet[[#This Row],[COD_VAR]]&amp;"'][code_insee]"</f>
        <v>dossierComplet['CPG321'][code_insee]</v>
      </c>
    </row>
    <row r="1860" spans="2:6" hidden="1">
      <c r="B1860" t="s">
        <v>8215</v>
      </c>
      <c r="C1860" t="s">
        <v>8216</v>
      </c>
      <c r="D1860" t="s">
        <v>8217</v>
      </c>
      <c r="E1860" t="s">
        <v>2768</v>
      </c>
      <c r="F1860" s="22" t="str">
        <f>"dossierComplet['"&amp;meta_dossier_complet[[#This Row],[COD_VAR]]&amp;"'][code_insee]"</f>
        <v>dossierComplet['CPG421'][code_insee]</v>
      </c>
    </row>
    <row r="1861" spans="2:6" hidden="1">
      <c r="B1861" t="s">
        <v>8218</v>
      </c>
      <c r="C1861" t="s">
        <v>8219</v>
      </c>
      <c r="D1861" t="s">
        <v>8220</v>
      </c>
      <c r="E1861" t="s">
        <v>2768</v>
      </c>
      <c r="F1861" s="22" t="str">
        <f>"dossierComplet['"&amp;meta_dossier_complet[[#This Row],[COD_VAR]]&amp;"'][code_insee]"</f>
        <v>dossierComplet['CPG521'][code_insee]</v>
      </c>
    </row>
    <row r="1862" spans="2:6" hidden="1">
      <c r="B1862" t="s">
        <v>8221</v>
      </c>
      <c r="C1862" t="s">
        <v>8222</v>
      </c>
      <c r="D1862" t="s">
        <v>8223</v>
      </c>
      <c r="E1862" t="s">
        <v>2768</v>
      </c>
      <c r="F1862" s="22" t="str">
        <f>"dossierComplet['"&amp;meta_dossier_complet[[#This Row],[COD_VAR]]&amp;"'][code_insee]"</f>
        <v>dossierComplet['CPGE21'][code_insee]</v>
      </c>
    </row>
    <row r="1863" spans="2:6" hidden="1">
      <c r="B1863" t="s">
        <v>8224</v>
      </c>
      <c r="C1863" t="s">
        <v>8225</v>
      </c>
      <c r="D1863" t="s">
        <v>8226</v>
      </c>
      <c r="E1863" t="s">
        <v>2768</v>
      </c>
      <c r="F1863" s="22" t="str">
        <f>"dossierComplet['"&amp;meta_dossier_complet[[#This Row],[COD_VAR]]&amp;"'][code_insee]"</f>
        <v>dossierComplet['CPGE021'][code_insee]</v>
      </c>
    </row>
    <row r="1864" spans="2:6" hidden="1">
      <c r="B1864" t="s">
        <v>8227</v>
      </c>
      <c r="C1864" t="s">
        <v>8228</v>
      </c>
      <c r="D1864" t="s">
        <v>8229</v>
      </c>
      <c r="E1864" t="s">
        <v>2768</v>
      </c>
      <c r="F1864" s="22" t="str">
        <f>"dossierComplet['"&amp;meta_dossier_complet[[#This Row],[COD_VAR]]&amp;"'][code_insee]"</f>
        <v>dossierComplet['CPGE121'][code_insee]</v>
      </c>
    </row>
    <row r="1865" spans="2:6" hidden="1">
      <c r="B1865" t="s">
        <v>8230</v>
      </c>
      <c r="C1865" t="s">
        <v>8231</v>
      </c>
      <c r="D1865" t="s">
        <v>8232</v>
      </c>
      <c r="E1865" t="s">
        <v>2768</v>
      </c>
      <c r="F1865" s="22" t="str">
        <f>"dossierComplet['"&amp;meta_dossier_complet[[#This Row],[COD_VAR]]&amp;"'][code_insee]"</f>
        <v>dossierComplet['CPGE221'][code_insee]</v>
      </c>
    </row>
    <row r="1866" spans="2:6" hidden="1">
      <c r="B1866" t="s">
        <v>8233</v>
      </c>
      <c r="C1866" t="s">
        <v>8234</v>
      </c>
      <c r="D1866" t="s">
        <v>8235</v>
      </c>
      <c r="E1866" t="s">
        <v>2768</v>
      </c>
      <c r="F1866" s="22" t="str">
        <f>"dossierComplet['"&amp;meta_dossier_complet[[#This Row],[COD_VAR]]&amp;"'][code_insee]"</f>
        <v>dossierComplet['CPGE321'][code_insee]</v>
      </c>
    </row>
    <row r="1867" spans="2:6" hidden="1">
      <c r="B1867" t="s">
        <v>8236</v>
      </c>
      <c r="C1867" t="s">
        <v>8237</v>
      </c>
      <c r="D1867" t="s">
        <v>8238</v>
      </c>
      <c r="E1867" t="s">
        <v>2768</v>
      </c>
      <c r="F1867" s="22" t="str">
        <f>"dossierComplet['"&amp;meta_dossier_complet[[#This Row],[COD_VAR]]&amp;"'][code_insee]"</f>
        <v>dossierComplet['CPGE421'][code_insee]</v>
      </c>
    </row>
    <row r="1868" spans="2:6" hidden="1">
      <c r="B1868" t="s">
        <v>8239</v>
      </c>
      <c r="C1868" t="s">
        <v>8240</v>
      </c>
      <c r="D1868" t="s">
        <v>8241</v>
      </c>
      <c r="E1868" t="s">
        <v>2768</v>
      </c>
      <c r="F1868" s="22" t="str">
        <f>"dossierComplet['"&amp;meta_dossier_complet[[#This Row],[COD_VAR]]&amp;"'][code_insee]"</f>
        <v>dossierComplet['CPGE521'][code_insee]</v>
      </c>
    </row>
    <row r="1869" spans="2:6" hidden="1">
      <c r="B1869" t="s">
        <v>8242</v>
      </c>
      <c r="C1869" t="s">
        <v>8243</v>
      </c>
      <c r="D1869" t="s">
        <v>8244</v>
      </c>
      <c r="E1869" t="s">
        <v>2768</v>
      </c>
      <c r="F1869" s="22" t="str">
        <f>"dossierComplet['"&amp;meta_dossier_complet[[#This Row],[COD_VAR]]&amp;"'][code_insee]"</f>
        <v>dossierComplet['CPGEL21'][code_insee]</v>
      </c>
    </row>
    <row r="1870" spans="2:6" hidden="1">
      <c r="B1870" t="s">
        <v>8245</v>
      </c>
      <c r="C1870" t="s">
        <v>8246</v>
      </c>
      <c r="D1870" t="s">
        <v>8247</v>
      </c>
      <c r="E1870" t="s">
        <v>2768</v>
      </c>
      <c r="F1870" s="22" t="str">
        <f>"dossierComplet['"&amp;meta_dossier_complet[[#This Row],[COD_VAR]]&amp;"'][code_insee]"</f>
        <v>dossierComplet['CPGEL021'][code_insee]</v>
      </c>
    </row>
    <row r="1871" spans="2:6" hidden="1">
      <c r="B1871" t="s">
        <v>8248</v>
      </c>
      <c r="C1871" t="s">
        <v>8249</v>
      </c>
      <c r="D1871" t="s">
        <v>8250</v>
      </c>
      <c r="E1871" t="s">
        <v>2768</v>
      </c>
      <c r="F1871" s="22" t="str">
        <f>"dossierComplet['"&amp;meta_dossier_complet[[#This Row],[COD_VAR]]&amp;"'][code_insee]"</f>
        <v>dossierComplet['CPGEL121'][code_insee]</v>
      </c>
    </row>
    <row r="1872" spans="2:6" hidden="1">
      <c r="B1872" t="s">
        <v>8251</v>
      </c>
      <c r="C1872" t="s">
        <v>8252</v>
      </c>
      <c r="D1872" t="s">
        <v>8253</v>
      </c>
      <c r="E1872" t="s">
        <v>2768</v>
      </c>
      <c r="F1872" s="22" t="str">
        <f>"dossierComplet['"&amp;meta_dossier_complet[[#This Row],[COD_VAR]]&amp;"'][code_insee]"</f>
        <v>dossierComplet['CPGEL221'][code_insee]</v>
      </c>
    </row>
    <row r="1873" spans="2:6" hidden="1">
      <c r="B1873" t="s">
        <v>8254</v>
      </c>
      <c r="C1873" t="s">
        <v>8255</v>
      </c>
      <c r="D1873" t="s">
        <v>8256</v>
      </c>
      <c r="E1873" t="s">
        <v>2768</v>
      </c>
      <c r="F1873" s="22" t="str">
        <f>"dossierComplet['"&amp;meta_dossier_complet[[#This Row],[COD_VAR]]&amp;"'][code_insee]"</f>
        <v>dossierComplet['CPGEL321'][code_insee]</v>
      </c>
    </row>
    <row r="1874" spans="2:6" hidden="1">
      <c r="B1874" t="s">
        <v>8257</v>
      </c>
      <c r="C1874" t="s">
        <v>8258</v>
      </c>
      <c r="D1874" t="s">
        <v>8259</v>
      </c>
      <c r="E1874" t="s">
        <v>2768</v>
      </c>
      <c r="F1874" s="22" t="str">
        <f>"dossierComplet['"&amp;meta_dossier_complet[[#This Row],[COD_VAR]]&amp;"'][code_insee]"</f>
        <v>dossierComplet['CPGEL421'][code_insee]</v>
      </c>
    </row>
    <row r="1875" spans="2:6" hidden="1">
      <c r="B1875" t="s">
        <v>8260</v>
      </c>
      <c r="C1875" t="s">
        <v>8261</v>
      </c>
      <c r="D1875" t="s">
        <v>8262</v>
      </c>
      <c r="E1875" t="s">
        <v>2768</v>
      </c>
      <c r="F1875" s="22" t="str">
        <f>"dossierComplet['"&amp;meta_dossier_complet[[#This Row],[COD_VAR]]&amp;"'][code_insee]"</f>
        <v>dossierComplet['CPGEL521'][code_insee]</v>
      </c>
    </row>
    <row r="1876" spans="2:6" hidden="1">
      <c r="B1876" t="s">
        <v>8263</v>
      </c>
      <c r="C1876" t="s">
        <v>8264</v>
      </c>
      <c r="D1876" t="s">
        <v>8265</v>
      </c>
      <c r="E1876" t="s">
        <v>2768</v>
      </c>
      <c r="F1876" s="22" t="str">
        <f>"dossierComplet['"&amp;meta_dossier_complet[[#This Row],[COD_VAR]]&amp;"'][code_insee]"</f>
        <v>dossierComplet['CPGEO21'][code_insee]</v>
      </c>
    </row>
    <row r="1877" spans="2:6" hidden="1">
      <c r="B1877" t="s">
        <v>8266</v>
      </c>
      <c r="C1877" t="s">
        <v>8267</v>
      </c>
      <c r="D1877" t="s">
        <v>8268</v>
      </c>
      <c r="E1877" t="s">
        <v>2768</v>
      </c>
      <c r="F1877" s="22" t="str">
        <f>"dossierComplet['"&amp;meta_dossier_complet[[#This Row],[COD_VAR]]&amp;"'][code_insee]"</f>
        <v>dossierComplet['CPGEO021'][code_insee]</v>
      </c>
    </row>
    <row r="1878" spans="2:6" hidden="1">
      <c r="B1878" t="s">
        <v>8269</v>
      </c>
      <c r="C1878" t="s">
        <v>8270</v>
      </c>
      <c r="D1878" t="s">
        <v>8271</v>
      </c>
      <c r="E1878" t="s">
        <v>2768</v>
      </c>
      <c r="F1878" s="22" t="str">
        <f>"dossierComplet['"&amp;meta_dossier_complet[[#This Row],[COD_VAR]]&amp;"'][code_insee]"</f>
        <v>dossierComplet['CPGEO121'][code_insee]</v>
      </c>
    </row>
    <row r="1879" spans="2:6" hidden="1">
      <c r="B1879" t="s">
        <v>8272</v>
      </c>
      <c r="C1879" t="s">
        <v>8273</v>
      </c>
      <c r="D1879" t="s">
        <v>8274</v>
      </c>
      <c r="E1879" t="s">
        <v>2768</v>
      </c>
      <c r="F1879" s="22" t="str">
        <f>"dossierComplet['"&amp;meta_dossier_complet[[#This Row],[COD_VAR]]&amp;"'][code_insee]"</f>
        <v>dossierComplet['CPGEO221'][code_insee]</v>
      </c>
    </row>
    <row r="1880" spans="2:6" hidden="1">
      <c r="B1880" t="s">
        <v>8275</v>
      </c>
      <c r="C1880" t="s">
        <v>8276</v>
      </c>
      <c r="D1880" t="s">
        <v>8277</v>
      </c>
      <c r="E1880" t="s">
        <v>2768</v>
      </c>
      <c r="F1880" s="22" t="str">
        <f>"dossierComplet['"&amp;meta_dossier_complet[[#This Row],[COD_VAR]]&amp;"'][code_insee]"</f>
        <v>dossierComplet['CPGEO321'][code_insee]</v>
      </c>
    </row>
    <row r="1881" spans="2:6" hidden="1">
      <c r="B1881" t="s">
        <v>8278</v>
      </c>
      <c r="C1881" t="s">
        <v>8279</v>
      </c>
      <c r="D1881" t="s">
        <v>8280</v>
      </c>
      <c r="E1881" t="s">
        <v>2768</v>
      </c>
      <c r="F1881" s="22" t="str">
        <f>"dossierComplet['"&amp;meta_dossier_complet[[#This Row],[COD_VAR]]&amp;"'][code_insee]"</f>
        <v>dossierComplet['CPGEO421'][code_insee]</v>
      </c>
    </row>
    <row r="1882" spans="2:6" hidden="1">
      <c r="B1882" t="s">
        <v>8281</v>
      </c>
      <c r="C1882" t="s">
        <v>8282</v>
      </c>
      <c r="D1882" t="s">
        <v>8283</v>
      </c>
      <c r="E1882" t="s">
        <v>2768</v>
      </c>
      <c r="F1882" s="22" t="str">
        <f>"dossierComplet['"&amp;meta_dossier_complet[[#This Row],[COD_VAR]]&amp;"'][code_insee]"</f>
        <v>dossierComplet['CPGEO521'][code_insee]</v>
      </c>
    </row>
    <row r="1883" spans="2:6" hidden="1">
      <c r="B1883" t="s">
        <v>8284</v>
      </c>
      <c r="C1883" t="s">
        <v>8285</v>
      </c>
      <c r="D1883" t="s">
        <v>8286</v>
      </c>
      <c r="E1883" t="s">
        <v>2768</v>
      </c>
      <c r="F1883" s="22" t="str">
        <f>"dossierComplet['"&amp;meta_dossier_complet[[#This Row],[COD_VAR]]&amp;"'][code_insee]"</f>
        <v>dossierComplet['VV21'][code_insee]</v>
      </c>
    </row>
    <row r="1884" spans="2:6" hidden="1">
      <c r="B1884" t="s">
        <v>8287</v>
      </c>
      <c r="C1884" t="s">
        <v>8288</v>
      </c>
      <c r="D1884" t="s">
        <v>8289</v>
      </c>
      <c r="E1884" t="s">
        <v>2768</v>
      </c>
      <c r="F1884" s="22" t="str">
        <f>"dossierComplet['"&amp;meta_dossier_complet[[#This Row],[COD_VAR]]&amp;"'][code_insee]"</f>
        <v>dossierComplet['VVUH21'][code_insee]</v>
      </c>
    </row>
    <row r="1885" spans="2:6" hidden="1">
      <c r="B1885" t="s">
        <v>8290</v>
      </c>
      <c r="C1885" t="s">
        <v>8291</v>
      </c>
      <c r="D1885" t="s">
        <v>8292</v>
      </c>
      <c r="E1885" t="s">
        <v>2768</v>
      </c>
      <c r="F1885" s="22" t="str">
        <f>"dossierComplet['"&amp;meta_dossier_complet[[#This Row],[COD_VAR]]&amp;"'][code_insee]"</f>
        <v>dossierComplet['VVLIT21'][code_insee]</v>
      </c>
    </row>
    <row r="1886" spans="2:6" hidden="1">
      <c r="B1886" t="s">
        <v>8293</v>
      </c>
      <c r="C1886" t="s">
        <v>8294</v>
      </c>
      <c r="D1886" t="s">
        <v>8295</v>
      </c>
      <c r="E1886" t="s">
        <v>2768</v>
      </c>
      <c r="F1886" s="22" t="str">
        <f>"dossierComplet['"&amp;meta_dossier_complet[[#This Row],[COD_VAR]]&amp;"'][code_insee]"</f>
        <v>dossierComplet['RT21'][code_insee]</v>
      </c>
    </row>
    <row r="1887" spans="2:6" hidden="1">
      <c r="B1887" t="s">
        <v>8296</v>
      </c>
      <c r="C1887" t="s">
        <v>8297</v>
      </c>
      <c r="D1887" t="s">
        <v>8298</v>
      </c>
      <c r="E1887" t="s">
        <v>2768</v>
      </c>
      <c r="F1887" s="22" t="str">
        <f>"dossierComplet['"&amp;meta_dossier_complet[[#This Row],[COD_VAR]]&amp;"'][code_insee]"</f>
        <v>dossierComplet['RTUH21'][code_insee]</v>
      </c>
    </row>
    <row r="1888" spans="2:6" hidden="1">
      <c r="B1888" t="s">
        <v>8299</v>
      </c>
      <c r="C1888" t="s">
        <v>8300</v>
      </c>
      <c r="D1888" t="s">
        <v>8301</v>
      </c>
      <c r="E1888" t="s">
        <v>2768</v>
      </c>
      <c r="F1888" s="22" t="str">
        <f>"dossierComplet['"&amp;meta_dossier_complet[[#This Row],[COD_VAR]]&amp;"'][code_insee]"</f>
        <v>dossierComplet['RTLIT21'][code_insee]</v>
      </c>
    </row>
    <row r="1889" spans="2:6" hidden="1">
      <c r="B1889" t="s">
        <v>8302</v>
      </c>
      <c r="C1889" t="s">
        <v>8303</v>
      </c>
      <c r="D1889" t="s">
        <v>8304</v>
      </c>
      <c r="E1889" t="s">
        <v>2768</v>
      </c>
      <c r="F1889" s="22" t="str">
        <f>"dossierComplet['"&amp;meta_dossier_complet[[#This Row],[COD_VAR]]&amp;"'][code_insee]"</f>
        <v>dossierComplet['AJCS21'][code_insee]</v>
      </c>
    </row>
    <row r="1890" spans="2:6" hidden="1">
      <c r="B1890" t="s">
        <v>8305</v>
      </c>
      <c r="C1890" t="s">
        <v>8306</v>
      </c>
      <c r="D1890" t="s">
        <v>8307</v>
      </c>
      <c r="E1890" t="s">
        <v>2768</v>
      </c>
      <c r="F1890" s="22" t="str">
        <f>"dossierComplet['"&amp;meta_dossier_complet[[#This Row],[COD_VAR]]&amp;"'][code_insee]"</f>
        <v>dossierComplet['AJCSUH21'][code_insee]</v>
      </c>
    </row>
    <row r="1891" spans="2:6" hidden="1">
      <c r="B1891" t="s">
        <v>8308</v>
      </c>
      <c r="C1891" t="s">
        <v>8309</v>
      </c>
      <c r="D1891" t="s">
        <v>8310</v>
      </c>
      <c r="E1891" t="s">
        <v>2768</v>
      </c>
      <c r="F1891" s="22" t="str">
        <f>"dossierComplet['"&amp;meta_dossier_complet[[#This Row],[COD_VAR]]&amp;"'][code_insee]"</f>
        <v>dossierComplet['AJCSLIT21'][code_insee]</v>
      </c>
    </row>
  </sheetData>
  <autoFilter ref="A1:A1891" xr:uid="{00000000-0009-0000-0000-000003000000}">
    <filterColumn colId="0">
      <filters blank="1"/>
    </filterColumn>
  </autoFilter>
  <conditionalFormatting sqref="A1:A1048576">
    <cfRule type="cellIs" dxfId="1" priority="2" operator="equal">
      <formula>"X"</formula>
    </cfRule>
    <cfRule type="cellIs" dxfId="0" priority="3" operator="notEqual">
      <formula>""""""</formula>
    </cfRule>
  </conditionalFormatting>
  <pageMargins left="0.7" right="0.7" top="0.75" bottom="0.75" header="0.511811023622047" footer="0.511811023622047"/>
  <pageSetup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I292"/>
  <sheetViews>
    <sheetView zoomScaleNormal="100" workbookViewId="0">
      <selection activeCell="C59" sqref="C59"/>
    </sheetView>
  </sheetViews>
  <sheetFormatPr defaultColWidth="8.7109375" defaultRowHeight="15"/>
  <cols>
    <col min="3" max="3" width="22.85546875" customWidth="1"/>
    <col min="4" max="4" width="50.28515625" customWidth="1"/>
  </cols>
  <sheetData>
    <row r="3" spans="3:9">
      <c r="C3" s="1" t="s">
        <v>0</v>
      </c>
      <c r="D3" s="1" t="s">
        <v>1</v>
      </c>
      <c r="E3" s="1" t="s">
        <v>2</v>
      </c>
      <c r="F3" s="1" t="s">
        <v>3</v>
      </c>
      <c r="G3" s="1" t="s">
        <v>8311</v>
      </c>
      <c r="H3" s="1" t="s">
        <v>5</v>
      </c>
      <c r="I3" s="1" t="s">
        <v>6</v>
      </c>
    </row>
    <row r="6" spans="3:9">
      <c r="D6" t="s">
        <v>8312</v>
      </c>
      <c r="E6" t="s">
        <v>8313</v>
      </c>
      <c r="F6" t="s">
        <v>8314</v>
      </c>
      <c r="G6" t="s">
        <v>8315</v>
      </c>
      <c r="H6" t="s">
        <v>8316</v>
      </c>
      <c r="I6" t="s">
        <v>8317</v>
      </c>
    </row>
    <row r="7" spans="3:9">
      <c r="C7" t="s">
        <v>51</v>
      </c>
      <c r="D7" t="s">
        <v>52</v>
      </c>
      <c r="E7" t="s">
        <v>53</v>
      </c>
      <c r="F7" t="s">
        <v>10</v>
      </c>
      <c r="G7" t="s">
        <v>8318</v>
      </c>
      <c r="H7" t="s">
        <v>55</v>
      </c>
      <c r="I7">
        <v>5001</v>
      </c>
    </row>
    <row r="8" spans="3:9">
      <c r="C8" t="s">
        <v>57</v>
      </c>
      <c r="D8" t="s">
        <v>58</v>
      </c>
      <c r="E8" t="s">
        <v>53</v>
      </c>
      <c r="F8" t="s">
        <v>10</v>
      </c>
      <c r="G8" t="s">
        <v>8318</v>
      </c>
      <c r="H8" t="s">
        <v>12</v>
      </c>
      <c r="I8">
        <v>5460</v>
      </c>
    </row>
    <row r="9" spans="3:9">
      <c r="C9" t="s">
        <v>60</v>
      </c>
      <c r="D9" t="s">
        <v>61</v>
      </c>
      <c r="E9" t="s">
        <v>53</v>
      </c>
      <c r="F9" t="s">
        <v>10</v>
      </c>
      <c r="G9" t="s">
        <v>8318</v>
      </c>
      <c r="H9" t="s">
        <v>55</v>
      </c>
      <c r="I9">
        <v>1</v>
      </c>
    </row>
    <row r="10" spans="3:9">
      <c r="C10" t="s">
        <v>64</v>
      </c>
      <c r="D10" t="s">
        <v>65</v>
      </c>
      <c r="E10" t="s">
        <v>53</v>
      </c>
      <c r="F10" t="s">
        <v>10</v>
      </c>
      <c r="G10" t="s">
        <v>8318</v>
      </c>
      <c r="H10" t="s">
        <v>55</v>
      </c>
      <c r="I10" t="s">
        <v>8319</v>
      </c>
    </row>
    <row r="11" spans="3:9">
      <c r="C11" t="s">
        <v>67</v>
      </c>
      <c r="D11" t="s">
        <v>8320</v>
      </c>
      <c r="E11" t="s">
        <v>53</v>
      </c>
      <c r="F11" t="s">
        <v>10</v>
      </c>
      <c r="G11" t="s">
        <v>8318</v>
      </c>
      <c r="H11" t="s">
        <v>70</v>
      </c>
      <c r="I11" t="s">
        <v>8321</v>
      </c>
    </row>
    <row r="12" spans="3:9">
      <c r="C12" t="s">
        <v>72</v>
      </c>
      <c r="D12" t="s">
        <v>8322</v>
      </c>
      <c r="E12" t="s">
        <v>74</v>
      </c>
      <c r="F12" t="s">
        <v>10</v>
      </c>
      <c r="G12" t="s">
        <v>8318</v>
      </c>
      <c r="H12" t="s">
        <v>55</v>
      </c>
      <c r="I12">
        <v>1</v>
      </c>
    </row>
    <row r="13" spans="3:9">
      <c r="C13" t="s">
        <v>76</v>
      </c>
      <c r="D13" t="s">
        <v>8323</v>
      </c>
      <c r="E13" t="s">
        <v>74</v>
      </c>
      <c r="F13" t="s">
        <v>10</v>
      </c>
      <c r="G13" t="s">
        <v>8318</v>
      </c>
      <c r="H13" t="s">
        <v>55</v>
      </c>
      <c r="I13">
        <v>1</v>
      </c>
    </row>
    <row r="14" spans="3:9">
      <c r="C14" t="s">
        <v>79</v>
      </c>
      <c r="D14" t="s">
        <v>80</v>
      </c>
      <c r="E14" t="s">
        <v>74</v>
      </c>
      <c r="F14" t="s">
        <v>10</v>
      </c>
      <c r="G14" t="s">
        <v>8318</v>
      </c>
      <c r="H14" t="s">
        <v>55</v>
      </c>
      <c r="I14" t="s">
        <v>8324</v>
      </c>
    </row>
    <row r="15" spans="3:9">
      <c r="C15" t="s">
        <v>82</v>
      </c>
      <c r="D15" t="s">
        <v>83</v>
      </c>
      <c r="E15" t="s">
        <v>74</v>
      </c>
      <c r="F15" t="s">
        <v>13</v>
      </c>
      <c r="G15" t="s">
        <v>8318</v>
      </c>
      <c r="H15" t="s">
        <v>55</v>
      </c>
      <c r="I15">
        <v>1</v>
      </c>
    </row>
    <row r="16" spans="3:9">
      <c r="C16" t="s">
        <v>85</v>
      </c>
      <c r="D16" t="s">
        <v>86</v>
      </c>
      <c r="E16" t="s">
        <v>74</v>
      </c>
      <c r="F16" t="s">
        <v>10</v>
      </c>
      <c r="G16" t="s">
        <v>8318</v>
      </c>
      <c r="H16" t="s">
        <v>55</v>
      </c>
      <c r="I16">
        <v>1</v>
      </c>
    </row>
    <row r="17" spans="3:9">
      <c r="C17" t="s">
        <v>88</v>
      </c>
      <c r="D17" t="s">
        <v>89</v>
      </c>
      <c r="E17" t="s">
        <v>74</v>
      </c>
      <c r="F17" t="s">
        <v>10</v>
      </c>
      <c r="G17" t="s">
        <v>8318</v>
      </c>
      <c r="H17" t="s">
        <v>55</v>
      </c>
      <c r="I17">
        <v>1</v>
      </c>
    </row>
    <row r="18" spans="3:9">
      <c r="C18" t="s">
        <v>91</v>
      </c>
      <c r="D18" t="s">
        <v>92</v>
      </c>
      <c r="E18" t="s">
        <v>74</v>
      </c>
      <c r="F18" t="s">
        <v>10</v>
      </c>
      <c r="G18" t="s">
        <v>8318</v>
      </c>
      <c r="H18" t="s">
        <v>55</v>
      </c>
      <c r="I18">
        <v>1</v>
      </c>
    </row>
    <row r="19" spans="3:9">
      <c r="C19" t="s">
        <v>94</v>
      </c>
      <c r="D19" t="s">
        <v>8325</v>
      </c>
      <c r="E19" t="s">
        <v>74</v>
      </c>
      <c r="F19" t="s">
        <v>10</v>
      </c>
      <c r="G19" t="s">
        <v>8318</v>
      </c>
      <c r="H19" t="s">
        <v>55</v>
      </c>
      <c r="I19">
        <v>1</v>
      </c>
    </row>
    <row r="20" spans="3:9">
      <c r="C20" t="s">
        <v>97</v>
      </c>
      <c r="D20" t="s">
        <v>98</v>
      </c>
      <c r="E20" t="s">
        <v>99</v>
      </c>
      <c r="F20" t="s">
        <v>10</v>
      </c>
      <c r="G20" t="s">
        <v>8318</v>
      </c>
      <c r="H20" t="s">
        <v>70</v>
      </c>
      <c r="I20" t="s">
        <v>8326</v>
      </c>
    </row>
    <row r="21" spans="3:9">
      <c r="C21" t="s">
        <v>143</v>
      </c>
      <c r="D21" t="s">
        <v>144</v>
      </c>
      <c r="E21" t="s">
        <v>99</v>
      </c>
      <c r="F21" t="s">
        <v>13</v>
      </c>
      <c r="G21" t="s">
        <v>8318</v>
      </c>
      <c r="H21" t="s">
        <v>16</v>
      </c>
      <c r="I21">
        <v>468</v>
      </c>
    </row>
    <row r="22" spans="3:9">
      <c r="C22" t="s">
        <v>140</v>
      </c>
      <c r="D22" t="s">
        <v>141</v>
      </c>
      <c r="E22" t="s">
        <v>99</v>
      </c>
      <c r="F22" t="s">
        <v>13</v>
      </c>
      <c r="G22" t="s">
        <v>8318</v>
      </c>
      <c r="H22" t="s">
        <v>16</v>
      </c>
      <c r="I22">
        <v>391</v>
      </c>
    </row>
    <row r="23" spans="3:9">
      <c r="C23" t="s">
        <v>138</v>
      </c>
      <c r="D23" t="s">
        <v>139</v>
      </c>
      <c r="E23" t="s">
        <v>99</v>
      </c>
      <c r="F23" t="s">
        <v>13</v>
      </c>
      <c r="G23" t="s">
        <v>8318</v>
      </c>
      <c r="H23" t="s">
        <v>16</v>
      </c>
      <c r="I23">
        <v>384</v>
      </c>
    </row>
    <row r="24" spans="3:9">
      <c r="C24" t="s">
        <v>200</v>
      </c>
      <c r="D24" t="s">
        <v>201</v>
      </c>
      <c r="E24" t="s">
        <v>99</v>
      </c>
      <c r="F24" t="s">
        <v>13</v>
      </c>
      <c r="G24" t="s">
        <v>8318</v>
      </c>
      <c r="H24" t="s">
        <v>16</v>
      </c>
      <c r="I24">
        <v>730</v>
      </c>
    </row>
    <row r="25" spans="3:9">
      <c r="C25" t="s">
        <v>173</v>
      </c>
      <c r="D25" t="s">
        <v>174</v>
      </c>
      <c r="E25" t="s">
        <v>99</v>
      </c>
      <c r="F25" t="s">
        <v>13</v>
      </c>
      <c r="G25" t="s">
        <v>8318</v>
      </c>
      <c r="H25" t="s">
        <v>16</v>
      </c>
      <c r="I25">
        <v>820</v>
      </c>
    </row>
    <row r="26" spans="3:9">
      <c r="C26" t="s">
        <v>160</v>
      </c>
      <c r="D26" t="s">
        <v>161</v>
      </c>
      <c r="E26" t="s">
        <v>99</v>
      </c>
      <c r="F26" t="s">
        <v>13</v>
      </c>
      <c r="G26" t="s">
        <v>8318</v>
      </c>
      <c r="H26" t="s">
        <v>16</v>
      </c>
      <c r="I26">
        <v>899</v>
      </c>
    </row>
    <row r="27" spans="3:9">
      <c r="C27" t="s">
        <v>203</v>
      </c>
      <c r="D27" t="s">
        <v>4872</v>
      </c>
      <c r="E27" t="s">
        <v>99</v>
      </c>
      <c r="F27" t="s">
        <v>13</v>
      </c>
      <c r="G27" t="s">
        <v>8318</v>
      </c>
      <c r="H27" t="s">
        <v>16</v>
      </c>
      <c r="I27">
        <v>200</v>
      </c>
    </row>
    <row r="28" spans="3:9">
      <c r="C28" t="s">
        <v>176</v>
      </c>
      <c r="D28" t="s">
        <v>4634</v>
      </c>
      <c r="E28" t="s">
        <v>99</v>
      </c>
      <c r="F28" t="s">
        <v>13</v>
      </c>
      <c r="G28" t="s">
        <v>8318</v>
      </c>
      <c r="H28" t="s">
        <v>16</v>
      </c>
      <c r="I28">
        <v>196</v>
      </c>
    </row>
    <row r="29" spans="3:9">
      <c r="C29" t="s">
        <v>162</v>
      </c>
      <c r="D29" t="s">
        <v>4390</v>
      </c>
      <c r="E29" t="s">
        <v>99</v>
      </c>
      <c r="F29" t="s">
        <v>13</v>
      </c>
      <c r="G29" t="s">
        <v>8318</v>
      </c>
      <c r="H29" t="s">
        <v>16</v>
      </c>
      <c r="I29">
        <v>198</v>
      </c>
    </row>
    <row r="30" spans="3:9">
      <c r="C30" t="s">
        <v>206</v>
      </c>
      <c r="D30" t="s">
        <v>4874</v>
      </c>
      <c r="E30" t="s">
        <v>99</v>
      </c>
      <c r="F30" t="s">
        <v>13</v>
      </c>
      <c r="G30" t="s">
        <v>8318</v>
      </c>
      <c r="H30" t="s">
        <v>16</v>
      </c>
      <c r="I30">
        <v>514</v>
      </c>
    </row>
    <row r="31" spans="3:9">
      <c r="C31" t="s">
        <v>179</v>
      </c>
      <c r="D31" t="s">
        <v>4636</v>
      </c>
      <c r="E31" t="s">
        <v>99</v>
      </c>
      <c r="F31" t="s">
        <v>13</v>
      </c>
      <c r="G31" t="s">
        <v>8318</v>
      </c>
      <c r="H31" t="s">
        <v>16</v>
      </c>
      <c r="I31">
        <v>589</v>
      </c>
    </row>
    <row r="32" spans="3:9">
      <c r="C32" t="s">
        <v>163</v>
      </c>
      <c r="D32" t="s">
        <v>4392</v>
      </c>
      <c r="E32" t="s">
        <v>99</v>
      </c>
      <c r="F32" t="s">
        <v>13</v>
      </c>
      <c r="G32" t="s">
        <v>8318</v>
      </c>
      <c r="H32" t="s">
        <v>16</v>
      </c>
      <c r="I32">
        <v>674</v>
      </c>
    </row>
    <row r="33" spans="3:9">
      <c r="C33" t="s">
        <v>209</v>
      </c>
      <c r="D33" t="s">
        <v>210</v>
      </c>
      <c r="E33" t="s">
        <v>99</v>
      </c>
      <c r="F33" t="s">
        <v>13</v>
      </c>
      <c r="G33" t="s">
        <v>8318</v>
      </c>
      <c r="H33" t="s">
        <v>16</v>
      </c>
      <c r="I33">
        <v>16</v>
      </c>
    </row>
    <row r="34" spans="3:9">
      <c r="C34" t="s">
        <v>182</v>
      </c>
      <c r="D34" t="s">
        <v>183</v>
      </c>
      <c r="E34" t="s">
        <v>99</v>
      </c>
      <c r="F34" t="s">
        <v>13</v>
      </c>
      <c r="G34" t="s">
        <v>8318</v>
      </c>
      <c r="H34" t="s">
        <v>16</v>
      </c>
      <c r="I34">
        <v>35</v>
      </c>
    </row>
    <row r="35" spans="3:9">
      <c r="C35" t="s">
        <v>164</v>
      </c>
      <c r="D35" t="s">
        <v>165</v>
      </c>
      <c r="E35" t="s">
        <v>99</v>
      </c>
      <c r="F35" t="s">
        <v>13</v>
      </c>
      <c r="G35" t="s">
        <v>8318</v>
      </c>
      <c r="H35" t="s">
        <v>16</v>
      </c>
      <c r="I35">
        <v>27</v>
      </c>
    </row>
    <row r="36" spans="3:9">
      <c r="C36" t="s">
        <v>212</v>
      </c>
      <c r="D36" t="s">
        <v>213</v>
      </c>
      <c r="E36" t="s">
        <v>99</v>
      </c>
      <c r="F36" t="s">
        <v>13</v>
      </c>
      <c r="G36" t="s">
        <v>8318</v>
      </c>
      <c r="H36" t="s">
        <v>16</v>
      </c>
      <c r="I36">
        <v>317</v>
      </c>
    </row>
    <row r="37" spans="3:9">
      <c r="C37" t="s">
        <v>185</v>
      </c>
      <c r="D37" t="s">
        <v>186</v>
      </c>
      <c r="E37" t="s">
        <v>99</v>
      </c>
      <c r="F37" t="s">
        <v>13</v>
      </c>
      <c r="G37" t="s">
        <v>8318</v>
      </c>
      <c r="H37" t="s">
        <v>16</v>
      </c>
      <c r="I37">
        <v>249</v>
      </c>
    </row>
    <row r="38" spans="3:9">
      <c r="C38" t="s">
        <v>166</v>
      </c>
      <c r="D38" t="s">
        <v>167</v>
      </c>
      <c r="E38" t="s">
        <v>99</v>
      </c>
      <c r="F38" t="s">
        <v>13</v>
      </c>
      <c r="G38" t="s">
        <v>8318</v>
      </c>
      <c r="H38" t="s">
        <v>16</v>
      </c>
      <c r="I38">
        <v>281</v>
      </c>
    </row>
    <row r="39" spans="3:9">
      <c r="C39" t="s">
        <v>215</v>
      </c>
      <c r="D39" t="s">
        <v>216</v>
      </c>
      <c r="E39" t="s">
        <v>99</v>
      </c>
      <c r="F39" t="s">
        <v>13</v>
      </c>
      <c r="G39" t="s">
        <v>8318</v>
      </c>
      <c r="H39" t="s">
        <v>16</v>
      </c>
      <c r="I39">
        <v>411</v>
      </c>
    </row>
    <row r="40" spans="3:9">
      <c r="C40" t="s">
        <v>188</v>
      </c>
      <c r="D40" t="s">
        <v>189</v>
      </c>
      <c r="E40" t="s">
        <v>99</v>
      </c>
      <c r="F40" t="s">
        <v>13</v>
      </c>
      <c r="G40" t="s">
        <v>8318</v>
      </c>
      <c r="H40" t="s">
        <v>16</v>
      </c>
      <c r="I40">
        <v>556</v>
      </c>
    </row>
    <row r="41" spans="3:9">
      <c r="C41" t="s">
        <v>168</v>
      </c>
      <c r="D41" t="s">
        <v>169</v>
      </c>
      <c r="E41" t="s">
        <v>99</v>
      </c>
      <c r="F41" t="s">
        <v>13</v>
      </c>
      <c r="G41" t="s">
        <v>8318</v>
      </c>
      <c r="H41" t="s">
        <v>16</v>
      </c>
      <c r="I41">
        <v>598</v>
      </c>
    </row>
    <row r="42" spans="3:9">
      <c r="C42" t="s">
        <v>154</v>
      </c>
      <c r="D42" t="s">
        <v>4158</v>
      </c>
      <c r="E42" t="s">
        <v>99</v>
      </c>
      <c r="F42" t="s">
        <v>13</v>
      </c>
      <c r="G42" t="s">
        <v>8318</v>
      </c>
      <c r="H42" t="s">
        <v>16</v>
      </c>
      <c r="I42">
        <v>198</v>
      </c>
    </row>
    <row r="43" spans="3:9">
      <c r="C43" t="s">
        <v>148</v>
      </c>
      <c r="D43" t="s">
        <v>3933</v>
      </c>
      <c r="E43" t="s">
        <v>99</v>
      </c>
      <c r="F43" t="s">
        <v>13</v>
      </c>
      <c r="G43" t="s">
        <v>8318</v>
      </c>
      <c r="H43" t="s">
        <v>16</v>
      </c>
      <c r="I43">
        <v>198</v>
      </c>
    </row>
    <row r="44" spans="3:9">
      <c r="C44" t="s">
        <v>146</v>
      </c>
      <c r="D44" t="s">
        <v>3696</v>
      </c>
      <c r="E44" t="s">
        <v>99</v>
      </c>
      <c r="F44" t="s">
        <v>13</v>
      </c>
      <c r="G44" t="s">
        <v>8318</v>
      </c>
      <c r="H44" t="s">
        <v>16</v>
      </c>
      <c r="I44">
        <v>193</v>
      </c>
    </row>
    <row r="45" spans="3:9">
      <c r="C45" t="s">
        <v>157</v>
      </c>
      <c r="D45" t="s">
        <v>4184</v>
      </c>
      <c r="E45" t="s">
        <v>99</v>
      </c>
      <c r="F45" t="s">
        <v>13</v>
      </c>
      <c r="G45" t="s">
        <v>8318</v>
      </c>
      <c r="H45" t="s">
        <v>16</v>
      </c>
      <c r="I45">
        <v>429</v>
      </c>
    </row>
    <row r="46" spans="3:9">
      <c r="C46" t="s">
        <v>151</v>
      </c>
      <c r="D46" t="s">
        <v>3959</v>
      </c>
      <c r="E46" t="s">
        <v>99</v>
      </c>
      <c r="F46" t="s">
        <v>13</v>
      </c>
      <c r="G46" t="s">
        <v>8318</v>
      </c>
      <c r="H46" t="s">
        <v>16</v>
      </c>
      <c r="I46">
        <v>386</v>
      </c>
    </row>
    <row r="47" spans="3:9">
      <c r="C47" t="s">
        <v>147</v>
      </c>
      <c r="D47" t="s">
        <v>3722</v>
      </c>
      <c r="E47" t="s">
        <v>99</v>
      </c>
      <c r="F47" t="s">
        <v>13</v>
      </c>
      <c r="G47" t="s">
        <v>8318</v>
      </c>
      <c r="H47" t="s">
        <v>16</v>
      </c>
      <c r="I47">
        <v>371</v>
      </c>
    </row>
    <row r="48" spans="3:9">
      <c r="C48" t="s">
        <v>218</v>
      </c>
      <c r="D48" t="s">
        <v>4998</v>
      </c>
      <c r="E48" t="s">
        <v>99</v>
      </c>
      <c r="F48" t="s">
        <v>13</v>
      </c>
      <c r="G48" t="s">
        <v>8318</v>
      </c>
      <c r="H48" t="s">
        <v>16</v>
      </c>
      <c r="I48">
        <v>113</v>
      </c>
    </row>
    <row r="49" spans="3:9">
      <c r="C49" t="s">
        <v>191</v>
      </c>
      <c r="D49" t="s">
        <v>4778</v>
      </c>
      <c r="E49" t="s">
        <v>99</v>
      </c>
      <c r="F49" t="s">
        <v>13</v>
      </c>
      <c r="G49" t="s">
        <v>8318</v>
      </c>
      <c r="H49" t="s">
        <v>16</v>
      </c>
      <c r="I49">
        <v>113</v>
      </c>
    </row>
    <row r="50" spans="3:9">
      <c r="C50" t="s">
        <v>170</v>
      </c>
      <c r="D50" t="s">
        <v>4540</v>
      </c>
      <c r="E50" t="s">
        <v>99</v>
      </c>
      <c r="F50" t="s">
        <v>13</v>
      </c>
      <c r="G50" t="s">
        <v>8318</v>
      </c>
      <c r="H50" t="s">
        <v>16</v>
      </c>
      <c r="I50">
        <v>119</v>
      </c>
    </row>
    <row r="51" spans="3:9">
      <c r="C51" t="s">
        <v>221</v>
      </c>
      <c r="D51" t="s">
        <v>5000</v>
      </c>
      <c r="E51" t="s">
        <v>99</v>
      </c>
      <c r="F51" t="s">
        <v>13</v>
      </c>
      <c r="G51" t="s">
        <v>8318</v>
      </c>
      <c r="H51" t="s">
        <v>16</v>
      </c>
      <c r="I51">
        <v>71</v>
      </c>
    </row>
    <row r="52" spans="3:9">
      <c r="C52" t="s">
        <v>194</v>
      </c>
      <c r="D52" t="s">
        <v>4780</v>
      </c>
      <c r="E52" t="s">
        <v>99</v>
      </c>
      <c r="F52" t="s">
        <v>13</v>
      </c>
      <c r="G52" t="s">
        <v>8318</v>
      </c>
      <c r="H52" t="s">
        <v>16</v>
      </c>
      <c r="I52">
        <v>74</v>
      </c>
    </row>
    <row r="53" spans="3:9">
      <c r="C53" t="s">
        <v>171</v>
      </c>
      <c r="D53" t="s">
        <v>4542</v>
      </c>
      <c r="E53" t="s">
        <v>99</v>
      </c>
      <c r="F53" t="s">
        <v>13</v>
      </c>
      <c r="G53" t="s">
        <v>8318</v>
      </c>
      <c r="H53" t="s">
        <v>16</v>
      </c>
      <c r="I53">
        <v>61</v>
      </c>
    </row>
    <row r="54" spans="3:9">
      <c r="C54" t="s">
        <v>229</v>
      </c>
      <c r="D54" t="s">
        <v>230</v>
      </c>
      <c r="E54" t="s">
        <v>99</v>
      </c>
      <c r="F54" t="s">
        <v>13</v>
      </c>
      <c r="G54" t="s">
        <v>8318</v>
      </c>
      <c r="H54" t="s">
        <v>16</v>
      </c>
      <c r="I54">
        <v>30</v>
      </c>
    </row>
    <row r="55" spans="3:9">
      <c r="C55" t="s">
        <v>227</v>
      </c>
      <c r="D55" t="s">
        <v>228</v>
      </c>
      <c r="E55" t="s">
        <v>99</v>
      </c>
      <c r="F55" t="s">
        <v>13</v>
      </c>
      <c r="G55" t="s">
        <v>8318</v>
      </c>
      <c r="H55" t="s">
        <v>16</v>
      </c>
      <c r="I55">
        <v>23</v>
      </c>
    </row>
    <row r="56" spans="3:9">
      <c r="C56" t="s">
        <v>233</v>
      </c>
      <c r="D56" t="s">
        <v>7160</v>
      </c>
      <c r="E56" t="s">
        <v>99</v>
      </c>
      <c r="F56" t="s">
        <v>13</v>
      </c>
      <c r="G56" t="s">
        <v>8318</v>
      </c>
      <c r="H56" t="s">
        <v>16</v>
      </c>
      <c r="I56">
        <v>11</v>
      </c>
    </row>
    <row r="57" spans="3:9">
      <c r="C57" t="s">
        <v>232</v>
      </c>
      <c r="D57" t="s">
        <v>7158</v>
      </c>
      <c r="E57" t="s">
        <v>99</v>
      </c>
      <c r="F57" t="s">
        <v>13</v>
      </c>
      <c r="G57" t="s">
        <v>8318</v>
      </c>
      <c r="H57" t="s">
        <v>16</v>
      </c>
      <c r="I57">
        <v>9</v>
      </c>
    </row>
    <row r="58" spans="3:9">
      <c r="C58" t="s">
        <v>236</v>
      </c>
      <c r="D58" t="s">
        <v>237</v>
      </c>
      <c r="E58" t="s">
        <v>99</v>
      </c>
      <c r="F58" t="s">
        <v>238</v>
      </c>
      <c r="G58" t="s">
        <v>8318</v>
      </c>
      <c r="H58" t="s">
        <v>70</v>
      </c>
      <c r="I58">
        <v>-1.9590000000000001</v>
      </c>
    </row>
    <row r="59" spans="3:9">
      <c r="C59" t="s">
        <v>239</v>
      </c>
      <c r="D59" t="s">
        <v>240</v>
      </c>
      <c r="E59" t="s">
        <v>99</v>
      </c>
      <c r="F59" t="s">
        <v>238</v>
      </c>
      <c r="G59" t="s">
        <v>8318</v>
      </c>
      <c r="H59" t="s">
        <v>70</v>
      </c>
      <c r="I59">
        <v>-3.5310000000000001</v>
      </c>
    </row>
    <row r="60" spans="3:9">
      <c r="C60" t="s">
        <v>243</v>
      </c>
      <c r="D60" t="s">
        <v>244</v>
      </c>
      <c r="E60" t="s">
        <v>99</v>
      </c>
      <c r="F60" t="s">
        <v>238</v>
      </c>
      <c r="G60" t="s">
        <v>8318</v>
      </c>
      <c r="H60" t="s">
        <v>70</v>
      </c>
      <c r="I60">
        <v>-0.36099999999999999</v>
      </c>
    </row>
    <row r="61" spans="3:9">
      <c r="C61" t="s">
        <v>245</v>
      </c>
      <c r="D61" t="s">
        <v>8327</v>
      </c>
      <c r="E61" t="s">
        <v>99</v>
      </c>
      <c r="F61" t="s">
        <v>247</v>
      </c>
      <c r="G61" t="s">
        <v>8318</v>
      </c>
      <c r="H61" t="s">
        <v>70</v>
      </c>
      <c r="I61">
        <v>2.1669999999999998</v>
      </c>
    </row>
    <row r="62" spans="3:9">
      <c r="C62" t="s">
        <v>249</v>
      </c>
      <c r="D62" t="s">
        <v>8328</v>
      </c>
      <c r="E62" t="s">
        <v>99</v>
      </c>
      <c r="F62" t="s">
        <v>247</v>
      </c>
      <c r="G62" t="s">
        <v>8318</v>
      </c>
      <c r="H62" t="s">
        <v>70</v>
      </c>
      <c r="I62">
        <v>1.9490000000000001</v>
      </c>
    </row>
    <row r="63" spans="3:9">
      <c r="C63" t="s">
        <v>252</v>
      </c>
      <c r="D63" t="s">
        <v>8329</v>
      </c>
      <c r="E63" t="s">
        <v>99</v>
      </c>
      <c r="F63" t="s">
        <v>247</v>
      </c>
      <c r="G63" t="s">
        <v>8318</v>
      </c>
      <c r="H63" t="s">
        <v>70</v>
      </c>
      <c r="I63">
        <v>1.9219999999999999</v>
      </c>
    </row>
    <row r="64" spans="3:9">
      <c r="C64" t="s">
        <v>253</v>
      </c>
      <c r="D64" t="s">
        <v>8330</v>
      </c>
      <c r="E64" t="s">
        <v>99</v>
      </c>
      <c r="F64" t="s">
        <v>238</v>
      </c>
      <c r="G64" t="s">
        <v>8318</v>
      </c>
      <c r="H64" t="s">
        <v>70</v>
      </c>
      <c r="I64">
        <v>-2.0979999999999999</v>
      </c>
    </row>
    <row r="65" spans="3:9">
      <c r="C65" t="s">
        <v>257</v>
      </c>
      <c r="D65" t="s">
        <v>8331</v>
      </c>
      <c r="E65" t="s">
        <v>99</v>
      </c>
      <c r="F65" t="s">
        <v>238</v>
      </c>
      <c r="G65" t="s">
        <v>8318</v>
      </c>
      <c r="H65" t="s">
        <v>70</v>
      </c>
      <c r="I65">
        <v>-0.27900000000000003</v>
      </c>
    </row>
    <row r="66" spans="3:9">
      <c r="C66" t="s">
        <v>258</v>
      </c>
      <c r="D66" t="s">
        <v>8332</v>
      </c>
      <c r="E66" t="s">
        <v>99</v>
      </c>
      <c r="F66" t="s">
        <v>238</v>
      </c>
      <c r="G66" t="s">
        <v>8318</v>
      </c>
      <c r="H66" t="s">
        <v>70</v>
      </c>
      <c r="I66">
        <v>-1.1930000000000001</v>
      </c>
    </row>
    <row r="67" spans="3:9">
      <c r="C67" t="s">
        <v>277</v>
      </c>
      <c r="D67" t="s">
        <v>278</v>
      </c>
      <c r="E67" t="s">
        <v>113</v>
      </c>
      <c r="F67" t="s">
        <v>13</v>
      </c>
      <c r="G67" t="s">
        <v>8318</v>
      </c>
      <c r="H67" t="s">
        <v>16</v>
      </c>
      <c r="I67">
        <v>0</v>
      </c>
    </row>
    <row r="68" spans="3:9">
      <c r="C68" t="s">
        <v>280</v>
      </c>
      <c r="D68" t="s">
        <v>8333</v>
      </c>
      <c r="E68" t="s">
        <v>113</v>
      </c>
      <c r="F68" t="s">
        <v>13</v>
      </c>
      <c r="G68" t="s">
        <v>8318</v>
      </c>
      <c r="H68" t="s">
        <v>16</v>
      </c>
      <c r="I68">
        <v>0</v>
      </c>
    </row>
    <row r="69" spans="3:9">
      <c r="C69" t="s">
        <v>286</v>
      </c>
      <c r="D69" t="s">
        <v>287</v>
      </c>
      <c r="E69" t="s">
        <v>113</v>
      </c>
      <c r="F69" t="s">
        <v>288</v>
      </c>
      <c r="G69" t="s">
        <v>8318</v>
      </c>
      <c r="H69" t="s">
        <v>70</v>
      </c>
      <c r="I69">
        <v>0</v>
      </c>
    </row>
    <row r="70" spans="3:9">
      <c r="C70" t="s">
        <v>283</v>
      </c>
      <c r="D70" t="s">
        <v>8334</v>
      </c>
      <c r="E70" t="s">
        <v>113</v>
      </c>
      <c r="F70" t="s">
        <v>13</v>
      </c>
      <c r="G70" t="s">
        <v>8318</v>
      </c>
      <c r="H70" t="s">
        <v>16</v>
      </c>
      <c r="I70">
        <v>0</v>
      </c>
    </row>
    <row r="71" spans="3:9">
      <c r="C71" t="s">
        <v>291</v>
      </c>
      <c r="D71" t="s">
        <v>8335</v>
      </c>
      <c r="E71" t="s">
        <v>113</v>
      </c>
      <c r="F71" t="s">
        <v>288</v>
      </c>
      <c r="G71" t="s">
        <v>8336</v>
      </c>
      <c r="H71" t="s">
        <v>348</v>
      </c>
      <c r="I71" t="s">
        <v>348</v>
      </c>
    </row>
    <row r="72" spans="3:9">
      <c r="C72" t="s">
        <v>294</v>
      </c>
      <c r="D72" t="s">
        <v>295</v>
      </c>
      <c r="E72" t="s">
        <v>113</v>
      </c>
      <c r="F72" t="s">
        <v>13</v>
      </c>
      <c r="G72" t="s">
        <v>8318</v>
      </c>
      <c r="H72" t="s">
        <v>16</v>
      </c>
      <c r="I72">
        <v>0</v>
      </c>
    </row>
    <row r="73" spans="3:9">
      <c r="C73" t="s">
        <v>297</v>
      </c>
      <c r="D73" t="s">
        <v>8337</v>
      </c>
      <c r="E73" t="s">
        <v>113</v>
      </c>
      <c r="F73" t="s">
        <v>13</v>
      </c>
      <c r="G73" t="s">
        <v>8318</v>
      </c>
      <c r="H73" t="s">
        <v>16</v>
      </c>
      <c r="I73">
        <v>0</v>
      </c>
    </row>
    <row r="74" spans="3:9">
      <c r="C74" t="s">
        <v>303</v>
      </c>
      <c r="D74" t="s">
        <v>304</v>
      </c>
      <c r="E74" t="s">
        <v>113</v>
      </c>
      <c r="F74" t="s">
        <v>288</v>
      </c>
      <c r="G74" t="s">
        <v>8318</v>
      </c>
      <c r="H74" t="s">
        <v>70</v>
      </c>
      <c r="I74">
        <v>0</v>
      </c>
    </row>
    <row r="75" spans="3:9">
      <c r="C75" t="s">
        <v>300</v>
      </c>
      <c r="D75" t="s">
        <v>8338</v>
      </c>
      <c r="E75" t="s">
        <v>113</v>
      </c>
      <c r="F75" t="s">
        <v>13</v>
      </c>
      <c r="G75" t="s">
        <v>8318</v>
      </c>
      <c r="H75" t="s">
        <v>16</v>
      </c>
      <c r="I75">
        <v>0</v>
      </c>
    </row>
    <row r="76" spans="3:9">
      <c r="C76" t="s">
        <v>308</v>
      </c>
      <c r="D76" t="s">
        <v>309</v>
      </c>
      <c r="E76" t="s">
        <v>113</v>
      </c>
      <c r="F76" t="s">
        <v>13</v>
      </c>
      <c r="G76" t="s">
        <v>310</v>
      </c>
      <c r="H76" t="s">
        <v>16</v>
      </c>
      <c r="I76">
        <v>0</v>
      </c>
    </row>
    <row r="77" spans="3:9">
      <c r="C77" t="s">
        <v>311</v>
      </c>
      <c r="D77" t="s">
        <v>312</v>
      </c>
      <c r="E77" t="s">
        <v>113</v>
      </c>
      <c r="F77" t="s">
        <v>13</v>
      </c>
      <c r="G77" t="s">
        <v>313</v>
      </c>
      <c r="H77" t="s">
        <v>16</v>
      </c>
      <c r="I77">
        <v>0</v>
      </c>
    </row>
    <row r="78" spans="3:9">
      <c r="C78" t="s">
        <v>8339</v>
      </c>
      <c r="D78" t="s">
        <v>8340</v>
      </c>
      <c r="E78" t="s">
        <v>113</v>
      </c>
      <c r="F78" t="s">
        <v>13</v>
      </c>
      <c r="G78" t="s">
        <v>8318</v>
      </c>
      <c r="H78" t="s">
        <v>16</v>
      </c>
      <c r="I78">
        <v>0</v>
      </c>
    </row>
    <row r="79" spans="3:9">
      <c r="C79" t="s">
        <v>8341</v>
      </c>
      <c r="D79" t="s">
        <v>8342</v>
      </c>
      <c r="E79" t="s">
        <v>113</v>
      </c>
      <c r="F79" t="s">
        <v>13</v>
      </c>
      <c r="G79" t="s">
        <v>8318</v>
      </c>
      <c r="H79" t="s">
        <v>16</v>
      </c>
      <c r="I79">
        <v>0</v>
      </c>
    </row>
    <row r="80" spans="3:9">
      <c r="C80" t="s">
        <v>8343</v>
      </c>
      <c r="D80" t="s">
        <v>8344</v>
      </c>
      <c r="E80" t="s">
        <v>113</v>
      </c>
      <c r="F80" t="s">
        <v>13</v>
      </c>
      <c r="G80" t="s">
        <v>8318</v>
      </c>
      <c r="H80" t="s">
        <v>16</v>
      </c>
      <c r="I80">
        <v>0</v>
      </c>
    </row>
    <row r="81" spans="3:9">
      <c r="C81" t="s">
        <v>8345</v>
      </c>
      <c r="D81" t="s">
        <v>8346</v>
      </c>
      <c r="E81" t="s">
        <v>113</v>
      </c>
      <c r="F81" t="s">
        <v>13</v>
      </c>
      <c r="G81" t="s">
        <v>8318</v>
      </c>
      <c r="H81" t="s">
        <v>16</v>
      </c>
      <c r="I81">
        <v>0</v>
      </c>
    </row>
    <row r="82" spans="3:9">
      <c r="C82" t="s">
        <v>8347</v>
      </c>
      <c r="D82" t="s">
        <v>8348</v>
      </c>
      <c r="E82" t="s">
        <v>113</v>
      </c>
      <c r="F82" t="s">
        <v>13</v>
      </c>
      <c r="G82" t="s">
        <v>8318</v>
      </c>
      <c r="H82" t="s">
        <v>16</v>
      </c>
      <c r="I82">
        <v>0</v>
      </c>
    </row>
    <row r="83" spans="3:9">
      <c r="C83" t="s">
        <v>8349</v>
      </c>
      <c r="D83" t="s">
        <v>8350</v>
      </c>
      <c r="E83" t="s">
        <v>113</v>
      </c>
      <c r="F83" t="s">
        <v>13</v>
      </c>
      <c r="G83" t="s">
        <v>8318</v>
      </c>
      <c r="H83" t="s">
        <v>16</v>
      </c>
      <c r="I83">
        <v>0</v>
      </c>
    </row>
    <row r="84" spans="3:9">
      <c r="C84" t="s">
        <v>336</v>
      </c>
      <c r="D84" t="s">
        <v>8351</v>
      </c>
      <c r="E84" t="s">
        <v>109</v>
      </c>
      <c r="F84" t="s">
        <v>13</v>
      </c>
      <c r="G84" t="s">
        <v>8318</v>
      </c>
      <c r="H84" t="s">
        <v>16</v>
      </c>
      <c r="I84">
        <v>8872</v>
      </c>
    </row>
    <row r="85" spans="3:9">
      <c r="C85" t="s">
        <v>337</v>
      </c>
      <c r="D85" t="s">
        <v>8352</v>
      </c>
      <c r="E85" t="s">
        <v>109</v>
      </c>
      <c r="F85" t="s">
        <v>13</v>
      </c>
      <c r="G85" t="s">
        <v>8318</v>
      </c>
      <c r="H85" t="s">
        <v>16</v>
      </c>
      <c r="I85">
        <v>5136</v>
      </c>
    </row>
    <row r="86" spans="3:9">
      <c r="C86" t="s">
        <v>338</v>
      </c>
      <c r="D86" t="s">
        <v>8353</v>
      </c>
      <c r="E86" t="s">
        <v>109</v>
      </c>
      <c r="F86" t="s">
        <v>13</v>
      </c>
      <c r="G86" t="s">
        <v>8318</v>
      </c>
      <c r="H86" t="s">
        <v>16</v>
      </c>
      <c r="I86">
        <v>1216</v>
      </c>
    </row>
    <row r="87" spans="3:9">
      <c r="C87" t="s">
        <v>339</v>
      </c>
      <c r="D87" t="s">
        <v>8354</v>
      </c>
      <c r="E87" t="s">
        <v>109</v>
      </c>
      <c r="F87" t="s">
        <v>13</v>
      </c>
      <c r="G87" t="s">
        <v>8318</v>
      </c>
      <c r="H87" t="s">
        <v>16</v>
      </c>
      <c r="I87">
        <v>2520</v>
      </c>
    </row>
    <row r="88" spans="3:9">
      <c r="C88" t="s">
        <v>340</v>
      </c>
      <c r="D88" t="s">
        <v>8355</v>
      </c>
      <c r="E88" t="s">
        <v>109</v>
      </c>
      <c r="F88" t="s">
        <v>13</v>
      </c>
      <c r="G88" t="s">
        <v>8318</v>
      </c>
      <c r="H88" t="s">
        <v>16</v>
      </c>
      <c r="I88">
        <v>0</v>
      </c>
    </row>
    <row r="89" spans="3:9">
      <c r="C89" t="s">
        <v>341</v>
      </c>
      <c r="D89" t="s">
        <v>8356</v>
      </c>
      <c r="E89" t="s">
        <v>109</v>
      </c>
      <c r="F89" t="s">
        <v>247</v>
      </c>
      <c r="G89" t="s">
        <v>8318</v>
      </c>
      <c r="H89" t="s">
        <v>16</v>
      </c>
      <c r="I89">
        <v>160936458</v>
      </c>
    </row>
    <row r="90" spans="3:9">
      <c r="C90" t="s">
        <v>343</v>
      </c>
      <c r="D90" t="s">
        <v>8357</v>
      </c>
      <c r="E90" t="s">
        <v>109</v>
      </c>
      <c r="F90" t="s">
        <v>238</v>
      </c>
      <c r="G90" t="s">
        <v>8318</v>
      </c>
      <c r="H90" t="s">
        <v>70</v>
      </c>
      <c r="I90">
        <v>6.0000000000000001E-3</v>
      </c>
    </row>
    <row r="91" spans="3:9">
      <c r="C91" t="s">
        <v>346</v>
      </c>
      <c r="D91" t="s">
        <v>8358</v>
      </c>
      <c r="E91" t="s">
        <v>109</v>
      </c>
      <c r="F91" t="s">
        <v>13</v>
      </c>
      <c r="G91" t="s">
        <v>8318</v>
      </c>
      <c r="H91" t="s">
        <v>348</v>
      </c>
      <c r="I91" t="s">
        <v>348</v>
      </c>
    </row>
    <row r="92" spans="3:9">
      <c r="C92" t="s">
        <v>349</v>
      </c>
      <c r="D92" t="s">
        <v>8359</v>
      </c>
      <c r="E92" t="s">
        <v>109</v>
      </c>
      <c r="F92" t="s">
        <v>13</v>
      </c>
      <c r="G92" t="s">
        <v>8318</v>
      </c>
      <c r="H92" t="s">
        <v>348</v>
      </c>
      <c r="I92" t="s">
        <v>348</v>
      </c>
    </row>
    <row r="93" spans="3:9">
      <c r="C93" t="s">
        <v>351</v>
      </c>
      <c r="D93" t="s">
        <v>8360</v>
      </c>
      <c r="E93" t="s">
        <v>109</v>
      </c>
      <c r="F93" t="s">
        <v>13</v>
      </c>
      <c r="G93" t="s">
        <v>8318</v>
      </c>
      <c r="H93" t="s">
        <v>348</v>
      </c>
      <c r="I93" t="s">
        <v>348</v>
      </c>
    </row>
    <row r="94" spans="3:9">
      <c r="C94" t="s">
        <v>353</v>
      </c>
      <c r="D94" t="s">
        <v>8361</v>
      </c>
      <c r="E94" t="s">
        <v>109</v>
      </c>
      <c r="F94" t="s">
        <v>13</v>
      </c>
      <c r="G94" t="s">
        <v>8318</v>
      </c>
      <c r="H94" t="s">
        <v>16</v>
      </c>
      <c r="I94">
        <v>169</v>
      </c>
    </row>
    <row r="95" spans="3:9">
      <c r="C95" t="s">
        <v>356</v>
      </c>
      <c r="D95" t="s">
        <v>8362</v>
      </c>
      <c r="E95" t="s">
        <v>109</v>
      </c>
      <c r="F95" t="s">
        <v>13</v>
      </c>
      <c r="G95" t="s">
        <v>8318</v>
      </c>
      <c r="H95" t="s">
        <v>16</v>
      </c>
      <c r="I95">
        <v>164</v>
      </c>
    </row>
    <row r="96" spans="3:9">
      <c r="C96" t="s">
        <v>358</v>
      </c>
      <c r="D96" t="s">
        <v>8363</v>
      </c>
      <c r="E96" t="s">
        <v>109</v>
      </c>
      <c r="F96" t="s">
        <v>13</v>
      </c>
      <c r="G96" t="s">
        <v>8318</v>
      </c>
      <c r="H96" t="s">
        <v>16</v>
      </c>
      <c r="I96">
        <v>-5</v>
      </c>
    </row>
    <row r="97" spans="3:9">
      <c r="C97" t="s">
        <v>360</v>
      </c>
      <c r="D97" t="s">
        <v>8364</v>
      </c>
      <c r="E97" t="s">
        <v>109</v>
      </c>
      <c r="F97" t="s">
        <v>13</v>
      </c>
      <c r="G97" t="s">
        <v>8318</v>
      </c>
      <c r="H97" t="s">
        <v>16</v>
      </c>
      <c r="I97">
        <v>199</v>
      </c>
    </row>
    <row r="98" spans="3:9">
      <c r="C98" t="s">
        <v>363</v>
      </c>
      <c r="D98" t="s">
        <v>8365</v>
      </c>
      <c r="E98" t="s">
        <v>109</v>
      </c>
      <c r="F98" t="s">
        <v>13</v>
      </c>
      <c r="G98" t="s">
        <v>8318</v>
      </c>
      <c r="H98" t="s">
        <v>16</v>
      </c>
      <c r="I98">
        <v>194</v>
      </c>
    </row>
    <row r="99" spans="3:9">
      <c r="C99" t="s">
        <v>365</v>
      </c>
      <c r="D99" t="s">
        <v>8366</v>
      </c>
      <c r="E99" t="s">
        <v>109</v>
      </c>
      <c r="F99" t="s">
        <v>13</v>
      </c>
      <c r="G99" t="s">
        <v>8318</v>
      </c>
      <c r="H99" t="s">
        <v>16</v>
      </c>
      <c r="I99">
        <v>-6</v>
      </c>
    </row>
    <row r="100" spans="3:9">
      <c r="C100" t="s">
        <v>367</v>
      </c>
      <c r="D100" t="s">
        <v>8367</v>
      </c>
      <c r="E100" t="s">
        <v>109</v>
      </c>
      <c r="F100" t="s">
        <v>13</v>
      </c>
      <c r="G100" t="s">
        <v>8318</v>
      </c>
      <c r="H100" t="s">
        <v>16</v>
      </c>
      <c r="I100">
        <v>404</v>
      </c>
    </row>
    <row r="101" spans="3:9">
      <c r="C101" t="s">
        <v>369</v>
      </c>
      <c r="D101" t="s">
        <v>8368</v>
      </c>
      <c r="E101" t="s">
        <v>109</v>
      </c>
      <c r="F101" t="s">
        <v>13</v>
      </c>
      <c r="G101" t="s">
        <v>8318</v>
      </c>
      <c r="H101" t="s">
        <v>16</v>
      </c>
      <c r="I101">
        <v>385</v>
      </c>
    </row>
    <row r="102" spans="3:9">
      <c r="C102" t="s">
        <v>370</v>
      </c>
      <c r="D102" t="s">
        <v>8369</v>
      </c>
      <c r="E102" t="s">
        <v>109</v>
      </c>
      <c r="F102" t="s">
        <v>13</v>
      </c>
      <c r="G102" t="s">
        <v>8318</v>
      </c>
      <c r="H102" t="s">
        <v>16</v>
      </c>
      <c r="I102">
        <v>-19</v>
      </c>
    </row>
    <row r="103" spans="3:9">
      <c r="C103" t="s">
        <v>1089</v>
      </c>
      <c r="D103" t="s">
        <v>1090</v>
      </c>
      <c r="E103" t="s">
        <v>1066</v>
      </c>
      <c r="F103" t="s">
        <v>10</v>
      </c>
      <c r="G103" t="s">
        <v>8318</v>
      </c>
      <c r="H103" t="s">
        <v>12</v>
      </c>
      <c r="I103">
        <v>200067452</v>
      </c>
    </row>
    <row r="104" spans="3:9">
      <c r="C104" t="s">
        <v>1093</v>
      </c>
      <c r="D104" t="s">
        <v>1094</v>
      </c>
      <c r="E104" t="s">
        <v>1066</v>
      </c>
      <c r="F104" t="s">
        <v>13</v>
      </c>
      <c r="G104" t="s">
        <v>8318</v>
      </c>
      <c r="H104" t="s">
        <v>12</v>
      </c>
      <c r="I104">
        <v>0</v>
      </c>
    </row>
    <row r="105" spans="3:9">
      <c r="C105" t="s">
        <v>1096</v>
      </c>
      <c r="D105" t="s">
        <v>1097</v>
      </c>
      <c r="E105" t="s">
        <v>1066</v>
      </c>
      <c r="F105" t="s">
        <v>13</v>
      </c>
      <c r="G105" t="s">
        <v>8318</v>
      </c>
      <c r="H105" t="s">
        <v>12</v>
      </c>
      <c r="I105">
        <v>0</v>
      </c>
    </row>
    <row r="106" spans="3:9">
      <c r="C106" t="s">
        <v>1099</v>
      </c>
      <c r="D106" t="s">
        <v>1100</v>
      </c>
      <c r="E106" t="s">
        <v>1066</v>
      </c>
      <c r="F106" t="s">
        <v>13</v>
      </c>
      <c r="G106" t="s">
        <v>8318</v>
      </c>
      <c r="H106" t="s">
        <v>12</v>
      </c>
      <c r="I106">
        <v>0</v>
      </c>
    </row>
    <row r="107" spans="3:9">
      <c r="C107" t="s">
        <v>1102</v>
      </c>
      <c r="D107" t="s">
        <v>1103</v>
      </c>
      <c r="E107" t="s">
        <v>1066</v>
      </c>
      <c r="F107" t="s">
        <v>13</v>
      </c>
      <c r="G107" t="s">
        <v>8318</v>
      </c>
      <c r="H107" t="s">
        <v>12</v>
      </c>
      <c r="I107">
        <v>0</v>
      </c>
    </row>
    <row r="108" spans="3:9">
      <c r="C108" t="s">
        <v>1104</v>
      </c>
      <c r="D108" t="s">
        <v>1105</v>
      </c>
      <c r="E108" t="s">
        <v>1066</v>
      </c>
      <c r="F108" t="s">
        <v>13</v>
      </c>
      <c r="G108" t="s">
        <v>8318</v>
      </c>
      <c r="H108" t="s">
        <v>12</v>
      </c>
      <c r="I108">
        <v>0</v>
      </c>
    </row>
    <row r="109" spans="3:9">
      <c r="C109" t="s">
        <v>1107</v>
      </c>
      <c r="D109" t="s">
        <v>1108</v>
      </c>
      <c r="E109" t="s">
        <v>1066</v>
      </c>
      <c r="F109" t="s">
        <v>10</v>
      </c>
      <c r="G109" t="s">
        <v>1109</v>
      </c>
      <c r="H109" t="s">
        <v>12</v>
      </c>
      <c r="I109">
        <v>200067452</v>
      </c>
    </row>
    <row r="110" spans="3:9">
      <c r="C110" t="s">
        <v>1110</v>
      </c>
      <c r="D110" t="s">
        <v>8370</v>
      </c>
      <c r="E110" t="s">
        <v>1066</v>
      </c>
      <c r="F110" t="s">
        <v>13</v>
      </c>
      <c r="G110" t="s">
        <v>8318</v>
      </c>
      <c r="H110" t="s">
        <v>12</v>
      </c>
      <c r="I110">
        <v>0</v>
      </c>
    </row>
    <row r="111" spans="3:9">
      <c r="C111" t="s">
        <v>1113</v>
      </c>
      <c r="D111" t="s">
        <v>8371</v>
      </c>
      <c r="E111" t="s">
        <v>1066</v>
      </c>
      <c r="F111" t="s">
        <v>13</v>
      </c>
      <c r="G111" t="s">
        <v>8318</v>
      </c>
      <c r="H111" t="s">
        <v>12</v>
      </c>
      <c r="I111">
        <v>0</v>
      </c>
    </row>
    <row r="112" spans="3:9">
      <c r="C112" t="s">
        <v>1116</v>
      </c>
      <c r="D112" t="s">
        <v>8372</v>
      </c>
      <c r="E112" t="s">
        <v>1066</v>
      </c>
      <c r="F112" t="s">
        <v>13</v>
      </c>
      <c r="G112" t="s">
        <v>8318</v>
      </c>
      <c r="H112" t="s">
        <v>12</v>
      </c>
      <c r="I112">
        <v>0</v>
      </c>
    </row>
    <row r="113" spans="3:9">
      <c r="C113" t="s">
        <v>1119</v>
      </c>
      <c r="D113" t="s">
        <v>8373</v>
      </c>
      <c r="E113" t="s">
        <v>1066</v>
      </c>
      <c r="F113" t="s">
        <v>13</v>
      </c>
      <c r="G113" t="s">
        <v>8318</v>
      </c>
      <c r="H113" t="s">
        <v>12</v>
      </c>
      <c r="I113">
        <v>0</v>
      </c>
    </row>
    <row r="114" spans="3:9">
      <c r="C114" t="s">
        <v>1122</v>
      </c>
      <c r="D114" t="s">
        <v>8374</v>
      </c>
      <c r="E114" t="s">
        <v>1066</v>
      </c>
      <c r="F114" t="s">
        <v>13</v>
      </c>
      <c r="G114" t="s">
        <v>8318</v>
      </c>
      <c r="H114" t="s">
        <v>12</v>
      </c>
      <c r="I114">
        <v>0</v>
      </c>
    </row>
    <row r="115" spans="3:9">
      <c r="C115" t="s">
        <v>1147</v>
      </c>
      <c r="D115" t="s">
        <v>8375</v>
      </c>
      <c r="E115" t="s">
        <v>1066</v>
      </c>
      <c r="F115" t="s">
        <v>13</v>
      </c>
      <c r="G115" t="s">
        <v>8318</v>
      </c>
      <c r="H115" t="s">
        <v>12</v>
      </c>
      <c r="I115">
        <v>139000</v>
      </c>
    </row>
    <row r="116" spans="3:9">
      <c r="C116" t="s">
        <v>1150</v>
      </c>
      <c r="D116" t="s">
        <v>8376</v>
      </c>
      <c r="E116" t="s">
        <v>1066</v>
      </c>
      <c r="F116" t="s">
        <v>13</v>
      </c>
      <c r="G116" t="s">
        <v>8318</v>
      </c>
      <c r="H116" t="s">
        <v>12</v>
      </c>
      <c r="I116">
        <v>144000</v>
      </c>
    </row>
    <row r="117" spans="3:9">
      <c r="C117" t="s">
        <v>1152</v>
      </c>
      <c r="D117" t="s">
        <v>244</v>
      </c>
      <c r="E117" t="s">
        <v>1066</v>
      </c>
      <c r="F117" t="s">
        <v>238</v>
      </c>
      <c r="G117" t="s">
        <v>8318</v>
      </c>
      <c r="H117" t="s">
        <v>12</v>
      </c>
      <c r="I117">
        <v>0.70899999999999996</v>
      </c>
    </row>
    <row r="118" spans="3:9">
      <c r="C118" t="s">
        <v>1155</v>
      </c>
      <c r="D118" t="s">
        <v>8377</v>
      </c>
      <c r="E118" t="s">
        <v>1066</v>
      </c>
      <c r="F118" t="s">
        <v>13</v>
      </c>
      <c r="G118" t="s">
        <v>8318</v>
      </c>
      <c r="H118" t="s">
        <v>12</v>
      </c>
      <c r="I118">
        <v>145000</v>
      </c>
    </row>
    <row r="119" spans="3:9">
      <c r="C119" t="s">
        <v>1157</v>
      </c>
      <c r="D119" t="s">
        <v>8378</v>
      </c>
      <c r="E119" t="s">
        <v>1066</v>
      </c>
      <c r="F119" t="s">
        <v>238</v>
      </c>
      <c r="G119" t="s">
        <v>8318</v>
      </c>
      <c r="H119" t="s">
        <v>12</v>
      </c>
      <c r="I119">
        <v>0.34699999999999998</v>
      </c>
    </row>
    <row r="120" spans="3:9">
      <c r="C120" t="s">
        <v>1160</v>
      </c>
      <c r="D120" t="s">
        <v>8379</v>
      </c>
      <c r="E120" t="s">
        <v>1066</v>
      </c>
      <c r="F120" t="s">
        <v>238</v>
      </c>
      <c r="G120" t="s">
        <v>8318</v>
      </c>
      <c r="H120" t="s">
        <v>12</v>
      </c>
      <c r="I120">
        <v>0.60599999999999998</v>
      </c>
    </row>
    <row r="121" spans="3:9">
      <c r="C121" t="s">
        <v>1162</v>
      </c>
      <c r="D121" t="s">
        <v>8380</v>
      </c>
      <c r="E121" t="s">
        <v>1066</v>
      </c>
      <c r="F121" t="s">
        <v>13</v>
      </c>
      <c r="G121" t="s">
        <v>8318</v>
      </c>
      <c r="H121" t="s">
        <v>12</v>
      </c>
      <c r="I121">
        <v>151000</v>
      </c>
    </row>
    <row r="122" spans="3:9">
      <c r="C122" t="s">
        <v>1164</v>
      </c>
      <c r="D122" t="s">
        <v>8381</v>
      </c>
      <c r="E122" t="s">
        <v>1066</v>
      </c>
      <c r="F122" t="s">
        <v>238</v>
      </c>
      <c r="G122" t="s">
        <v>8318</v>
      </c>
      <c r="H122" t="s">
        <v>12</v>
      </c>
      <c r="I122">
        <v>0.40600000000000003</v>
      </c>
    </row>
    <row r="123" spans="3:9">
      <c r="C123" t="s">
        <v>1167</v>
      </c>
      <c r="D123" t="s">
        <v>8382</v>
      </c>
      <c r="E123" t="s">
        <v>1066</v>
      </c>
      <c r="F123" t="s">
        <v>13</v>
      </c>
      <c r="G123" t="s">
        <v>8318</v>
      </c>
      <c r="H123" t="s">
        <v>12</v>
      </c>
      <c r="I123">
        <v>156000</v>
      </c>
    </row>
    <row r="124" spans="3:9">
      <c r="C124" t="s">
        <v>1169</v>
      </c>
      <c r="D124" t="s">
        <v>8383</v>
      </c>
      <c r="E124" t="s">
        <v>1066</v>
      </c>
      <c r="F124" t="s">
        <v>238</v>
      </c>
      <c r="G124" t="s">
        <v>8318</v>
      </c>
      <c r="H124" t="s">
        <v>12</v>
      </c>
      <c r="I124">
        <v>0.32600000000000001</v>
      </c>
    </row>
    <row r="125" spans="3:9">
      <c r="C125" t="s">
        <v>1172</v>
      </c>
      <c r="D125" t="s">
        <v>8384</v>
      </c>
      <c r="E125" t="s">
        <v>1066</v>
      </c>
      <c r="F125" t="s">
        <v>13</v>
      </c>
      <c r="G125" t="s">
        <v>8318</v>
      </c>
      <c r="H125" t="s">
        <v>12</v>
      </c>
      <c r="I125">
        <v>160000</v>
      </c>
    </row>
    <row r="126" spans="3:9">
      <c r="C126" t="s">
        <v>1174</v>
      </c>
      <c r="D126" t="s">
        <v>8385</v>
      </c>
      <c r="E126" t="s">
        <v>1066</v>
      </c>
      <c r="F126" t="s">
        <v>238</v>
      </c>
      <c r="G126" t="s">
        <v>8318</v>
      </c>
      <c r="H126" t="s">
        <v>12</v>
      </c>
      <c r="I126">
        <v>0.253</v>
      </c>
    </row>
    <row r="127" spans="3:9">
      <c r="C127" t="s">
        <v>1064</v>
      </c>
      <c r="D127" t="s">
        <v>8386</v>
      </c>
      <c r="E127" t="s">
        <v>1066</v>
      </c>
      <c r="F127" t="s">
        <v>13</v>
      </c>
      <c r="G127" t="s">
        <v>8318</v>
      </c>
      <c r="H127" t="s">
        <v>12</v>
      </c>
      <c r="I127">
        <v>4954000</v>
      </c>
    </row>
    <row r="128" spans="3:9">
      <c r="C128" t="s">
        <v>1069</v>
      </c>
      <c r="D128" t="s">
        <v>8387</v>
      </c>
      <c r="E128" t="s">
        <v>1066</v>
      </c>
      <c r="F128" t="s">
        <v>13</v>
      </c>
      <c r="G128" t="s">
        <v>8318</v>
      </c>
      <c r="H128" t="s">
        <v>12</v>
      </c>
      <c r="I128">
        <v>5026000</v>
      </c>
    </row>
    <row r="129" spans="3:9">
      <c r="C129" t="s">
        <v>1073</v>
      </c>
      <c r="D129" t="s">
        <v>8388</v>
      </c>
      <c r="E129" t="s">
        <v>1066</v>
      </c>
      <c r="F129" t="s">
        <v>13</v>
      </c>
      <c r="G129" t="s">
        <v>8318</v>
      </c>
      <c r="H129" t="s">
        <v>12</v>
      </c>
      <c r="I129">
        <v>5053000</v>
      </c>
    </row>
    <row r="130" spans="3:9">
      <c r="C130" t="s">
        <v>1077</v>
      </c>
      <c r="D130" t="s">
        <v>8389</v>
      </c>
      <c r="E130" t="s">
        <v>1066</v>
      </c>
      <c r="F130" t="s">
        <v>13</v>
      </c>
      <c r="G130" t="s">
        <v>8318</v>
      </c>
      <c r="H130" t="s">
        <v>12</v>
      </c>
      <c r="I130">
        <v>5166000</v>
      </c>
    </row>
    <row r="131" spans="3:9">
      <c r="C131" t="s">
        <v>1081</v>
      </c>
      <c r="D131" t="s">
        <v>8390</v>
      </c>
      <c r="E131" t="s">
        <v>1066</v>
      </c>
      <c r="F131" t="s">
        <v>13</v>
      </c>
      <c r="G131" t="s">
        <v>8318</v>
      </c>
      <c r="H131" t="s">
        <v>12</v>
      </c>
      <c r="I131">
        <v>5259000</v>
      </c>
    </row>
    <row r="132" spans="3:9">
      <c r="C132" t="s">
        <v>1085</v>
      </c>
      <c r="D132" t="s">
        <v>8391</v>
      </c>
      <c r="E132" t="s">
        <v>1066</v>
      </c>
      <c r="F132" t="s">
        <v>13</v>
      </c>
      <c r="G132" t="s">
        <v>1087</v>
      </c>
      <c r="H132" t="s">
        <v>12</v>
      </c>
      <c r="I132">
        <v>5328000</v>
      </c>
    </row>
    <row r="133" spans="3:9">
      <c r="C133" t="s">
        <v>1126</v>
      </c>
      <c r="D133" t="s">
        <v>8392</v>
      </c>
      <c r="E133" t="s">
        <v>1066</v>
      </c>
      <c r="F133" t="s">
        <v>13</v>
      </c>
      <c r="G133" t="s">
        <v>8318</v>
      </c>
      <c r="H133" t="s">
        <v>12</v>
      </c>
      <c r="I133">
        <v>139279</v>
      </c>
    </row>
    <row r="134" spans="3:9">
      <c r="C134" t="s">
        <v>1129</v>
      </c>
      <c r="D134" t="s">
        <v>8393</v>
      </c>
      <c r="E134" t="s">
        <v>1066</v>
      </c>
      <c r="F134" t="s">
        <v>13</v>
      </c>
      <c r="G134" t="s">
        <v>8318</v>
      </c>
      <c r="H134" t="s">
        <v>12</v>
      </c>
      <c r="I134">
        <v>140698</v>
      </c>
    </row>
    <row r="135" spans="3:9">
      <c r="C135" t="s">
        <v>1132</v>
      </c>
      <c r="D135" t="s">
        <v>8394</v>
      </c>
      <c r="E135" t="s">
        <v>1066</v>
      </c>
      <c r="F135" t="s">
        <v>13</v>
      </c>
      <c r="G135" t="s">
        <v>8318</v>
      </c>
      <c r="H135" t="s">
        <v>12</v>
      </c>
      <c r="I135">
        <v>140022</v>
      </c>
    </row>
    <row r="136" spans="3:9">
      <c r="C136" t="s">
        <v>1135</v>
      </c>
      <c r="D136" t="s">
        <v>8395</v>
      </c>
      <c r="E136" t="s">
        <v>1066</v>
      </c>
      <c r="F136" t="s">
        <v>288</v>
      </c>
      <c r="G136" t="s">
        <v>8318</v>
      </c>
      <c r="H136" t="s">
        <v>12</v>
      </c>
      <c r="I136">
        <v>7.0000000000000001E-3</v>
      </c>
    </row>
    <row r="137" spans="3:9">
      <c r="C137" t="s">
        <v>1138</v>
      </c>
      <c r="D137" t="s">
        <v>8396</v>
      </c>
      <c r="E137" t="s">
        <v>1066</v>
      </c>
      <c r="F137" t="s">
        <v>288</v>
      </c>
      <c r="G137" t="s">
        <v>8318</v>
      </c>
      <c r="H137" t="s">
        <v>12</v>
      </c>
      <c r="I137">
        <v>2E-3</v>
      </c>
    </row>
    <row r="138" spans="3:9">
      <c r="C138" t="s">
        <v>1141</v>
      </c>
      <c r="D138" t="s">
        <v>8397</v>
      </c>
      <c r="E138" t="s">
        <v>1066</v>
      </c>
      <c r="F138" t="s">
        <v>288</v>
      </c>
      <c r="G138" t="s">
        <v>8318</v>
      </c>
      <c r="H138" t="s">
        <v>12</v>
      </c>
      <c r="I138">
        <v>-2E-3</v>
      </c>
    </row>
    <row r="139" spans="3:9">
      <c r="C139" t="s">
        <v>1144</v>
      </c>
      <c r="D139" t="s">
        <v>1145</v>
      </c>
      <c r="E139" t="s">
        <v>1066</v>
      </c>
      <c r="F139" t="s">
        <v>13</v>
      </c>
      <c r="G139" t="s">
        <v>8318</v>
      </c>
      <c r="H139" t="s">
        <v>12</v>
      </c>
      <c r="I139">
        <v>140014</v>
      </c>
    </row>
    <row r="140" spans="3:9">
      <c r="C140" t="s">
        <v>478</v>
      </c>
      <c r="D140" t="s">
        <v>479</v>
      </c>
      <c r="E140" t="s">
        <v>1066</v>
      </c>
      <c r="F140" t="s">
        <v>13</v>
      </c>
      <c r="G140" t="s">
        <v>8318</v>
      </c>
      <c r="H140" t="s">
        <v>16</v>
      </c>
      <c r="I140">
        <v>11</v>
      </c>
    </row>
    <row r="141" spans="3:9">
      <c r="C141" t="s">
        <v>481</v>
      </c>
      <c r="D141" t="s">
        <v>482</v>
      </c>
      <c r="E141" t="s">
        <v>1066</v>
      </c>
      <c r="F141" t="s">
        <v>13</v>
      </c>
      <c r="G141" t="s">
        <v>8318</v>
      </c>
      <c r="H141" t="s">
        <v>16</v>
      </c>
      <c r="I141">
        <v>5</v>
      </c>
    </row>
    <row r="142" spans="3:9">
      <c r="C142" t="s">
        <v>9587</v>
      </c>
      <c r="D142" t="s">
        <v>484</v>
      </c>
      <c r="E142" t="s">
        <v>1066</v>
      </c>
      <c r="F142" t="s">
        <v>13</v>
      </c>
      <c r="G142" t="s">
        <v>8318</v>
      </c>
      <c r="H142" t="s">
        <v>16</v>
      </c>
      <c r="I142">
        <v>6</v>
      </c>
    </row>
    <row r="143" spans="3:9">
      <c r="C143" t="s">
        <v>485</v>
      </c>
      <c r="D143" t="s">
        <v>486</v>
      </c>
      <c r="E143" t="s">
        <v>1066</v>
      </c>
      <c r="F143" t="s">
        <v>13</v>
      </c>
      <c r="G143" t="s">
        <v>8318</v>
      </c>
      <c r="H143" t="s">
        <v>16</v>
      </c>
      <c r="I143">
        <v>8</v>
      </c>
    </row>
    <row r="144" spans="3:9">
      <c r="C144" t="s">
        <v>488</v>
      </c>
      <c r="D144" t="s">
        <v>489</v>
      </c>
      <c r="E144" t="s">
        <v>1066</v>
      </c>
      <c r="F144" t="s">
        <v>13</v>
      </c>
      <c r="G144" t="s">
        <v>8318</v>
      </c>
      <c r="H144" t="s">
        <v>16</v>
      </c>
      <c r="I144">
        <v>5</v>
      </c>
    </row>
    <row r="145" spans="3:9">
      <c r="C145" t="s">
        <v>9589</v>
      </c>
      <c r="D145" t="s">
        <v>491</v>
      </c>
      <c r="E145" t="s">
        <v>1066</v>
      </c>
      <c r="F145" t="s">
        <v>13</v>
      </c>
      <c r="G145" t="s">
        <v>8318</v>
      </c>
      <c r="H145" t="s">
        <v>16</v>
      </c>
      <c r="I145">
        <v>3</v>
      </c>
    </row>
    <row r="146" spans="3:9">
      <c r="C146" t="s">
        <v>492</v>
      </c>
      <c r="D146" t="s">
        <v>493</v>
      </c>
      <c r="E146" t="s">
        <v>1066</v>
      </c>
      <c r="F146" t="s">
        <v>288</v>
      </c>
      <c r="G146" t="s">
        <v>8318</v>
      </c>
      <c r="H146" t="s">
        <v>70</v>
      </c>
      <c r="I146">
        <v>0.72699999999999998</v>
      </c>
    </row>
    <row r="147" spans="3:9">
      <c r="C147" t="s">
        <v>495</v>
      </c>
      <c r="D147" t="s">
        <v>496</v>
      </c>
      <c r="E147" t="s">
        <v>1066</v>
      </c>
      <c r="F147" t="s">
        <v>288</v>
      </c>
      <c r="G147" t="s">
        <v>8318</v>
      </c>
      <c r="H147" t="s">
        <v>70</v>
      </c>
      <c r="I147" t="s">
        <v>8398</v>
      </c>
    </row>
    <row r="148" spans="3:9">
      <c r="C148" t="s">
        <v>9591</v>
      </c>
      <c r="D148" t="s">
        <v>498</v>
      </c>
      <c r="E148" t="s">
        <v>1066</v>
      </c>
      <c r="F148" t="s">
        <v>288</v>
      </c>
      <c r="G148" t="s">
        <v>8318</v>
      </c>
      <c r="H148" t="s">
        <v>70</v>
      </c>
      <c r="I148" t="s">
        <v>8398</v>
      </c>
    </row>
    <row r="149" spans="3:9">
      <c r="C149" t="s">
        <v>499</v>
      </c>
      <c r="D149" t="s">
        <v>500</v>
      </c>
      <c r="E149" t="s">
        <v>1066</v>
      </c>
      <c r="F149" t="s">
        <v>13</v>
      </c>
      <c r="G149" t="s">
        <v>8318</v>
      </c>
      <c r="H149" t="s">
        <v>16</v>
      </c>
      <c r="I149">
        <v>5</v>
      </c>
    </row>
    <row r="150" spans="3:9">
      <c r="C150" t="s">
        <v>502</v>
      </c>
      <c r="D150" t="s">
        <v>503</v>
      </c>
      <c r="E150" t="s">
        <v>1066</v>
      </c>
      <c r="F150" t="s">
        <v>13</v>
      </c>
      <c r="G150" t="s">
        <v>8318</v>
      </c>
      <c r="H150" t="s">
        <v>16</v>
      </c>
      <c r="I150">
        <v>1</v>
      </c>
    </row>
    <row r="151" spans="3:9">
      <c r="C151" t="s">
        <v>505</v>
      </c>
      <c r="D151" t="s">
        <v>506</v>
      </c>
      <c r="E151" t="s">
        <v>1066</v>
      </c>
      <c r="F151" t="s">
        <v>13</v>
      </c>
      <c r="G151" t="s">
        <v>8318</v>
      </c>
      <c r="H151" t="s">
        <v>16</v>
      </c>
      <c r="I151">
        <v>3</v>
      </c>
    </row>
    <row r="152" spans="3:9">
      <c r="C152" t="s">
        <v>508</v>
      </c>
      <c r="D152" t="s">
        <v>509</v>
      </c>
      <c r="E152" t="s">
        <v>1066</v>
      </c>
      <c r="F152" t="s">
        <v>13</v>
      </c>
      <c r="G152" t="s">
        <v>8318</v>
      </c>
      <c r="H152" t="s">
        <v>16</v>
      </c>
      <c r="I152">
        <v>5</v>
      </c>
    </row>
    <row r="153" spans="3:9">
      <c r="C153" t="s">
        <v>511</v>
      </c>
      <c r="D153" t="s">
        <v>8399</v>
      </c>
      <c r="E153" t="s">
        <v>1066</v>
      </c>
      <c r="F153" t="s">
        <v>13</v>
      </c>
      <c r="G153" t="s">
        <v>8318</v>
      </c>
      <c r="H153" t="s">
        <v>16</v>
      </c>
      <c r="I153">
        <v>8</v>
      </c>
    </row>
    <row r="154" spans="3:9">
      <c r="C154" t="s">
        <v>514</v>
      </c>
      <c r="D154" t="s">
        <v>8400</v>
      </c>
      <c r="E154" t="s">
        <v>1066</v>
      </c>
      <c r="F154" t="s">
        <v>13</v>
      </c>
      <c r="G154" t="s">
        <v>8318</v>
      </c>
      <c r="H154" t="s">
        <v>16</v>
      </c>
      <c r="I154">
        <v>3</v>
      </c>
    </row>
    <row r="155" spans="3:9">
      <c r="C155" t="s">
        <v>517</v>
      </c>
      <c r="D155" t="s">
        <v>8401</v>
      </c>
      <c r="E155" t="s">
        <v>1066</v>
      </c>
      <c r="F155" t="s">
        <v>13</v>
      </c>
      <c r="G155" t="s">
        <v>8318</v>
      </c>
      <c r="H155" t="s">
        <v>16</v>
      </c>
      <c r="I155">
        <v>0</v>
      </c>
    </row>
    <row r="156" spans="3:9">
      <c r="C156" t="s">
        <v>520</v>
      </c>
      <c r="D156" t="s">
        <v>521</v>
      </c>
      <c r="E156" t="s">
        <v>1066</v>
      </c>
      <c r="F156" t="s">
        <v>13</v>
      </c>
      <c r="G156" t="s">
        <v>8318</v>
      </c>
      <c r="H156" t="s">
        <v>16</v>
      </c>
      <c r="I156">
        <v>0</v>
      </c>
    </row>
    <row r="157" spans="3:9">
      <c r="C157" t="s">
        <v>523</v>
      </c>
      <c r="D157" t="s">
        <v>524</v>
      </c>
      <c r="E157" t="s">
        <v>1066</v>
      </c>
      <c r="F157" t="s">
        <v>13</v>
      </c>
      <c r="G157" t="s">
        <v>8318</v>
      </c>
      <c r="H157" t="s">
        <v>16</v>
      </c>
      <c r="I157">
        <v>0</v>
      </c>
    </row>
    <row r="158" spans="3:9">
      <c r="C158" t="s">
        <v>9593</v>
      </c>
      <c r="D158" t="s">
        <v>526</v>
      </c>
      <c r="E158" t="s">
        <v>1066</v>
      </c>
      <c r="F158" t="s">
        <v>13</v>
      </c>
      <c r="G158" t="s">
        <v>8318</v>
      </c>
      <c r="H158" t="s">
        <v>16</v>
      </c>
      <c r="I158">
        <v>0</v>
      </c>
    </row>
    <row r="159" spans="3:9">
      <c r="C159" t="s">
        <v>8402</v>
      </c>
      <c r="D159" t="s">
        <v>8403</v>
      </c>
      <c r="E159" t="s">
        <v>1066</v>
      </c>
      <c r="F159" t="s">
        <v>13</v>
      </c>
      <c r="G159" t="s">
        <v>8318</v>
      </c>
      <c r="H159" t="s">
        <v>16</v>
      </c>
      <c r="I159">
        <v>3393</v>
      </c>
    </row>
    <row r="160" spans="3:9">
      <c r="C160" t="s">
        <v>1177</v>
      </c>
      <c r="D160" t="s">
        <v>1178</v>
      </c>
      <c r="E160" t="s">
        <v>1066</v>
      </c>
      <c r="F160" t="s">
        <v>238</v>
      </c>
      <c r="G160" t="s">
        <v>8318</v>
      </c>
      <c r="H160" t="s">
        <v>70</v>
      </c>
      <c r="I160">
        <v>0.41099999999999998</v>
      </c>
    </row>
    <row r="161" spans="3:9">
      <c r="C161" t="s">
        <v>1180</v>
      </c>
      <c r="D161" t="s">
        <v>1181</v>
      </c>
      <c r="E161" t="s">
        <v>1066</v>
      </c>
      <c r="F161" t="s">
        <v>238</v>
      </c>
      <c r="G161" t="s">
        <v>8318</v>
      </c>
      <c r="H161" t="s">
        <v>70</v>
      </c>
      <c r="I161">
        <v>0.39500000000000002</v>
      </c>
    </row>
    <row r="162" spans="3:9">
      <c r="C162" t="s">
        <v>1183</v>
      </c>
      <c r="D162" t="s">
        <v>1184</v>
      </c>
      <c r="E162" t="s">
        <v>1066</v>
      </c>
      <c r="F162" t="s">
        <v>238</v>
      </c>
      <c r="G162" t="s">
        <v>8318</v>
      </c>
      <c r="H162" t="s">
        <v>70</v>
      </c>
      <c r="I162">
        <v>0.26300000000000001</v>
      </c>
    </row>
    <row r="163" spans="3:9">
      <c r="C163" t="s">
        <v>1186</v>
      </c>
      <c r="D163" t="s">
        <v>1187</v>
      </c>
      <c r="E163" t="s">
        <v>1066</v>
      </c>
      <c r="F163" t="s">
        <v>13</v>
      </c>
      <c r="G163" t="s">
        <v>8318</v>
      </c>
      <c r="H163" t="s">
        <v>16</v>
      </c>
      <c r="I163">
        <v>382</v>
      </c>
    </row>
    <row r="164" spans="3:9">
      <c r="C164" t="s">
        <v>1188</v>
      </c>
      <c r="D164" t="s">
        <v>1189</v>
      </c>
      <c r="E164" t="s">
        <v>1066</v>
      </c>
      <c r="F164" t="s">
        <v>13</v>
      </c>
      <c r="G164" t="s">
        <v>8318</v>
      </c>
      <c r="H164" t="s">
        <v>16</v>
      </c>
      <c r="I164">
        <v>398</v>
      </c>
    </row>
    <row r="165" spans="3:9">
      <c r="C165" t="s">
        <v>1191</v>
      </c>
      <c r="D165" t="s">
        <v>1192</v>
      </c>
      <c r="E165" t="s">
        <v>1066</v>
      </c>
      <c r="F165" t="s">
        <v>13</v>
      </c>
      <c r="G165" t="s">
        <v>8318</v>
      </c>
      <c r="H165" t="s">
        <v>16</v>
      </c>
      <c r="I165">
        <v>414</v>
      </c>
    </row>
    <row r="166" spans="3:9">
      <c r="C166" t="s">
        <v>1194</v>
      </c>
      <c r="D166" t="s">
        <v>1195</v>
      </c>
      <c r="E166" t="s">
        <v>1066</v>
      </c>
      <c r="F166" t="s">
        <v>13</v>
      </c>
      <c r="G166" t="s">
        <v>8318</v>
      </c>
      <c r="H166" t="s">
        <v>16</v>
      </c>
      <c r="I166">
        <v>425</v>
      </c>
    </row>
    <row r="167" spans="3:9">
      <c r="C167" t="s">
        <v>1197</v>
      </c>
      <c r="D167" t="s">
        <v>8404</v>
      </c>
      <c r="E167" t="s">
        <v>1066</v>
      </c>
      <c r="F167" t="s">
        <v>247</v>
      </c>
      <c r="G167" t="s">
        <v>8318</v>
      </c>
      <c r="H167" t="s">
        <v>70</v>
      </c>
      <c r="I167">
        <v>1.91</v>
      </c>
    </row>
    <row r="168" spans="3:9">
      <c r="C168" t="s">
        <v>1200</v>
      </c>
      <c r="D168" t="s">
        <v>8405</v>
      </c>
      <c r="E168" t="s">
        <v>1066</v>
      </c>
      <c r="F168" t="s">
        <v>247</v>
      </c>
      <c r="G168" t="s">
        <v>8318</v>
      </c>
      <c r="H168" t="s">
        <v>70</v>
      </c>
      <c r="I168">
        <v>1.8859999999999999</v>
      </c>
    </row>
    <row r="169" spans="3:9">
      <c r="C169" t="s">
        <v>1203</v>
      </c>
      <c r="D169" t="s">
        <v>8406</v>
      </c>
      <c r="E169" t="s">
        <v>1066</v>
      </c>
      <c r="F169" t="s">
        <v>247</v>
      </c>
      <c r="G169" t="s">
        <v>8318</v>
      </c>
      <c r="H169" t="s">
        <v>70</v>
      </c>
      <c r="I169">
        <v>1.865</v>
      </c>
    </row>
    <row r="170" spans="3:9">
      <c r="C170" t="s">
        <v>1206</v>
      </c>
      <c r="D170" t="s">
        <v>8407</v>
      </c>
      <c r="E170" t="s">
        <v>1066</v>
      </c>
      <c r="F170" t="s">
        <v>247</v>
      </c>
      <c r="G170" t="s">
        <v>8318</v>
      </c>
      <c r="H170" t="s">
        <v>70</v>
      </c>
      <c r="I170">
        <v>1.8560000000000001</v>
      </c>
    </row>
    <row r="171" spans="3:9">
      <c r="C171" t="s">
        <v>1209</v>
      </c>
      <c r="D171" t="s">
        <v>1210</v>
      </c>
      <c r="E171" t="s">
        <v>1066</v>
      </c>
      <c r="F171" t="s">
        <v>13</v>
      </c>
      <c r="G171" t="s">
        <v>8318</v>
      </c>
      <c r="H171" t="s">
        <v>16</v>
      </c>
      <c r="I171">
        <v>200</v>
      </c>
    </row>
    <row r="172" spans="3:9">
      <c r="C172" t="s">
        <v>1212</v>
      </c>
      <c r="D172" t="s">
        <v>1213</v>
      </c>
      <c r="E172" t="s">
        <v>1066</v>
      </c>
      <c r="F172" t="s">
        <v>13</v>
      </c>
      <c r="G172" t="s">
        <v>8318</v>
      </c>
      <c r="H172" t="s">
        <v>16</v>
      </c>
      <c r="I172">
        <v>211</v>
      </c>
    </row>
    <row r="173" spans="3:9">
      <c r="C173" t="s">
        <v>1215</v>
      </c>
      <c r="D173" t="s">
        <v>1216</v>
      </c>
      <c r="E173" t="s">
        <v>1066</v>
      </c>
      <c r="F173" t="s">
        <v>13</v>
      </c>
      <c r="G173" t="s">
        <v>8318</v>
      </c>
      <c r="H173" t="s">
        <v>16</v>
      </c>
      <c r="I173">
        <v>222</v>
      </c>
    </row>
    <row r="174" spans="3:9">
      <c r="C174" t="s">
        <v>1218</v>
      </c>
      <c r="D174" t="s">
        <v>1219</v>
      </c>
      <c r="E174" t="s">
        <v>1066</v>
      </c>
      <c r="F174" t="s">
        <v>13</v>
      </c>
      <c r="G174" t="s">
        <v>8318</v>
      </c>
      <c r="H174" t="s">
        <v>16</v>
      </c>
      <c r="I174">
        <v>229</v>
      </c>
    </row>
    <row r="175" spans="3:9">
      <c r="C175" t="s">
        <v>1221</v>
      </c>
      <c r="D175" t="s">
        <v>1222</v>
      </c>
      <c r="E175" t="s">
        <v>1223</v>
      </c>
      <c r="F175" t="s">
        <v>13</v>
      </c>
      <c r="G175" t="s">
        <v>8318</v>
      </c>
      <c r="H175" t="s">
        <v>16</v>
      </c>
      <c r="I175">
        <v>200</v>
      </c>
    </row>
    <row r="176" spans="3:9">
      <c r="C176" t="s">
        <v>1225</v>
      </c>
      <c r="D176" t="s">
        <v>1226</v>
      </c>
      <c r="E176" t="s">
        <v>1223</v>
      </c>
      <c r="F176" t="s">
        <v>288</v>
      </c>
      <c r="G176" t="s">
        <v>8318</v>
      </c>
      <c r="H176" t="s">
        <v>70</v>
      </c>
      <c r="I176">
        <v>0.74970000000000003</v>
      </c>
    </row>
    <row r="177" spans="3:9">
      <c r="C177" t="s">
        <v>1227</v>
      </c>
      <c r="D177" t="s">
        <v>1228</v>
      </c>
      <c r="E177" t="s">
        <v>1223</v>
      </c>
      <c r="F177" t="s">
        <v>288</v>
      </c>
      <c r="G177" t="s">
        <v>8318</v>
      </c>
      <c r="H177" t="s">
        <v>70</v>
      </c>
      <c r="I177">
        <v>0.03</v>
      </c>
    </row>
    <row r="178" spans="3:9">
      <c r="C178" t="s">
        <v>1229</v>
      </c>
      <c r="D178" t="s">
        <v>1742</v>
      </c>
      <c r="E178" t="s">
        <v>1223</v>
      </c>
      <c r="F178" t="s">
        <v>13</v>
      </c>
      <c r="G178" t="s">
        <v>8318</v>
      </c>
      <c r="H178" t="s">
        <v>16</v>
      </c>
      <c r="I178">
        <v>681</v>
      </c>
    </row>
    <row r="179" spans="3:9">
      <c r="C179" t="s">
        <v>1231</v>
      </c>
      <c r="D179" t="s">
        <v>1745</v>
      </c>
      <c r="E179" t="s">
        <v>1223</v>
      </c>
      <c r="F179" t="s">
        <v>13</v>
      </c>
      <c r="G179" t="s">
        <v>8318</v>
      </c>
      <c r="H179" t="s">
        <v>16</v>
      </c>
      <c r="I179">
        <v>27</v>
      </c>
    </row>
    <row r="180" spans="3:9">
      <c r="C180" t="s">
        <v>1233</v>
      </c>
      <c r="D180" t="s">
        <v>1769</v>
      </c>
      <c r="E180" t="s">
        <v>1223</v>
      </c>
      <c r="F180" t="s">
        <v>13</v>
      </c>
      <c r="G180" t="s">
        <v>8318</v>
      </c>
      <c r="H180" t="s">
        <v>16</v>
      </c>
      <c r="I180">
        <v>681</v>
      </c>
    </row>
    <row r="181" spans="3:9">
      <c r="C181" t="s">
        <v>1235</v>
      </c>
      <c r="D181" t="s">
        <v>1772</v>
      </c>
      <c r="E181" t="s">
        <v>1223</v>
      </c>
      <c r="F181" t="s">
        <v>13</v>
      </c>
      <c r="G181" t="s">
        <v>8318</v>
      </c>
      <c r="H181" t="s">
        <v>16</v>
      </c>
      <c r="I181">
        <v>27</v>
      </c>
    </row>
    <row r="182" spans="3:9">
      <c r="C182" t="s">
        <v>1237</v>
      </c>
      <c r="D182" t="s">
        <v>1238</v>
      </c>
      <c r="E182" t="s">
        <v>1223</v>
      </c>
      <c r="F182" t="s">
        <v>13</v>
      </c>
      <c r="G182" t="s">
        <v>8318</v>
      </c>
      <c r="H182" t="s">
        <v>16</v>
      </c>
      <c r="I182">
        <v>90</v>
      </c>
    </row>
    <row r="183" spans="3:9">
      <c r="C183" t="s">
        <v>1240</v>
      </c>
      <c r="D183" t="s">
        <v>1241</v>
      </c>
      <c r="E183" t="s">
        <v>1223</v>
      </c>
      <c r="F183" t="s">
        <v>13</v>
      </c>
      <c r="G183" t="s">
        <v>8318</v>
      </c>
      <c r="H183" t="s">
        <v>16</v>
      </c>
      <c r="I183">
        <v>79</v>
      </c>
    </row>
    <row r="184" spans="3:9">
      <c r="C184" t="s">
        <v>1242</v>
      </c>
      <c r="D184" t="s">
        <v>1243</v>
      </c>
      <c r="E184" t="s">
        <v>1223</v>
      </c>
      <c r="F184" t="s">
        <v>13</v>
      </c>
      <c r="G184" t="s">
        <v>8318</v>
      </c>
      <c r="H184" t="s">
        <v>16</v>
      </c>
      <c r="I184">
        <v>9</v>
      </c>
    </row>
    <row r="185" spans="3:9">
      <c r="C185" t="s">
        <v>1244</v>
      </c>
      <c r="D185" t="s">
        <v>1245</v>
      </c>
      <c r="E185" t="s">
        <v>1223</v>
      </c>
      <c r="F185" t="s">
        <v>13</v>
      </c>
      <c r="G185" t="s">
        <v>8318</v>
      </c>
      <c r="H185" t="s">
        <v>16</v>
      </c>
      <c r="I185">
        <v>88</v>
      </c>
    </row>
    <row r="186" spans="3:9">
      <c r="C186" t="s">
        <v>1247</v>
      </c>
      <c r="D186" t="s">
        <v>1248</v>
      </c>
      <c r="E186" t="s">
        <v>1223</v>
      </c>
      <c r="F186" t="s">
        <v>13</v>
      </c>
      <c r="G186" t="s">
        <v>8318</v>
      </c>
      <c r="H186" t="s">
        <v>16</v>
      </c>
      <c r="I186">
        <v>178</v>
      </c>
    </row>
    <row r="187" spans="3:9">
      <c r="C187" t="s">
        <v>1250</v>
      </c>
      <c r="D187" t="s">
        <v>1251</v>
      </c>
      <c r="E187" t="s">
        <v>1223</v>
      </c>
      <c r="F187" t="s">
        <v>13</v>
      </c>
      <c r="G187" t="s">
        <v>8318</v>
      </c>
      <c r="H187" t="s">
        <v>16</v>
      </c>
      <c r="I187">
        <v>98</v>
      </c>
    </row>
    <row r="188" spans="3:9">
      <c r="C188" t="s">
        <v>1252</v>
      </c>
      <c r="D188" t="s">
        <v>1253</v>
      </c>
      <c r="E188" t="s">
        <v>1223</v>
      </c>
      <c r="F188" t="s">
        <v>13</v>
      </c>
      <c r="G188" t="s">
        <v>8318</v>
      </c>
      <c r="H188" t="s">
        <v>16</v>
      </c>
      <c r="I188">
        <v>4</v>
      </c>
    </row>
    <row r="189" spans="3:9">
      <c r="C189" t="s">
        <v>1254</v>
      </c>
      <c r="D189" t="s">
        <v>1258</v>
      </c>
      <c r="E189" t="s">
        <v>1223</v>
      </c>
      <c r="F189" t="s">
        <v>13</v>
      </c>
      <c r="G189" t="s">
        <v>8318</v>
      </c>
      <c r="H189" t="s">
        <v>16</v>
      </c>
      <c r="I189">
        <v>-4</v>
      </c>
    </row>
    <row r="190" spans="3:9">
      <c r="C190" t="s">
        <v>1257</v>
      </c>
      <c r="D190" t="s">
        <v>1258</v>
      </c>
      <c r="E190" t="s">
        <v>1223</v>
      </c>
      <c r="F190" t="s">
        <v>13</v>
      </c>
      <c r="G190" t="s">
        <v>8318</v>
      </c>
      <c r="H190" t="s">
        <v>16</v>
      </c>
      <c r="I190">
        <v>4</v>
      </c>
    </row>
    <row r="191" spans="3:9">
      <c r="C191" t="s">
        <v>1260</v>
      </c>
      <c r="D191" t="s">
        <v>1261</v>
      </c>
      <c r="E191" t="s">
        <v>1223</v>
      </c>
      <c r="F191" t="s">
        <v>13</v>
      </c>
      <c r="G191" t="s">
        <v>8318</v>
      </c>
      <c r="H191" t="s">
        <v>16</v>
      </c>
      <c r="I191">
        <v>0</v>
      </c>
    </row>
    <row r="192" spans="3:9">
      <c r="C192" t="s">
        <v>1263</v>
      </c>
      <c r="D192" t="s">
        <v>1264</v>
      </c>
      <c r="E192" t="s">
        <v>1223</v>
      </c>
      <c r="F192" t="s">
        <v>13</v>
      </c>
      <c r="G192" t="s">
        <v>8318</v>
      </c>
      <c r="H192" t="s">
        <v>16</v>
      </c>
      <c r="I192">
        <v>92</v>
      </c>
    </row>
    <row r="193" spans="3:9">
      <c r="C193" t="s">
        <v>1266</v>
      </c>
      <c r="D193" t="s">
        <v>1267</v>
      </c>
      <c r="E193" t="s">
        <v>1223</v>
      </c>
      <c r="F193" t="s">
        <v>13</v>
      </c>
      <c r="G193" t="s">
        <v>8318</v>
      </c>
      <c r="H193" t="s">
        <v>16</v>
      </c>
      <c r="I193">
        <v>-8</v>
      </c>
    </row>
    <row r="194" spans="3:9">
      <c r="C194" t="s">
        <v>1269</v>
      </c>
      <c r="D194" t="s">
        <v>1270</v>
      </c>
      <c r="E194" t="s">
        <v>1223</v>
      </c>
      <c r="F194" t="s">
        <v>13</v>
      </c>
      <c r="G194" t="s">
        <v>8318</v>
      </c>
      <c r="H194" t="s">
        <v>16</v>
      </c>
      <c r="I194">
        <v>85</v>
      </c>
    </row>
    <row r="195" spans="3:9">
      <c r="C195" t="s">
        <v>1271</v>
      </c>
      <c r="D195" t="s">
        <v>1272</v>
      </c>
      <c r="E195" t="s">
        <v>1223</v>
      </c>
      <c r="F195" t="s">
        <v>13</v>
      </c>
      <c r="G195" t="s">
        <v>8318</v>
      </c>
      <c r="H195" t="s">
        <v>16</v>
      </c>
      <c r="I195">
        <v>-8</v>
      </c>
    </row>
    <row r="196" spans="3:9">
      <c r="C196" t="s">
        <v>9564</v>
      </c>
      <c r="D196" t="s">
        <v>1273</v>
      </c>
      <c r="E196" t="s">
        <v>1223</v>
      </c>
      <c r="F196" t="s">
        <v>13</v>
      </c>
      <c r="G196" t="s">
        <v>8318</v>
      </c>
      <c r="H196" t="s">
        <v>16</v>
      </c>
      <c r="I196">
        <v>8</v>
      </c>
    </row>
    <row r="197" spans="3:9">
      <c r="C197" t="s">
        <v>9563</v>
      </c>
      <c r="D197" t="s">
        <v>1274</v>
      </c>
      <c r="E197" t="s">
        <v>1223</v>
      </c>
      <c r="F197" t="s">
        <v>13</v>
      </c>
      <c r="G197" t="s">
        <v>8318</v>
      </c>
      <c r="H197" t="s">
        <v>16</v>
      </c>
      <c r="I197">
        <v>0</v>
      </c>
    </row>
    <row r="198" spans="3:9">
      <c r="C198" t="s">
        <v>9565</v>
      </c>
      <c r="D198" t="s">
        <v>1275</v>
      </c>
      <c r="E198" t="s">
        <v>1223</v>
      </c>
      <c r="F198" t="s">
        <v>288</v>
      </c>
      <c r="G198" t="s">
        <v>8318</v>
      </c>
      <c r="H198" t="s">
        <v>70</v>
      </c>
      <c r="I198">
        <v>0</v>
      </c>
    </row>
    <row r="199" spans="3:9">
      <c r="C199" t="s">
        <v>1276</v>
      </c>
      <c r="D199" t="s">
        <v>1277</v>
      </c>
      <c r="E199" t="s">
        <v>1223</v>
      </c>
      <c r="F199" t="s">
        <v>288</v>
      </c>
      <c r="G199" t="s">
        <v>8318</v>
      </c>
      <c r="H199" t="s">
        <v>70</v>
      </c>
      <c r="I199">
        <v>0</v>
      </c>
    </row>
    <row r="200" spans="3:9">
      <c r="C200" t="s">
        <v>9601</v>
      </c>
      <c r="D200" t="s">
        <v>1280</v>
      </c>
      <c r="E200" t="s">
        <v>1223</v>
      </c>
      <c r="F200" t="s">
        <v>288</v>
      </c>
      <c r="G200" t="s">
        <v>8318</v>
      </c>
      <c r="H200" t="s">
        <v>70</v>
      </c>
      <c r="I200" t="s">
        <v>8398</v>
      </c>
    </row>
    <row r="201" spans="3:9">
      <c r="C201" t="s">
        <v>1281</v>
      </c>
      <c r="D201" t="s">
        <v>8408</v>
      </c>
      <c r="E201" t="s">
        <v>1223</v>
      </c>
      <c r="F201" t="s">
        <v>13</v>
      </c>
      <c r="G201" t="s">
        <v>8318</v>
      </c>
      <c r="H201" t="s">
        <v>16</v>
      </c>
      <c r="I201">
        <v>-73</v>
      </c>
    </row>
    <row r="202" spans="3:9">
      <c r="C202" t="s">
        <v>8</v>
      </c>
      <c r="D202" t="s">
        <v>8</v>
      </c>
      <c r="E202" t="s">
        <v>9</v>
      </c>
      <c r="F202" t="s">
        <v>10</v>
      </c>
      <c r="G202" t="s">
        <v>11</v>
      </c>
      <c r="H202" t="s">
        <v>12</v>
      </c>
      <c r="I202" t="s">
        <v>8409</v>
      </c>
    </row>
    <row r="203" spans="3:9">
      <c r="C203" t="s">
        <v>9</v>
      </c>
      <c r="D203" t="s">
        <v>9</v>
      </c>
      <c r="E203" t="s">
        <v>9</v>
      </c>
      <c r="F203" t="s">
        <v>13</v>
      </c>
      <c r="G203">
        <v>5</v>
      </c>
      <c r="H203" t="s">
        <v>12</v>
      </c>
      <c r="I203">
        <v>5</v>
      </c>
    </row>
    <row r="204" spans="3:9">
      <c r="C204" t="s">
        <v>14</v>
      </c>
      <c r="D204" t="s">
        <v>14</v>
      </c>
      <c r="E204" t="s">
        <v>9</v>
      </c>
      <c r="F204" t="s">
        <v>13</v>
      </c>
      <c r="G204" t="s">
        <v>15</v>
      </c>
      <c r="H204" t="s">
        <v>16</v>
      </c>
      <c r="I204">
        <v>10</v>
      </c>
    </row>
    <row r="205" spans="3:9">
      <c r="C205" t="s">
        <v>314</v>
      </c>
      <c r="D205" t="s">
        <v>315</v>
      </c>
      <c r="E205" t="s">
        <v>113</v>
      </c>
      <c r="F205" t="s">
        <v>13</v>
      </c>
      <c r="G205" t="s">
        <v>316</v>
      </c>
      <c r="H205" t="s">
        <v>16</v>
      </c>
      <c r="I205">
        <v>0</v>
      </c>
    </row>
    <row r="206" spans="3:9">
      <c r="C206" t="s">
        <v>317</v>
      </c>
      <c r="D206" t="s">
        <v>318</v>
      </c>
      <c r="E206" t="s">
        <v>113</v>
      </c>
      <c r="F206" t="s">
        <v>13</v>
      </c>
      <c r="G206" t="s">
        <v>319</v>
      </c>
      <c r="H206" t="s">
        <v>16</v>
      </c>
      <c r="I206">
        <v>0</v>
      </c>
    </row>
    <row r="207" spans="3:9">
      <c r="C207" t="s">
        <v>320</v>
      </c>
      <c r="D207" t="s">
        <v>321</v>
      </c>
      <c r="E207" t="s">
        <v>113</v>
      </c>
      <c r="F207" t="s">
        <v>13</v>
      </c>
      <c r="G207" t="s">
        <v>322</v>
      </c>
      <c r="H207" t="s">
        <v>16</v>
      </c>
      <c r="I207">
        <v>0</v>
      </c>
    </row>
    <row r="208" spans="3:9">
      <c r="C208" t="s">
        <v>323</v>
      </c>
      <c r="D208" t="s">
        <v>324</v>
      </c>
      <c r="E208" t="s">
        <v>113</v>
      </c>
      <c r="F208" t="s">
        <v>13</v>
      </c>
      <c r="G208" t="s">
        <v>325</v>
      </c>
      <c r="H208" t="s">
        <v>16</v>
      </c>
      <c r="I208">
        <v>0</v>
      </c>
    </row>
    <row r="209" spans="3:9">
      <c r="C209" t="s">
        <v>326</v>
      </c>
      <c r="D209" t="s">
        <v>327</v>
      </c>
      <c r="E209" t="s">
        <v>113</v>
      </c>
      <c r="F209" t="s">
        <v>13</v>
      </c>
      <c r="G209" t="s">
        <v>328</v>
      </c>
      <c r="H209" t="s">
        <v>16</v>
      </c>
      <c r="I209">
        <v>0</v>
      </c>
    </row>
    <row r="210" spans="3:9">
      <c r="C210" t="s">
        <v>329</v>
      </c>
      <c r="D210" t="s">
        <v>8410</v>
      </c>
      <c r="E210" t="s">
        <v>113</v>
      </c>
      <c r="F210" t="s">
        <v>13</v>
      </c>
      <c r="G210" t="s">
        <v>331</v>
      </c>
      <c r="H210" t="s">
        <v>16</v>
      </c>
      <c r="I210">
        <v>0</v>
      </c>
    </row>
    <row r="211" spans="3:9">
      <c r="C211" t="s">
        <v>332</v>
      </c>
      <c r="D211" t="s">
        <v>8411</v>
      </c>
      <c r="E211" t="s">
        <v>113</v>
      </c>
      <c r="F211" t="s">
        <v>13</v>
      </c>
      <c r="G211" t="s">
        <v>334</v>
      </c>
      <c r="H211" t="s">
        <v>16</v>
      </c>
      <c r="I211">
        <v>0</v>
      </c>
    </row>
    <row r="212" spans="3:9">
      <c r="C212" t="s">
        <v>443</v>
      </c>
      <c r="D212" t="s">
        <v>444</v>
      </c>
      <c r="E212" t="s">
        <v>53</v>
      </c>
      <c r="F212" t="s">
        <v>10</v>
      </c>
      <c r="G212" t="s">
        <v>445</v>
      </c>
      <c r="H212" t="s">
        <v>12</v>
      </c>
      <c r="I212">
        <v>44.8163462455</v>
      </c>
    </row>
    <row r="213" spans="3:9">
      <c r="C213" t="s">
        <v>446</v>
      </c>
      <c r="D213" t="s">
        <v>447</v>
      </c>
      <c r="E213" t="s">
        <v>53</v>
      </c>
      <c r="F213" t="s">
        <v>10</v>
      </c>
      <c r="G213" t="s">
        <v>448</v>
      </c>
      <c r="H213" t="s">
        <v>12</v>
      </c>
      <c r="I213">
        <v>6.94164442809</v>
      </c>
    </row>
    <row r="214" spans="3:9">
      <c r="C214" t="s">
        <v>449</v>
      </c>
      <c r="D214" t="s">
        <v>8412</v>
      </c>
      <c r="E214" t="s">
        <v>53</v>
      </c>
      <c r="F214" t="s">
        <v>10</v>
      </c>
      <c r="G214" t="s">
        <v>451</v>
      </c>
      <c r="H214" t="s">
        <v>12</v>
      </c>
      <c r="I214" t="s">
        <v>8413</v>
      </c>
    </row>
    <row r="215" spans="3:9">
      <c r="C215" t="s">
        <v>452</v>
      </c>
      <c r="D215" t="s">
        <v>453</v>
      </c>
      <c r="E215" t="s">
        <v>53</v>
      </c>
      <c r="F215" t="s">
        <v>10</v>
      </c>
      <c r="G215" t="s">
        <v>454</v>
      </c>
      <c r="H215" t="s">
        <v>12</v>
      </c>
      <c r="I215" t="s">
        <v>8414</v>
      </c>
    </row>
    <row r="216" spans="3:9">
      <c r="C216" t="s">
        <v>455</v>
      </c>
      <c r="D216" t="s">
        <v>456</v>
      </c>
      <c r="E216" t="s">
        <v>53</v>
      </c>
      <c r="F216" t="s">
        <v>10</v>
      </c>
      <c r="G216" t="s">
        <v>457</v>
      </c>
      <c r="H216" t="s">
        <v>12</v>
      </c>
      <c r="I216" t="s">
        <v>8415</v>
      </c>
    </row>
    <row r="217" spans="3:9">
      <c r="C217" t="s">
        <v>458</v>
      </c>
      <c r="D217" t="s">
        <v>459</v>
      </c>
      <c r="E217" t="s">
        <v>53</v>
      </c>
      <c r="F217" t="s">
        <v>10</v>
      </c>
      <c r="G217" t="s">
        <v>460</v>
      </c>
      <c r="H217" t="s">
        <v>12</v>
      </c>
      <c r="I217" t="s">
        <v>8416</v>
      </c>
    </row>
    <row r="218" spans="3:9">
      <c r="C218" t="s">
        <v>461</v>
      </c>
      <c r="D218" t="s">
        <v>462</v>
      </c>
      <c r="E218" t="s">
        <v>53</v>
      </c>
      <c r="F218" t="s">
        <v>10</v>
      </c>
      <c r="G218" t="s">
        <v>463</v>
      </c>
      <c r="H218" t="s">
        <v>12</v>
      </c>
      <c r="I218" t="s">
        <v>8417</v>
      </c>
    </row>
    <row r="219" spans="3:9">
      <c r="C219" t="s">
        <v>465</v>
      </c>
      <c r="D219" t="s">
        <v>466</v>
      </c>
      <c r="E219" t="s">
        <v>53</v>
      </c>
      <c r="F219" t="s">
        <v>10</v>
      </c>
      <c r="G219" t="s">
        <v>467</v>
      </c>
      <c r="H219" t="s">
        <v>12</v>
      </c>
      <c r="I219" t="s">
        <v>8418</v>
      </c>
    </row>
    <row r="220" spans="3:9">
      <c r="C220" t="s">
        <v>468</v>
      </c>
      <c r="D220" t="s">
        <v>469</v>
      </c>
      <c r="E220" t="s">
        <v>53</v>
      </c>
      <c r="F220" t="s">
        <v>10</v>
      </c>
      <c r="G220" t="s">
        <v>470</v>
      </c>
      <c r="H220" t="s">
        <v>12</v>
      </c>
      <c r="I220" t="s">
        <v>8419</v>
      </c>
    </row>
    <row r="221" spans="3:9">
      <c r="C221" t="s">
        <v>259</v>
      </c>
      <c r="D221" t="s">
        <v>8420</v>
      </c>
      <c r="E221" t="s">
        <v>53</v>
      </c>
      <c r="F221" t="s">
        <v>13</v>
      </c>
      <c r="G221" t="s">
        <v>261</v>
      </c>
      <c r="H221" t="s">
        <v>16</v>
      </c>
      <c r="I221">
        <v>-77</v>
      </c>
    </row>
    <row r="222" spans="3:9">
      <c r="C222" t="s">
        <v>262</v>
      </c>
      <c r="D222" t="s">
        <v>8421</v>
      </c>
      <c r="E222" t="s">
        <v>53</v>
      </c>
      <c r="F222" t="s">
        <v>13</v>
      </c>
      <c r="G222" t="s">
        <v>263</v>
      </c>
      <c r="H222" t="s">
        <v>16</v>
      </c>
      <c r="I222">
        <v>-7</v>
      </c>
    </row>
    <row r="223" spans="3:9">
      <c r="C223" t="s">
        <v>264</v>
      </c>
      <c r="D223" t="s">
        <v>8422</v>
      </c>
      <c r="E223" t="s">
        <v>53</v>
      </c>
      <c r="F223" t="s">
        <v>13</v>
      </c>
      <c r="G223" t="s">
        <v>266</v>
      </c>
      <c r="H223" t="s">
        <v>16</v>
      </c>
      <c r="I223">
        <v>39</v>
      </c>
    </row>
    <row r="224" spans="3:9">
      <c r="C224" t="s">
        <v>267</v>
      </c>
      <c r="D224" t="s">
        <v>8423</v>
      </c>
      <c r="E224" t="s">
        <v>53</v>
      </c>
      <c r="F224" t="s">
        <v>13</v>
      </c>
      <c r="G224" t="s">
        <v>269</v>
      </c>
      <c r="H224" t="s">
        <v>16</v>
      </c>
      <c r="I224">
        <v>5</v>
      </c>
    </row>
    <row r="225" spans="3:9">
      <c r="C225" t="s">
        <v>270</v>
      </c>
      <c r="D225" t="s">
        <v>8424</v>
      </c>
      <c r="E225" t="s">
        <v>53</v>
      </c>
      <c r="F225" t="s">
        <v>13</v>
      </c>
      <c r="G225" t="s">
        <v>271</v>
      </c>
      <c r="H225" t="s">
        <v>16</v>
      </c>
      <c r="I225">
        <v>13</v>
      </c>
    </row>
    <row r="226" spans="3:9">
      <c r="C226" t="s">
        <v>23</v>
      </c>
      <c r="D226" t="s">
        <v>24</v>
      </c>
      <c r="E226" t="s">
        <v>53</v>
      </c>
      <c r="F226" t="s">
        <v>10</v>
      </c>
      <c r="G226" t="s">
        <v>25</v>
      </c>
      <c r="H226" t="s">
        <v>25</v>
      </c>
      <c r="I226" t="s">
        <v>8425</v>
      </c>
    </row>
    <row r="227" spans="3:9">
      <c r="C227" t="s">
        <v>26</v>
      </c>
      <c r="D227" t="s">
        <v>27</v>
      </c>
      <c r="E227" t="s">
        <v>53</v>
      </c>
      <c r="F227" t="s">
        <v>10</v>
      </c>
      <c r="G227" t="s">
        <v>8426</v>
      </c>
      <c r="H227" t="s">
        <v>8426</v>
      </c>
      <c r="I227" t="s">
        <v>8427</v>
      </c>
    </row>
    <row r="228" spans="3:9">
      <c r="C228" t="s">
        <v>29</v>
      </c>
      <c r="D228" t="s">
        <v>30</v>
      </c>
      <c r="E228" t="s">
        <v>53</v>
      </c>
      <c r="F228" t="s">
        <v>10</v>
      </c>
      <c r="G228" t="s">
        <v>31</v>
      </c>
      <c r="H228" t="s">
        <v>31</v>
      </c>
      <c r="I228" t="s">
        <v>8428</v>
      </c>
    </row>
    <row r="229" spans="3:9">
      <c r="C229" t="s">
        <v>35</v>
      </c>
      <c r="D229" t="s">
        <v>36</v>
      </c>
      <c r="E229" t="s">
        <v>53</v>
      </c>
      <c r="F229" t="s">
        <v>10</v>
      </c>
      <c r="G229" t="s">
        <v>37</v>
      </c>
      <c r="H229" t="s">
        <v>37</v>
      </c>
      <c r="I229" t="s">
        <v>8429</v>
      </c>
    </row>
    <row r="230" spans="3:9">
      <c r="C230" t="s">
        <v>38</v>
      </c>
      <c r="D230" t="s">
        <v>39</v>
      </c>
      <c r="E230" t="s">
        <v>53</v>
      </c>
      <c r="F230" t="s">
        <v>10</v>
      </c>
      <c r="G230" t="s">
        <v>40</v>
      </c>
      <c r="H230" t="s">
        <v>40</v>
      </c>
      <c r="I230" t="s">
        <v>8430</v>
      </c>
    </row>
    <row r="231" spans="3:9">
      <c r="C231" t="s">
        <v>41</v>
      </c>
      <c r="D231" t="s">
        <v>8431</v>
      </c>
      <c r="E231" t="s">
        <v>53</v>
      </c>
      <c r="F231" t="s">
        <v>10</v>
      </c>
      <c r="G231" t="s">
        <v>43</v>
      </c>
      <c r="H231" t="s">
        <v>43</v>
      </c>
      <c r="I231" t="s">
        <v>8432</v>
      </c>
    </row>
    <row r="232" spans="3:9">
      <c r="C232" t="s">
        <v>617</v>
      </c>
      <c r="D232" t="s">
        <v>618</v>
      </c>
      <c r="E232" t="s">
        <v>117</v>
      </c>
      <c r="F232" t="s">
        <v>13</v>
      </c>
      <c r="G232" t="s">
        <v>619</v>
      </c>
      <c r="H232" t="s">
        <v>16</v>
      </c>
      <c r="I232">
        <v>910902</v>
      </c>
    </row>
    <row r="233" spans="3:9">
      <c r="C233" t="s">
        <v>620</v>
      </c>
      <c r="D233" t="s">
        <v>621</v>
      </c>
      <c r="E233" t="s">
        <v>117</v>
      </c>
      <c r="F233" t="s">
        <v>13</v>
      </c>
      <c r="G233" t="s">
        <v>622</v>
      </c>
      <c r="H233" t="s">
        <v>16</v>
      </c>
      <c r="I233">
        <v>0</v>
      </c>
    </row>
    <row r="234" spans="3:9">
      <c r="C234" t="s">
        <v>623</v>
      </c>
      <c r="D234" t="s">
        <v>624</v>
      </c>
      <c r="E234" t="s">
        <v>117</v>
      </c>
      <c r="F234" t="s">
        <v>13</v>
      </c>
      <c r="G234" t="s">
        <v>8433</v>
      </c>
      <c r="H234" t="s">
        <v>16</v>
      </c>
      <c r="I234">
        <v>0</v>
      </c>
    </row>
    <row r="235" spans="3:9">
      <c r="C235" t="s">
        <v>627</v>
      </c>
      <c r="D235" t="s">
        <v>584</v>
      </c>
      <c r="E235" t="s">
        <v>117</v>
      </c>
      <c r="F235" t="s">
        <v>13</v>
      </c>
      <c r="G235" t="s">
        <v>628</v>
      </c>
      <c r="H235" t="s">
        <v>16</v>
      </c>
      <c r="I235">
        <v>770</v>
      </c>
    </row>
    <row r="236" spans="3:9">
      <c r="C236" t="s">
        <v>629</v>
      </c>
      <c r="D236" t="s">
        <v>587</v>
      </c>
      <c r="E236" t="s">
        <v>117</v>
      </c>
      <c r="F236" t="s">
        <v>13</v>
      </c>
      <c r="G236" t="s">
        <v>630</v>
      </c>
      <c r="H236" t="s">
        <v>16</v>
      </c>
      <c r="I236">
        <v>0</v>
      </c>
    </row>
    <row r="237" spans="3:9">
      <c r="C237" t="s">
        <v>631</v>
      </c>
      <c r="D237" t="s">
        <v>8434</v>
      </c>
      <c r="E237" t="s">
        <v>117</v>
      </c>
      <c r="F237" t="s">
        <v>13</v>
      </c>
      <c r="G237" t="s">
        <v>632</v>
      </c>
      <c r="H237" t="s">
        <v>16</v>
      </c>
      <c r="I237">
        <v>0</v>
      </c>
    </row>
    <row r="238" spans="3:9">
      <c r="C238" t="s">
        <v>633</v>
      </c>
      <c r="D238" t="s">
        <v>8435</v>
      </c>
      <c r="E238" t="s">
        <v>117</v>
      </c>
      <c r="F238" t="s">
        <v>13</v>
      </c>
      <c r="G238" t="s">
        <v>634</v>
      </c>
      <c r="H238" t="s">
        <v>16</v>
      </c>
      <c r="I238">
        <v>0</v>
      </c>
    </row>
    <row r="239" spans="3:9">
      <c r="C239" t="s">
        <v>635</v>
      </c>
      <c r="D239" t="s">
        <v>8436</v>
      </c>
      <c r="E239" t="s">
        <v>117</v>
      </c>
      <c r="F239" t="s">
        <v>13</v>
      </c>
      <c r="G239" t="s">
        <v>636</v>
      </c>
      <c r="H239" t="s">
        <v>16</v>
      </c>
      <c r="I239">
        <v>0</v>
      </c>
    </row>
    <row r="240" spans="3:9">
      <c r="C240" t="s">
        <v>637</v>
      </c>
      <c r="D240" t="s">
        <v>8437</v>
      </c>
      <c r="E240" t="s">
        <v>117</v>
      </c>
      <c r="F240" t="s">
        <v>13</v>
      </c>
      <c r="G240" t="s">
        <v>638</v>
      </c>
      <c r="H240" t="s">
        <v>16</v>
      </c>
      <c r="I240">
        <v>533</v>
      </c>
    </row>
    <row r="241" spans="3:9">
      <c r="C241" t="s">
        <v>639</v>
      </c>
      <c r="D241" t="s">
        <v>8438</v>
      </c>
      <c r="E241" t="s">
        <v>117</v>
      </c>
      <c r="F241" t="s">
        <v>13</v>
      </c>
      <c r="G241" t="s">
        <v>640</v>
      </c>
      <c r="H241" t="s">
        <v>16</v>
      </c>
      <c r="I241">
        <v>217</v>
      </c>
    </row>
    <row r="242" spans="3:9">
      <c r="C242" t="s">
        <v>641</v>
      </c>
      <c r="D242" t="s">
        <v>8439</v>
      </c>
      <c r="E242" t="s">
        <v>117</v>
      </c>
      <c r="F242" t="s">
        <v>13</v>
      </c>
      <c r="G242" t="s">
        <v>642</v>
      </c>
      <c r="H242" t="s">
        <v>16</v>
      </c>
      <c r="I242">
        <v>0</v>
      </c>
    </row>
    <row r="243" spans="3:9">
      <c r="C243" t="s">
        <v>643</v>
      </c>
      <c r="D243" t="s">
        <v>8440</v>
      </c>
      <c r="E243" t="s">
        <v>117</v>
      </c>
      <c r="F243" t="s">
        <v>13</v>
      </c>
      <c r="G243" t="s">
        <v>644</v>
      </c>
      <c r="H243" t="s">
        <v>16</v>
      </c>
      <c r="I243">
        <v>26</v>
      </c>
    </row>
    <row r="244" spans="3:9">
      <c r="C244" t="s">
        <v>645</v>
      </c>
      <c r="D244" t="s">
        <v>8441</v>
      </c>
      <c r="E244" t="s">
        <v>117</v>
      </c>
      <c r="F244" t="s">
        <v>13</v>
      </c>
      <c r="G244" t="s">
        <v>646</v>
      </c>
      <c r="H244" t="s">
        <v>16</v>
      </c>
      <c r="I244">
        <v>0</v>
      </c>
    </row>
    <row r="245" spans="3:9">
      <c r="C245" t="s">
        <v>647</v>
      </c>
      <c r="D245" t="s">
        <v>8442</v>
      </c>
      <c r="E245" t="s">
        <v>117</v>
      </c>
      <c r="F245" t="s">
        <v>13</v>
      </c>
      <c r="G245" t="s">
        <v>649</v>
      </c>
      <c r="H245" t="s">
        <v>16</v>
      </c>
      <c r="I245">
        <v>0</v>
      </c>
    </row>
    <row r="246" spans="3:9">
      <c r="C246" t="s">
        <v>650</v>
      </c>
      <c r="D246" t="s">
        <v>8443</v>
      </c>
      <c r="E246" t="s">
        <v>117</v>
      </c>
      <c r="F246" t="s">
        <v>13</v>
      </c>
      <c r="G246" t="s">
        <v>652</v>
      </c>
      <c r="H246" t="s">
        <v>16</v>
      </c>
      <c r="I246">
        <v>0</v>
      </c>
    </row>
    <row r="247" spans="3:9">
      <c r="C247" t="s">
        <v>653</v>
      </c>
      <c r="D247" t="s">
        <v>8444</v>
      </c>
      <c r="E247" t="s">
        <v>117</v>
      </c>
      <c r="F247" t="s">
        <v>13</v>
      </c>
      <c r="G247" t="s">
        <v>655</v>
      </c>
      <c r="H247" t="s">
        <v>16</v>
      </c>
      <c r="I247">
        <v>0</v>
      </c>
    </row>
    <row r="248" spans="3:9">
      <c r="C248" t="s">
        <v>656</v>
      </c>
      <c r="D248" t="s">
        <v>8445</v>
      </c>
      <c r="E248" t="s">
        <v>117</v>
      </c>
      <c r="F248" t="s">
        <v>13</v>
      </c>
      <c r="G248" t="s">
        <v>658</v>
      </c>
      <c r="H248" t="s">
        <v>16</v>
      </c>
      <c r="I248">
        <v>0</v>
      </c>
    </row>
    <row r="249" spans="3:9">
      <c r="C249" t="s">
        <v>659</v>
      </c>
      <c r="D249" t="s">
        <v>8446</v>
      </c>
      <c r="E249" t="s">
        <v>117</v>
      </c>
      <c r="F249" t="s">
        <v>13</v>
      </c>
      <c r="G249" t="s">
        <v>661</v>
      </c>
      <c r="H249" t="s">
        <v>16</v>
      </c>
      <c r="I249">
        <v>0</v>
      </c>
    </row>
    <row r="250" spans="3:9">
      <c r="C250" t="s">
        <v>662</v>
      </c>
      <c r="D250" t="s">
        <v>663</v>
      </c>
      <c r="E250" t="s">
        <v>117</v>
      </c>
      <c r="F250" t="s">
        <v>13</v>
      </c>
      <c r="G250" t="s">
        <v>664</v>
      </c>
      <c r="H250" t="s">
        <v>16</v>
      </c>
      <c r="I250">
        <v>0</v>
      </c>
    </row>
    <row r="251" spans="3:9">
      <c r="C251" t="s">
        <v>665</v>
      </c>
      <c r="D251" t="s">
        <v>666</v>
      </c>
      <c r="E251" t="s">
        <v>117</v>
      </c>
      <c r="F251" t="s">
        <v>13</v>
      </c>
      <c r="G251" t="s">
        <v>667</v>
      </c>
      <c r="H251" t="s">
        <v>16</v>
      </c>
      <c r="I251">
        <v>0</v>
      </c>
    </row>
    <row r="252" spans="3:9">
      <c r="C252" t="s">
        <v>668</v>
      </c>
      <c r="D252" t="s">
        <v>8447</v>
      </c>
      <c r="E252" t="s">
        <v>117</v>
      </c>
      <c r="F252" t="s">
        <v>13</v>
      </c>
      <c r="G252" t="s">
        <v>670</v>
      </c>
      <c r="H252" t="s">
        <v>16</v>
      </c>
      <c r="I252">
        <v>0</v>
      </c>
    </row>
    <row r="253" spans="3:9">
      <c r="C253" t="s">
        <v>671</v>
      </c>
      <c r="D253" t="s">
        <v>8448</v>
      </c>
      <c r="E253" t="s">
        <v>117</v>
      </c>
      <c r="F253" t="s">
        <v>13</v>
      </c>
      <c r="G253" t="s">
        <v>673</v>
      </c>
      <c r="H253" t="s">
        <v>16</v>
      </c>
      <c r="I253">
        <v>0</v>
      </c>
    </row>
    <row r="254" spans="3:9">
      <c r="C254" t="s">
        <v>674</v>
      </c>
      <c r="D254" t="s">
        <v>8449</v>
      </c>
      <c r="E254" t="s">
        <v>117</v>
      </c>
      <c r="F254" t="s">
        <v>13</v>
      </c>
      <c r="G254" t="s">
        <v>676</v>
      </c>
      <c r="H254" t="s">
        <v>16</v>
      </c>
      <c r="I254">
        <v>0</v>
      </c>
    </row>
    <row r="255" spans="3:9">
      <c r="C255" t="s">
        <v>677</v>
      </c>
      <c r="D255" t="s">
        <v>678</v>
      </c>
      <c r="E255" t="s">
        <v>117</v>
      </c>
      <c r="F255" t="s">
        <v>13</v>
      </c>
      <c r="G255" t="s">
        <v>679</v>
      </c>
      <c r="H255" t="s">
        <v>16</v>
      </c>
      <c r="I255">
        <v>312</v>
      </c>
    </row>
    <row r="256" spans="3:9">
      <c r="C256" t="s">
        <v>680</v>
      </c>
      <c r="D256" t="s">
        <v>681</v>
      </c>
      <c r="E256" t="s">
        <v>117</v>
      </c>
      <c r="F256" t="s">
        <v>13</v>
      </c>
      <c r="G256" t="s">
        <v>682</v>
      </c>
      <c r="H256" t="s">
        <v>16</v>
      </c>
      <c r="I256">
        <v>88</v>
      </c>
    </row>
    <row r="257" spans="3:9">
      <c r="C257" t="s">
        <v>683</v>
      </c>
      <c r="D257" t="s">
        <v>8450</v>
      </c>
      <c r="E257" t="s">
        <v>117</v>
      </c>
      <c r="F257" t="s">
        <v>13</v>
      </c>
      <c r="G257" t="s">
        <v>685</v>
      </c>
      <c r="H257" t="s">
        <v>16</v>
      </c>
      <c r="I257">
        <v>0</v>
      </c>
    </row>
    <row r="258" spans="3:9">
      <c r="C258" t="s">
        <v>686</v>
      </c>
      <c r="D258" t="s">
        <v>8451</v>
      </c>
      <c r="E258" t="s">
        <v>117</v>
      </c>
      <c r="F258" t="s">
        <v>13</v>
      </c>
      <c r="G258" t="s">
        <v>688</v>
      </c>
      <c r="H258" t="s">
        <v>16</v>
      </c>
      <c r="I258">
        <v>0</v>
      </c>
    </row>
    <row r="259" spans="3:9">
      <c r="C259" t="s">
        <v>689</v>
      </c>
      <c r="D259" t="s">
        <v>8452</v>
      </c>
      <c r="E259" t="s">
        <v>117</v>
      </c>
      <c r="F259" t="s">
        <v>13</v>
      </c>
      <c r="G259" t="s">
        <v>691</v>
      </c>
      <c r="H259" t="s">
        <v>16</v>
      </c>
      <c r="I259">
        <v>0</v>
      </c>
    </row>
    <row r="260" spans="3:9">
      <c r="C260" t="s">
        <v>692</v>
      </c>
      <c r="D260" t="s">
        <v>693</v>
      </c>
      <c r="E260" t="s">
        <v>117</v>
      </c>
      <c r="F260" t="s">
        <v>13</v>
      </c>
      <c r="G260" t="s">
        <v>694</v>
      </c>
      <c r="H260" t="s">
        <v>16</v>
      </c>
      <c r="I260">
        <v>0</v>
      </c>
    </row>
    <row r="261" spans="3:9">
      <c r="C261" t="s">
        <v>695</v>
      </c>
      <c r="D261" t="s">
        <v>696</v>
      </c>
      <c r="E261" t="s">
        <v>117</v>
      </c>
      <c r="F261" t="s">
        <v>13</v>
      </c>
      <c r="G261" t="s">
        <v>697</v>
      </c>
      <c r="H261" t="s">
        <v>16</v>
      </c>
      <c r="I261">
        <v>0</v>
      </c>
    </row>
    <row r="262" spans="3:9">
      <c r="C262" t="s">
        <v>698</v>
      </c>
      <c r="D262" t="s">
        <v>8453</v>
      </c>
      <c r="E262" t="s">
        <v>117</v>
      </c>
      <c r="F262" t="s">
        <v>13</v>
      </c>
      <c r="G262" t="s">
        <v>700</v>
      </c>
      <c r="H262" t="s">
        <v>16</v>
      </c>
      <c r="I262">
        <v>0</v>
      </c>
    </row>
    <row r="263" spans="3:9">
      <c r="C263" t="s">
        <v>701</v>
      </c>
      <c r="D263" t="s">
        <v>8454</v>
      </c>
      <c r="E263" t="s">
        <v>117</v>
      </c>
      <c r="F263" t="s">
        <v>13</v>
      </c>
      <c r="G263" t="s">
        <v>703</v>
      </c>
      <c r="H263" t="s">
        <v>16</v>
      </c>
      <c r="I263">
        <v>0</v>
      </c>
    </row>
    <row r="264" spans="3:9">
      <c r="C264" t="s">
        <v>704</v>
      </c>
      <c r="D264" t="s">
        <v>8455</v>
      </c>
      <c r="E264" t="s">
        <v>117</v>
      </c>
      <c r="F264" t="s">
        <v>13</v>
      </c>
      <c r="G264" t="s">
        <v>706</v>
      </c>
      <c r="H264" t="s">
        <v>16</v>
      </c>
      <c r="I264">
        <v>0</v>
      </c>
    </row>
    <row r="265" spans="3:9">
      <c r="C265" t="s">
        <v>707</v>
      </c>
      <c r="D265" t="s">
        <v>708</v>
      </c>
      <c r="E265" t="s">
        <v>117</v>
      </c>
      <c r="F265" t="s">
        <v>13</v>
      </c>
      <c r="G265" t="s">
        <v>709</v>
      </c>
      <c r="H265" t="s">
        <v>16</v>
      </c>
      <c r="I265">
        <v>0</v>
      </c>
    </row>
    <row r="266" spans="3:9">
      <c r="C266" t="s">
        <v>710</v>
      </c>
      <c r="D266" t="s">
        <v>711</v>
      </c>
      <c r="E266" t="s">
        <v>117</v>
      </c>
      <c r="F266" t="s">
        <v>13</v>
      </c>
      <c r="G266" t="s">
        <v>712</v>
      </c>
      <c r="H266" t="s">
        <v>16</v>
      </c>
      <c r="I266">
        <v>0</v>
      </c>
    </row>
    <row r="267" spans="3:9">
      <c r="C267" t="s">
        <v>713</v>
      </c>
      <c r="D267" t="s">
        <v>8456</v>
      </c>
      <c r="E267" t="s">
        <v>117</v>
      </c>
      <c r="F267" t="s">
        <v>13</v>
      </c>
      <c r="G267" t="s">
        <v>715</v>
      </c>
      <c r="H267" t="s">
        <v>16</v>
      </c>
      <c r="I267">
        <v>0</v>
      </c>
    </row>
    <row r="268" spans="3:9">
      <c r="C268" t="s">
        <v>716</v>
      </c>
      <c r="D268" t="s">
        <v>8457</v>
      </c>
      <c r="E268" t="s">
        <v>117</v>
      </c>
      <c r="F268" t="s">
        <v>13</v>
      </c>
      <c r="G268" t="s">
        <v>718</v>
      </c>
      <c r="H268" t="s">
        <v>16</v>
      </c>
      <c r="I268">
        <v>0</v>
      </c>
    </row>
    <row r="269" spans="3:9">
      <c r="C269" t="s">
        <v>719</v>
      </c>
      <c r="D269" t="s">
        <v>8458</v>
      </c>
      <c r="E269" t="s">
        <v>117</v>
      </c>
      <c r="F269" t="s">
        <v>13</v>
      </c>
      <c r="G269" t="s">
        <v>721</v>
      </c>
      <c r="H269" t="s">
        <v>16</v>
      </c>
      <c r="I269">
        <v>0</v>
      </c>
    </row>
    <row r="270" spans="3:9">
      <c r="C270" t="s">
        <v>722</v>
      </c>
      <c r="D270" t="s">
        <v>8459</v>
      </c>
      <c r="E270" t="s">
        <v>117</v>
      </c>
      <c r="F270" t="s">
        <v>13</v>
      </c>
      <c r="G270" t="s">
        <v>724</v>
      </c>
      <c r="H270" t="s">
        <v>16</v>
      </c>
      <c r="I270">
        <v>0</v>
      </c>
    </row>
    <row r="271" spans="3:9">
      <c r="C271" t="s">
        <v>725</v>
      </c>
      <c r="D271" t="s">
        <v>8460</v>
      </c>
      <c r="E271" t="s">
        <v>117</v>
      </c>
      <c r="F271" t="s">
        <v>13</v>
      </c>
      <c r="G271" t="s">
        <v>727</v>
      </c>
      <c r="H271" t="s">
        <v>16</v>
      </c>
      <c r="I271">
        <v>12</v>
      </c>
    </row>
    <row r="272" spans="3:9">
      <c r="C272" t="s">
        <v>728</v>
      </c>
      <c r="D272" t="s">
        <v>8461</v>
      </c>
      <c r="E272" t="s">
        <v>117</v>
      </c>
      <c r="F272" t="s">
        <v>13</v>
      </c>
      <c r="G272" t="s">
        <v>730</v>
      </c>
      <c r="H272" t="s">
        <v>16</v>
      </c>
      <c r="I272">
        <v>0</v>
      </c>
    </row>
    <row r="273" spans="3:9">
      <c r="C273" t="s">
        <v>731</v>
      </c>
      <c r="D273" t="s">
        <v>8462</v>
      </c>
      <c r="E273" t="s">
        <v>117</v>
      </c>
      <c r="F273" t="s">
        <v>13</v>
      </c>
      <c r="G273" t="s">
        <v>733</v>
      </c>
      <c r="H273" t="s">
        <v>16</v>
      </c>
      <c r="I273">
        <v>0</v>
      </c>
    </row>
    <row r="274" spans="3:9">
      <c r="C274" t="s">
        <v>734</v>
      </c>
      <c r="D274" t="s">
        <v>8463</v>
      </c>
      <c r="E274" t="s">
        <v>117</v>
      </c>
      <c r="F274" t="s">
        <v>13</v>
      </c>
      <c r="G274" t="s">
        <v>736</v>
      </c>
      <c r="H274" t="s">
        <v>16</v>
      </c>
      <c r="I274">
        <v>0</v>
      </c>
    </row>
    <row r="275" spans="3:9">
      <c r="C275" t="s">
        <v>737</v>
      </c>
      <c r="D275" t="s">
        <v>8464</v>
      </c>
      <c r="E275" t="s">
        <v>117</v>
      </c>
      <c r="F275" t="s">
        <v>13</v>
      </c>
      <c r="G275" t="s">
        <v>739</v>
      </c>
      <c r="H275" t="s">
        <v>16</v>
      </c>
      <c r="I275">
        <v>25</v>
      </c>
    </row>
    <row r="276" spans="3:9">
      <c r="C276" t="s">
        <v>740</v>
      </c>
      <c r="D276" t="s">
        <v>8465</v>
      </c>
      <c r="E276" t="s">
        <v>117</v>
      </c>
      <c r="F276" t="s">
        <v>13</v>
      </c>
      <c r="G276" t="s">
        <v>742</v>
      </c>
      <c r="H276" t="s">
        <v>16</v>
      </c>
      <c r="I276">
        <v>15</v>
      </c>
    </row>
    <row r="277" spans="3:9">
      <c r="C277" t="s">
        <v>743</v>
      </c>
      <c r="D277" t="s">
        <v>8466</v>
      </c>
      <c r="E277" t="s">
        <v>117</v>
      </c>
      <c r="F277" t="s">
        <v>13</v>
      </c>
      <c r="G277" t="s">
        <v>745</v>
      </c>
      <c r="H277" t="s">
        <v>16</v>
      </c>
      <c r="I277">
        <v>0</v>
      </c>
    </row>
    <row r="278" spans="3:9">
      <c r="C278" t="s">
        <v>746</v>
      </c>
      <c r="D278" t="s">
        <v>8467</v>
      </c>
      <c r="E278" t="s">
        <v>117</v>
      </c>
      <c r="F278" t="s">
        <v>13</v>
      </c>
      <c r="G278" t="s">
        <v>748</v>
      </c>
      <c r="H278" t="s">
        <v>16</v>
      </c>
      <c r="I278">
        <v>0</v>
      </c>
    </row>
    <row r="279" spans="3:9">
      <c r="C279" t="s">
        <v>749</v>
      </c>
      <c r="D279" t="s">
        <v>8468</v>
      </c>
      <c r="E279" t="s">
        <v>117</v>
      </c>
      <c r="F279" t="s">
        <v>13</v>
      </c>
      <c r="G279" t="s">
        <v>751</v>
      </c>
      <c r="H279" t="s">
        <v>16</v>
      </c>
      <c r="I279">
        <v>0</v>
      </c>
    </row>
    <row r="280" spans="3:9">
      <c r="C280" t="s">
        <v>752</v>
      </c>
      <c r="D280" t="s">
        <v>8469</v>
      </c>
      <c r="E280" t="s">
        <v>117</v>
      </c>
      <c r="F280" t="s">
        <v>13</v>
      </c>
      <c r="G280" t="s">
        <v>754</v>
      </c>
      <c r="H280" t="s">
        <v>16</v>
      </c>
      <c r="I280">
        <v>196</v>
      </c>
    </row>
    <row r="281" spans="3:9">
      <c r="C281" t="s">
        <v>755</v>
      </c>
      <c r="D281" t="s">
        <v>8470</v>
      </c>
      <c r="E281" t="s">
        <v>117</v>
      </c>
      <c r="F281" t="s">
        <v>13</v>
      </c>
      <c r="G281" t="s">
        <v>757</v>
      </c>
      <c r="H281" t="s">
        <v>16</v>
      </c>
      <c r="I281">
        <v>102</v>
      </c>
    </row>
    <row r="282" spans="3:9">
      <c r="C282" t="s">
        <v>758</v>
      </c>
      <c r="D282" t="s">
        <v>8471</v>
      </c>
      <c r="E282" t="s">
        <v>117</v>
      </c>
      <c r="F282" t="s">
        <v>13</v>
      </c>
      <c r="G282" t="s">
        <v>760</v>
      </c>
      <c r="H282" t="s">
        <v>16</v>
      </c>
      <c r="I282">
        <v>0</v>
      </c>
    </row>
    <row r="283" spans="3:9">
      <c r="C283" t="s">
        <v>761</v>
      </c>
      <c r="D283" t="s">
        <v>8472</v>
      </c>
      <c r="E283" t="s">
        <v>117</v>
      </c>
      <c r="F283" t="s">
        <v>13</v>
      </c>
      <c r="G283" t="s">
        <v>763</v>
      </c>
      <c r="H283" t="s">
        <v>16</v>
      </c>
      <c r="I283">
        <v>26</v>
      </c>
    </row>
    <row r="284" spans="3:9">
      <c r="C284" t="s">
        <v>764</v>
      </c>
      <c r="D284" t="s">
        <v>8473</v>
      </c>
      <c r="E284" t="s">
        <v>117</v>
      </c>
      <c r="F284" t="s">
        <v>13</v>
      </c>
      <c r="G284" t="s">
        <v>766</v>
      </c>
      <c r="H284" t="s">
        <v>16</v>
      </c>
      <c r="I284">
        <v>0</v>
      </c>
    </row>
    <row r="285" spans="3:9">
      <c r="C285" t="s">
        <v>536</v>
      </c>
      <c r="D285" t="s">
        <v>537</v>
      </c>
      <c r="E285" t="s">
        <v>117</v>
      </c>
      <c r="F285" t="s">
        <v>13</v>
      </c>
      <c r="G285" t="s">
        <v>9596</v>
      </c>
      <c r="H285" t="s">
        <v>16</v>
      </c>
      <c r="I285">
        <v>11</v>
      </c>
    </row>
    <row r="286" spans="3:9">
      <c r="C286" t="s">
        <v>107</v>
      </c>
      <c r="D286" t="s">
        <v>108</v>
      </c>
      <c r="E286" t="s">
        <v>8474</v>
      </c>
      <c r="F286" t="s">
        <v>10</v>
      </c>
      <c r="G286" t="s">
        <v>110</v>
      </c>
      <c r="H286" t="s">
        <v>12</v>
      </c>
      <c r="I286" t="s">
        <v>8475</v>
      </c>
    </row>
    <row r="287" spans="3:9">
      <c r="C287" t="s">
        <v>111</v>
      </c>
      <c r="D287" t="s">
        <v>112</v>
      </c>
      <c r="E287" t="s">
        <v>8474</v>
      </c>
      <c r="F287" t="s">
        <v>10</v>
      </c>
      <c r="G287" t="s">
        <v>114</v>
      </c>
      <c r="H287" t="s">
        <v>12</v>
      </c>
      <c r="I287" t="s">
        <v>8476</v>
      </c>
    </row>
    <row r="288" spans="3:9">
      <c r="C288" t="s">
        <v>115</v>
      </c>
      <c r="D288" t="s">
        <v>116</v>
      </c>
      <c r="E288" t="s">
        <v>8474</v>
      </c>
      <c r="F288" t="s">
        <v>10</v>
      </c>
      <c r="G288" t="s">
        <v>118</v>
      </c>
      <c r="H288" t="s">
        <v>12</v>
      </c>
      <c r="I288" t="s">
        <v>8477</v>
      </c>
    </row>
    <row r="289" spans="3:9">
      <c r="C289" t="s">
        <v>119</v>
      </c>
      <c r="D289" t="s">
        <v>120</v>
      </c>
      <c r="E289" t="s">
        <v>8474</v>
      </c>
      <c r="F289" t="s">
        <v>10</v>
      </c>
      <c r="G289" t="s">
        <v>121</v>
      </c>
      <c r="H289" t="s">
        <v>12</v>
      </c>
      <c r="I289" t="s">
        <v>8478</v>
      </c>
    </row>
    <row r="290" spans="3:9">
      <c r="C290" t="s">
        <v>122</v>
      </c>
      <c r="D290" t="s">
        <v>123</v>
      </c>
      <c r="E290" t="s">
        <v>8474</v>
      </c>
      <c r="F290" t="s">
        <v>10</v>
      </c>
      <c r="G290" t="s">
        <v>124</v>
      </c>
      <c r="H290" t="s">
        <v>12</v>
      </c>
      <c r="I290" t="s">
        <v>8479</v>
      </c>
    </row>
    <row r="291" spans="3:9">
      <c r="C291" t="s">
        <v>125</v>
      </c>
      <c r="D291" t="s">
        <v>126</v>
      </c>
      <c r="E291" t="s">
        <v>8474</v>
      </c>
      <c r="F291" t="s">
        <v>10</v>
      </c>
      <c r="G291" t="s">
        <v>127</v>
      </c>
      <c r="H291" t="s">
        <v>12</v>
      </c>
      <c r="I291" t="s">
        <v>8480</v>
      </c>
    </row>
    <row r="292" spans="3:9">
      <c r="C292" t="s">
        <v>18</v>
      </c>
      <c r="D292" t="s">
        <v>8481</v>
      </c>
      <c r="E292" t="s">
        <v>53</v>
      </c>
      <c r="F292" t="s">
        <v>10</v>
      </c>
      <c r="G292" t="s">
        <v>21</v>
      </c>
      <c r="H292" t="s">
        <v>12</v>
      </c>
      <c r="I292" t="s">
        <v>8482</v>
      </c>
    </row>
  </sheetData>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T92"/>
  <sheetViews>
    <sheetView zoomScale="70" zoomScaleNormal="70" workbookViewId="0">
      <selection activeCell="P45" sqref="P45"/>
    </sheetView>
  </sheetViews>
  <sheetFormatPr defaultColWidth="8.7109375" defaultRowHeight="15"/>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289" t="s">
        <v>8483</v>
      </c>
      <c r="E1" s="289"/>
      <c r="F1" s="289"/>
      <c r="G1" s="289"/>
      <c r="H1" s="289"/>
      <c r="N1" s="289" t="s">
        <v>8484</v>
      </c>
      <c r="O1" s="289"/>
      <c r="P1" s="289"/>
      <c r="Q1" s="289"/>
      <c r="R1" s="289"/>
      <c r="S1" s="289"/>
      <c r="T1" s="289"/>
    </row>
    <row r="2" spans="2:20" ht="15.75" customHeight="1">
      <c r="D2" s="289"/>
      <c r="E2" s="289"/>
      <c r="F2" s="289"/>
      <c r="G2" s="289"/>
      <c r="H2" s="289"/>
      <c r="N2" s="289"/>
      <c r="O2" s="289"/>
      <c r="P2" s="289"/>
      <c r="Q2" s="289"/>
      <c r="R2" s="289"/>
      <c r="S2" s="289"/>
      <c r="T2" s="289"/>
    </row>
    <row r="3" spans="2:20" ht="15.75" customHeight="1">
      <c r="D3" t="s">
        <v>8485</v>
      </c>
      <c r="F3">
        <v>1081</v>
      </c>
      <c r="H3">
        <v>1087</v>
      </c>
      <c r="N3">
        <v>1089</v>
      </c>
      <c r="P3">
        <v>1100</v>
      </c>
      <c r="R3">
        <v>1110</v>
      </c>
      <c r="T3">
        <v>1118</v>
      </c>
    </row>
    <row r="5" spans="2:20" ht="15.75" customHeight="1">
      <c r="C5" t="s">
        <v>8486</v>
      </c>
      <c r="D5" s="23">
        <f>Fonctions!E11/100</f>
        <v>-3.9000000000000003E-3</v>
      </c>
      <c r="E5" s="24" t="s">
        <v>253</v>
      </c>
      <c r="F5" s="23">
        <f>Fonctions!E12/100</f>
        <v>-2.5600000000000002E-3</v>
      </c>
      <c r="G5" s="24" t="s">
        <v>257</v>
      </c>
      <c r="H5" s="25">
        <f>F5</f>
        <v>-2.5600000000000002E-3</v>
      </c>
      <c r="J5" t="s">
        <v>8487</v>
      </c>
      <c r="K5" t="s">
        <v>8488</v>
      </c>
      <c r="N5" s="26">
        <f>H5</f>
        <v>-2.5600000000000002E-3</v>
      </c>
      <c r="O5" s="27" t="s">
        <v>8489</v>
      </c>
      <c r="P5" s="26">
        <f>N5</f>
        <v>-2.5600000000000002E-3</v>
      </c>
      <c r="Q5" s="27" t="s">
        <v>8490</v>
      </c>
      <c r="R5" s="26">
        <f>P5</f>
        <v>-2.5600000000000002E-3</v>
      </c>
      <c r="S5" s="27" t="s">
        <v>8491</v>
      </c>
    </row>
    <row r="6" spans="2:20" ht="15.75" customHeight="1">
      <c r="C6" t="s">
        <v>8492</v>
      </c>
      <c r="D6" s="25">
        <f>Fonctions!E9/100</f>
        <v>-7.000000000000001E-4</v>
      </c>
      <c r="E6" s="24" t="s">
        <v>239</v>
      </c>
      <c r="F6" s="25">
        <f>Fonctions!E10/100</f>
        <v>1E-3</v>
      </c>
      <c r="G6" s="24" t="s">
        <v>243</v>
      </c>
      <c r="H6" s="25">
        <v>1.01E-3</v>
      </c>
      <c r="J6" t="s">
        <v>8493</v>
      </c>
      <c r="N6" s="28">
        <f>N7</f>
        <v>1.01E-3</v>
      </c>
      <c r="O6" s="29" t="s">
        <v>1177</v>
      </c>
      <c r="P6" s="28">
        <f>N6</f>
        <v>1.01E-3</v>
      </c>
      <c r="Q6" s="29" t="s">
        <v>1180</v>
      </c>
      <c r="R6" s="28">
        <f>P6</f>
        <v>1.01E-3</v>
      </c>
      <c r="S6" s="29" t="s">
        <v>1183</v>
      </c>
    </row>
    <row r="7" spans="2:20" ht="15.75" customHeight="1">
      <c r="J7" s="30"/>
      <c r="N7" s="31">
        <v>1.01E-3</v>
      </c>
      <c r="O7" s="31"/>
      <c r="P7" s="31">
        <v>9.1E-4</v>
      </c>
      <c r="Q7" s="31"/>
      <c r="R7" s="31">
        <v>7.2000000000000005E-4</v>
      </c>
    </row>
    <row r="8" spans="2:20" ht="15.75" customHeight="1">
      <c r="C8" s="32"/>
      <c r="D8" s="33">
        <v>2008</v>
      </c>
      <c r="E8" s="34" t="s">
        <v>8494</v>
      </c>
      <c r="F8" s="33">
        <v>2013</v>
      </c>
      <c r="G8" s="34" t="s">
        <v>8494</v>
      </c>
      <c r="H8" s="33">
        <v>2018</v>
      </c>
      <c r="J8" t="s">
        <v>8487</v>
      </c>
      <c r="L8" s="34" t="s">
        <v>8495</v>
      </c>
      <c r="N8" s="35">
        <v>2020</v>
      </c>
      <c r="O8" s="33" t="s">
        <v>8493</v>
      </c>
      <c r="P8" s="34">
        <v>2030</v>
      </c>
      <c r="Q8" s="33" t="s">
        <v>8493</v>
      </c>
      <c r="R8" s="34">
        <v>2040</v>
      </c>
      <c r="S8" s="33" t="s">
        <v>8493</v>
      </c>
      <c r="T8" s="36">
        <v>2050</v>
      </c>
    </row>
    <row r="9" spans="2:20" ht="15.75" customHeight="1">
      <c r="C9" s="37"/>
      <c r="D9" s="38" t="s">
        <v>143</v>
      </c>
      <c r="E9" s="39"/>
      <c r="F9" s="38" t="s">
        <v>140</v>
      </c>
      <c r="G9" s="39"/>
      <c r="H9" s="38" t="s">
        <v>138</v>
      </c>
      <c r="N9" s="40" t="s">
        <v>1186</v>
      </c>
      <c r="O9" s="41"/>
      <c r="P9" s="42" t="s">
        <v>1188</v>
      </c>
      <c r="Q9" s="41"/>
      <c r="R9" s="42" t="s">
        <v>1191</v>
      </c>
      <c r="S9" s="41"/>
      <c r="T9" s="43" t="s">
        <v>1194</v>
      </c>
    </row>
    <row r="10" spans="2:20" ht="15.75" customHeight="1">
      <c r="B10" t="s">
        <v>8496</v>
      </c>
      <c r="C10" s="44" t="s">
        <v>7128</v>
      </c>
      <c r="D10" s="45">
        <v>1084428</v>
      </c>
      <c r="E10" s="46">
        <f>F10-D10</f>
        <v>-3657</v>
      </c>
      <c r="F10" s="45">
        <v>1080771</v>
      </c>
      <c r="G10" s="46">
        <f>H10-F10</f>
        <v>5448</v>
      </c>
      <c r="H10" s="45">
        <v>1086219</v>
      </c>
      <c r="J10">
        <f>H10-D10</f>
        <v>1791</v>
      </c>
      <c r="L10">
        <f>N10-H10</f>
        <v>2195</v>
      </c>
      <c r="N10" s="47">
        <f>Fonctions!E18</f>
        <v>1088414</v>
      </c>
      <c r="O10" s="48">
        <f>P10-N10</f>
        <v>11043</v>
      </c>
      <c r="P10" s="49">
        <f>Fonctions!E19</f>
        <v>1099457</v>
      </c>
      <c r="Q10" s="48">
        <f>R10-P10</f>
        <v>11155</v>
      </c>
      <c r="R10" s="49">
        <f>Fonctions!E20</f>
        <v>1110612</v>
      </c>
      <c r="S10" s="48">
        <f>T10-R10</f>
        <v>11268</v>
      </c>
      <c r="T10" s="50">
        <f>Fonctions!E21</f>
        <v>1121880</v>
      </c>
    </row>
    <row r="11" spans="2:20" ht="15.75" customHeight="1">
      <c r="C11" s="44"/>
      <c r="D11" s="38" t="s">
        <v>203</v>
      </c>
      <c r="E11" s="51"/>
      <c r="F11" s="38" t="s">
        <v>176</v>
      </c>
      <c r="G11" s="51"/>
      <c r="H11" s="38" t="s">
        <v>162</v>
      </c>
      <c r="N11" s="52" t="s">
        <v>8497</v>
      </c>
      <c r="O11" s="53"/>
      <c r="P11" s="52" t="s">
        <v>8498</v>
      </c>
      <c r="Q11" s="53"/>
      <c r="R11" s="52" t="s">
        <v>8499</v>
      </c>
      <c r="S11" s="53"/>
      <c r="T11" s="38" t="s">
        <v>8500</v>
      </c>
    </row>
    <row r="12" spans="2:20" ht="15.75" customHeight="1">
      <c r="B12" t="s">
        <v>8501</v>
      </c>
      <c r="C12" s="44" t="s">
        <v>8502</v>
      </c>
      <c r="D12" s="54">
        <v>495950</v>
      </c>
      <c r="E12" s="51">
        <f>F12-D12</f>
        <v>7818</v>
      </c>
      <c r="F12" s="54">
        <v>503768</v>
      </c>
      <c r="G12" s="51">
        <f>H12-F12</f>
        <v>8795</v>
      </c>
      <c r="H12" s="54">
        <v>512563</v>
      </c>
      <c r="J12">
        <f>H12-D12</f>
        <v>16613</v>
      </c>
      <c r="K12" s="55"/>
      <c r="L12">
        <f>N12-H12</f>
        <v>3527</v>
      </c>
      <c r="N12" s="56">
        <f>N28</f>
        <v>516090</v>
      </c>
      <c r="O12" s="53">
        <f>P12-N12</f>
        <v>18743</v>
      </c>
      <c r="P12" s="57">
        <f>P28</f>
        <v>534833</v>
      </c>
      <c r="Q12" s="53">
        <f>R12-P12</f>
        <v>19513</v>
      </c>
      <c r="R12" s="57">
        <f>R28</f>
        <v>554346</v>
      </c>
      <c r="S12" s="53">
        <f>T12-R12</f>
        <v>20314</v>
      </c>
      <c r="T12" s="58">
        <f>T28</f>
        <v>574660</v>
      </c>
    </row>
    <row r="13" spans="2:20" ht="15.75" customHeight="1">
      <c r="C13" s="44"/>
      <c r="D13" s="59">
        <f>D12/D21</f>
        <v>0.68994155772791577</v>
      </c>
      <c r="E13" s="51"/>
      <c r="F13" s="59">
        <f>F12/F21</f>
        <v>0.67559379723120372</v>
      </c>
      <c r="G13" s="51"/>
      <c r="H13" s="59">
        <f>H12/H21</f>
        <v>0.66367005215481745</v>
      </c>
      <c r="K13" s="55"/>
      <c r="L13" s="55"/>
      <c r="N13" s="60">
        <f>1-N16-N19</f>
        <v>0.66367005215481756</v>
      </c>
      <c r="O13" s="61">
        <f>P13-N13</f>
        <v>1.4999999999999902E-2</v>
      </c>
      <c r="P13" s="60">
        <f>1-P16-P19</f>
        <v>0.67867005215481746</v>
      </c>
      <c r="Q13" s="61">
        <f>R13-P13</f>
        <v>1.5000000000000013E-2</v>
      </c>
      <c r="R13" s="60">
        <f>1-R16-R19</f>
        <v>0.69367005215481747</v>
      </c>
      <c r="S13" s="61">
        <f>T13-R13</f>
        <v>1.4999999999999902E-2</v>
      </c>
      <c r="T13" s="62">
        <f>1-T16-T19</f>
        <v>0.70867005215481738</v>
      </c>
    </row>
    <row r="14" spans="2:20" ht="15.75" customHeight="1">
      <c r="C14" s="44"/>
      <c r="D14" s="38" t="s">
        <v>206</v>
      </c>
      <c r="E14" s="51"/>
      <c r="F14" s="38" t="s">
        <v>179</v>
      </c>
      <c r="G14" s="51"/>
      <c r="H14" s="38" t="s">
        <v>163</v>
      </c>
      <c r="K14" s="55"/>
      <c r="L14" s="55"/>
      <c r="M14" s="55" t="s">
        <v>8503</v>
      </c>
      <c r="N14" s="38" t="s">
        <v>8504</v>
      </c>
      <c r="O14" s="53"/>
      <c r="P14" s="38" t="s">
        <v>8505</v>
      </c>
      <c r="Q14" s="53"/>
      <c r="R14" s="38" t="s">
        <v>8506</v>
      </c>
      <c r="S14" s="53"/>
      <c r="T14" s="38" t="s">
        <v>8507</v>
      </c>
    </row>
    <row r="15" spans="2:20" ht="15.75" customHeight="1">
      <c r="B15" t="s">
        <v>8501</v>
      </c>
      <c r="C15" s="44" t="s">
        <v>8508</v>
      </c>
      <c r="D15" s="54">
        <v>166797</v>
      </c>
      <c r="E15" s="51">
        <f>F15-D15</f>
        <v>11146</v>
      </c>
      <c r="F15" s="54">
        <v>177943</v>
      </c>
      <c r="G15" s="51">
        <f>H15-F15</f>
        <v>17162</v>
      </c>
      <c r="H15" s="54">
        <v>195105</v>
      </c>
      <c r="J15">
        <f>H15-D15</f>
        <v>28308</v>
      </c>
      <c r="K15" s="55"/>
      <c r="L15">
        <f>N15-H15</f>
        <v>1343</v>
      </c>
      <c r="M15" t="s">
        <v>8509</v>
      </c>
      <c r="N15" s="56">
        <f>ROUND(N12/N13*N16,0)</f>
        <v>196448</v>
      </c>
      <c r="O15" s="53">
        <f>P15-N15</f>
        <v>-1306</v>
      </c>
      <c r="P15" s="56">
        <f>ROUND(P12/P13*P16,0)</f>
        <v>195142</v>
      </c>
      <c r="Q15" s="53">
        <f>R15-P15</f>
        <v>-1250</v>
      </c>
      <c r="R15" s="56">
        <f>ROUND(R12/R13*R16,0)</f>
        <v>193892</v>
      </c>
      <c r="S15" s="53">
        <f>T15-R15</f>
        <v>-1203</v>
      </c>
      <c r="T15" s="54">
        <f>ROUND(T12/T13*T16,0)</f>
        <v>192689</v>
      </c>
    </row>
    <row r="16" spans="2:20" ht="15.75" customHeight="1">
      <c r="C16" s="44"/>
      <c r="D16" s="59">
        <f>D15/D21</f>
        <v>0.23203988709414897</v>
      </c>
      <c r="E16" s="51"/>
      <c r="F16" s="59">
        <f>F15/F21</f>
        <v>0.23863601312650284</v>
      </c>
      <c r="G16" s="51"/>
      <c r="H16" s="59">
        <f>H15/H21</f>
        <v>0.25262327855437411</v>
      </c>
      <c r="K16" s="55"/>
      <c r="L16" s="55"/>
      <c r="M16" s="63">
        <v>-5.0000000000000001E-3</v>
      </c>
      <c r="N16" s="60">
        <f>H16</f>
        <v>0.25262327855437411</v>
      </c>
      <c r="O16" s="61">
        <f>P16-N16</f>
        <v>-5.0000000000000044E-3</v>
      </c>
      <c r="P16" s="60">
        <f>N16+$M$16</f>
        <v>0.2476232785543741</v>
      </c>
      <c r="Q16" s="61">
        <f>R16-P16</f>
        <v>-5.0000000000000044E-3</v>
      </c>
      <c r="R16" s="60">
        <f>P16+$M$16</f>
        <v>0.2426232785543741</v>
      </c>
      <c r="S16" s="61">
        <f>T16-R16</f>
        <v>-5.0000000000000044E-3</v>
      </c>
      <c r="T16" s="62">
        <f>R16+$M$16</f>
        <v>0.2376232785543741</v>
      </c>
    </row>
    <row r="17" spans="2:20" ht="15.75" customHeight="1">
      <c r="C17" s="44"/>
      <c r="D17" s="38" t="s">
        <v>209</v>
      </c>
      <c r="E17" s="51"/>
      <c r="F17" s="38" t="s">
        <v>182</v>
      </c>
      <c r="G17" s="51"/>
      <c r="H17" s="38" t="s">
        <v>164</v>
      </c>
      <c r="K17" s="55"/>
      <c r="L17" s="55"/>
      <c r="N17" s="38" t="s">
        <v>8510</v>
      </c>
      <c r="O17" s="53"/>
      <c r="P17" s="38" t="s">
        <v>8511</v>
      </c>
      <c r="Q17" s="53"/>
      <c r="R17" s="38" t="s">
        <v>8512</v>
      </c>
      <c r="S17" s="53"/>
      <c r="T17" s="38" t="s">
        <v>8513</v>
      </c>
    </row>
    <row r="18" spans="2:20" ht="15.75" customHeight="1">
      <c r="B18" t="s">
        <v>8501</v>
      </c>
      <c r="C18" s="44" t="s">
        <v>8514</v>
      </c>
      <c r="D18" s="54">
        <v>56082</v>
      </c>
      <c r="E18" s="51">
        <f>F18-D18</f>
        <v>7874</v>
      </c>
      <c r="F18" s="54">
        <v>63956</v>
      </c>
      <c r="G18" s="51">
        <f>H18-F18</f>
        <v>692</v>
      </c>
      <c r="H18" s="54">
        <v>64648</v>
      </c>
      <c r="J18">
        <f>H18-D18</f>
        <v>8566</v>
      </c>
      <c r="K18" s="55"/>
      <c r="L18">
        <f>N18-H18</f>
        <v>445</v>
      </c>
      <c r="M18" t="s">
        <v>8515</v>
      </c>
      <c r="N18" s="56">
        <f>ROUND(N12/N13*N19,0)</f>
        <v>65093</v>
      </c>
      <c r="O18" s="53">
        <f>P18-N18</f>
        <v>-7008</v>
      </c>
      <c r="P18" s="56">
        <f>ROUND(P12/P13*P19,0)</f>
        <v>58085</v>
      </c>
      <c r="Q18" s="53">
        <f>R18-P18</f>
        <v>-7174</v>
      </c>
      <c r="R18" s="56">
        <f>ROUND(R12/R13*R19,0)</f>
        <v>50911</v>
      </c>
      <c r="S18" s="53">
        <f>T18-R18</f>
        <v>-7360</v>
      </c>
      <c r="T18" s="54">
        <f>ROUND(T12/T13*T19,0)</f>
        <v>43551</v>
      </c>
    </row>
    <row r="19" spans="2:20" ht="15.75" customHeight="1">
      <c r="C19" s="44"/>
      <c r="D19" s="59">
        <f>D18/D21</f>
        <v>7.8018555177935225E-2</v>
      </c>
      <c r="E19" s="51"/>
      <c r="F19" s="59">
        <f>F18/F21</f>
        <v>8.577018964229341E-2</v>
      </c>
      <c r="G19" s="51"/>
      <c r="H19" s="59">
        <f>H18/H21</f>
        <v>8.370666929080843E-2</v>
      </c>
      <c r="K19" s="55"/>
      <c r="L19" s="55"/>
      <c r="M19" s="63">
        <v>-0.01</v>
      </c>
      <c r="N19" s="60">
        <f>H19</f>
        <v>8.370666929080843E-2</v>
      </c>
      <c r="O19" s="61">
        <f>P19-N19</f>
        <v>-9.999999999999995E-3</v>
      </c>
      <c r="P19" s="60">
        <f>N19+$M$19</f>
        <v>7.3706669290808435E-2</v>
      </c>
      <c r="Q19" s="61">
        <f>R19-P19</f>
        <v>-9.999999999999995E-3</v>
      </c>
      <c r="R19" s="60">
        <f>P19+$M$19</f>
        <v>6.370666929080844E-2</v>
      </c>
      <c r="S19" s="61">
        <f>T19-R19</f>
        <v>-1.0000000000000002E-2</v>
      </c>
      <c r="T19" s="62">
        <f>R19+$M$19</f>
        <v>5.3706669290808438E-2</v>
      </c>
    </row>
    <row r="20" spans="2:20" ht="15.75" customHeight="1">
      <c r="C20" s="44" t="s">
        <v>8516</v>
      </c>
      <c r="D20" s="64">
        <f>D15+D18</f>
        <v>222879</v>
      </c>
      <c r="E20" s="65">
        <f>E15+E18</f>
        <v>19020</v>
      </c>
      <c r="F20" s="64">
        <f>F15+F18</f>
        <v>241899</v>
      </c>
      <c r="G20" s="65">
        <f>G15+G18</f>
        <v>17854</v>
      </c>
      <c r="H20" s="64">
        <f>H15+H18</f>
        <v>259753</v>
      </c>
      <c r="J20">
        <f>H20-D20</f>
        <v>36874</v>
      </c>
      <c r="L20">
        <f>N20-H20</f>
        <v>1788</v>
      </c>
      <c r="N20" s="64">
        <f t="shared" ref="N20:T20" si="0">N15+N18</f>
        <v>261541</v>
      </c>
      <c r="O20" s="66">
        <f t="shared" si="0"/>
        <v>-8314</v>
      </c>
      <c r="P20" s="64">
        <f t="shared" si="0"/>
        <v>253227</v>
      </c>
      <c r="Q20" s="66">
        <f t="shared" si="0"/>
        <v>-8424</v>
      </c>
      <c r="R20" s="64">
        <f t="shared" si="0"/>
        <v>244803</v>
      </c>
      <c r="S20" s="66">
        <f t="shared" si="0"/>
        <v>-8563</v>
      </c>
      <c r="T20" s="64">
        <f t="shared" si="0"/>
        <v>236240</v>
      </c>
    </row>
    <row r="21" spans="2:20" ht="15.75" customHeight="1">
      <c r="C21" s="67" t="s">
        <v>8517</v>
      </c>
      <c r="D21" s="68">
        <f>D20+D12</f>
        <v>718829</v>
      </c>
      <c r="E21" s="69">
        <f>E20+E12</f>
        <v>26838</v>
      </c>
      <c r="F21" s="68">
        <f>F20+F12</f>
        <v>745667</v>
      </c>
      <c r="G21" s="69">
        <f>G20+G12</f>
        <v>26649</v>
      </c>
      <c r="H21" s="68">
        <f>H20+H12</f>
        <v>772316</v>
      </c>
      <c r="J21">
        <f>H21-D21</f>
        <v>53487</v>
      </c>
      <c r="N21" s="68">
        <f>N12+N15+N18</f>
        <v>777631</v>
      </c>
      <c r="O21" s="69">
        <f>O20+O12</f>
        <v>10429</v>
      </c>
      <c r="P21" s="68">
        <f>P12+P15+P18</f>
        <v>788060</v>
      </c>
      <c r="Q21" s="69">
        <f>Q20+Q12</f>
        <v>11089</v>
      </c>
      <c r="R21" s="68">
        <f>R12+R15+R18</f>
        <v>799149</v>
      </c>
      <c r="S21" s="69">
        <f>S20+S12</f>
        <v>11751</v>
      </c>
      <c r="T21" s="68">
        <f>T12+T15+T18</f>
        <v>810900</v>
      </c>
    </row>
    <row r="24" spans="2:20" ht="15.75" customHeight="1">
      <c r="C24" s="67"/>
      <c r="D24" s="32">
        <f>D8</f>
        <v>2008</v>
      </c>
      <c r="E24" s="32" t="str">
        <f>E8</f>
        <v>5 ans</v>
      </c>
      <c r="F24" s="32">
        <f>F8</f>
        <v>2013</v>
      </c>
      <c r="G24" s="32" t="str">
        <f>G8</f>
        <v>5 ans</v>
      </c>
      <c r="H24" s="70">
        <f>H8</f>
        <v>2018</v>
      </c>
      <c r="I24" s="71"/>
      <c r="J24" s="71"/>
      <c r="N24" s="32">
        <f t="shared" ref="N24:T24" si="1">N8</f>
        <v>2020</v>
      </c>
      <c r="O24" s="32" t="str">
        <f t="shared" si="1"/>
        <v>10 ans</v>
      </c>
      <c r="P24" s="32">
        <f t="shared" si="1"/>
        <v>2030</v>
      </c>
      <c r="Q24" s="32" t="str">
        <f t="shared" si="1"/>
        <v>10 ans</v>
      </c>
      <c r="R24" s="32">
        <f t="shared" si="1"/>
        <v>2040</v>
      </c>
      <c r="S24" s="32" t="str">
        <f t="shared" si="1"/>
        <v>10 ans</v>
      </c>
      <c r="T24" s="70">
        <f t="shared" si="1"/>
        <v>2050</v>
      </c>
    </row>
    <row r="25" spans="2:20" ht="15.75" customHeight="1">
      <c r="C25" s="67"/>
      <c r="D25" s="72" t="s">
        <v>157</v>
      </c>
      <c r="E25" s="46"/>
      <c r="F25" s="73" t="s">
        <v>151</v>
      </c>
      <c r="G25" s="46"/>
      <c r="H25" s="74" t="s">
        <v>147</v>
      </c>
      <c r="I25" s="71"/>
      <c r="J25" s="71"/>
      <c r="N25" s="72" t="s">
        <v>8518</v>
      </c>
      <c r="O25" s="46"/>
      <c r="P25" s="73" t="s">
        <v>8519</v>
      </c>
      <c r="Q25" s="46"/>
      <c r="R25" s="73" t="s">
        <v>8520</v>
      </c>
      <c r="S25" s="46"/>
      <c r="T25" s="74" t="s">
        <v>8521</v>
      </c>
    </row>
    <row r="26" spans="2:20" ht="15.75" customHeight="1">
      <c r="B26" t="s">
        <v>8522</v>
      </c>
      <c r="C26" s="67" t="s">
        <v>8523</v>
      </c>
      <c r="D26" s="75">
        <v>1060119</v>
      </c>
      <c r="E26" s="51">
        <f>F26-D26</f>
        <v>-3905</v>
      </c>
      <c r="F26" s="57">
        <v>1056214</v>
      </c>
      <c r="G26" s="51">
        <f>H26-F26</f>
        <v>4272</v>
      </c>
      <c r="H26" s="58">
        <v>1060486</v>
      </c>
      <c r="J26">
        <f>H26-D26</f>
        <v>367</v>
      </c>
      <c r="L26">
        <f>N26-H26</f>
        <v>2143</v>
      </c>
      <c r="N26" s="56">
        <f>N10-N30</f>
        <v>1062629</v>
      </c>
      <c r="O26" s="51">
        <f>P26-N26</f>
        <v>10781</v>
      </c>
      <c r="P26" s="57">
        <f>P10-P30</f>
        <v>1073410</v>
      </c>
      <c r="Q26" s="51">
        <f>R26-P26</f>
        <v>10891</v>
      </c>
      <c r="R26" s="57">
        <f>R10-R30</f>
        <v>1084301</v>
      </c>
      <c r="S26" s="51">
        <f>T26-R26</f>
        <v>11001</v>
      </c>
      <c r="T26" s="58">
        <f>T10-T30</f>
        <v>1095302</v>
      </c>
    </row>
    <row r="27" spans="2:20" ht="15.75" customHeight="1">
      <c r="C27" s="67"/>
      <c r="D27" s="52" t="s">
        <v>154</v>
      </c>
      <c r="E27" s="51"/>
      <c r="F27" s="76" t="s">
        <v>148</v>
      </c>
      <c r="G27" s="51"/>
      <c r="H27" s="77" t="s">
        <v>146</v>
      </c>
      <c r="N27" s="52" t="s">
        <v>8524</v>
      </c>
      <c r="O27" s="51"/>
      <c r="P27" s="76" t="s">
        <v>8525</v>
      </c>
      <c r="Q27" s="51"/>
      <c r="R27" s="76" t="s">
        <v>8526</v>
      </c>
      <c r="S27" s="51"/>
      <c r="T27" s="77" t="s">
        <v>8527</v>
      </c>
    </row>
    <row r="28" spans="2:20" ht="15.75" customHeight="1">
      <c r="B28" t="s">
        <v>8522</v>
      </c>
      <c r="C28" s="67" t="s">
        <v>8528</v>
      </c>
      <c r="D28" s="75">
        <v>495931</v>
      </c>
      <c r="E28" s="51">
        <f>F28-D28</f>
        <v>7921</v>
      </c>
      <c r="F28" s="57">
        <v>503852</v>
      </c>
      <c r="G28" s="51">
        <f>H28-F28</f>
        <v>8574</v>
      </c>
      <c r="H28" s="58">
        <v>512426</v>
      </c>
      <c r="J28" s="51">
        <f>H28-D28</f>
        <v>16495</v>
      </c>
      <c r="K28" s="78"/>
      <c r="L28">
        <f>N28-H28</f>
        <v>3664</v>
      </c>
      <c r="M28" s="78"/>
      <c r="N28" s="56">
        <f>ROUND(N26/N34,0)</f>
        <v>516090</v>
      </c>
      <c r="O28" s="51">
        <f>P28-N28</f>
        <v>18743</v>
      </c>
      <c r="P28" s="57">
        <f>ROUND(P26/P34,0)</f>
        <v>534833</v>
      </c>
      <c r="Q28" s="51">
        <f>R28-P28</f>
        <v>19513</v>
      </c>
      <c r="R28" s="57">
        <f>ROUND(R26/R34,0)</f>
        <v>554346</v>
      </c>
      <c r="S28" s="51">
        <f>T28-R28</f>
        <v>20314</v>
      </c>
      <c r="T28" s="58">
        <f>ROUND(T26/T34,0)</f>
        <v>574660</v>
      </c>
    </row>
    <row r="29" spans="2:20" ht="15.75" customHeight="1">
      <c r="C29" s="67"/>
      <c r="D29" s="79" t="s">
        <v>264</v>
      </c>
      <c r="E29" s="80"/>
      <c r="F29" s="27" t="s">
        <v>267</v>
      </c>
      <c r="G29" s="80"/>
      <c r="H29" s="81" t="s">
        <v>270</v>
      </c>
      <c r="L29" s="78"/>
      <c r="M29" s="78"/>
      <c r="N29" s="79" t="s">
        <v>8529</v>
      </c>
      <c r="O29" s="51"/>
      <c r="P29" s="27" t="s">
        <v>8530</v>
      </c>
      <c r="Q29" s="51"/>
      <c r="R29" s="27" t="s">
        <v>8531</v>
      </c>
      <c r="S29" s="51"/>
      <c r="T29" s="81" t="s">
        <v>8532</v>
      </c>
    </row>
    <row r="30" spans="2:20" ht="15.75" customHeight="1">
      <c r="C30" s="67" t="s">
        <v>8533</v>
      </c>
      <c r="D30" s="82">
        <f>D10-D26</f>
        <v>24309</v>
      </c>
      <c r="E30" s="69">
        <f>F30-D30</f>
        <v>248</v>
      </c>
      <c r="F30" s="68">
        <f>F10-F26</f>
        <v>24557</v>
      </c>
      <c r="G30" s="69">
        <f>H30-F30</f>
        <v>1176</v>
      </c>
      <c r="H30" s="83">
        <f>H10-H26</f>
        <v>25733</v>
      </c>
      <c r="J30" s="84">
        <f>H30-D30</f>
        <v>1424</v>
      </c>
      <c r="L30">
        <f>N30-H30</f>
        <v>52</v>
      </c>
      <c r="M30" s="78"/>
      <c r="N30" s="82">
        <f>ROUND(N10*N32,0)</f>
        <v>25785</v>
      </c>
      <c r="O30" s="69">
        <f>P30-N30</f>
        <v>262</v>
      </c>
      <c r="P30" s="68">
        <f>ROUND(P10*P32,0)</f>
        <v>26047</v>
      </c>
      <c r="Q30" s="69">
        <f>R30-P30</f>
        <v>264</v>
      </c>
      <c r="R30" s="68">
        <f>ROUND(R10*R32,0)</f>
        <v>26311</v>
      </c>
      <c r="S30" s="69">
        <f>T30-R30</f>
        <v>267</v>
      </c>
      <c r="T30" s="83">
        <f>ROUND(T10*T32,0)</f>
        <v>26578</v>
      </c>
    </row>
    <row r="31" spans="2:20" ht="15.75" customHeight="1">
      <c r="C31" s="67"/>
      <c r="D31" s="79" t="s">
        <v>8534</v>
      </c>
      <c r="E31" s="84"/>
      <c r="F31" s="27" t="s">
        <v>8535</v>
      </c>
      <c r="G31" s="84"/>
      <c r="H31" s="81" t="s">
        <v>8536</v>
      </c>
      <c r="L31" s="78"/>
      <c r="M31" s="78"/>
      <c r="N31" s="79" t="s">
        <v>8537</v>
      </c>
      <c r="O31" s="51"/>
      <c r="P31" s="27" t="s">
        <v>8538</v>
      </c>
      <c r="Q31" s="51"/>
      <c r="R31" s="27" t="s">
        <v>8539</v>
      </c>
      <c r="S31" s="51"/>
      <c r="T31" s="81" t="s">
        <v>8540</v>
      </c>
    </row>
    <row r="32" spans="2:20" ht="15.75" customHeight="1">
      <c r="C32" s="67"/>
      <c r="D32" s="85">
        <f>D30/D10</f>
        <v>2.2416425986787506E-2</v>
      </c>
      <c r="E32" s="84"/>
      <c r="F32" s="86">
        <f>F30/F10</f>
        <v>2.2721742163696101E-2</v>
      </c>
      <c r="G32" s="84"/>
      <c r="H32" s="87">
        <f>H30/H10</f>
        <v>2.3690434433571866E-2</v>
      </c>
      <c r="K32" s="78"/>
      <c r="L32" s="78"/>
      <c r="M32" s="78"/>
      <c r="N32" s="85">
        <f>H32</f>
        <v>2.3690434433571866E-2</v>
      </c>
      <c r="O32" s="84"/>
      <c r="P32" s="86">
        <f>N32</f>
        <v>2.3690434433571866E-2</v>
      </c>
      <c r="Q32" s="84"/>
      <c r="R32" s="86">
        <f>P32</f>
        <v>2.3690434433571866E-2</v>
      </c>
      <c r="S32" s="84"/>
      <c r="T32" s="87">
        <f>R32</f>
        <v>2.3690434433571866E-2</v>
      </c>
    </row>
    <row r="33" spans="2:20" ht="15.75" customHeight="1">
      <c r="C33" s="67"/>
      <c r="D33" s="79" t="s">
        <v>245</v>
      </c>
      <c r="E33" s="84"/>
      <c r="F33" s="27" t="s">
        <v>249</v>
      </c>
      <c r="G33" s="84"/>
      <c r="H33" s="81" t="s">
        <v>252</v>
      </c>
      <c r="K33" s="78"/>
      <c r="L33" s="78"/>
      <c r="M33" s="78"/>
      <c r="N33" s="88" t="s">
        <v>1197</v>
      </c>
      <c r="O33" s="84"/>
      <c r="P33" s="29" t="s">
        <v>1200</v>
      </c>
      <c r="Q33" s="84"/>
      <c r="R33" s="29" t="s">
        <v>1203</v>
      </c>
      <c r="S33" s="84"/>
      <c r="T33" s="89" t="s">
        <v>1206</v>
      </c>
    </row>
    <row r="34" spans="2:20" ht="15.75" customHeight="1">
      <c r="B34" t="s">
        <v>8541</v>
      </c>
      <c r="C34" s="67" t="s">
        <v>8542</v>
      </c>
      <c r="D34" s="90">
        <f>D26/D28</f>
        <v>2.1376340660293467</v>
      </c>
      <c r="E34" s="91">
        <f>F34-D34</f>
        <v>-4.1355793838306454E-2</v>
      </c>
      <c r="F34" s="92">
        <f>F26/F28</f>
        <v>2.0962782721910402</v>
      </c>
      <c r="G34" s="91">
        <f>H34-F34</f>
        <v>-2.6738475225234648E-2</v>
      </c>
      <c r="H34" s="93">
        <f>H26/H28</f>
        <v>2.0695397969658056</v>
      </c>
      <c r="J34" s="94">
        <f>H34-D34</f>
        <v>-6.8094269063541102E-2</v>
      </c>
      <c r="N34" s="90">
        <f>Fonctions!E22</f>
        <v>2.0590000000000002</v>
      </c>
      <c r="O34" s="91">
        <f>P34-N34</f>
        <v>-5.2000000000000046E-2</v>
      </c>
      <c r="P34" s="92">
        <f>Fonctions!E23</f>
        <v>2.0070000000000001</v>
      </c>
      <c r="Q34" s="91">
        <f>R34-P34</f>
        <v>-5.1000000000000156E-2</v>
      </c>
      <c r="R34" s="92">
        <f>Fonctions!E24</f>
        <v>1.956</v>
      </c>
      <c r="S34" s="91">
        <f>T34-R34</f>
        <v>-5.0000000000000044E-2</v>
      </c>
      <c r="T34" s="93">
        <f>Fonctions!E25</f>
        <v>1.9059999999999999</v>
      </c>
    </row>
    <row r="35" spans="2:20" ht="15.75" customHeight="1">
      <c r="C35" s="67"/>
      <c r="D35" s="95" t="s">
        <v>8543</v>
      </c>
      <c r="E35" s="96" t="s">
        <v>8544</v>
      </c>
      <c r="F35" s="96" t="s">
        <v>8545</v>
      </c>
      <c r="G35" s="96" t="s">
        <v>8546</v>
      </c>
      <c r="H35" s="97" t="s">
        <v>8547</v>
      </c>
      <c r="I35" s="98"/>
      <c r="J35" s="98"/>
      <c r="K35" s="99"/>
      <c r="L35" s="99"/>
      <c r="M35" s="99"/>
      <c r="N35" s="95" t="s">
        <v>8548</v>
      </c>
      <c r="O35" s="96" t="s">
        <v>8549</v>
      </c>
      <c r="P35" s="96" t="s">
        <v>8550</v>
      </c>
      <c r="Q35" s="96" t="s">
        <v>8551</v>
      </c>
      <c r="R35" s="96" t="s">
        <v>8552</v>
      </c>
      <c r="S35" s="96" t="s">
        <v>8553</v>
      </c>
      <c r="T35" s="97" t="s">
        <v>8554</v>
      </c>
    </row>
    <row r="36" spans="2:20" ht="15.75" customHeight="1">
      <c r="C36" s="67" t="s">
        <v>8555</v>
      </c>
      <c r="D36" s="82">
        <f>D28</f>
        <v>495931</v>
      </c>
      <c r="E36" s="100">
        <f>F36-D36</f>
        <v>7921</v>
      </c>
      <c r="F36" s="68">
        <f>F28</f>
        <v>503852</v>
      </c>
      <c r="G36" s="100">
        <f>H36-F36</f>
        <v>8574</v>
      </c>
      <c r="H36" s="83">
        <f>H28</f>
        <v>512426</v>
      </c>
      <c r="I36" s="101"/>
      <c r="J36" s="101">
        <f>N36-H36</f>
        <v>3664</v>
      </c>
      <c r="L36">
        <f>N36-H36</f>
        <v>3664</v>
      </c>
      <c r="N36" s="82">
        <f>N28</f>
        <v>516090</v>
      </c>
      <c r="O36" s="100">
        <f>P36-N36</f>
        <v>18743</v>
      </c>
      <c r="P36" s="68">
        <f>P28</f>
        <v>534833</v>
      </c>
      <c r="Q36" s="100">
        <f>R36-P36</f>
        <v>19513</v>
      </c>
      <c r="R36" s="68">
        <f>R28</f>
        <v>554346</v>
      </c>
      <c r="S36" s="100">
        <f>T36-R36</f>
        <v>20314</v>
      </c>
      <c r="T36" s="83">
        <f>T28</f>
        <v>574660</v>
      </c>
    </row>
    <row r="37" spans="2:20" ht="15.75" customHeight="1">
      <c r="C37" s="67" t="s">
        <v>8556</v>
      </c>
      <c r="D37" s="102"/>
      <c r="E37" s="100">
        <f>E36/5</f>
        <v>1584.2</v>
      </c>
      <c r="F37" s="100"/>
      <c r="G37" s="100">
        <f>G36/5</f>
        <v>1714.8</v>
      </c>
      <c r="H37" s="103"/>
      <c r="I37" s="101"/>
      <c r="J37" s="101"/>
      <c r="N37" s="104"/>
      <c r="O37" s="100">
        <f>O36/10</f>
        <v>1874.3</v>
      </c>
      <c r="P37" s="100"/>
      <c r="Q37" s="100">
        <f>Q36/10</f>
        <v>1951.3</v>
      </c>
      <c r="R37" s="100"/>
      <c r="S37" s="100">
        <f>S36/10</f>
        <v>2031.4</v>
      </c>
      <c r="T37" s="103"/>
    </row>
    <row r="38" spans="2:20" ht="15.75" customHeight="1">
      <c r="C38" s="67" t="s">
        <v>8557</v>
      </c>
      <c r="D38" s="105"/>
      <c r="E38" s="106">
        <f>E30/5</f>
        <v>49.6</v>
      </c>
      <c r="F38" s="106"/>
      <c r="G38" s="106">
        <f>G30/5</f>
        <v>235.2</v>
      </c>
      <c r="H38" s="107"/>
      <c r="I38" s="101"/>
      <c r="J38" s="101"/>
      <c r="N38" s="108"/>
      <c r="O38" s="106">
        <f>O30/10</f>
        <v>26.2</v>
      </c>
      <c r="P38" s="109"/>
      <c r="Q38" s="106">
        <f>Q30/10</f>
        <v>26.4</v>
      </c>
      <c r="R38" s="109"/>
      <c r="S38" s="106">
        <f>S30/10</f>
        <v>26.7</v>
      </c>
      <c r="T38" s="107"/>
    </row>
    <row r="39" spans="2:20" ht="15.75" customHeight="1">
      <c r="C39" s="67" t="s">
        <v>8558</v>
      </c>
      <c r="E39" s="110">
        <f>(F10-D10)/D34</f>
        <v>-1710.7698918706296</v>
      </c>
      <c r="G39" s="110">
        <f>(H10-F10)/F34</f>
        <v>2598.8916034061281</v>
      </c>
      <c r="H39" s="111"/>
      <c r="I39" s="101"/>
      <c r="J39" s="101"/>
      <c r="L39" s="110">
        <f>(N10-H10)/H34</f>
        <v>1060.622271298254</v>
      </c>
      <c r="N39" s="111"/>
      <c r="O39" s="110">
        <f>(P10-N10)/N34</f>
        <v>5363.2831471588142</v>
      </c>
      <c r="P39" s="111"/>
      <c r="Q39" s="110">
        <f>(R10-P10)/P34</f>
        <v>5558.0468360737414</v>
      </c>
      <c r="R39" s="111"/>
      <c r="S39" s="110">
        <f>(T10-R10)/R34</f>
        <v>5760.7361963190187</v>
      </c>
      <c r="T39" s="111"/>
    </row>
    <row r="40" spans="2:20" ht="15.75" customHeight="1">
      <c r="C40" s="67" t="s">
        <v>8559</v>
      </c>
      <c r="E40" s="110">
        <f>E36-E39</f>
        <v>9631.7698918706301</v>
      </c>
      <c r="G40" s="110">
        <f>G36-G39</f>
        <v>5975.1083965938724</v>
      </c>
      <c r="H40" s="111"/>
      <c r="I40" s="101"/>
      <c r="J40" s="101"/>
      <c r="L40" s="110">
        <f>L36-L39</f>
        <v>2603.377728701746</v>
      </c>
      <c r="N40" s="111"/>
      <c r="O40" s="110">
        <f>O36-O39</f>
        <v>13379.716852841186</v>
      </c>
      <c r="P40" s="111"/>
      <c r="Q40" s="110">
        <f>Q36-Q39</f>
        <v>13954.953163926259</v>
      </c>
      <c r="R40" s="111"/>
      <c r="S40" s="110">
        <f>S36-S39</f>
        <v>14553.26380368098</v>
      </c>
      <c r="T40" s="111"/>
    </row>
    <row r="41" spans="2:20" ht="15.75" customHeight="1">
      <c r="C41" s="101"/>
      <c r="D41" s="101"/>
      <c r="E41" s="101"/>
      <c r="F41" s="101"/>
      <c r="G41" s="101"/>
      <c r="H41" s="101"/>
      <c r="I41" s="101"/>
      <c r="J41" s="101"/>
    </row>
    <row r="42" spans="2:20" ht="15.75" customHeight="1">
      <c r="C42" s="67"/>
      <c r="D42" s="112"/>
      <c r="E42" s="112"/>
      <c r="F42" s="113" t="s">
        <v>8560</v>
      </c>
      <c r="G42" s="114" t="s">
        <v>8561</v>
      </c>
      <c r="H42" s="112"/>
      <c r="I42" s="101"/>
      <c r="J42" s="101"/>
      <c r="N42" t="s">
        <v>8562</v>
      </c>
      <c r="O42">
        <v>70</v>
      </c>
      <c r="Q42">
        <f>O42</f>
        <v>70</v>
      </c>
      <c r="S42">
        <f>Q42</f>
        <v>70</v>
      </c>
    </row>
    <row r="43" spans="2:20" ht="15.75" customHeight="1">
      <c r="C43" t="s">
        <v>8563</v>
      </c>
      <c r="D43" s="115" t="s">
        <v>8564</v>
      </c>
      <c r="E43" s="112"/>
      <c r="F43" s="113" t="s">
        <v>8565</v>
      </c>
      <c r="G43" s="116" t="s">
        <v>8566</v>
      </c>
      <c r="H43" s="112"/>
      <c r="I43" s="112"/>
      <c r="J43" s="101"/>
      <c r="N43" t="s">
        <v>8567</v>
      </c>
      <c r="O43">
        <f>ROUND(O36/O42,1)</f>
        <v>267.8</v>
      </c>
      <c r="Q43">
        <f>ROUND(Q36/Q42,1)</f>
        <v>278.8</v>
      </c>
      <c r="S43">
        <f>ROUND(S36/S42,1)</f>
        <v>290.2</v>
      </c>
    </row>
    <row r="44" spans="2:20" ht="15.75" customHeight="1">
      <c r="D44" s="112" t="s">
        <v>8568</v>
      </c>
      <c r="F44" s="112" t="s">
        <v>8569</v>
      </c>
      <c r="G44" s="117" t="s">
        <v>8569</v>
      </c>
      <c r="H44" s="117" t="s">
        <v>8570</v>
      </c>
      <c r="I44" s="112"/>
      <c r="J44" s="101" t="s">
        <v>8571</v>
      </c>
    </row>
    <row r="45" spans="2:20" ht="15.75" customHeight="1">
      <c r="C45" s="67"/>
      <c r="D45" s="118" t="s">
        <v>481</v>
      </c>
      <c r="F45" s="118" t="s">
        <v>9587</v>
      </c>
      <c r="G45" s="112"/>
      <c r="H45" s="118" t="s">
        <v>9584</v>
      </c>
      <c r="I45" s="112"/>
      <c r="J45" s="101"/>
      <c r="M45" t="s">
        <v>8572</v>
      </c>
      <c r="N45" t="s">
        <v>8573</v>
      </c>
      <c r="O45" t="s">
        <v>8574</v>
      </c>
      <c r="P45">
        <v>66716</v>
      </c>
    </row>
    <row r="46" spans="2:20" ht="15.75" customHeight="1">
      <c r="C46" s="67" t="s">
        <v>8575</v>
      </c>
      <c r="D46" s="112">
        <v>29947</v>
      </c>
      <c r="F46" s="112">
        <v>33671</v>
      </c>
      <c r="G46" s="117">
        <f>F46</f>
        <v>33671</v>
      </c>
      <c r="H46" s="117">
        <f>D46+G46/4.5*4</f>
        <v>59876.777777777781</v>
      </c>
      <c r="I46" s="112"/>
      <c r="J46" s="101">
        <f>H46/(2020-2013+1)</f>
        <v>7484.5972222222226</v>
      </c>
      <c r="N46" t="s">
        <v>8576</v>
      </c>
      <c r="O46" s="119">
        <v>1</v>
      </c>
      <c r="P46" s="120">
        <v>7404</v>
      </c>
    </row>
    <row r="47" spans="2:20" ht="15.75" customHeight="1">
      <c r="C47" s="67"/>
      <c r="D47" s="121" t="s">
        <v>488</v>
      </c>
      <c r="F47" s="121" t="s">
        <v>9589</v>
      </c>
      <c r="G47" s="112"/>
      <c r="H47" s="121" t="s">
        <v>9585</v>
      </c>
      <c r="I47" s="112"/>
      <c r="J47" s="101"/>
      <c r="N47" t="s">
        <v>8577</v>
      </c>
      <c r="O47" s="120">
        <v>35</v>
      </c>
      <c r="P47">
        <f>ROUND((P45-P46)/O47*100,0)</f>
        <v>169463</v>
      </c>
    </row>
    <row r="48" spans="2:20" ht="15.75" customHeight="1">
      <c r="C48" s="67" t="s">
        <v>486</v>
      </c>
      <c r="D48" s="112">
        <v>22565</v>
      </c>
      <c r="F48" s="112">
        <v>17809</v>
      </c>
      <c r="G48" s="117">
        <f>G46*G50</f>
        <v>25371.025979229973</v>
      </c>
      <c r="H48" s="117">
        <f>D48+G48/4.5*4</f>
        <v>45117.023092648866</v>
      </c>
      <c r="I48" s="112"/>
      <c r="J48" s="101">
        <f>H48/(2020-2013+1)</f>
        <v>5639.6278865811082</v>
      </c>
      <c r="M48" t="s">
        <v>2348</v>
      </c>
      <c r="P48">
        <f>P45+P47-P46</f>
        <v>228775</v>
      </c>
    </row>
    <row r="49" spans="3:16" ht="15.75" customHeight="1">
      <c r="C49" s="67"/>
      <c r="D49" s="121" t="s">
        <v>495</v>
      </c>
      <c r="F49" s="121" t="s">
        <v>9591</v>
      </c>
      <c r="H49" s="121" t="s">
        <v>9586</v>
      </c>
      <c r="I49" s="112"/>
      <c r="J49" s="101"/>
      <c r="N49" t="s">
        <v>8562</v>
      </c>
      <c r="P49">
        <v>70</v>
      </c>
    </row>
    <row r="50" spans="3:16" ht="15.75" customHeight="1">
      <c r="C50" s="67" t="s">
        <v>8578</v>
      </c>
      <c r="D50" s="122">
        <f>D48/D46</f>
        <v>0.75349784619494442</v>
      </c>
      <c r="F50" s="122">
        <f>F48/F46</f>
        <v>0.52891212022214962</v>
      </c>
      <c r="G50" s="123">
        <f>D50</f>
        <v>0.75349784619494442</v>
      </c>
      <c r="H50" s="123">
        <f>H48/H46</f>
        <v>0.75349784619494442</v>
      </c>
      <c r="I50" s="112"/>
      <c r="J50" s="101"/>
      <c r="N50" t="s">
        <v>8567</v>
      </c>
      <c r="P50">
        <f>ROUND(P48/P49,1)</f>
        <v>3268.2</v>
      </c>
    </row>
    <row r="51" spans="3:16" ht="15.75" customHeight="1">
      <c r="C51" s="67"/>
      <c r="D51" s="112"/>
      <c r="E51" s="112"/>
      <c r="F51" s="112"/>
      <c r="G51" s="112"/>
      <c r="H51" s="112"/>
      <c r="I51" s="112"/>
      <c r="J51" s="101"/>
      <c r="M51" t="s">
        <v>8579</v>
      </c>
      <c r="O51" s="55">
        <f>P51/P10</f>
        <v>0.41761615051793749</v>
      </c>
      <c r="P51">
        <f>ROUND(P48*P34,0)</f>
        <v>459151</v>
      </c>
    </row>
    <row r="52" spans="3:16" ht="15.75" customHeight="1">
      <c r="C52" s="67" t="s">
        <v>8580</v>
      </c>
      <c r="D52" s="124">
        <f>ROUND(D48/(2016-2013+1),0)</f>
        <v>5641</v>
      </c>
      <c r="E52" s="124"/>
      <c r="F52" s="124">
        <f>ROUND(F48/(2021-2017+1),0)</f>
        <v>3562</v>
      </c>
      <c r="G52" s="124">
        <f>ROUND(G48/(2021-2017+1),0)</f>
        <v>5074</v>
      </c>
      <c r="H52" s="124">
        <f>ROUND(H48/(2021-2013+1),0)</f>
        <v>5013</v>
      </c>
      <c r="I52" s="112"/>
      <c r="J52" s="101"/>
    </row>
    <row r="53" spans="3:16" ht="15.75" customHeight="1">
      <c r="C53" s="67"/>
      <c r="D53" s="112"/>
      <c r="E53" s="112"/>
      <c r="F53" s="112"/>
      <c r="G53" s="112"/>
      <c r="H53" s="112"/>
      <c r="I53" s="101"/>
      <c r="J53" s="101"/>
      <c r="M53" t="s">
        <v>8581</v>
      </c>
      <c r="P53">
        <f>P36+P48</f>
        <v>763608</v>
      </c>
    </row>
    <row r="54" spans="3:16" ht="15.75" customHeight="1">
      <c r="D54" s="125" t="s">
        <v>8582</v>
      </c>
      <c r="F54" s="125" t="s">
        <v>8583</v>
      </c>
      <c r="H54" s="125" t="s">
        <v>8584</v>
      </c>
      <c r="I54" s="67"/>
      <c r="J54" s="101" t="str">
        <f>H44</f>
        <v>2013-2020</v>
      </c>
      <c r="K54" s="125" t="s">
        <v>8585</v>
      </c>
    </row>
    <row r="55" spans="3:16" ht="15.75" customHeight="1">
      <c r="C55" s="67" t="s">
        <v>486</v>
      </c>
      <c r="D55" s="67">
        <f>G77</f>
        <v>11190</v>
      </c>
      <c r="E55" s="67"/>
      <c r="F55" s="67">
        <f>G82</f>
        <v>26286</v>
      </c>
      <c r="G55" s="67"/>
      <c r="H55" s="67">
        <f>D55+F55</f>
        <v>37476</v>
      </c>
      <c r="I55" s="67"/>
      <c r="J55" s="101">
        <f>H48</f>
        <v>45117.023092648866</v>
      </c>
      <c r="K55" s="101">
        <f>H46+D55</f>
        <v>71066.777777777781</v>
      </c>
      <c r="L55" s="67"/>
      <c r="M55" t="s">
        <v>8586</v>
      </c>
      <c r="P55" s="126">
        <f>P53-P36</f>
        <v>228775</v>
      </c>
    </row>
    <row r="56" spans="3:16" ht="15.75" customHeight="1">
      <c r="C56" s="67" t="s">
        <v>8587</v>
      </c>
      <c r="D56" s="124">
        <f>E36</f>
        <v>7921</v>
      </c>
      <c r="E56" s="67"/>
      <c r="F56" s="124">
        <f>G36</f>
        <v>8574</v>
      </c>
      <c r="G56" s="67"/>
      <c r="H56" s="124">
        <f>D56+F56</f>
        <v>16495</v>
      </c>
      <c r="I56" s="67"/>
      <c r="J56" s="101">
        <f>G36+L36</f>
        <v>12238</v>
      </c>
      <c r="K56" s="101">
        <f>E36+G36+J36</f>
        <v>20159</v>
      </c>
      <c r="L56" s="67"/>
    </row>
    <row r="57" spans="3:16" ht="15.75" customHeight="1">
      <c r="C57" s="67" t="s">
        <v>8588</v>
      </c>
      <c r="D57" s="124">
        <f>D55-D56</f>
        <v>3269</v>
      </c>
      <c r="E57" s="67"/>
      <c r="F57" s="124">
        <f>F55-F56</f>
        <v>17712</v>
      </c>
      <c r="G57" s="67"/>
      <c r="H57" s="124">
        <f>H55-H56</f>
        <v>20981</v>
      </c>
      <c r="I57" s="67"/>
      <c r="J57" s="127">
        <f>J55-J56</f>
        <v>32879.023092648866</v>
      </c>
      <c r="K57" s="127">
        <f>K55-K56</f>
        <v>50907.777777777781</v>
      </c>
      <c r="L57" s="67"/>
    </row>
    <row r="58" spans="3:16" ht="15.75" customHeight="1">
      <c r="C58" s="67"/>
      <c r="D58" s="67"/>
      <c r="E58" s="67"/>
      <c r="F58" s="67"/>
      <c r="G58" s="67"/>
      <c r="H58" t="s">
        <v>8589</v>
      </c>
      <c r="I58" s="67"/>
      <c r="J58" s="67">
        <f>G20+L20</f>
        <v>19642</v>
      </c>
      <c r="K58" s="67">
        <f>E20+G20+L20</f>
        <v>38662</v>
      </c>
      <c r="L58" s="67"/>
    </row>
    <row r="59" spans="3:16" ht="15.75" customHeight="1">
      <c r="C59" s="67"/>
      <c r="D59" s="67"/>
      <c r="E59" s="67"/>
      <c r="F59" s="67"/>
      <c r="G59" s="67"/>
      <c r="H59" s="67" t="s">
        <v>8590</v>
      </c>
      <c r="I59" s="67"/>
      <c r="J59" s="124">
        <f>J57-J58</f>
        <v>13237.023092648866</v>
      </c>
      <c r="K59" s="124">
        <f>K57-K58</f>
        <v>12245.777777777781</v>
      </c>
      <c r="L59" s="67"/>
    </row>
    <row r="60" spans="3:16" ht="15.75" customHeight="1">
      <c r="C60" s="67" t="s">
        <v>8591</v>
      </c>
      <c r="D60" s="67"/>
      <c r="E60" s="67"/>
      <c r="F60" s="67"/>
      <c r="G60" s="67"/>
    </row>
    <row r="62" spans="3:16" ht="15.75" customHeight="1">
      <c r="C62" s="128" t="s">
        <v>8592</v>
      </c>
      <c r="D62" s="67"/>
    </row>
    <row r="63" spans="3:16" ht="15.75" customHeight="1">
      <c r="C63" t="s">
        <v>8593</v>
      </c>
      <c r="D63" t="s">
        <v>8594</v>
      </c>
      <c r="E63" s="67" t="s">
        <v>8595</v>
      </c>
    </row>
    <row r="64" spans="3:16" ht="15.75" customHeight="1">
      <c r="C64" s="129">
        <v>1995</v>
      </c>
      <c r="D64" s="130" t="s">
        <v>8596</v>
      </c>
      <c r="E64" s="130" t="s">
        <v>8597</v>
      </c>
      <c r="F64" s="131" t="s">
        <v>8598</v>
      </c>
      <c r="G64" s="131"/>
      <c r="H64" s="131"/>
    </row>
    <row r="65" spans="3:8" ht="15.75" customHeight="1">
      <c r="C65" s="132">
        <v>1996</v>
      </c>
      <c r="D65" s="133" t="s">
        <v>8599</v>
      </c>
      <c r="E65" s="133" t="s">
        <v>8600</v>
      </c>
      <c r="F65" s="131" t="s">
        <v>8601</v>
      </c>
      <c r="G65" s="131"/>
      <c r="H65" s="131"/>
    </row>
    <row r="66" spans="3:8" ht="15.75" customHeight="1">
      <c r="C66" s="132">
        <v>1997</v>
      </c>
      <c r="D66" s="133" t="s">
        <v>8602</v>
      </c>
      <c r="E66" s="133" t="s">
        <v>8603</v>
      </c>
    </row>
    <row r="67" spans="3:8" ht="15.75" customHeight="1">
      <c r="C67" s="132">
        <v>1998</v>
      </c>
      <c r="D67" s="133" t="s">
        <v>8604</v>
      </c>
      <c r="E67" s="133" t="s">
        <v>8605</v>
      </c>
    </row>
    <row r="68" spans="3:8" ht="15.75" customHeight="1">
      <c r="C68" s="132">
        <v>1999</v>
      </c>
      <c r="D68" s="133" t="s">
        <v>8606</v>
      </c>
      <c r="E68" s="133" t="s">
        <v>8607</v>
      </c>
    </row>
    <row r="69" spans="3:8" ht="15.75" customHeight="1">
      <c r="C69" s="132">
        <v>2000</v>
      </c>
      <c r="D69" s="133" t="s">
        <v>8608</v>
      </c>
      <c r="E69" s="133" t="s">
        <v>8609</v>
      </c>
    </row>
    <row r="70" spans="3:8" ht="15.75" customHeight="1">
      <c r="C70" s="132">
        <v>2001</v>
      </c>
      <c r="D70" s="133" t="s">
        <v>8610</v>
      </c>
      <c r="E70" s="133" t="s">
        <v>8611</v>
      </c>
    </row>
    <row r="71" spans="3:8" ht="15.75" customHeight="1">
      <c r="C71" s="132">
        <v>2002</v>
      </c>
      <c r="D71" s="133" t="s">
        <v>8612</v>
      </c>
      <c r="E71" s="133" t="s">
        <v>8613</v>
      </c>
    </row>
    <row r="72" spans="3:8" ht="15.75" customHeight="1">
      <c r="C72" s="132">
        <v>2003</v>
      </c>
      <c r="D72" s="133" t="s">
        <v>8614</v>
      </c>
      <c r="E72" s="133" t="s">
        <v>8615</v>
      </c>
    </row>
    <row r="73" spans="3:8" ht="15.75" customHeight="1">
      <c r="C73" s="132">
        <v>2004</v>
      </c>
      <c r="D73" s="133" t="s">
        <v>8616</v>
      </c>
      <c r="E73" s="133" t="s">
        <v>8617</v>
      </c>
    </row>
    <row r="74" spans="3:8" ht="15.75" customHeight="1">
      <c r="C74" s="132">
        <v>2005</v>
      </c>
      <c r="D74" s="133" t="s">
        <v>8618</v>
      </c>
      <c r="E74" s="133" t="s">
        <v>8619</v>
      </c>
    </row>
    <row r="75" spans="3:8" ht="15.75" customHeight="1">
      <c r="C75" s="132">
        <v>2006</v>
      </c>
      <c r="D75" s="133" t="s">
        <v>8620</v>
      </c>
      <c r="E75" s="133" t="s">
        <v>8621</v>
      </c>
    </row>
    <row r="76" spans="3:8" ht="15.75" customHeight="1">
      <c r="C76" s="132">
        <v>2007</v>
      </c>
      <c r="D76" s="133" t="s">
        <v>8622</v>
      </c>
      <c r="E76" s="133" t="s">
        <v>8623</v>
      </c>
    </row>
    <row r="77" spans="3:8" ht="15.75" customHeight="1">
      <c r="C77" s="132">
        <v>2008</v>
      </c>
      <c r="D77" s="133" t="s">
        <v>8624</v>
      </c>
      <c r="E77" s="133" t="s">
        <v>8625</v>
      </c>
      <c r="F77" t="s">
        <v>8582</v>
      </c>
      <c r="G77">
        <f>SUM(D77:D81)</f>
        <v>11190</v>
      </c>
    </row>
    <row r="78" spans="3:8" ht="15.75" customHeight="1">
      <c r="C78" s="132">
        <v>2009</v>
      </c>
      <c r="D78" s="133" t="s">
        <v>8626</v>
      </c>
      <c r="E78" s="133" t="s">
        <v>8627</v>
      </c>
    </row>
    <row r="79" spans="3:8" ht="15.75" customHeight="1">
      <c r="C79" s="132">
        <v>2010</v>
      </c>
      <c r="D79" s="133" t="s">
        <v>8628</v>
      </c>
      <c r="E79" s="133" t="s">
        <v>8629</v>
      </c>
    </row>
    <row r="80" spans="3:8" ht="15.75" customHeight="1">
      <c r="C80" s="132">
        <v>2011</v>
      </c>
      <c r="D80" s="133">
        <v>6606</v>
      </c>
      <c r="E80" s="133" t="s">
        <v>8630</v>
      </c>
    </row>
    <row r="81" spans="3:10" ht="15.75" customHeight="1">
      <c r="C81" s="132">
        <v>2012</v>
      </c>
      <c r="D81" s="133">
        <v>4584</v>
      </c>
      <c r="E81" s="133" t="s">
        <v>8631</v>
      </c>
    </row>
    <row r="82" spans="3:10" ht="15.75" customHeight="1">
      <c r="C82" s="134">
        <v>2013</v>
      </c>
      <c r="D82" s="135">
        <v>3769</v>
      </c>
      <c r="E82" s="135" t="s">
        <v>8632</v>
      </c>
      <c r="F82" t="s">
        <v>8583</v>
      </c>
      <c r="G82">
        <f>SUM(D82:D86)</f>
        <v>26286</v>
      </c>
    </row>
    <row r="83" spans="3:10" ht="15.75" customHeight="1">
      <c r="C83" s="134">
        <v>2014</v>
      </c>
      <c r="D83" s="135">
        <v>5109</v>
      </c>
      <c r="E83" s="135" t="s">
        <v>8633</v>
      </c>
      <c r="F83" s="136" t="s">
        <v>8634</v>
      </c>
      <c r="G83" s="136"/>
    </row>
    <row r="84" spans="3:10" ht="15.75" customHeight="1">
      <c r="C84" s="134">
        <v>2015</v>
      </c>
      <c r="D84" s="135">
        <v>4885</v>
      </c>
      <c r="E84" s="135" t="s">
        <v>8635</v>
      </c>
    </row>
    <row r="85" spans="3:10" ht="15.75" customHeight="1">
      <c r="C85" s="134">
        <v>2016</v>
      </c>
      <c r="D85" s="135">
        <v>5376</v>
      </c>
      <c r="E85" s="135" t="s">
        <v>8636</v>
      </c>
    </row>
    <row r="86" spans="3:10" ht="15.75" customHeight="1">
      <c r="C86" s="134">
        <v>2017</v>
      </c>
      <c r="D86" s="135">
        <v>7147</v>
      </c>
      <c r="E86" s="135" t="s">
        <v>8637</v>
      </c>
      <c r="F86" s="4" t="s">
        <v>8638</v>
      </c>
    </row>
    <row r="87" spans="3:10" ht="15.75" customHeight="1">
      <c r="C87" s="134">
        <v>2018</v>
      </c>
      <c r="D87" s="135">
        <v>7737</v>
      </c>
      <c r="E87" s="135" t="s">
        <v>8639</v>
      </c>
      <c r="F87" s="137" t="s">
        <v>8640</v>
      </c>
      <c r="G87" s="138">
        <v>8136</v>
      </c>
      <c r="H87" s="138" t="s">
        <v>8641</v>
      </c>
      <c r="J87" s="55">
        <f>D87/G87</f>
        <v>0.95095870206489674</v>
      </c>
    </row>
    <row r="88" spans="3:10" ht="15.75" customHeight="1">
      <c r="C88" s="134">
        <v>2019</v>
      </c>
      <c r="D88" s="135">
        <v>5252</v>
      </c>
      <c r="E88" s="135" t="s">
        <v>8642</v>
      </c>
      <c r="F88" s="139" t="s">
        <v>8643</v>
      </c>
      <c r="G88" s="140">
        <v>5829</v>
      </c>
      <c r="H88" s="140" t="s">
        <v>8644</v>
      </c>
      <c r="J88" s="55">
        <f>D88/G88</f>
        <v>0.90101218047692566</v>
      </c>
    </row>
    <row r="89" spans="3:10" ht="15.75" customHeight="1">
      <c r="F89" s="139" t="s">
        <v>8645</v>
      </c>
      <c r="G89" s="140">
        <v>5944</v>
      </c>
      <c r="H89" s="140" t="s">
        <v>8646</v>
      </c>
    </row>
    <row r="90" spans="3:10" ht="15.75" customHeight="1">
      <c r="F90" s="139" t="s">
        <v>8647</v>
      </c>
      <c r="G90" s="140">
        <v>2352</v>
      </c>
      <c r="H90" s="140" t="s">
        <v>8648</v>
      </c>
    </row>
    <row r="91" spans="3:10" ht="15.75" customHeight="1">
      <c r="G91" s="136" t="s">
        <v>8649</v>
      </c>
    </row>
    <row r="92" spans="3:10" ht="15.75" customHeight="1">
      <c r="G92" s="141" t="s">
        <v>8560</v>
      </c>
    </row>
  </sheetData>
  <mergeCells count="2">
    <mergeCell ref="D1:H2"/>
    <mergeCell ref="N1:T2"/>
  </mergeCells>
  <hyperlinks>
    <hyperlink ref="F86" r:id="rId1" xr:uid="{00000000-0004-0000-0500-000000000000}"/>
    <hyperlink ref="F87" r:id="rId2" xr:uid="{00000000-0004-0000-0500-000001000000}"/>
    <hyperlink ref="F88" r:id="rId3" xr:uid="{00000000-0004-0000-0500-000002000000}"/>
    <hyperlink ref="F89" r:id="rId4" xr:uid="{00000000-0004-0000-0500-000003000000}"/>
    <hyperlink ref="F90" r:id="rId5" xr:uid="{00000000-0004-0000-0500-000004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6:J25"/>
  <sheetViews>
    <sheetView zoomScaleNormal="100" workbookViewId="0">
      <selection activeCell="I22" sqref="I22"/>
    </sheetView>
  </sheetViews>
  <sheetFormatPr defaultColWidth="8.7109375" defaultRowHeight="15"/>
  <cols>
    <col min="5" max="8" width="18" customWidth="1"/>
    <col min="9" max="10" width="14.140625" customWidth="1"/>
  </cols>
  <sheetData>
    <row r="6" spans="2:10">
      <c r="E6" t="s">
        <v>8650</v>
      </c>
    </row>
    <row r="7" spans="2:10">
      <c r="E7" t="s">
        <v>8651</v>
      </c>
      <c r="F7" s="125" t="s">
        <v>8652</v>
      </c>
      <c r="G7" s="125" t="s">
        <v>8653</v>
      </c>
      <c r="H7" s="125" t="s">
        <v>8654</v>
      </c>
      <c r="I7" s="125" t="s">
        <v>8655</v>
      </c>
      <c r="J7" s="125" t="s">
        <v>8656</v>
      </c>
    </row>
    <row r="8" spans="2:10">
      <c r="B8" t="s">
        <v>1481</v>
      </c>
      <c r="E8">
        <f>ROUND(-(1-POWER((I8/G8),(1/(H8-F8))))*100,J8)</f>
        <v>0.01</v>
      </c>
      <c r="F8" s="120">
        <v>2000</v>
      </c>
      <c r="G8" s="120">
        <v>100</v>
      </c>
      <c r="H8" s="120">
        <v>2020</v>
      </c>
      <c r="I8" s="120">
        <v>100.2</v>
      </c>
      <c r="J8" s="120">
        <v>2</v>
      </c>
    </row>
    <row r="9" spans="2:10">
      <c r="B9" t="s">
        <v>8657</v>
      </c>
      <c r="E9">
        <f>ROUND(-(1-POWER((I9/G9),(1/(H9-F9))))*100,J9)</f>
        <v>-7.0000000000000007E-2</v>
      </c>
      <c r="F9">
        <f>Calculette!D8</f>
        <v>2008</v>
      </c>
      <c r="G9">
        <f>Calculette!D10</f>
        <v>1084428</v>
      </c>
      <c r="H9">
        <f>Calculette!F8</f>
        <v>2013</v>
      </c>
      <c r="I9">
        <f>Calculette!F10</f>
        <v>1080771</v>
      </c>
      <c r="J9">
        <v>2</v>
      </c>
    </row>
    <row r="10" spans="2:10">
      <c r="B10" t="s">
        <v>8658</v>
      </c>
      <c r="E10">
        <f>ROUND(-(1-POWER((I10/G10),(1/(H10-F10))))*100,J10)</f>
        <v>0.1</v>
      </c>
      <c r="F10">
        <f>Calculette!F8</f>
        <v>2013</v>
      </c>
      <c r="G10">
        <f>Calculette!F10</f>
        <v>1080771</v>
      </c>
      <c r="H10">
        <f>Calculette!H8</f>
        <v>2018</v>
      </c>
      <c r="I10">
        <f>Calculette!H10</f>
        <v>1086219</v>
      </c>
      <c r="J10">
        <v>2</v>
      </c>
    </row>
    <row r="11" spans="2:10">
      <c r="B11" t="s">
        <v>253</v>
      </c>
      <c r="E11">
        <f>ROUND(-(1-POWER((I11/G11),(1/(H11-F11))))*100,J11)</f>
        <v>-0.39</v>
      </c>
      <c r="F11">
        <v>2008</v>
      </c>
      <c r="G11" s="142">
        <f>Calculette!D34</f>
        <v>2.1376340660293467</v>
      </c>
      <c r="H11">
        <v>2013</v>
      </c>
      <c r="I11" s="142">
        <f>Calculette!F34</f>
        <v>2.0962782721910402</v>
      </c>
      <c r="J11">
        <v>3</v>
      </c>
    </row>
    <row r="12" spans="2:10">
      <c r="B12" t="s">
        <v>257</v>
      </c>
      <c r="E12">
        <f>ROUND(-(1-POWER((I12/G12),(1/(H12-F12))))*100,J12)</f>
        <v>-0.25600000000000001</v>
      </c>
      <c r="F12">
        <v>2013</v>
      </c>
      <c r="G12" s="142">
        <f>Calculette!F34</f>
        <v>2.0962782721910402</v>
      </c>
      <c r="H12">
        <v>2018</v>
      </c>
      <c r="I12" s="142">
        <f>Calculette!H34</f>
        <v>2.0695397969658056</v>
      </c>
      <c r="J12">
        <v>3</v>
      </c>
    </row>
    <row r="16" spans="2:10">
      <c r="E16" t="s">
        <v>8655</v>
      </c>
      <c r="F16" t="s">
        <v>8652</v>
      </c>
      <c r="G16" t="s">
        <v>8653</v>
      </c>
      <c r="H16" t="s">
        <v>8654</v>
      </c>
      <c r="I16" t="s">
        <v>8651</v>
      </c>
      <c r="J16" t="s">
        <v>8656</v>
      </c>
    </row>
    <row r="17" spans="2:10">
      <c r="B17" t="s">
        <v>1481</v>
      </c>
      <c r="E17">
        <f t="shared" ref="E17:E25" si="0">ROUND(G17*POWER(((1+I17/100)),H17-F17),J17)</f>
        <v>100.1</v>
      </c>
      <c r="F17" s="120">
        <v>2000</v>
      </c>
      <c r="G17" s="120">
        <v>100</v>
      </c>
      <c r="H17" s="120">
        <v>2001</v>
      </c>
      <c r="I17" s="120">
        <v>0.1</v>
      </c>
      <c r="J17" s="120">
        <v>2</v>
      </c>
    </row>
    <row r="18" spans="2:10">
      <c r="B18" t="s">
        <v>1186</v>
      </c>
      <c r="E18">
        <f t="shared" si="0"/>
        <v>1088414</v>
      </c>
      <c r="F18">
        <v>2018</v>
      </c>
      <c r="G18">
        <f>Calculette!H10</f>
        <v>1086219</v>
      </c>
      <c r="H18">
        <v>2020</v>
      </c>
      <c r="I18">
        <f>Calculette!H6*100</f>
        <v>0.10100000000000001</v>
      </c>
      <c r="J18">
        <v>0</v>
      </c>
    </row>
    <row r="19" spans="2:10">
      <c r="B19" t="s">
        <v>1188</v>
      </c>
      <c r="E19">
        <f t="shared" si="0"/>
        <v>1099457</v>
      </c>
      <c r="F19">
        <f>H18</f>
        <v>2020</v>
      </c>
      <c r="G19">
        <f>E18</f>
        <v>1088414</v>
      </c>
      <c r="H19">
        <f>F19+10</f>
        <v>2030</v>
      </c>
      <c r="I19">
        <f>Calculette!N6*100</f>
        <v>0.10100000000000001</v>
      </c>
      <c r="J19">
        <v>0</v>
      </c>
    </row>
    <row r="20" spans="2:10">
      <c r="B20" t="s">
        <v>1191</v>
      </c>
      <c r="E20">
        <f t="shared" si="0"/>
        <v>1110612</v>
      </c>
      <c r="F20">
        <f>H19</f>
        <v>2030</v>
      </c>
      <c r="G20">
        <f>E19</f>
        <v>1099457</v>
      </c>
      <c r="H20">
        <f>F20+10</f>
        <v>2040</v>
      </c>
      <c r="I20">
        <f>Calculette!P6*100</f>
        <v>0.10100000000000001</v>
      </c>
      <c r="J20">
        <v>0</v>
      </c>
    </row>
    <row r="21" spans="2:10">
      <c r="B21" t="s">
        <v>1194</v>
      </c>
      <c r="E21">
        <f t="shared" si="0"/>
        <v>1121880</v>
      </c>
      <c r="F21">
        <f>H20</f>
        <v>2040</v>
      </c>
      <c r="G21">
        <f>E20</f>
        <v>1110612</v>
      </c>
      <c r="H21">
        <f>F21+10</f>
        <v>2050</v>
      </c>
      <c r="I21">
        <f>Calculette!R6*100</f>
        <v>0.10100000000000001</v>
      </c>
      <c r="J21">
        <v>0</v>
      </c>
    </row>
    <row r="22" spans="2:10">
      <c r="B22" t="s">
        <v>1197</v>
      </c>
      <c r="E22">
        <f t="shared" si="0"/>
        <v>2.0590000000000002</v>
      </c>
      <c r="F22">
        <v>2018</v>
      </c>
      <c r="G22">
        <f>Calculette!H34</f>
        <v>2.0695397969658056</v>
      </c>
      <c r="H22">
        <v>2020</v>
      </c>
      <c r="I22">
        <f>Calculette!H5*100</f>
        <v>-0.25600000000000001</v>
      </c>
      <c r="J22">
        <v>3</v>
      </c>
    </row>
    <row r="23" spans="2:10">
      <c r="B23" t="s">
        <v>1200</v>
      </c>
      <c r="E23">
        <f t="shared" si="0"/>
        <v>2.0070000000000001</v>
      </c>
      <c r="F23">
        <f>H22</f>
        <v>2020</v>
      </c>
      <c r="G23">
        <f>E22</f>
        <v>2.0590000000000002</v>
      </c>
      <c r="H23">
        <f>F23+10</f>
        <v>2030</v>
      </c>
      <c r="I23">
        <f>Calculette!N5*100</f>
        <v>-0.25600000000000001</v>
      </c>
      <c r="J23">
        <v>3</v>
      </c>
    </row>
    <row r="24" spans="2:10">
      <c r="B24" t="s">
        <v>1203</v>
      </c>
      <c r="E24">
        <f t="shared" si="0"/>
        <v>1.956</v>
      </c>
      <c r="F24">
        <f>H23</f>
        <v>2030</v>
      </c>
      <c r="G24">
        <f>E23</f>
        <v>2.0070000000000001</v>
      </c>
      <c r="H24">
        <f>F24+10</f>
        <v>2040</v>
      </c>
      <c r="I24">
        <f>Calculette!P5*100</f>
        <v>-0.25600000000000001</v>
      </c>
      <c r="J24">
        <v>3</v>
      </c>
    </row>
    <row r="25" spans="2:10">
      <c r="B25" t="s">
        <v>1206</v>
      </c>
      <c r="E25">
        <f t="shared" si="0"/>
        <v>1.9059999999999999</v>
      </c>
      <c r="F25">
        <f>H24</f>
        <v>2040</v>
      </c>
      <c r="G25">
        <f>E24</f>
        <v>1.956</v>
      </c>
      <c r="H25">
        <f>F25+10</f>
        <v>2050</v>
      </c>
      <c r="I25">
        <f>Calculette!R5*100</f>
        <v>-0.25600000000000001</v>
      </c>
      <c r="J25">
        <v>3</v>
      </c>
    </row>
  </sheetData>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73"/>
  <sheetViews>
    <sheetView topLeftCell="A4" zoomScaleNormal="100" workbookViewId="0">
      <selection activeCell="B44" sqref="B44:C44"/>
    </sheetView>
  </sheetViews>
  <sheetFormatPr defaultColWidth="11.42578125" defaultRowHeight="15"/>
  <cols>
    <col min="1" max="1" width="26.140625" style="143" customWidth="1"/>
    <col min="2" max="2" width="13.42578125" style="143" customWidth="1"/>
    <col min="3" max="3" width="26.85546875" style="143" customWidth="1"/>
    <col min="4" max="16" width="11.42578125" style="143"/>
    <col min="17" max="17" width="12.42578125" style="144" customWidth="1"/>
    <col min="18" max="18" width="61.42578125" style="145" customWidth="1"/>
    <col min="19" max="19" width="9.42578125" style="143" customWidth="1"/>
    <col min="20" max="261" width="11.42578125" style="143"/>
    <col min="262" max="262" width="26.140625" style="143" customWidth="1"/>
    <col min="263" max="263" width="13.42578125" style="143" customWidth="1"/>
    <col min="264" max="264" width="14.140625" style="143" customWidth="1"/>
    <col min="265" max="272" width="11.42578125" style="143"/>
    <col min="273" max="273" width="4.140625" style="143" customWidth="1"/>
    <col min="274" max="274" width="61.42578125" style="143" customWidth="1"/>
    <col min="275" max="275" width="9.42578125" style="143" customWidth="1"/>
    <col min="276" max="517" width="11.42578125" style="143"/>
    <col min="518" max="518" width="26.140625" style="143" customWidth="1"/>
    <col min="519" max="519" width="13.42578125" style="143" customWidth="1"/>
    <col min="520" max="520" width="14.140625" style="143" customWidth="1"/>
    <col min="521" max="528" width="11.42578125" style="143"/>
    <col min="529" max="529" width="4.140625" style="143" customWidth="1"/>
    <col min="530" max="530" width="61.42578125" style="143" customWidth="1"/>
    <col min="531" max="531" width="9.42578125" style="143" customWidth="1"/>
    <col min="532" max="773" width="11.42578125" style="143"/>
    <col min="774" max="774" width="26.140625" style="143" customWidth="1"/>
    <col min="775" max="775" width="13.42578125" style="143" customWidth="1"/>
    <col min="776" max="776" width="14.140625" style="143" customWidth="1"/>
    <col min="777" max="784" width="11.42578125" style="143"/>
    <col min="785" max="785" width="4.140625" style="143" customWidth="1"/>
    <col min="786" max="786" width="61.42578125" style="143" customWidth="1"/>
    <col min="787" max="787" width="9.42578125" style="143" customWidth="1"/>
    <col min="788" max="1024" width="11.42578125" style="143"/>
  </cols>
  <sheetData>
    <row r="1" spans="1:19" ht="51">
      <c r="A1" s="146" t="s">
        <v>8659</v>
      </c>
      <c r="B1" s="147" t="s">
        <v>8660</v>
      </c>
      <c r="C1" s="148"/>
      <c r="D1" s="148"/>
      <c r="E1" s="148"/>
      <c r="F1" s="148"/>
      <c r="G1" s="149" t="s">
        <v>8661</v>
      </c>
      <c r="H1" s="149" t="s">
        <v>8662</v>
      </c>
      <c r="I1" s="149" t="s">
        <v>8663</v>
      </c>
      <c r="J1" s="149" t="s">
        <v>8664</v>
      </c>
      <c r="K1" s="150"/>
      <c r="L1" s="151" t="s">
        <v>8665</v>
      </c>
      <c r="M1" s="151" t="s">
        <v>8666</v>
      </c>
      <c r="N1" s="151" t="s">
        <v>8667</v>
      </c>
      <c r="O1" s="151" t="s">
        <v>8668</v>
      </c>
      <c r="P1" s="151" t="s">
        <v>8669</v>
      </c>
      <c r="R1" s="146" t="s">
        <v>8670</v>
      </c>
    </row>
    <row r="2" spans="1:19">
      <c r="A2" s="148"/>
      <c r="B2" s="148"/>
      <c r="C2" s="148"/>
      <c r="D2" s="148"/>
      <c r="E2" s="148"/>
      <c r="F2" s="148"/>
      <c r="G2" s="152"/>
      <c r="H2" s="153"/>
      <c r="I2" s="154"/>
      <c r="J2" s="155"/>
      <c r="K2" s="148"/>
      <c r="L2" s="148"/>
      <c r="M2" s="148"/>
      <c r="N2" s="148"/>
      <c r="O2" s="148"/>
      <c r="P2" s="148"/>
      <c r="Q2" s="156">
        <v>1</v>
      </c>
      <c r="R2" s="157" t="s">
        <v>8671</v>
      </c>
    </row>
    <row r="3" spans="1:19" ht="13.5" customHeight="1">
      <c r="A3" s="148"/>
      <c r="B3" s="294" t="s">
        <v>8672</v>
      </c>
      <c r="C3" s="294"/>
      <c r="D3" s="294"/>
      <c r="E3" s="148"/>
      <c r="F3" s="148"/>
      <c r="G3" s="148"/>
      <c r="H3" s="148"/>
      <c r="I3" s="148"/>
      <c r="J3" s="148"/>
      <c r="K3" s="148"/>
      <c r="L3" s="148"/>
      <c r="M3" s="148"/>
      <c r="N3" s="148"/>
      <c r="O3" s="148"/>
      <c r="P3" s="148"/>
      <c r="Q3" s="156">
        <v>2</v>
      </c>
      <c r="R3" s="157" t="s">
        <v>8673</v>
      </c>
    </row>
    <row r="4" spans="1:19" ht="39">
      <c r="A4" s="148"/>
      <c r="B4" s="158" t="s">
        <v>8674</v>
      </c>
      <c r="C4" s="159" t="s">
        <v>8675</v>
      </c>
      <c r="D4" s="160" t="s">
        <v>8676</v>
      </c>
      <c r="E4" s="148"/>
      <c r="F4" s="148"/>
      <c r="G4" s="148"/>
      <c r="H4" s="148"/>
      <c r="I4" s="148"/>
      <c r="J4" s="161" t="str">
        <f>B7</f>
        <v>Annees des Donnees</v>
      </c>
      <c r="K4" s="162" t="str">
        <f>B4</f>
        <v>année référence</v>
      </c>
      <c r="L4" s="162"/>
      <c r="M4" s="162"/>
      <c r="N4" s="162"/>
      <c r="O4" s="162"/>
      <c r="P4" s="163"/>
      <c r="Q4" s="164">
        <v>3</v>
      </c>
      <c r="R4" s="157" t="s">
        <v>8677</v>
      </c>
    </row>
    <row r="5" spans="1:19" ht="33.75">
      <c r="A5" s="148"/>
      <c r="B5" s="165" t="s">
        <v>8678</v>
      </c>
      <c r="C5" s="166" t="s">
        <v>8679</v>
      </c>
      <c r="D5" s="167" t="s">
        <v>8680</v>
      </c>
      <c r="E5" s="148"/>
      <c r="F5" s="168" t="s">
        <v>8681</v>
      </c>
      <c r="G5" s="169"/>
      <c r="H5" s="169"/>
      <c r="I5" s="148"/>
      <c r="J5" s="170" t="str">
        <f>C7</f>
        <v>Dates Applications du SCoT</v>
      </c>
      <c r="K5" s="171" t="str">
        <f>C4</f>
        <v xml:space="preserve"> départ </v>
      </c>
      <c r="L5" s="171"/>
      <c r="M5" s="171"/>
      <c r="N5" s="171"/>
      <c r="O5" s="171"/>
      <c r="P5" s="172"/>
      <c r="Q5" s="164">
        <v>4</v>
      </c>
      <c r="R5" s="157" t="s">
        <v>8682</v>
      </c>
    </row>
    <row r="6" spans="1:19" ht="22.5">
      <c r="A6" s="173" t="s">
        <v>8683</v>
      </c>
      <c r="B6" s="148">
        <v>2018</v>
      </c>
      <c r="C6" s="174">
        <v>2020</v>
      </c>
      <c r="D6" s="174">
        <v>2030</v>
      </c>
      <c r="E6" s="148"/>
      <c r="F6" s="148"/>
      <c r="G6" s="148"/>
      <c r="H6" s="148"/>
      <c r="I6" s="148"/>
      <c r="J6" s="175" t="str">
        <f>D7</f>
        <v>Horizon du SCoT</v>
      </c>
      <c r="K6" s="176" t="str">
        <f>D4</f>
        <v>horizon</v>
      </c>
      <c r="L6" s="176"/>
      <c r="M6" s="176"/>
      <c r="N6" s="176"/>
      <c r="O6" s="176"/>
      <c r="P6" s="177"/>
      <c r="Q6" s="164">
        <v>5</v>
      </c>
      <c r="R6" s="157" t="s">
        <v>8684</v>
      </c>
    </row>
    <row r="7" spans="1:19" ht="25.5">
      <c r="A7" s="148"/>
      <c r="B7" s="178" t="s">
        <v>8685</v>
      </c>
      <c r="C7" s="178" t="s">
        <v>8686</v>
      </c>
      <c r="D7" s="178" t="s">
        <v>8687</v>
      </c>
      <c r="E7" s="148"/>
      <c r="F7" s="148"/>
      <c r="G7" s="148"/>
      <c r="H7" s="148"/>
      <c r="I7" s="178" t="s">
        <v>8688</v>
      </c>
      <c r="J7" s="178" t="s">
        <v>7128</v>
      </c>
      <c r="K7" s="171" t="s">
        <v>8675</v>
      </c>
      <c r="L7" s="148"/>
      <c r="M7" s="148"/>
      <c r="N7" s="148"/>
      <c r="O7" s="148"/>
      <c r="P7" s="148"/>
      <c r="Q7" s="156">
        <v>6</v>
      </c>
      <c r="R7" s="157" t="s">
        <v>8689</v>
      </c>
    </row>
    <row r="8" spans="1:19">
      <c r="A8" s="148"/>
      <c r="B8" s="148"/>
      <c r="C8" s="148"/>
      <c r="D8" s="148"/>
      <c r="E8" s="148"/>
      <c r="F8" s="148"/>
      <c r="G8" s="148"/>
      <c r="H8" s="148"/>
      <c r="I8" s="148"/>
      <c r="J8" s="148"/>
      <c r="K8" s="178" t="s">
        <v>8690</v>
      </c>
      <c r="L8" s="148"/>
      <c r="M8" s="148"/>
      <c r="N8" s="148"/>
      <c r="O8" s="148"/>
      <c r="P8" s="148"/>
      <c r="Q8" s="156">
        <v>7</v>
      </c>
      <c r="R8" s="157" t="s">
        <v>8691</v>
      </c>
    </row>
    <row r="9" spans="1:19" ht="38.25" customHeight="1">
      <c r="A9" s="299" t="s">
        <v>8692</v>
      </c>
      <c r="B9" s="294" t="s">
        <v>8693</v>
      </c>
      <c r="C9" s="294"/>
      <c r="D9" s="294" t="s">
        <v>8694</v>
      </c>
      <c r="E9" s="294" t="s">
        <v>8695</v>
      </c>
      <c r="F9" s="148"/>
      <c r="J9" s="148"/>
      <c r="K9" s="178" t="s">
        <v>8696</v>
      </c>
      <c r="Q9" s="156">
        <v>8</v>
      </c>
      <c r="R9" s="157" t="s">
        <v>8697</v>
      </c>
      <c r="S9" s="179" t="s">
        <v>8698</v>
      </c>
    </row>
    <row r="10" spans="1:19" ht="26.25">
      <c r="A10" s="299"/>
      <c r="B10" s="180" t="s">
        <v>8699</v>
      </c>
      <c r="C10" s="172" t="s">
        <v>8690</v>
      </c>
      <c r="D10" s="294"/>
      <c r="E10" s="294" t="s">
        <v>8695</v>
      </c>
      <c r="F10" s="181"/>
      <c r="K10" s="182" t="s">
        <v>8700</v>
      </c>
      <c r="L10" s="151"/>
      <c r="M10" s="151"/>
      <c r="N10" s="151"/>
      <c r="O10" s="151"/>
      <c r="P10" s="151"/>
      <c r="Q10" s="156">
        <v>9</v>
      </c>
      <c r="R10" s="157" t="s">
        <v>8701</v>
      </c>
      <c r="S10" s="179"/>
    </row>
    <row r="11" spans="1:19">
      <c r="A11" s="299"/>
      <c r="B11" s="183" t="s">
        <v>8702</v>
      </c>
      <c r="C11" s="184" t="s">
        <v>8703</v>
      </c>
      <c r="D11" s="185" t="s">
        <v>8704</v>
      </c>
      <c r="E11" s="186" t="s">
        <v>8705</v>
      </c>
      <c r="F11" s="187"/>
      <c r="G11" s="188"/>
      <c r="H11" s="189"/>
      <c r="I11" s="178" t="s">
        <v>8706</v>
      </c>
      <c r="J11" s="187" t="s">
        <v>8707</v>
      </c>
      <c r="K11" s="171" t="s">
        <v>8675</v>
      </c>
      <c r="L11" s="148"/>
      <c r="M11" s="148"/>
      <c r="N11" s="148"/>
      <c r="O11" s="148"/>
      <c r="P11" s="148"/>
      <c r="Q11" s="156">
        <v>10</v>
      </c>
      <c r="R11" s="157" t="s">
        <v>8708</v>
      </c>
      <c r="S11" s="179"/>
    </row>
    <row r="12" spans="1:19">
      <c r="A12" s="171"/>
      <c r="B12" s="190">
        <v>177233</v>
      </c>
      <c r="C12" s="191">
        <f>B12*POWER(1+D12,D6-C6)</f>
        <v>179031.21104342604</v>
      </c>
      <c r="D12" s="192">
        <v>1.01E-3</v>
      </c>
      <c r="E12" s="193">
        <f>C12-B12</f>
        <v>1798.2110434260394</v>
      </c>
      <c r="F12" s="187"/>
      <c r="H12" s="189"/>
      <c r="I12" s="148"/>
      <c r="J12" s="178"/>
      <c r="K12" s="178" t="s">
        <v>8690</v>
      </c>
      <c r="L12" s="148"/>
      <c r="M12" s="148"/>
      <c r="N12" s="148"/>
      <c r="O12" s="148"/>
      <c r="P12" s="148"/>
      <c r="Q12" s="156">
        <v>11</v>
      </c>
      <c r="R12" s="157" t="s">
        <v>8709</v>
      </c>
      <c r="S12" s="179"/>
    </row>
    <row r="13" spans="1:19" ht="26.25">
      <c r="A13" s="171"/>
      <c r="B13" s="194" t="s">
        <v>8710</v>
      </c>
      <c r="C13" s="191"/>
      <c r="D13" s="171"/>
      <c r="E13" s="193"/>
      <c r="F13" s="187" t="s">
        <v>8711</v>
      </c>
      <c r="H13" s="189"/>
      <c r="I13" s="148"/>
      <c r="J13" s="178" t="s">
        <v>8712</v>
      </c>
      <c r="K13" s="178" t="s">
        <v>8713</v>
      </c>
      <c r="L13" s="148"/>
      <c r="M13" s="148"/>
      <c r="N13" s="148"/>
      <c r="O13" s="148"/>
      <c r="P13" s="148"/>
      <c r="Q13" s="156">
        <v>12</v>
      </c>
      <c r="R13" s="157" t="s">
        <v>8714</v>
      </c>
      <c r="S13" s="179"/>
    </row>
    <row r="14" spans="1:19">
      <c r="A14" s="171"/>
      <c r="B14" s="194" t="s">
        <v>8715</v>
      </c>
      <c r="C14" s="191"/>
      <c r="D14" s="171"/>
      <c r="E14" s="193"/>
      <c r="F14" s="187" t="s">
        <v>8716</v>
      </c>
      <c r="H14" s="189"/>
      <c r="I14" s="148"/>
      <c r="J14" s="178" t="s">
        <v>8717</v>
      </c>
      <c r="K14" s="178" t="s">
        <v>8713</v>
      </c>
      <c r="L14" s="178"/>
      <c r="M14" s="178"/>
      <c r="N14" s="178"/>
      <c r="O14" s="178"/>
      <c r="P14" s="178"/>
      <c r="S14" s="145"/>
    </row>
    <row r="15" spans="1:19">
      <c r="A15" s="171"/>
      <c r="B15" s="171"/>
      <c r="C15" s="191"/>
      <c r="D15" s="171"/>
      <c r="E15" s="193"/>
      <c r="F15" s="187" t="s">
        <v>8718</v>
      </c>
      <c r="H15" s="189"/>
      <c r="I15" s="148"/>
      <c r="J15" s="178" t="s">
        <v>8719</v>
      </c>
      <c r="K15" s="178" t="s">
        <v>8713</v>
      </c>
      <c r="L15" s="178"/>
      <c r="M15" s="178"/>
      <c r="N15" s="178"/>
      <c r="O15" s="178"/>
      <c r="P15" s="178"/>
      <c r="S15" s="145"/>
    </row>
    <row r="16" spans="1:19">
      <c r="A16" s="148"/>
      <c r="C16" s="148"/>
      <c r="D16" s="148"/>
      <c r="E16" s="148"/>
      <c r="F16" s="148"/>
      <c r="G16" s="148"/>
      <c r="H16" s="148"/>
      <c r="I16" s="148"/>
      <c r="J16" s="148"/>
      <c r="K16" s="148"/>
      <c r="L16" s="148"/>
      <c r="M16" s="148"/>
      <c r="N16" s="148"/>
      <c r="O16" s="148"/>
      <c r="P16" s="148"/>
      <c r="S16" s="145"/>
    </row>
    <row r="17" spans="1:19" ht="12.75" customHeight="1">
      <c r="A17" s="291" t="s">
        <v>8720</v>
      </c>
      <c r="B17" s="294" t="s">
        <v>8721</v>
      </c>
      <c r="C17" s="294"/>
      <c r="D17" s="294" t="s">
        <v>8722</v>
      </c>
      <c r="E17" s="294"/>
      <c r="F17" s="298" t="s">
        <v>8707</v>
      </c>
      <c r="G17" s="298"/>
      <c r="H17" s="294" t="s">
        <v>8723</v>
      </c>
      <c r="I17" s="294"/>
      <c r="J17" s="294" t="s">
        <v>8724</v>
      </c>
      <c r="K17" s="178"/>
      <c r="L17" s="178"/>
      <c r="M17" s="178"/>
      <c r="N17" s="178"/>
      <c r="O17" s="178"/>
      <c r="P17" s="178"/>
      <c r="S17" s="145"/>
    </row>
    <row r="18" spans="1:19">
      <c r="A18" s="291"/>
      <c r="B18" s="294"/>
      <c r="C18" s="294"/>
      <c r="D18" s="294"/>
      <c r="E18" s="294"/>
      <c r="F18" s="298"/>
      <c r="G18" s="298"/>
      <c r="H18" s="294"/>
      <c r="I18" s="294"/>
      <c r="J18" s="294"/>
      <c r="K18" s="195"/>
      <c r="L18" s="195"/>
      <c r="M18" s="195"/>
      <c r="N18" s="195"/>
      <c r="O18" s="195"/>
      <c r="P18" s="195"/>
    </row>
    <row r="19" spans="1:19">
      <c r="A19" s="291"/>
      <c r="B19" s="196" t="s">
        <v>8699</v>
      </c>
      <c r="C19" s="197" t="s">
        <v>8690</v>
      </c>
      <c r="D19" s="196" t="s">
        <v>8699</v>
      </c>
      <c r="E19" s="197" t="s">
        <v>8690</v>
      </c>
      <c r="F19" s="198" t="s">
        <v>8699</v>
      </c>
      <c r="G19" s="199" t="s">
        <v>8690</v>
      </c>
      <c r="H19" s="196" t="s">
        <v>8699</v>
      </c>
      <c r="I19" s="197" t="s">
        <v>8690</v>
      </c>
      <c r="J19" s="294"/>
      <c r="K19" s="181"/>
      <c r="L19" s="181"/>
      <c r="M19" s="181"/>
      <c r="N19" s="181"/>
      <c r="O19" s="181"/>
      <c r="P19" s="181"/>
    </row>
    <row r="20" spans="1:19">
      <c r="A20" s="291"/>
      <c r="B20" s="200" t="s">
        <v>8725</v>
      </c>
      <c r="C20" s="201" t="s">
        <v>8726</v>
      </c>
      <c r="D20" s="202" t="s">
        <v>8727</v>
      </c>
      <c r="E20" s="203" t="s">
        <v>8728</v>
      </c>
      <c r="F20" s="204" t="s">
        <v>8729</v>
      </c>
      <c r="G20" s="205" t="s">
        <v>8730</v>
      </c>
      <c r="H20" s="202" t="s">
        <v>8731</v>
      </c>
      <c r="I20" s="203" t="s">
        <v>8732</v>
      </c>
      <c r="J20" s="203" t="s">
        <v>8733</v>
      </c>
      <c r="K20" s="148"/>
      <c r="L20" s="148"/>
      <c r="M20" s="148"/>
      <c r="N20" s="148"/>
      <c r="O20" s="148"/>
      <c r="P20" s="148"/>
    </row>
    <row r="21" spans="1:19">
      <c r="A21" s="148"/>
      <c r="B21" s="206">
        <v>3037</v>
      </c>
      <c r="C21" s="207">
        <v>3067</v>
      </c>
      <c r="D21" s="208">
        <f>B12-B21</f>
        <v>174196</v>
      </c>
      <c r="E21" s="208">
        <f>C12-C21</f>
        <v>175964.21104342604</v>
      </c>
      <c r="F21" s="209">
        <v>2.08</v>
      </c>
      <c r="G21" s="210">
        <v>2.0270000000000001</v>
      </c>
      <c r="H21" s="208">
        <f>D21/F21</f>
        <v>83748.076923076922</v>
      </c>
      <c r="I21" s="208">
        <f>E21/G21</f>
        <v>86810.168250333518</v>
      </c>
      <c r="J21" s="208">
        <f>I21-H21</f>
        <v>3062.0913272565958</v>
      </c>
      <c r="K21" s="211">
        <f>1-H21/I21</f>
        <v>3.5273417722523903E-2</v>
      </c>
      <c r="L21" s="211"/>
      <c r="M21" s="211"/>
      <c r="N21" s="211"/>
      <c r="O21" s="211"/>
      <c r="P21" s="211"/>
    </row>
    <row r="22" spans="1:19" s="144" customFormat="1" ht="12.75">
      <c r="A22" s="148"/>
      <c r="B22" s="148"/>
      <c r="C22" s="148"/>
      <c r="D22" s="148"/>
      <c r="E22" s="148"/>
      <c r="F22" s="148"/>
      <c r="G22" s="148"/>
      <c r="H22" s="148"/>
      <c r="I22" s="148"/>
      <c r="J22" s="148"/>
      <c r="K22" s="148"/>
      <c r="L22" s="148"/>
      <c r="M22" s="148"/>
      <c r="N22" s="148"/>
      <c r="O22" s="148"/>
      <c r="P22" s="148"/>
      <c r="R22" s="145"/>
      <c r="S22" s="143"/>
    </row>
    <row r="23" spans="1:19" s="144" customFormat="1" ht="12.75" customHeight="1">
      <c r="A23" s="291" t="s">
        <v>8734</v>
      </c>
      <c r="B23" s="296" t="s">
        <v>8735</v>
      </c>
      <c r="C23" s="296"/>
      <c r="D23" s="295" t="s">
        <v>8736</v>
      </c>
      <c r="E23" s="295"/>
      <c r="F23" s="297" t="s">
        <v>8737</v>
      </c>
      <c r="G23" s="148"/>
      <c r="H23" s="148"/>
      <c r="I23" s="178"/>
      <c r="J23" s="178"/>
      <c r="K23" s="178"/>
      <c r="L23" s="178"/>
      <c r="M23" s="178"/>
      <c r="N23" s="178"/>
      <c r="O23" s="178"/>
      <c r="P23" s="178"/>
      <c r="R23" s="145"/>
      <c r="S23" s="143"/>
    </row>
    <row r="24" spans="1:19" s="144" customFormat="1" ht="12.75">
      <c r="A24" s="291"/>
      <c r="B24" s="296"/>
      <c r="C24" s="296"/>
      <c r="D24" s="295"/>
      <c r="E24" s="295"/>
      <c r="F24" s="297"/>
      <c r="G24" s="148"/>
      <c r="I24" s="151"/>
      <c r="J24" s="151"/>
      <c r="K24" s="151"/>
      <c r="L24" s="151"/>
      <c r="M24" s="151"/>
      <c r="N24" s="151"/>
      <c r="O24" s="151"/>
      <c r="P24" s="151"/>
      <c r="R24" s="145"/>
      <c r="S24" s="143"/>
    </row>
    <row r="25" spans="1:19" s="144" customFormat="1" ht="12.75">
      <c r="A25" s="291"/>
      <c r="B25" s="212" t="s">
        <v>8699</v>
      </c>
      <c r="C25" s="199" t="s">
        <v>8690</v>
      </c>
      <c r="D25" s="212" t="s">
        <v>8699</v>
      </c>
      <c r="E25" s="197" t="s">
        <v>8690</v>
      </c>
      <c r="F25" s="213"/>
      <c r="G25" s="173" t="s">
        <v>8738</v>
      </c>
      <c r="H25" s="214" t="s">
        <v>8739</v>
      </c>
      <c r="I25" s="151"/>
      <c r="J25" s="178"/>
      <c r="K25" s="211">
        <v>3.6569999999999998E-2</v>
      </c>
      <c r="L25" s="211"/>
      <c r="M25" s="211"/>
      <c r="N25" s="211"/>
      <c r="O25" s="211"/>
      <c r="P25" s="211"/>
      <c r="Q25" s="215" t="s">
        <v>8740</v>
      </c>
      <c r="R25" s="215"/>
      <c r="S25" s="143"/>
    </row>
    <row r="26" spans="1:19" s="144" customFormat="1" ht="51">
      <c r="A26" s="291"/>
      <c r="B26" s="216" t="s">
        <v>8741</v>
      </c>
      <c r="C26" s="217" t="s">
        <v>8742</v>
      </c>
      <c r="D26" s="218" t="s">
        <v>8743</v>
      </c>
      <c r="E26" s="219" t="s">
        <v>8744</v>
      </c>
      <c r="F26" s="203" t="s">
        <v>8745</v>
      </c>
      <c r="G26" s="148"/>
      <c r="I26" s="148"/>
      <c r="J26" s="148"/>
      <c r="K26" s="148"/>
      <c r="L26" s="148"/>
      <c r="M26" s="148"/>
      <c r="N26" s="148"/>
      <c r="O26" s="148"/>
      <c r="P26" s="148"/>
      <c r="R26" s="145"/>
      <c r="S26" s="143"/>
    </row>
    <row r="27" spans="1:19" s="144" customFormat="1" ht="12.75">
      <c r="A27" s="173" t="s">
        <v>8746</v>
      </c>
      <c r="B27" s="220">
        <v>0.3</v>
      </c>
      <c r="C27" s="221">
        <f>E27/I33</f>
        <v>0.30193136155274053</v>
      </c>
      <c r="D27" s="222">
        <v>39626</v>
      </c>
      <c r="E27" s="223">
        <f>D27*(1+K25)</f>
        <v>41075.122819999997</v>
      </c>
      <c r="F27" s="208">
        <f>E27-D27</f>
        <v>1449.1228199999969</v>
      </c>
      <c r="G27" s="173" t="s">
        <v>8738</v>
      </c>
      <c r="H27" s="224" t="s">
        <v>8747</v>
      </c>
      <c r="I27" s="151"/>
      <c r="J27" s="178"/>
      <c r="K27" s="211">
        <v>3.6600000000000001E-2</v>
      </c>
      <c r="L27" s="211"/>
      <c r="M27" s="211"/>
      <c r="N27" s="211"/>
      <c r="O27" s="211"/>
      <c r="P27" s="211"/>
      <c r="Q27" s="215" t="s">
        <v>8740</v>
      </c>
      <c r="R27" s="215"/>
      <c r="S27" s="143"/>
    </row>
    <row r="28" spans="1:19" s="144" customFormat="1" ht="12.75">
      <c r="A28" s="148"/>
      <c r="B28" s="148"/>
      <c r="C28" s="148"/>
      <c r="D28" s="148"/>
      <c r="E28" s="148"/>
      <c r="F28" s="148"/>
      <c r="G28" s="148"/>
      <c r="H28" s="148"/>
      <c r="I28" s="148"/>
      <c r="J28" s="148"/>
      <c r="K28" s="148"/>
      <c r="L28" s="148"/>
      <c r="M28" s="148"/>
      <c r="N28" s="148"/>
      <c r="O28" s="148"/>
      <c r="P28" s="148"/>
      <c r="R28" s="145"/>
      <c r="S28" s="143"/>
    </row>
    <row r="29" spans="1:19" s="144" customFormat="1" ht="12.75" customHeight="1">
      <c r="A29" s="291" t="s">
        <v>8748</v>
      </c>
      <c r="B29" s="295" t="s">
        <v>8749</v>
      </c>
      <c r="C29" s="295"/>
      <c r="D29" s="295" t="s">
        <v>8750</v>
      </c>
      <c r="E29" s="295"/>
      <c r="F29" s="294" t="s">
        <v>8751</v>
      </c>
      <c r="G29" s="178"/>
      <c r="H29" s="295" t="s">
        <v>8752</v>
      </c>
      <c r="I29" s="295"/>
      <c r="J29" s="294" t="s">
        <v>8753</v>
      </c>
      <c r="K29" s="178"/>
      <c r="L29" s="178"/>
      <c r="M29" s="178"/>
      <c r="N29" s="178"/>
      <c r="O29" s="178"/>
      <c r="P29" s="178"/>
      <c r="R29" s="145"/>
      <c r="S29" s="143"/>
    </row>
    <row r="30" spans="1:19" s="144" customFormat="1" ht="12.75">
      <c r="A30" s="291"/>
      <c r="B30" s="295"/>
      <c r="C30" s="295"/>
      <c r="D30" s="295"/>
      <c r="E30" s="295"/>
      <c r="F30" s="294"/>
      <c r="G30" s="225"/>
      <c r="H30" s="295"/>
      <c r="I30" s="295"/>
      <c r="J30" s="294"/>
      <c r="K30" s="181" t="s">
        <v>8754</v>
      </c>
      <c r="L30" s="181"/>
      <c r="M30" s="181"/>
      <c r="N30" s="181"/>
      <c r="O30" s="181"/>
      <c r="P30" s="181"/>
      <c r="R30" s="145"/>
      <c r="S30" s="143"/>
    </row>
    <row r="31" spans="1:19" s="144" customFormat="1" ht="12.75">
      <c r="A31" s="291"/>
      <c r="B31" s="212" t="s">
        <v>8699</v>
      </c>
      <c r="C31" s="197" t="s">
        <v>8690</v>
      </c>
      <c r="D31" s="212" t="s">
        <v>8699</v>
      </c>
      <c r="E31" s="197" t="s">
        <v>8690</v>
      </c>
      <c r="F31" s="226"/>
      <c r="G31" s="181"/>
      <c r="H31" s="212" t="s">
        <v>8699</v>
      </c>
      <c r="I31" s="197" t="s">
        <v>8690</v>
      </c>
      <c r="J31" s="294"/>
      <c r="K31" s="148"/>
      <c r="L31" s="148"/>
      <c r="M31" s="148"/>
      <c r="N31" s="148"/>
      <c r="O31" s="148"/>
      <c r="P31" s="148"/>
      <c r="R31" s="145"/>
      <c r="S31" s="143"/>
    </row>
    <row r="32" spans="1:19" s="144" customFormat="1" ht="51">
      <c r="A32" s="291"/>
      <c r="B32" s="216" t="s">
        <v>8755</v>
      </c>
      <c r="C32" s="227" t="s">
        <v>8756</v>
      </c>
      <c r="D32" s="218" t="s">
        <v>8757</v>
      </c>
      <c r="E32" s="219" t="s">
        <v>8758</v>
      </c>
      <c r="F32" s="186" t="s">
        <v>8759</v>
      </c>
      <c r="G32" s="148"/>
      <c r="H32" s="202" t="s">
        <v>8760</v>
      </c>
      <c r="I32" s="228" t="s">
        <v>8761</v>
      </c>
      <c r="J32" s="186" t="s">
        <v>8762</v>
      </c>
      <c r="K32" s="148"/>
      <c r="L32" s="148"/>
      <c r="M32" s="148"/>
      <c r="N32" s="148"/>
      <c r="O32" s="148"/>
      <c r="P32" s="148"/>
      <c r="R32" s="145"/>
      <c r="S32" s="143"/>
    </row>
    <row r="33" spans="1:19" s="144" customFormat="1" ht="12.75">
      <c r="A33" s="173" t="s">
        <v>8746</v>
      </c>
      <c r="B33" s="220">
        <v>0.06</v>
      </c>
      <c r="C33" s="221">
        <f>E33/I33</f>
        <v>5.995217045015451E-2</v>
      </c>
      <c r="D33" s="222">
        <v>7868</v>
      </c>
      <c r="E33" s="223">
        <f>D33*(1+K27)</f>
        <v>8155.9687999999996</v>
      </c>
      <c r="F33" s="208">
        <f>E33-D33</f>
        <v>287.96879999999965</v>
      </c>
      <c r="G33" s="148"/>
      <c r="H33" s="208">
        <f>H21+D27+D33</f>
        <v>131242.07692307694</v>
      </c>
      <c r="I33" s="208">
        <f>I21+E27+E33</f>
        <v>136041.25987033351</v>
      </c>
      <c r="J33" s="208">
        <f>I33-H33</f>
        <v>4799.1829472565732</v>
      </c>
      <c r="K33" s="148"/>
      <c r="L33" s="148"/>
      <c r="M33" s="148"/>
      <c r="N33" s="148"/>
      <c r="O33" s="148"/>
      <c r="P33" s="148"/>
      <c r="R33" s="145"/>
      <c r="S33" s="143"/>
    </row>
    <row r="34" spans="1:19" s="144" customFormat="1" ht="12.75">
      <c r="A34" s="148"/>
      <c r="B34" s="148"/>
      <c r="C34" s="148"/>
      <c r="D34" s="148"/>
      <c r="E34" s="148"/>
      <c r="F34" s="148"/>
      <c r="G34" s="148"/>
      <c r="H34" s="148"/>
      <c r="I34" s="148"/>
      <c r="J34" s="148"/>
      <c r="K34" s="148"/>
      <c r="L34" s="148"/>
      <c r="M34" s="148"/>
      <c r="N34" s="148"/>
      <c r="O34" s="148"/>
      <c r="P34" s="148"/>
      <c r="R34" s="145"/>
      <c r="S34" s="143"/>
    </row>
    <row r="35" spans="1:19" s="144" customFormat="1" ht="12.75" customHeight="1">
      <c r="A35" s="291" t="s">
        <v>8763</v>
      </c>
      <c r="B35" s="294" t="s">
        <v>8764</v>
      </c>
      <c r="C35" s="294"/>
      <c r="D35" s="294"/>
      <c r="E35" s="294" t="s">
        <v>8765</v>
      </c>
      <c r="F35" s="294" t="s">
        <v>2455</v>
      </c>
      <c r="G35" s="148"/>
      <c r="H35" s="148"/>
      <c r="I35" s="148"/>
      <c r="J35" s="148"/>
      <c r="K35" s="148"/>
      <c r="L35" s="148"/>
      <c r="M35" s="148"/>
      <c r="N35" s="148"/>
      <c r="O35" s="148"/>
      <c r="P35" s="148"/>
      <c r="R35" s="145"/>
      <c r="S35" s="143"/>
    </row>
    <row r="36" spans="1:19" s="144" customFormat="1" ht="25.5" customHeight="1">
      <c r="A36" s="291"/>
      <c r="B36" s="293" t="s">
        <v>8766</v>
      </c>
      <c r="C36" s="290" t="s">
        <v>2435</v>
      </c>
      <c r="D36" s="172" t="s">
        <v>8767</v>
      </c>
      <c r="E36" s="294"/>
      <c r="F36" s="294"/>
      <c r="G36" s="148"/>
      <c r="H36" s="148"/>
      <c r="I36" s="148"/>
      <c r="J36" s="148"/>
      <c r="K36" s="148"/>
      <c r="L36" s="148"/>
      <c r="M36" s="148"/>
      <c r="N36" s="148"/>
      <c r="O36" s="148"/>
      <c r="P36" s="148"/>
      <c r="R36" s="145"/>
      <c r="S36" s="143"/>
    </row>
    <row r="37" spans="1:19" s="144" customFormat="1" ht="29.25" customHeight="1">
      <c r="A37" s="291"/>
      <c r="B37" s="293"/>
      <c r="C37" s="290"/>
      <c r="D37" s="172" t="s">
        <v>8768</v>
      </c>
      <c r="E37" s="294"/>
      <c r="F37" s="294"/>
      <c r="G37" s="148"/>
      <c r="H37" s="148"/>
      <c r="I37" s="148"/>
      <c r="J37" s="148"/>
      <c r="K37" s="148"/>
      <c r="L37" s="148"/>
      <c r="M37" s="148"/>
      <c r="N37" s="148"/>
      <c r="O37" s="148"/>
      <c r="P37" s="148"/>
      <c r="R37" s="145"/>
      <c r="S37" s="143"/>
    </row>
    <row r="38" spans="1:19" s="144" customFormat="1" ht="25.5">
      <c r="A38" s="291"/>
      <c r="B38" s="229" t="s">
        <v>8769</v>
      </c>
      <c r="C38" s="176" t="s">
        <v>8770</v>
      </c>
      <c r="D38" s="230" t="s">
        <v>8771</v>
      </c>
      <c r="E38" s="155" t="s">
        <v>8772</v>
      </c>
      <c r="F38" s="153" t="s">
        <v>8773</v>
      </c>
      <c r="G38" s="148"/>
      <c r="H38" s="148"/>
      <c r="I38" s="148"/>
      <c r="J38" s="148"/>
      <c r="K38" s="148"/>
      <c r="L38" s="148"/>
      <c r="M38" s="148"/>
      <c r="N38" s="148"/>
      <c r="O38" s="148"/>
      <c r="P38" s="148"/>
      <c r="R38" s="145"/>
      <c r="S38" s="143"/>
    </row>
    <row r="39" spans="1:19" s="144" customFormat="1" ht="12.75">
      <c r="A39" s="173" t="s">
        <v>8774</v>
      </c>
      <c r="B39" s="171">
        <v>5671</v>
      </c>
      <c r="C39" s="171">
        <v>5400</v>
      </c>
      <c r="D39" s="171">
        <f>(B39-C39)/5</f>
        <v>54.2</v>
      </c>
      <c r="E39" s="207">
        <f>D39*(D6-C6)</f>
        <v>542</v>
      </c>
      <c r="F39" s="193">
        <f>J33-E39</f>
        <v>4257.1829472565732</v>
      </c>
      <c r="G39" s="148"/>
      <c r="H39" s="148"/>
      <c r="I39" s="148"/>
      <c r="J39" s="148"/>
      <c r="K39" s="148"/>
      <c r="L39" s="148"/>
      <c r="M39" s="148"/>
      <c r="N39" s="148"/>
      <c r="O39" s="148"/>
      <c r="P39" s="148"/>
      <c r="R39" s="145"/>
      <c r="S39" s="143"/>
    </row>
    <row r="40" spans="1:19" s="144" customFormat="1" ht="25.5">
      <c r="A40" s="178" t="s">
        <v>8775</v>
      </c>
      <c r="B40" s="148" t="s">
        <v>8583</v>
      </c>
      <c r="C40" s="148">
        <v>4766</v>
      </c>
      <c r="D40" s="148"/>
      <c r="E40" s="148"/>
      <c r="F40" s="148"/>
      <c r="G40" s="148"/>
      <c r="H40" s="148"/>
      <c r="I40" s="148"/>
      <c r="J40" s="148"/>
      <c r="K40" s="148"/>
      <c r="L40" s="148"/>
      <c r="M40" s="148"/>
      <c r="N40" s="148"/>
      <c r="O40" s="148"/>
      <c r="P40" s="148"/>
      <c r="R40" s="145"/>
      <c r="S40" s="143"/>
    </row>
    <row r="41" spans="1:19" ht="12.75" customHeight="1">
      <c r="A41" s="291" t="s">
        <v>8776</v>
      </c>
      <c r="B41" s="148"/>
      <c r="C41" s="148"/>
      <c r="D41" s="231" t="s">
        <v>8777</v>
      </c>
      <c r="E41" s="162" t="s">
        <v>8778</v>
      </c>
      <c r="F41" s="162" t="s">
        <v>8779</v>
      </c>
      <c r="G41" s="162" t="s">
        <v>8780</v>
      </c>
      <c r="H41" s="162" t="s">
        <v>8781</v>
      </c>
      <c r="I41" s="163" t="s">
        <v>8782</v>
      </c>
      <c r="J41" s="148" t="s">
        <v>8783</v>
      </c>
      <c r="K41" s="148"/>
      <c r="L41" s="148"/>
      <c r="M41" s="148"/>
      <c r="N41" s="148"/>
      <c r="O41" s="148"/>
      <c r="P41" s="148"/>
    </row>
    <row r="42" spans="1:19" ht="27" customHeight="1">
      <c r="A42" s="291"/>
      <c r="B42" s="290" t="s">
        <v>8784</v>
      </c>
      <c r="C42" s="290"/>
      <c r="D42" s="232">
        <v>0.1</v>
      </c>
      <c r="E42" s="233">
        <v>0.1</v>
      </c>
      <c r="F42" s="233">
        <v>0.15</v>
      </c>
      <c r="G42" s="233">
        <v>0.2</v>
      </c>
      <c r="H42" s="233">
        <v>0.2</v>
      </c>
      <c r="I42" s="234">
        <f>J42-SUM(D42:H42)</f>
        <v>0.25</v>
      </c>
      <c r="J42" s="235">
        <v>1</v>
      </c>
      <c r="K42" s="148"/>
      <c r="L42" s="148"/>
      <c r="M42" s="148"/>
      <c r="N42" s="148"/>
      <c r="O42" s="148"/>
      <c r="P42" s="148"/>
    </row>
    <row r="43" spans="1:19" s="143" customFormat="1" ht="13.5" customHeight="1">
      <c r="A43" s="291"/>
      <c r="B43" s="290" t="s">
        <v>8785</v>
      </c>
      <c r="C43" s="290"/>
      <c r="D43" s="236" t="s">
        <v>8786</v>
      </c>
      <c r="E43" s="237" t="s">
        <v>8787</v>
      </c>
      <c r="F43" s="237" t="s">
        <v>8788</v>
      </c>
      <c r="G43" s="237" t="s">
        <v>8789</v>
      </c>
      <c r="H43" s="237" t="s">
        <v>8790</v>
      </c>
      <c r="I43" s="238" t="s">
        <v>8791</v>
      </c>
      <c r="J43" s="235">
        <v>1</v>
      </c>
      <c r="K43" s="182" t="s">
        <v>8792</v>
      </c>
      <c r="L43" s="182"/>
      <c r="M43" s="182"/>
      <c r="N43" s="182"/>
      <c r="O43" s="182"/>
      <c r="P43" s="182"/>
      <c r="R43" s="239" t="s">
        <v>8793</v>
      </c>
    </row>
    <row r="44" spans="1:19" ht="26.25" customHeight="1">
      <c r="A44" s="291"/>
      <c r="B44" s="290" t="s">
        <v>8794</v>
      </c>
      <c r="C44" s="290"/>
      <c r="D44" s="202" t="s">
        <v>8795</v>
      </c>
      <c r="E44" s="228" t="s">
        <v>8796</v>
      </c>
      <c r="F44" s="228" t="s">
        <v>8797</v>
      </c>
      <c r="G44" s="228" t="s">
        <v>8798</v>
      </c>
      <c r="H44" s="228" t="s">
        <v>8799</v>
      </c>
      <c r="I44" s="203" t="s">
        <v>8800</v>
      </c>
      <c r="J44" s="240" t="s">
        <v>8801</v>
      </c>
      <c r="K44" s="178" t="s">
        <v>8802</v>
      </c>
      <c r="L44" s="178"/>
      <c r="M44" s="178"/>
      <c r="N44" s="178"/>
      <c r="O44" s="178"/>
      <c r="P44" s="178"/>
      <c r="Q44" s="241">
        <f>J33</f>
        <v>4799.1829472565732</v>
      </c>
    </row>
    <row r="45" spans="1:19">
      <c r="A45" s="148"/>
      <c r="B45" s="148"/>
      <c r="C45" s="148"/>
      <c r="D45" s="242">
        <v>0.1</v>
      </c>
      <c r="E45" s="242">
        <v>0.1</v>
      </c>
      <c r="F45" s="242">
        <v>0.1</v>
      </c>
      <c r="G45" s="242">
        <v>0.2</v>
      </c>
      <c r="H45" s="242">
        <v>0.25</v>
      </c>
      <c r="I45" s="242">
        <f>J45-SUM(D45:H45)</f>
        <v>0.25</v>
      </c>
      <c r="J45" s="243">
        <v>1</v>
      </c>
      <c r="K45" s="148"/>
      <c r="L45" s="148"/>
      <c r="M45" s="148"/>
      <c r="N45" s="148"/>
      <c r="O45" s="148"/>
      <c r="P45" s="148"/>
    </row>
    <row r="46" spans="1:19">
      <c r="A46" s="148"/>
      <c r="B46" s="148"/>
      <c r="C46" s="148"/>
      <c r="D46" s="193">
        <f t="shared" ref="D46:I46" si="0">$F$39*D45</f>
        <v>425.71829472565736</v>
      </c>
      <c r="E46" s="193">
        <f t="shared" si="0"/>
        <v>425.71829472565736</v>
      </c>
      <c r="F46" s="193">
        <f t="shared" si="0"/>
        <v>425.71829472565736</v>
      </c>
      <c r="G46" s="193">
        <f t="shared" si="0"/>
        <v>851.43658945131472</v>
      </c>
      <c r="H46" s="193">
        <f t="shared" si="0"/>
        <v>1064.2957368141433</v>
      </c>
      <c r="I46" s="193">
        <f t="shared" si="0"/>
        <v>1064.2957368141433</v>
      </c>
      <c r="J46" s="193">
        <f>SUM(D46:I46)</f>
        <v>4257.1829472565732</v>
      </c>
      <c r="K46" s="148"/>
      <c r="L46" s="148"/>
      <c r="M46" s="148"/>
      <c r="N46" s="148"/>
      <c r="O46" s="148"/>
      <c r="P46" s="148"/>
    </row>
    <row r="47" spans="1:19">
      <c r="A47" s="148"/>
      <c r="B47" s="148"/>
      <c r="C47" s="148"/>
      <c r="D47" s="148"/>
      <c r="E47" s="148"/>
      <c r="F47" s="148"/>
      <c r="G47" s="148"/>
      <c r="H47" s="148"/>
      <c r="I47" s="290"/>
      <c r="J47" s="290"/>
      <c r="K47" s="148"/>
      <c r="L47" s="148"/>
      <c r="M47" s="148"/>
      <c r="N47" s="148"/>
      <c r="O47" s="148"/>
      <c r="P47" s="148"/>
    </row>
    <row r="48" spans="1:19" ht="18" customHeight="1">
      <c r="A48" s="291" t="s">
        <v>8803</v>
      </c>
      <c r="B48" s="292"/>
      <c r="C48" s="292"/>
      <c r="D48" s="231" t="str">
        <f t="shared" ref="D48:I48" si="1">D41</f>
        <v>Niveau 1</v>
      </c>
      <c r="E48" s="162" t="str">
        <f t="shared" si="1"/>
        <v>Niveau 2</v>
      </c>
      <c r="F48" s="162" t="str">
        <f t="shared" si="1"/>
        <v>Niveau 3</v>
      </c>
      <c r="G48" s="162" t="str">
        <f t="shared" si="1"/>
        <v>Niveau 4</v>
      </c>
      <c r="H48" s="162" t="str">
        <f t="shared" si="1"/>
        <v>Niveau 5</v>
      </c>
      <c r="I48" s="163" t="str">
        <f t="shared" si="1"/>
        <v>Niveau 6</v>
      </c>
      <c r="J48" s="148"/>
      <c r="K48" s="148"/>
      <c r="L48" s="148"/>
      <c r="M48" s="148"/>
      <c r="N48" s="148"/>
      <c r="O48" s="148"/>
      <c r="P48" s="148"/>
    </row>
    <row r="49" spans="1:16" ht="13.5" customHeight="1">
      <c r="A49" s="291"/>
      <c r="B49" s="292" t="s">
        <v>8804</v>
      </c>
      <c r="C49" s="292"/>
      <c r="D49" s="244" t="s">
        <v>8805</v>
      </c>
      <c r="E49" s="245" t="s">
        <v>8806</v>
      </c>
      <c r="F49" s="245" t="s">
        <v>8807</v>
      </c>
      <c r="G49" s="245" t="s">
        <v>8808</v>
      </c>
      <c r="H49" s="245" t="s">
        <v>8809</v>
      </c>
      <c r="I49" s="246" t="s">
        <v>8810</v>
      </c>
      <c r="J49" s="247">
        <f>SUM(D49:I49)</f>
        <v>0</v>
      </c>
      <c r="K49" s="148"/>
      <c r="L49" s="148"/>
      <c r="M49" s="148"/>
      <c r="N49" s="148"/>
      <c r="O49" s="148"/>
      <c r="P49" s="148"/>
    </row>
    <row r="50" spans="1:16" ht="26.25" customHeight="1">
      <c r="A50" s="291"/>
      <c r="B50" s="292" t="s">
        <v>8811</v>
      </c>
      <c r="C50" s="292"/>
      <c r="D50" s="202" t="s">
        <v>8812</v>
      </c>
      <c r="E50" s="228" t="s">
        <v>8813</v>
      </c>
      <c r="F50" s="228" t="s">
        <v>8814</v>
      </c>
      <c r="G50" s="228" t="s">
        <v>8815</v>
      </c>
      <c r="H50" s="228" t="s">
        <v>8816</v>
      </c>
      <c r="I50" s="203" t="s">
        <v>8817</v>
      </c>
      <c r="J50" s="240" t="s">
        <v>8818</v>
      </c>
      <c r="K50" s="148"/>
      <c r="L50" s="148"/>
      <c r="M50" s="148"/>
      <c r="N50" s="148"/>
      <c r="O50" s="148"/>
      <c r="P50" s="148"/>
    </row>
    <row r="51" spans="1:16">
      <c r="A51" s="148"/>
      <c r="B51" s="199" t="s">
        <v>8819</v>
      </c>
      <c r="C51" s="248" t="s">
        <v>8820</v>
      </c>
      <c r="D51" s="249">
        <v>150</v>
      </c>
      <c r="E51" s="249">
        <v>50</v>
      </c>
      <c r="F51" s="249">
        <v>30</v>
      </c>
      <c r="G51" s="249">
        <v>50</v>
      </c>
      <c r="H51" s="249">
        <v>50</v>
      </c>
      <c r="I51" s="249">
        <v>50</v>
      </c>
      <c r="J51" s="193">
        <f>SUM(D51:I51)</f>
        <v>380</v>
      </c>
      <c r="K51" s="148"/>
      <c r="L51" s="148"/>
      <c r="M51" s="148"/>
      <c r="N51" s="148"/>
      <c r="O51" s="148"/>
      <c r="P51" s="148"/>
    </row>
    <row r="52" spans="1:16">
      <c r="A52" s="148"/>
      <c r="B52" s="225"/>
      <c r="C52" s="248" t="s">
        <v>8821</v>
      </c>
      <c r="D52" s="193">
        <f t="shared" ref="D52:I52" si="2">IF(D46&gt;D51,D46-D51,0)</f>
        <v>275.71829472565736</v>
      </c>
      <c r="E52" s="193">
        <f t="shared" si="2"/>
        <v>375.71829472565736</v>
      </c>
      <c r="F52" s="193">
        <f t="shared" si="2"/>
        <v>395.71829472565736</v>
      </c>
      <c r="G52" s="193">
        <f t="shared" si="2"/>
        <v>801.43658945131472</v>
      </c>
      <c r="H52" s="193">
        <f t="shared" si="2"/>
        <v>1014.2957368141433</v>
      </c>
      <c r="I52" s="193">
        <f t="shared" si="2"/>
        <v>1014.2957368141433</v>
      </c>
      <c r="J52" s="193">
        <f>SUM(D52:I52)</f>
        <v>3877.1829472565732</v>
      </c>
      <c r="K52" s="148"/>
      <c r="L52" s="148"/>
      <c r="M52" s="148"/>
      <c r="N52" s="148"/>
      <c r="O52" s="148"/>
      <c r="P52" s="148"/>
    </row>
    <row r="53" spans="1:16">
      <c r="A53" s="148"/>
      <c r="B53" s="148"/>
      <c r="C53" s="148"/>
      <c r="D53" s="178"/>
      <c r="E53" s="178"/>
      <c r="F53" s="148"/>
      <c r="G53" s="148"/>
      <c r="H53" s="148"/>
      <c r="I53" s="148"/>
      <c r="J53" s="148"/>
      <c r="K53" s="148"/>
      <c r="L53" s="148"/>
      <c r="M53" s="148"/>
      <c r="N53" s="148"/>
      <c r="O53" s="148"/>
      <c r="P53" s="148"/>
    </row>
    <row r="54" spans="1:16" ht="18.75" customHeight="1">
      <c r="A54" s="291" t="s">
        <v>8822</v>
      </c>
      <c r="B54" s="148"/>
      <c r="C54" s="148"/>
      <c r="D54" s="231" t="str">
        <f t="shared" ref="D54:I54" si="3">D48</f>
        <v>Niveau 1</v>
      </c>
      <c r="E54" s="162" t="str">
        <f t="shared" si="3"/>
        <v>Niveau 2</v>
      </c>
      <c r="F54" s="162" t="str">
        <f t="shared" si="3"/>
        <v>Niveau 3</v>
      </c>
      <c r="G54" s="162" t="str">
        <f t="shared" si="3"/>
        <v>Niveau 4</v>
      </c>
      <c r="H54" s="162" t="str">
        <f t="shared" si="3"/>
        <v>Niveau 5</v>
      </c>
      <c r="I54" s="163" t="str">
        <f t="shared" si="3"/>
        <v>Niveau 6</v>
      </c>
      <c r="J54" s="250" t="s">
        <v>8823</v>
      </c>
      <c r="K54" s="181"/>
      <c r="L54" s="181"/>
      <c r="M54" s="181"/>
      <c r="N54" s="181"/>
      <c r="O54" s="181"/>
      <c r="P54" s="181"/>
    </row>
    <row r="55" spans="1:16" ht="12.75" customHeight="1">
      <c r="A55" s="291"/>
      <c r="B55" s="292" t="s">
        <v>8824</v>
      </c>
      <c r="C55" s="292" t="s">
        <v>8825</v>
      </c>
      <c r="D55" s="251" t="s">
        <v>8826</v>
      </c>
      <c r="E55" s="252" t="s">
        <v>8827</v>
      </c>
      <c r="F55" s="252" t="s">
        <v>8828</v>
      </c>
      <c r="G55" s="252" t="s">
        <v>8829</v>
      </c>
      <c r="H55" s="252" t="s">
        <v>8830</v>
      </c>
      <c r="I55" s="253" t="s">
        <v>8831</v>
      </c>
      <c r="J55" s="148"/>
      <c r="K55" s="254"/>
      <c r="L55" s="254"/>
      <c r="M55" s="254"/>
      <c r="N55" s="254"/>
      <c r="O55" s="254"/>
      <c r="P55" s="254"/>
    </row>
    <row r="56" spans="1:16" ht="12.75" customHeight="1">
      <c r="A56" s="291"/>
      <c r="B56" s="293" t="s">
        <v>8832</v>
      </c>
      <c r="C56" s="293"/>
      <c r="D56" s="255" t="s">
        <v>8833</v>
      </c>
      <c r="E56" s="150" t="s">
        <v>8834</v>
      </c>
      <c r="F56" s="150" t="s">
        <v>8835</v>
      </c>
      <c r="G56" s="150" t="s">
        <v>8836</v>
      </c>
      <c r="H56" s="150" t="s">
        <v>8837</v>
      </c>
      <c r="I56" s="256" t="s">
        <v>8838</v>
      </c>
      <c r="J56" s="148"/>
      <c r="K56" s="254"/>
      <c r="L56" s="254"/>
      <c r="M56" s="254"/>
      <c r="N56" s="254"/>
      <c r="O56" s="254"/>
      <c r="P56" s="254"/>
    </row>
    <row r="57" spans="1:16" ht="12.75" customHeight="1">
      <c r="A57" s="291"/>
      <c r="B57" s="290" t="s">
        <v>8839</v>
      </c>
      <c r="C57" s="290"/>
      <c r="D57" s="236" t="s">
        <v>8840</v>
      </c>
      <c r="E57" s="257" t="s">
        <v>8841</v>
      </c>
      <c r="F57" s="257" t="s">
        <v>8842</v>
      </c>
      <c r="G57" s="257" t="s">
        <v>8843</v>
      </c>
      <c r="H57" s="257" t="s">
        <v>8844</v>
      </c>
      <c r="I57" s="238" t="s">
        <v>8845</v>
      </c>
      <c r="J57" s="148"/>
      <c r="K57" s="254"/>
      <c r="L57" s="254"/>
      <c r="M57" s="254"/>
      <c r="N57" s="254"/>
      <c r="O57" s="254"/>
      <c r="P57" s="254"/>
    </row>
    <row r="58" spans="1:16" ht="45.75" customHeight="1">
      <c r="A58" s="291"/>
      <c r="B58" s="290" t="s">
        <v>8846</v>
      </c>
      <c r="C58" s="290"/>
      <c r="D58" s="202" t="s">
        <v>8847</v>
      </c>
      <c r="E58" s="228" t="s">
        <v>8848</v>
      </c>
      <c r="F58" s="228" t="s">
        <v>8849</v>
      </c>
      <c r="G58" s="228" t="s">
        <v>8850</v>
      </c>
      <c r="H58" s="228" t="s">
        <v>8851</v>
      </c>
      <c r="I58" s="203" t="s">
        <v>8852</v>
      </c>
      <c r="J58" s="258" t="s">
        <v>8853</v>
      </c>
      <c r="K58" s="259"/>
      <c r="L58" s="259"/>
      <c r="M58" s="259"/>
      <c r="N58" s="259"/>
      <c r="O58" s="259"/>
      <c r="P58" s="259"/>
    </row>
    <row r="59" spans="1:16">
      <c r="A59" s="148"/>
      <c r="B59" s="148"/>
      <c r="C59" s="260" t="s">
        <v>8854</v>
      </c>
      <c r="D59" s="249">
        <v>10</v>
      </c>
      <c r="E59" s="249">
        <v>30</v>
      </c>
      <c r="F59" s="249">
        <v>30</v>
      </c>
      <c r="G59" s="249">
        <v>40</v>
      </c>
      <c r="H59" s="249">
        <v>50</v>
      </c>
      <c r="I59" s="249">
        <v>60</v>
      </c>
      <c r="J59" s="258"/>
      <c r="K59" s="259"/>
      <c r="L59" s="259"/>
      <c r="M59" s="259"/>
      <c r="N59" s="259"/>
      <c r="O59" s="259"/>
      <c r="P59" s="259"/>
    </row>
    <row r="60" spans="1:16">
      <c r="A60" s="148"/>
      <c r="B60" s="148"/>
      <c r="C60" s="260" t="s">
        <v>8854</v>
      </c>
      <c r="D60" s="193">
        <f t="shared" ref="D60:I60" si="4">D52/D59</f>
        <v>27.571829472565735</v>
      </c>
      <c r="E60" s="193">
        <f t="shared" si="4"/>
        <v>12.523943157521911</v>
      </c>
      <c r="F60" s="193">
        <f t="shared" si="4"/>
        <v>13.190609824188579</v>
      </c>
      <c r="G60" s="193">
        <f t="shared" si="4"/>
        <v>20.035914736282869</v>
      </c>
      <c r="H60" s="193">
        <f t="shared" si="4"/>
        <v>20.285914736282866</v>
      </c>
      <c r="I60" s="193">
        <f t="shared" si="4"/>
        <v>16.904928946902388</v>
      </c>
      <c r="J60" s="258"/>
      <c r="K60" s="259"/>
      <c r="L60" s="259"/>
      <c r="M60" s="259"/>
      <c r="N60" s="259"/>
      <c r="O60" s="259"/>
      <c r="P60" s="259"/>
    </row>
    <row r="61" spans="1:16">
      <c r="A61" s="148"/>
      <c r="B61" s="148"/>
      <c r="C61" s="260" t="s">
        <v>8854</v>
      </c>
      <c r="D61" s="249">
        <v>0.1</v>
      </c>
      <c r="E61" s="249">
        <v>0.1</v>
      </c>
      <c r="F61" s="249">
        <v>0.1</v>
      </c>
      <c r="G61" s="249">
        <v>0.1</v>
      </c>
      <c r="H61" s="249">
        <v>0.15</v>
      </c>
      <c r="I61" s="249">
        <v>0.15</v>
      </c>
      <c r="J61" s="258"/>
      <c r="K61" s="259"/>
      <c r="L61" s="259"/>
      <c r="M61" s="259"/>
      <c r="N61" s="259"/>
      <c r="O61" s="259"/>
      <c r="P61" s="259"/>
    </row>
    <row r="62" spans="1:16">
      <c r="A62" s="148"/>
      <c r="B62" s="148"/>
      <c r="C62" s="148"/>
      <c r="D62" s="193">
        <f t="shared" ref="D62:I62" si="5">D60*(1+D61)</f>
        <v>30.329012419822313</v>
      </c>
      <c r="E62" s="193">
        <f t="shared" si="5"/>
        <v>13.776337473274104</v>
      </c>
      <c r="F62" s="193">
        <f t="shared" si="5"/>
        <v>14.509670806607438</v>
      </c>
      <c r="G62" s="193">
        <f t="shared" si="5"/>
        <v>22.03950620991116</v>
      </c>
      <c r="H62" s="193">
        <f t="shared" si="5"/>
        <v>23.328801946725292</v>
      </c>
      <c r="I62" s="193">
        <f t="shared" si="5"/>
        <v>19.440668288937744</v>
      </c>
      <c r="J62" s="261">
        <f>SUM(D62:I62)</f>
        <v>123.42399714527805</v>
      </c>
      <c r="K62" s="259"/>
      <c r="L62" s="259"/>
      <c r="M62" s="259"/>
      <c r="N62" s="259"/>
      <c r="O62" s="259"/>
      <c r="P62" s="259"/>
    </row>
    <row r="63" spans="1:16">
      <c r="A63" s="148"/>
      <c r="B63" s="290"/>
      <c r="C63" s="290"/>
      <c r="D63" s="150"/>
      <c r="E63" s="150"/>
      <c r="F63" s="150"/>
      <c r="G63" s="150"/>
      <c r="H63" s="262"/>
      <c r="I63" s="148"/>
      <c r="J63" s="148"/>
      <c r="K63" s="148"/>
      <c r="L63" s="148"/>
      <c r="M63" s="148"/>
      <c r="N63" s="148"/>
      <c r="O63" s="148"/>
      <c r="P63" s="148"/>
    </row>
    <row r="64" spans="1:16" ht="41.25" customHeight="1">
      <c r="A64" s="291" t="s">
        <v>8855</v>
      </c>
      <c r="B64" s="290" t="s">
        <v>8856</v>
      </c>
      <c r="C64" s="290"/>
      <c r="D64" s="263" t="s">
        <v>8857</v>
      </c>
      <c r="E64" s="150"/>
      <c r="F64" s="150">
        <v>373</v>
      </c>
      <c r="G64" s="150"/>
      <c r="H64" s="148"/>
      <c r="I64" s="148"/>
      <c r="J64" s="148"/>
      <c r="K64" s="148"/>
      <c r="L64" s="148"/>
      <c r="M64" s="148"/>
      <c r="N64" s="148"/>
      <c r="O64" s="148"/>
      <c r="P64" s="148"/>
    </row>
    <row r="65" spans="1:9" ht="12.75" customHeight="1">
      <c r="A65" s="291"/>
      <c r="B65" s="290" t="s">
        <v>8858</v>
      </c>
      <c r="C65" s="290"/>
      <c r="D65" s="264" t="s">
        <v>8859</v>
      </c>
      <c r="F65" s="265">
        <f>F64/10</f>
        <v>37.299999999999997</v>
      </c>
    </row>
    <row r="66" spans="1:9" ht="13.5" customHeight="1">
      <c r="A66" s="291"/>
      <c r="B66" s="290" t="s">
        <v>8860</v>
      </c>
      <c r="C66" s="290"/>
      <c r="D66" s="266" t="s">
        <v>8861</v>
      </c>
      <c r="F66" s="267">
        <f>J62</f>
        <v>123.42399714527805</v>
      </c>
      <c r="G66" s="268" t="s">
        <v>8862</v>
      </c>
      <c r="H66" s="268"/>
    </row>
    <row r="67" spans="1:9" ht="15" customHeight="1">
      <c r="A67" s="291"/>
      <c r="B67" s="290" t="s">
        <v>8863</v>
      </c>
      <c r="C67" s="290"/>
      <c r="D67" s="258" t="s">
        <v>8864</v>
      </c>
      <c r="F67" s="269">
        <f>F66/F64</f>
        <v>0.33089543470583926</v>
      </c>
    </row>
    <row r="68" spans="1:9">
      <c r="A68" s="148"/>
    </row>
    <row r="72" spans="1:9">
      <c r="I72" s="182"/>
    </row>
    <row r="73" spans="1:9">
      <c r="I73" s="182"/>
    </row>
  </sheetData>
  <mergeCells count="47">
    <mergeCell ref="B3:D3"/>
    <mergeCell ref="A9:A11"/>
    <mergeCell ref="B9:C9"/>
    <mergeCell ref="D9:D10"/>
    <mergeCell ref="E9:E10"/>
    <mergeCell ref="J17:J19"/>
    <mergeCell ref="A23:A26"/>
    <mergeCell ref="B23:C24"/>
    <mergeCell ref="D23:E24"/>
    <mergeCell ref="F23:F24"/>
    <mergeCell ref="A17:A20"/>
    <mergeCell ref="B17:C18"/>
    <mergeCell ref="D17:E18"/>
    <mergeCell ref="F17:G18"/>
    <mergeCell ref="H17:I18"/>
    <mergeCell ref="J29:J31"/>
    <mergeCell ref="A35:A38"/>
    <mergeCell ref="B35:D35"/>
    <mergeCell ref="E35:E37"/>
    <mergeCell ref="F35:F37"/>
    <mergeCell ref="B36:B37"/>
    <mergeCell ref="C36:C37"/>
    <mergeCell ref="A29:A32"/>
    <mergeCell ref="B29:C30"/>
    <mergeCell ref="D29:E30"/>
    <mergeCell ref="F29:F30"/>
    <mergeCell ref="H29:I30"/>
    <mergeCell ref="A41:A44"/>
    <mergeCell ref="B42:C42"/>
    <mergeCell ref="B43:C43"/>
    <mergeCell ref="B44:C44"/>
    <mergeCell ref="I47:J47"/>
    <mergeCell ref="A48:A50"/>
    <mergeCell ref="B48:C48"/>
    <mergeCell ref="B49:C49"/>
    <mergeCell ref="B50:C50"/>
    <mergeCell ref="A54:A58"/>
    <mergeCell ref="B55:C55"/>
    <mergeCell ref="B56:C56"/>
    <mergeCell ref="B57:C57"/>
    <mergeCell ref="B58:C58"/>
    <mergeCell ref="B63:C63"/>
    <mergeCell ref="A64:A67"/>
    <mergeCell ref="B64:C64"/>
    <mergeCell ref="B65:C65"/>
    <mergeCell ref="B66:C66"/>
    <mergeCell ref="B67:C67"/>
  </mergeCells>
  <pageMargins left="0.75" right="0.75" top="1" bottom="1"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2"/>
  <sheetViews>
    <sheetView zoomScaleNormal="100" workbookViewId="0"/>
  </sheetViews>
  <sheetFormatPr defaultColWidth="8.7109375" defaultRowHeight="15"/>
  <cols>
    <col min="1" max="1" width="24.7109375" customWidth="1"/>
    <col min="2" max="3" width="15.5703125" customWidth="1"/>
  </cols>
  <sheetData>
    <row r="1" spans="1:11" ht="15.75" customHeight="1">
      <c r="A1" s="148"/>
      <c r="B1" s="300" t="s">
        <v>8672</v>
      </c>
      <c r="C1" s="300"/>
      <c r="D1" s="300"/>
      <c r="E1" s="148"/>
      <c r="F1" s="148"/>
    </row>
    <row r="2" spans="1:11" ht="25.5">
      <c r="A2" s="148"/>
      <c r="B2" s="158" t="s">
        <v>8674</v>
      </c>
      <c r="C2" s="159" t="s">
        <v>8675</v>
      </c>
      <c r="D2" s="160" t="s">
        <v>8676</v>
      </c>
      <c r="E2" s="148"/>
      <c r="F2" s="148"/>
    </row>
    <row r="3" spans="1:11">
      <c r="A3" s="148"/>
      <c r="B3" s="165" t="s">
        <v>8678</v>
      </c>
      <c r="C3" s="166" t="s">
        <v>8679</v>
      </c>
      <c r="D3" s="167" t="s">
        <v>8680</v>
      </c>
      <c r="E3" s="148"/>
    </row>
    <row r="4" spans="1:11">
      <c r="A4" s="148"/>
      <c r="B4" s="148">
        <v>2018</v>
      </c>
      <c r="C4" s="174">
        <v>2020</v>
      </c>
      <c r="D4" s="174">
        <v>2030</v>
      </c>
      <c r="E4" s="148"/>
      <c r="F4" s="148"/>
    </row>
    <row r="5" spans="1:11" ht="38.25">
      <c r="A5" s="148"/>
      <c r="B5" s="178" t="s">
        <v>8685</v>
      </c>
      <c r="C5" s="178" t="s">
        <v>8686</v>
      </c>
      <c r="D5" s="178" t="s">
        <v>8687</v>
      </c>
      <c r="E5" s="148"/>
      <c r="F5" s="148"/>
    </row>
    <row r="6" spans="1:11">
      <c r="A6" s="148"/>
      <c r="B6" s="148"/>
      <c r="C6" s="148"/>
      <c r="D6" s="148"/>
      <c r="E6" s="148"/>
      <c r="F6" s="148"/>
      <c r="G6" s="148"/>
      <c r="H6" s="148"/>
      <c r="I6" s="148"/>
      <c r="J6" s="148"/>
      <c r="K6" s="178"/>
    </row>
    <row r="7" spans="1:11" ht="15" customHeight="1">
      <c r="A7" s="299" t="s">
        <v>8692</v>
      </c>
      <c r="B7" s="294" t="s">
        <v>8693</v>
      </c>
      <c r="C7" s="294"/>
      <c r="D7" s="294" t="s">
        <v>8694</v>
      </c>
      <c r="E7" s="294" t="s">
        <v>8695</v>
      </c>
      <c r="F7" s="148"/>
      <c r="G7" s="143"/>
      <c r="H7" s="143"/>
      <c r="I7" s="143"/>
      <c r="J7" s="148"/>
      <c r="K7" s="178"/>
    </row>
    <row r="8" spans="1:11">
      <c r="A8" s="299"/>
      <c r="B8" s="180" t="s">
        <v>8699</v>
      </c>
      <c r="C8" s="172" t="s">
        <v>8690</v>
      </c>
      <c r="D8" s="294"/>
      <c r="E8" s="294" t="s">
        <v>8695</v>
      </c>
      <c r="F8" s="181"/>
      <c r="G8" s="143"/>
      <c r="H8" s="143"/>
      <c r="I8" s="143"/>
      <c r="J8" s="143"/>
      <c r="K8" s="182"/>
    </row>
    <row r="9" spans="1:11">
      <c r="A9" s="299"/>
      <c r="B9" s="183" t="s">
        <v>8702</v>
      </c>
      <c r="C9" s="184" t="s">
        <v>8703</v>
      </c>
      <c r="D9" s="185" t="s">
        <v>8704</v>
      </c>
      <c r="E9" s="186" t="s">
        <v>8705</v>
      </c>
      <c r="F9" s="187"/>
      <c r="G9" s="188"/>
      <c r="H9" s="189"/>
      <c r="I9" s="178"/>
      <c r="J9" s="187"/>
      <c r="K9" s="171"/>
    </row>
    <row r="10" spans="1:11">
      <c r="A10" s="171"/>
      <c r="B10" s="190">
        <v>177233</v>
      </c>
      <c r="C10" s="191">
        <f>B10*POWER(1+D10,D4-C4)</f>
        <v>179031.21104342604</v>
      </c>
      <c r="D10" s="192">
        <v>1.01E-3</v>
      </c>
      <c r="E10" s="193">
        <f>C10-B10</f>
        <v>1798.2110434260394</v>
      </c>
      <c r="F10" s="187"/>
      <c r="G10" s="143"/>
      <c r="H10" s="189"/>
      <c r="I10" s="148"/>
      <c r="J10" s="178"/>
      <c r="K10" s="178"/>
    </row>
    <row r="11" spans="1:11">
      <c r="A11" s="148"/>
      <c r="B11" s="143"/>
      <c r="C11" s="148"/>
      <c r="D11" s="148"/>
      <c r="E11" s="148"/>
      <c r="F11" s="148"/>
      <c r="G11" s="148"/>
      <c r="H11" s="148"/>
      <c r="I11" s="148"/>
      <c r="J11" s="148"/>
      <c r="K11" s="148"/>
    </row>
    <row r="12" spans="1:11" ht="15" customHeight="1">
      <c r="A12" s="291" t="s">
        <v>8720</v>
      </c>
      <c r="B12" s="294" t="s">
        <v>8721</v>
      </c>
      <c r="C12" s="294"/>
      <c r="D12" s="294" t="s">
        <v>8722</v>
      </c>
      <c r="E12" s="294"/>
      <c r="F12" s="298" t="s">
        <v>8707</v>
      </c>
      <c r="G12" s="298"/>
      <c r="H12" s="294" t="s">
        <v>8723</v>
      </c>
      <c r="I12" s="294"/>
      <c r="J12" s="294" t="s">
        <v>8724</v>
      </c>
      <c r="K12" s="178"/>
    </row>
    <row r="13" spans="1:11">
      <c r="A13" s="291"/>
      <c r="B13" s="294"/>
      <c r="C13" s="294"/>
      <c r="D13" s="294"/>
      <c r="E13" s="294"/>
      <c r="F13" s="298"/>
      <c r="G13" s="298"/>
      <c r="H13" s="294"/>
      <c r="I13" s="294"/>
      <c r="J13" s="294"/>
      <c r="K13" s="195"/>
    </row>
    <row r="14" spans="1:11">
      <c r="A14" s="291"/>
      <c r="B14" s="196" t="s">
        <v>8699</v>
      </c>
      <c r="C14" s="197" t="s">
        <v>8690</v>
      </c>
      <c r="D14" s="196" t="s">
        <v>8699</v>
      </c>
      <c r="E14" s="197" t="s">
        <v>8690</v>
      </c>
      <c r="F14" s="198" t="s">
        <v>8699</v>
      </c>
      <c r="G14" s="199" t="s">
        <v>8690</v>
      </c>
      <c r="H14" s="196" t="s">
        <v>8699</v>
      </c>
      <c r="I14" s="197" t="s">
        <v>8690</v>
      </c>
      <c r="J14" s="294"/>
      <c r="K14" s="181"/>
    </row>
    <row r="15" spans="1:11">
      <c r="A15" s="291"/>
      <c r="B15" s="200" t="s">
        <v>8725</v>
      </c>
      <c r="C15" s="201" t="s">
        <v>8726</v>
      </c>
      <c r="D15" s="202" t="s">
        <v>8727</v>
      </c>
      <c r="E15" s="203" t="s">
        <v>8728</v>
      </c>
      <c r="F15" s="204" t="s">
        <v>8729</v>
      </c>
      <c r="G15" s="205" t="s">
        <v>8730</v>
      </c>
      <c r="H15" s="202" t="s">
        <v>8731</v>
      </c>
      <c r="I15" s="203" t="s">
        <v>8732</v>
      </c>
      <c r="J15" s="203" t="s">
        <v>8733</v>
      </c>
      <c r="K15" s="148"/>
    </row>
    <row r="16" spans="1:11">
      <c r="A16" s="148"/>
      <c r="B16" s="206">
        <v>3037</v>
      </c>
      <c r="C16" s="207">
        <v>3067</v>
      </c>
      <c r="D16" s="208">
        <f>B10-B16</f>
        <v>174196</v>
      </c>
      <c r="E16" s="208">
        <f>C10-C16</f>
        <v>175964.21104342604</v>
      </c>
      <c r="F16" s="209">
        <v>2.08</v>
      </c>
      <c r="G16" s="210">
        <v>2.0270000000000001</v>
      </c>
      <c r="H16" s="208">
        <f>D16/F16</f>
        <v>83748.076923076922</v>
      </c>
      <c r="I16" s="208">
        <f>E16/G16</f>
        <v>86810.168250333518</v>
      </c>
      <c r="J16" s="208">
        <f>I16-H16</f>
        <v>3062.0913272565958</v>
      </c>
      <c r="K16" s="211">
        <f>1-H16/I16</f>
        <v>3.5273417722523903E-2</v>
      </c>
    </row>
    <row r="17" spans="1:11">
      <c r="A17" s="148"/>
      <c r="B17" s="148"/>
      <c r="C17" s="148"/>
      <c r="D17" s="148"/>
      <c r="E17" s="148"/>
      <c r="F17" s="148"/>
      <c r="G17" s="148"/>
      <c r="H17" s="148"/>
      <c r="I17" s="148"/>
      <c r="J17" s="148"/>
      <c r="K17" s="148"/>
    </row>
    <row r="18" spans="1:11" ht="15" customHeight="1">
      <c r="A18" s="291" t="s">
        <v>8734</v>
      </c>
      <c r="B18" s="296" t="s">
        <v>8735</v>
      </c>
      <c r="C18" s="296"/>
      <c r="D18" s="295" t="s">
        <v>8736</v>
      </c>
      <c r="E18" s="295"/>
      <c r="F18" s="297" t="s">
        <v>8737</v>
      </c>
      <c r="G18" s="148"/>
      <c r="H18" s="148"/>
      <c r="I18" s="178"/>
      <c r="J18" s="178"/>
      <c r="K18" s="178"/>
    </row>
    <row r="19" spans="1:11">
      <c r="A19" s="291"/>
      <c r="B19" s="296"/>
      <c r="C19" s="296"/>
      <c r="D19" s="295"/>
      <c r="E19" s="295"/>
      <c r="F19" s="297"/>
      <c r="G19" s="148"/>
      <c r="H19" s="144"/>
      <c r="I19" s="151"/>
      <c r="J19" s="151"/>
      <c r="K19" s="151"/>
    </row>
    <row r="20" spans="1:11" ht="25.5">
      <c r="A20" s="291"/>
      <c r="B20" s="212" t="s">
        <v>8699</v>
      </c>
      <c r="C20" s="199" t="s">
        <v>8690</v>
      </c>
      <c r="D20" s="212" t="s">
        <v>8699</v>
      </c>
      <c r="E20" s="197" t="s">
        <v>8690</v>
      </c>
      <c r="F20" s="213"/>
      <c r="G20" s="173" t="s">
        <v>8738</v>
      </c>
      <c r="H20" s="214" t="s">
        <v>8739</v>
      </c>
      <c r="I20" s="151"/>
      <c r="J20" s="178"/>
      <c r="K20" s="211">
        <v>3.6569999999999998E-2</v>
      </c>
    </row>
    <row r="21" spans="1:11" ht="76.5">
      <c r="A21" s="291"/>
      <c r="B21" s="216" t="s">
        <v>8741</v>
      </c>
      <c r="C21" s="217" t="s">
        <v>8742</v>
      </c>
      <c r="D21" s="218" t="s">
        <v>8743</v>
      </c>
      <c r="E21" s="219" t="s">
        <v>8744</v>
      </c>
      <c r="F21" s="203" t="s">
        <v>8745</v>
      </c>
      <c r="G21" s="148"/>
      <c r="H21" s="144"/>
      <c r="I21" s="148"/>
      <c r="J21" s="148"/>
      <c r="K21" s="148"/>
    </row>
    <row r="22" spans="1:11">
      <c r="A22" s="173" t="s">
        <v>8746</v>
      </c>
      <c r="B22" s="220">
        <v>0.3</v>
      </c>
      <c r="C22" s="221">
        <f>E22/I28</f>
        <v>0.30193136155274053</v>
      </c>
      <c r="D22" s="222">
        <v>39626</v>
      </c>
      <c r="E22" s="223">
        <f>D22*(1+K20)</f>
        <v>41075.122819999997</v>
      </c>
      <c r="F22" s="208">
        <f>E22-D22</f>
        <v>1449.1228199999969</v>
      </c>
      <c r="G22" s="173" t="s">
        <v>8738</v>
      </c>
      <c r="H22" s="224" t="s">
        <v>8747</v>
      </c>
      <c r="I22" s="151"/>
      <c r="J22" s="178"/>
      <c r="K22" s="211">
        <v>3.6600000000000001E-2</v>
      </c>
    </row>
    <row r="23" spans="1:11">
      <c r="A23" s="148"/>
      <c r="B23" s="148"/>
      <c r="C23" s="148"/>
      <c r="D23" s="148"/>
      <c r="E23" s="148"/>
      <c r="F23" s="148"/>
      <c r="G23" s="148"/>
      <c r="H23" s="148"/>
      <c r="I23" s="148"/>
      <c r="J23" s="148"/>
      <c r="K23" s="148"/>
    </row>
    <row r="24" spans="1:11" ht="15" customHeight="1">
      <c r="A24" s="291" t="s">
        <v>8748</v>
      </c>
      <c r="B24" s="295" t="s">
        <v>8749</v>
      </c>
      <c r="C24" s="295"/>
      <c r="D24" s="295" t="s">
        <v>8750</v>
      </c>
      <c r="E24" s="295"/>
      <c r="F24" s="294" t="s">
        <v>8751</v>
      </c>
      <c r="G24" s="178"/>
      <c r="H24" s="295" t="s">
        <v>8752</v>
      </c>
      <c r="I24" s="295"/>
      <c r="J24" s="294" t="s">
        <v>8753</v>
      </c>
      <c r="K24" s="178"/>
    </row>
    <row r="25" spans="1:11" ht="25.5">
      <c r="A25" s="291"/>
      <c r="B25" s="295"/>
      <c r="C25" s="295"/>
      <c r="D25" s="295"/>
      <c r="E25" s="295"/>
      <c r="F25" s="294"/>
      <c r="G25" s="225"/>
      <c r="H25" s="295"/>
      <c r="I25" s="295"/>
      <c r="J25" s="294"/>
      <c r="K25" s="181" t="s">
        <v>8754</v>
      </c>
    </row>
    <row r="26" spans="1:11" ht="25.5">
      <c r="A26" s="291"/>
      <c r="B26" s="212" t="s">
        <v>8699</v>
      </c>
      <c r="C26" s="197" t="s">
        <v>8690</v>
      </c>
      <c r="D26" s="212" t="s">
        <v>8699</v>
      </c>
      <c r="E26" s="197" t="s">
        <v>8690</v>
      </c>
      <c r="F26" s="226"/>
      <c r="G26" s="181"/>
      <c r="H26" s="212" t="s">
        <v>8699</v>
      </c>
      <c r="I26" s="197" t="s">
        <v>8690</v>
      </c>
      <c r="J26" s="294"/>
      <c r="K26" s="148"/>
    </row>
    <row r="27" spans="1:11" ht="76.5">
      <c r="A27" s="291"/>
      <c r="B27" s="216" t="s">
        <v>8755</v>
      </c>
      <c r="C27" s="227" t="s">
        <v>8756</v>
      </c>
      <c r="D27" s="218" t="s">
        <v>8757</v>
      </c>
      <c r="E27" s="219" t="s">
        <v>8758</v>
      </c>
      <c r="F27" s="186" t="s">
        <v>8759</v>
      </c>
      <c r="G27" s="148"/>
      <c r="H27" s="202" t="s">
        <v>8760</v>
      </c>
      <c r="I27" s="228" t="s">
        <v>8761</v>
      </c>
      <c r="J27" s="186" t="s">
        <v>8762</v>
      </c>
      <c r="K27" s="148"/>
    </row>
    <row r="28" spans="1:11">
      <c r="A28" s="173" t="s">
        <v>8746</v>
      </c>
      <c r="B28" s="220">
        <v>0.06</v>
      </c>
      <c r="C28" s="221">
        <f>E28/I28</f>
        <v>5.995217045015451E-2</v>
      </c>
      <c r="D28" s="222">
        <v>7868</v>
      </c>
      <c r="E28" s="223">
        <f>D28*(1+K22)</f>
        <v>8155.9687999999996</v>
      </c>
      <c r="F28" s="208">
        <f>E28-D28</f>
        <v>287.96879999999965</v>
      </c>
      <c r="G28" s="148"/>
      <c r="H28" s="208">
        <f>H16+D22+D28</f>
        <v>131242.07692307694</v>
      </c>
      <c r="I28" s="208">
        <f>I16+E22+E28</f>
        <v>136041.25987033351</v>
      </c>
      <c r="J28" s="208">
        <f>I28-H28</f>
        <v>4799.1829472565732</v>
      </c>
      <c r="K28" s="148"/>
    </row>
    <row r="29" spans="1:11">
      <c r="A29" s="148"/>
      <c r="B29" s="148"/>
      <c r="C29" s="148"/>
      <c r="D29" s="148"/>
      <c r="E29" s="148"/>
      <c r="F29" s="148"/>
      <c r="G29" s="148"/>
      <c r="H29" s="148"/>
      <c r="I29" s="148"/>
      <c r="J29" s="148"/>
      <c r="K29" s="148"/>
    </row>
    <row r="30" spans="1:11" ht="15" customHeight="1">
      <c r="A30" s="291" t="s">
        <v>8763</v>
      </c>
      <c r="B30" s="294" t="s">
        <v>8764</v>
      </c>
      <c r="C30" s="294"/>
      <c r="D30" s="294"/>
      <c r="E30" s="294" t="s">
        <v>8765</v>
      </c>
      <c r="F30" s="294" t="s">
        <v>2455</v>
      </c>
      <c r="G30" s="148"/>
      <c r="H30" s="148"/>
      <c r="I30" s="148"/>
      <c r="J30" s="148"/>
      <c r="K30" s="148"/>
    </row>
    <row r="31" spans="1:11" ht="25.5" customHeight="1">
      <c r="A31" s="291"/>
      <c r="B31" s="293" t="s">
        <v>8766</v>
      </c>
      <c r="C31" s="290" t="s">
        <v>2435</v>
      </c>
      <c r="D31" s="172" t="s">
        <v>8767</v>
      </c>
      <c r="E31" s="294"/>
      <c r="F31" s="294"/>
      <c r="G31" s="148"/>
      <c r="H31" s="148"/>
      <c r="I31" s="148"/>
      <c r="J31" s="148"/>
      <c r="K31" s="148"/>
    </row>
    <row r="32" spans="1:11" ht="38.25">
      <c r="A32" s="291"/>
      <c r="B32" s="293"/>
      <c r="C32" s="290"/>
      <c r="D32" s="172" t="s">
        <v>8768</v>
      </c>
      <c r="E32" s="294"/>
      <c r="F32" s="294"/>
      <c r="G32" s="148"/>
      <c r="H32" s="148"/>
      <c r="I32" s="148"/>
      <c r="J32" s="148"/>
      <c r="K32" s="148"/>
    </row>
    <row r="33" spans="1:11" ht="25.5">
      <c r="A33" s="291"/>
      <c r="B33" s="229" t="s">
        <v>8769</v>
      </c>
      <c r="C33" s="176" t="s">
        <v>8770</v>
      </c>
      <c r="D33" s="230" t="s">
        <v>8771</v>
      </c>
      <c r="E33" s="155" t="s">
        <v>8772</v>
      </c>
      <c r="F33" s="153" t="s">
        <v>8773</v>
      </c>
      <c r="G33" s="148"/>
      <c r="H33" s="148"/>
      <c r="I33" s="148"/>
      <c r="J33" s="148"/>
      <c r="K33" s="148"/>
    </row>
    <row r="34" spans="1:11">
      <c r="A34" s="173" t="s">
        <v>8774</v>
      </c>
      <c r="B34" s="171">
        <v>5671</v>
      </c>
      <c r="C34" s="171">
        <v>5400</v>
      </c>
      <c r="D34" s="171">
        <f>(B34-C34)/5</f>
        <v>54.2</v>
      </c>
      <c r="E34" s="207">
        <f>D34*(D4-C4)</f>
        <v>542</v>
      </c>
      <c r="F34" s="193">
        <f>J28-E34</f>
        <v>4257.1829472565732</v>
      </c>
      <c r="G34" s="148"/>
      <c r="H34" s="148"/>
      <c r="I34" s="148"/>
      <c r="J34" s="148"/>
      <c r="K34" s="148"/>
    </row>
    <row r="35" spans="1:11" ht="25.5">
      <c r="A35" s="178" t="s">
        <v>8775</v>
      </c>
      <c r="B35" s="148" t="s">
        <v>8583</v>
      </c>
      <c r="C35" s="148">
        <v>4766</v>
      </c>
      <c r="D35" s="148"/>
      <c r="E35" s="148"/>
      <c r="F35" s="148"/>
      <c r="G35" s="148"/>
      <c r="H35" s="148"/>
      <c r="I35" s="148"/>
      <c r="J35" s="148"/>
      <c r="K35" s="148"/>
    </row>
    <row r="36" spans="1:11" ht="15" customHeight="1">
      <c r="A36" s="291" t="s">
        <v>8776</v>
      </c>
      <c r="B36" s="148"/>
      <c r="C36" s="148"/>
      <c r="D36" s="231" t="s">
        <v>8777</v>
      </c>
      <c r="E36" s="162" t="s">
        <v>8778</v>
      </c>
      <c r="F36" s="162" t="s">
        <v>8779</v>
      </c>
      <c r="G36" s="162" t="s">
        <v>8780</v>
      </c>
      <c r="H36" s="162" t="s">
        <v>8781</v>
      </c>
      <c r="I36" s="163" t="s">
        <v>8782</v>
      </c>
      <c r="J36" s="148" t="s">
        <v>8783</v>
      </c>
      <c r="K36" s="148"/>
    </row>
    <row r="37" spans="1:11" ht="15" customHeight="1">
      <c r="A37" s="291"/>
      <c r="B37" s="290" t="s">
        <v>8865</v>
      </c>
      <c r="C37" s="290"/>
      <c r="D37" s="232">
        <v>0.1</v>
      </c>
      <c r="E37" s="233">
        <v>0.1</v>
      </c>
      <c r="F37" s="233">
        <v>0.15</v>
      </c>
      <c r="G37" s="233">
        <v>0.2</v>
      </c>
      <c r="H37" s="233">
        <v>0.2</v>
      </c>
      <c r="I37" s="234">
        <f>J37-SUM(D37:H37)</f>
        <v>0.25</v>
      </c>
      <c r="J37" s="235">
        <v>1</v>
      </c>
      <c r="K37" s="148"/>
    </row>
    <row r="38" spans="1:11" ht="15.75" customHeight="1">
      <c r="A38" s="291"/>
      <c r="B38" s="290" t="s">
        <v>8785</v>
      </c>
      <c r="C38" s="290"/>
      <c r="D38" s="236" t="s">
        <v>8786</v>
      </c>
      <c r="E38" s="237" t="s">
        <v>8787</v>
      </c>
      <c r="F38" s="237" t="s">
        <v>8788</v>
      </c>
      <c r="G38" s="237" t="s">
        <v>8789</v>
      </c>
      <c r="H38" s="237" t="s">
        <v>8790</v>
      </c>
      <c r="I38" s="238" t="s">
        <v>8791</v>
      </c>
      <c r="J38" s="235">
        <v>1</v>
      </c>
      <c r="K38" s="182" t="s">
        <v>8792</v>
      </c>
    </row>
    <row r="39" spans="1:11" ht="39" customHeight="1">
      <c r="A39" s="291"/>
      <c r="B39" s="290" t="s">
        <v>8794</v>
      </c>
      <c r="C39" s="290"/>
      <c r="D39" s="202" t="s">
        <v>8795</v>
      </c>
      <c r="E39" s="228" t="s">
        <v>8796</v>
      </c>
      <c r="F39" s="228" t="s">
        <v>8797</v>
      </c>
      <c r="G39" s="228" t="s">
        <v>8798</v>
      </c>
      <c r="H39" s="228" t="s">
        <v>8799</v>
      </c>
      <c r="I39" s="203" t="s">
        <v>8800</v>
      </c>
      <c r="J39" s="240" t="s">
        <v>8801</v>
      </c>
      <c r="K39" s="178" t="s">
        <v>8802</v>
      </c>
    </row>
    <row r="40" spans="1:11">
      <c r="A40" s="148"/>
      <c r="B40" s="148"/>
      <c r="C40" s="148"/>
      <c r="D40" s="242">
        <v>0.1</v>
      </c>
      <c r="E40" s="242">
        <v>0.1</v>
      </c>
      <c r="F40" s="242">
        <v>0.1</v>
      </c>
      <c r="G40" s="242">
        <v>0.2</v>
      </c>
      <c r="H40" s="242">
        <v>0.25</v>
      </c>
      <c r="I40" s="242">
        <f>J40-SUM(D40:H40)</f>
        <v>0.25</v>
      </c>
      <c r="J40" s="243">
        <v>1</v>
      </c>
      <c r="K40" s="148"/>
    </row>
    <row r="41" spans="1:11">
      <c r="A41" s="148"/>
      <c r="B41" s="148"/>
      <c r="C41" s="148"/>
      <c r="D41" s="193">
        <f t="shared" ref="D41:I41" si="0">$F$34*D40</f>
        <v>425.71829472565736</v>
      </c>
      <c r="E41" s="193">
        <f t="shared" si="0"/>
        <v>425.71829472565736</v>
      </c>
      <c r="F41" s="193">
        <f t="shared" si="0"/>
        <v>425.71829472565736</v>
      </c>
      <c r="G41" s="193">
        <f t="shared" si="0"/>
        <v>851.43658945131472</v>
      </c>
      <c r="H41" s="193">
        <f t="shared" si="0"/>
        <v>1064.2957368141433</v>
      </c>
      <c r="I41" s="193">
        <f t="shared" si="0"/>
        <v>1064.2957368141433</v>
      </c>
      <c r="J41" s="193">
        <f>SUM(D41:I41)</f>
        <v>4257.1829472565732</v>
      </c>
      <c r="K41" s="148"/>
    </row>
    <row r="42" spans="1:11">
      <c r="A42" s="148"/>
      <c r="B42" s="148"/>
      <c r="C42" s="148"/>
      <c r="D42" s="148"/>
      <c r="E42" s="148"/>
      <c r="F42" s="148"/>
      <c r="G42" s="148"/>
      <c r="H42" s="148"/>
      <c r="I42" s="290"/>
      <c r="J42" s="290"/>
      <c r="K42" s="148"/>
    </row>
    <row r="43" spans="1:11" ht="15.75" customHeight="1">
      <c r="A43" s="291" t="s">
        <v>8803</v>
      </c>
      <c r="B43" s="292"/>
      <c r="C43" s="292"/>
      <c r="D43" s="231" t="str">
        <f t="shared" ref="D43:I43" si="1">D36</f>
        <v>Niveau 1</v>
      </c>
      <c r="E43" s="162" t="str">
        <f t="shared" si="1"/>
        <v>Niveau 2</v>
      </c>
      <c r="F43" s="162" t="str">
        <f t="shared" si="1"/>
        <v>Niveau 3</v>
      </c>
      <c r="G43" s="162" t="str">
        <f t="shared" si="1"/>
        <v>Niveau 4</v>
      </c>
      <c r="H43" s="162" t="str">
        <f t="shared" si="1"/>
        <v>Niveau 5</v>
      </c>
      <c r="I43" s="163" t="str">
        <f t="shared" si="1"/>
        <v>Niveau 6</v>
      </c>
      <c r="J43" s="148"/>
      <c r="K43" s="148"/>
    </row>
    <row r="44" spans="1:11" ht="15.75" customHeight="1">
      <c r="A44" s="291"/>
      <c r="B44" s="292" t="s">
        <v>8804</v>
      </c>
      <c r="C44" s="292"/>
      <c r="D44" s="244" t="s">
        <v>8805</v>
      </c>
      <c r="E44" s="245" t="s">
        <v>8806</v>
      </c>
      <c r="F44" s="245" t="s">
        <v>8807</v>
      </c>
      <c r="G44" s="245" t="s">
        <v>8808</v>
      </c>
      <c r="H44" s="245" t="s">
        <v>8809</v>
      </c>
      <c r="I44" s="246" t="s">
        <v>8810</v>
      </c>
      <c r="J44" s="247">
        <f>SUM(D44:I44)</f>
        <v>0</v>
      </c>
      <c r="K44" s="148"/>
    </row>
    <row r="45" spans="1:11" ht="39" customHeight="1">
      <c r="A45" s="291"/>
      <c r="B45" s="292" t="s">
        <v>8811</v>
      </c>
      <c r="C45" s="292"/>
      <c r="D45" s="202" t="s">
        <v>8812</v>
      </c>
      <c r="E45" s="228" t="s">
        <v>8813</v>
      </c>
      <c r="F45" s="228" t="s">
        <v>8814</v>
      </c>
      <c r="G45" s="228" t="s">
        <v>8815</v>
      </c>
      <c r="H45" s="228" t="s">
        <v>8816</v>
      </c>
      <c r="I45" s="203" t="s">
        <v>8817</v>
      </c>
      <c r="J45" s="240" t="s">
        <v>8818</v>
      </c>
      <c r="K45" s="148"/>
    </row>
    <row r="46" spans="1:11" ht="25.5">
      <c r="A46" s="148"/>
      <c r="B46" s="199" t="s">
        <v>8819</v>
      </c>
      <c r="C46" s="248" t="s">
        <v>8820</v>
      </c>
      <c r="D46" s="249">
        <v>150</v>
      </c>
      <c r="E46" s="249">
        <v>50</v>
      </c>
      <c r="F46" s="249">
        <v>30</v>
      </c>
      <c r="G46" s="249">
        <v>50</v>
      </c>
      <c r="H46" s="249">
        <v>50</v>
      </c>
      <c r="I46" s="249">
        <v>50</v>
      </c>
      <c r="J46" s="193">
        <f>SUM(D46:I46)</f>
        <v>380</v>
      </c>
      <c r="K46" s="148"/>
    </row>
    <row r="47" spans="1:11">
      <c r="A47" s="148"/>
      <c r="B47" s="225"/>
      <c r="C47" s="248" t="s">
        <v>8821</v>
      </c>
      <c r="D47" s="193">
        <f t="shared" ref="D47:I47" si="2">IF(D41&gt;D46,D41-D46,0)</f>
        <v>275.71829472565736</v>
      </c>
      <c r="E47" s="193">
        <f t="shared" si="2"/>
        <v>375.71829472565736</v>
      </c>
      <c r="F47" s="193">
        <f t="shared" si="2"/>
        <v>395.71829472565736</v>
      </c>
      <c r="G47" s="193">
        <f t="shared" si="2"/>
        <v>801.43658945131472</v>
      </c>
      <c r="H47" s="193">
        <f t="shared" si="2"/>
        <v>1014.2957368141433</v>
      </c>
      <c r="I47" s="193">
        <f t="shared" si="2"/>
        <v>1014.2957368141433</v>
      </c>
      <c r="J47" s="193">
        <f>SUM(D47:I47)</f>
        <v>3877.1829472565732</v>
      </c>
      <c r="K47" s="148"/>
    </row>
    <row r="48" spans="1:11">
      <c r="A48" s="148"/>
      <c r="B48" s="148"/>
      <c r="C48" s="148"/>
      <c r="D48" s="178"/>
      <c r="E48" s="178"/>
      <c r="F48" s="148"/>
      <c r="G48" s="148"/>
      <c r="H48" s="148"/>
      <c r="I48" s="148"/>
      <c r="J48" s="148"/>
      <c r="K48" s="148"/>
    </row>
    <row r="49" spans="1:11" ht="31.5" customHeight="1">
      <c r="A49" s="291" t="s">
        <v>8822</v>
      </c>
      <c r="B49" s="148"/>
      <c r="C49" s="148"/>
      <c r="D49" s="231" t="str">
        <f t="shared" ref="D49:I49" si="3">D43</f>
        <v>Niveau 1</v>
      </c>
      <c r="E49" s="162" t="str">
        <f t="shared" si="3"/>
        <v>Niveau 2</v>
      </c>
      <c r="F49" s="162" t="str">
        <f t="shared" si="3"/>
        <v>Niveau 3</v>
      </c>
      <c r="G49" s="162" t="str">
        <f t="shared" si="3"/>
        <v>Niveau 4</v>
      </c>
      <c r="H49" s="162" t="str">
        <f t="shared" si="3"/>
        <v>Niveau 5</v>
      </c>
      <c r="I49" s="163" t="str">
        <f t="shared" si="3"/>
        <v>Niveau 6</v>
      </c>
      <c r="J49" s="250" t="s">
        <v>8823</v>
      </c>
      <c r="K49" s="181"/>
    </row>
    <row r="50" spans="1:11" ht="15" customHeight="1">
      <c r="A50" s="291"/>
      <c r="B50" s="292" t="s">
        <v>8824</v>
      </c>
      <c r="C50" s="292" t="s">
        <v>8825</v>
      </c>
      <c r="D50" s="251" t="s">
        <v>8826</v>
      </c>
      <c r="E50" s="252" t="s">
        <v>8827</v>
      </c>
      <c r="F50" s="252" t="s">
        <v>8828</v>
      </c>
      <c r="G50" s="252" t="s">
        <v>8829</v>
      </c>
      <c r="H50" s="252" t="s">
        <v>8830</v>
      </c>
      <c r="I50" s="253" t="s">
        <v>8831</v>
      </c>
      <c r="J50" s="148"/>
      <c r="K50" s="254"/>
    </row>
    <row r="51" spans="1:11" ht="25.5" customHeight="1">
      <c r="A51" s="291"/>
      <c r="B51" s="293" t="s">
        <v>8832</v>
      </c>
      <c r="C51" s="293"/>
      <c r="D51" s="255" t="s">
        <v>8833</v>
      </c>
      <c r="E51" s="150" t="s">
        <v>8834</v>
      </c>
      <c r="F51" s="150" t="s">
        <v>8835</v>
      </c>
      <c r="G51" s="150" t="s">
        <v>8836</v>
      </c>
      <c r="H51" s="150" t="s">
        <v>8837</v>
      </c>
      <c r="I51" s="256" t="s">
        <v>8838</v>
      </c>
      <c r="J51" s="148"/>
      <c r="K51" s="254"/>
    </row>
    <row r="52" spans="1:11" ht="15" customHeight="1">
      <c r="A52" s="291"/>
      <c r="B52" s="290" t="s">
        <v>8839</v>
      </c>
      <c r="C52" s="290"/>
      <c r="D52" s="236" t="s">
        <v>8840</v>
      </c>
      <c r="E52" s="257" t="s">
        <v>8841</v>
      </c>
      <c r="F52" s="257" t="s">
        <v>8842</v>
      </c>
      <c r="G52" s="257" t="s">
        <v>8843</v>
      </c>
      <c r="H52" s="257" t="s">
        <v>8844</v>
      </c>
      <c r="I52" s="238" t="s">
        <v>8845</v>
      </c>
      <c r="J52" s="148"/>
      <c r="K52" s="254"/>
    </row>
    <row r="53" spans="1:11" ht="45.75" customHeight="1">
      <c r="A53" s="291"/>
      <c r="B53" s="290" t="s">
        <v>8846</v>
      </c>
      <c r="C53" s="290"/>
      <c r="D53" s="202" t="s">
        <v>8847</v>
      </c>
      <c r="E53" s="228" t="s">
        <v>8848</v>
      </c>
      <c r="F53" s="228" t="s">
        <v>8849</v>
      </c>
      <c r="G53" s="228" t="s">
        <v>8850</v>
      </c>
      <c r="H53" s="228" t="s">
        <v>8851</v>
      </c>
      <c r="I53" s="203" t="s">
        <v>8852</v>
      </c>
      <c r="J53" s="258" t="s">
        <v>8853</v>
      </c>
      <c r="K53" s="259"/>
    </row>
    <row r="54" spans="1:11">
      <c r="A54" s="148"/>
      <c r="B54" s="148"/>
      <c r="C54" s="260" t="s">
        <v>8854</v>
      </c>
      <c r="D54" s="249">
        <v>10</v>
      </c>
      <c r="E54" s="249">
        <v>30</v>
      </c>
      <c r="F54" s="249">
        <v>30</v>
      </c>
      <c r="G54" s="249">
        <v>40</v>
      </c>
      <c r="H54" s="249">
        <v>50</v>
      </c>
      <c r="I54" s="249">
        <v>60</v>
      </c>
      <c r="J54" s="258"/>
      <c r="K54" s="259"/>
    </row>
    <row r="55" spans="1:11">
      <c r="A55" s="148"/>
      <c r="B55" s="148"/>
      <c r="C55" s="260" t="s">
        <v>8854</v>
      </c>
      <c r="D55" s="193">
        <f t="shared" ref="D55:I55" si="4">D47/D54</f>
        <v>27.571829472565735</v>
      </c>
      <c r="E55" s="193">
        <f t="shared" si="4"/>
        <v>12.523943157521911</v>
      </c>
      <c r="F55" s="193">
        <f t="shared" si="4"/>
        <v>13.190609824188579</v>
      </c>
      <c r="G55" s="193">
        <f t="shared" si="4"/>
        <v>20.035914736282869</v>
      </c>
      <c r="H55" s="193">
        <f t="shared" si="4"/>
        <v>20.285914736282866</v>
      </c>
      <c r="I55" s="193">
        <f t="shared" si="4"/>
        <v>16.904928946902388</v>
      </c>
      <c r="J55" s="258"/>
      <c r="K55" s="259"/>
    </row>
    <row r="56" spans="1:11">
      <c r="A56" s="148"/>
      <c r="B56" s="148"/>
      <c r="C56" s="260" t="s">
        <v>8854</v>
      </c>
      <c r="D56" s="249">
        <v>0.1</v>
      </c>
      <c r="E56" s="249">
        <v>0.1</v>
      </c>
      <c r="F56" s="249">
        <v>0.1</v>
      </c>
      <c r="G56" s="249">
        <v>0.1</v>
      </c>
      <c r="H56" s="249">
        <v>0.15</v>
      </c>
      <c r="I56" s="249">
        <v>0.15</v>
      </c>
      <c r="J56" s="258"/>
      <c r="K56" s="259"/>
    </row>
    <row r="57" spans="1:11">
      <c r="A57" s="148"/>
      <c r="B57" s="148"/>
      <c r="C57" s="148"/>
      <c r="D57" s="193">
        <f t="shared" ref="D57:I57" si="5">D55*(1+D56)</f>
        <v>30.329012419822313</v>
      </c>
      <c r="E57" s="193">
        <f t="shared" si="5"/>
        <v>13.776337473274104</v>
      </c>
      <c r="F57" s="193">
        <f t="shared" si="5"/>
        <v>14.509670806607438</v>
      </c>
      <c r="G57" s="193">
        <f t="shared" si="5"/>
        <v>22.03950620991116</v>
      </c>
      <c r="H57" s="193">
        <f t="shared" si="5"/>
        <v>23.328801946725292</v>
      </c>
      <c r="I57" s="193">
        <f t="shared" si="5"/>
        <v>19.440668288937744</v>
      </c>
      <c r="J57" s="261">
        <f>SUM(D57:I57)</f>
        <v>123.42399714527805</v>
      </c>
      <c r="K57" s="259"/>
    </row>
    <row r="58" spans="1:11">
      <c r="A58" s="148"/>
      <c r="B58" s="290"/>
      <c r="C58" s="290"/>
      <c r="D58" s="150"/>
      <c r="E58" s="150"/>
      <c r="F58" s="150"/>
      <c r="G58" s="150"/>
      <c r="H58" s="262"/>
      <c r="I58" s="148"/>
      <c r="J58" s="148"/>
      <c r="K58" s="148"/>
    </row>
    <row r="59" spans="1:11" ht="15" customHeight="1">
      <c r="A59" s="291" t="s">
        <v>8855</v>
      </c>
      <c r="B59" s="290" t="s">
        <v>8856</v>
      </c>
      <c r="C59" s="290"/>
      <c r="D59" s="263" t="s">
        <v>8857</v>
      </c>
      <c r="E59" s="150"/>
      <c r="F59" s="150">
        <v>373</v>
      </c>
      <c r="G59" s="150"/>
      <c r="H59" s="148"/>
      <c r="I59" s="148"/>
      <c r="J59" s="148"/>
      <c r="K59" s="148"/>
    </row>
    <row r="60" spans="1:11" ht="25.5" customHeight="1">
      <c r="A60" s="291"/>
      <c r="B60" s="290" t="s">
        <v>8858</v>
      </c>
      <c r="C60" s="290"/>
      <c r="D60" s="264" t="s">
        <v>8859</v>
      </c>
      <c r="E60" s="143"/>
      <c r="F60" s="265">
        <f>F59/10</f>
        <v>37.299999999999997</v>
      </c>
      <c r="G60" s="143"/>
      <c r="H60" s="143"/>
      <c r="I60" s="143"/>
      <c r="J60" s="143"/>
      <c r="K60" s="143"/>
    </row>
    <row r="61" spans="1:11" ht="15.75" customHeight="1">
      <c r="A61" s="291"/>
      <c r="B61" s="290" t="s">
        <v>8860</v>
      </c>
      <c r="C61" s="290"/>
      <c r="D61" s="266" t="s">
        <v>8861</v>
      </c>
      <c r="E61" s="143"/>
      <c r="F61" s="267">
        <f>J57</f>
        <v>123.42399714527805</v>
      </c>
      <c r="G61" s="268" t="s">
        <v>8862</v>
      </c>
      <c r="H61" s="268"/>
      <c r="I61" s="143"/>
      <c r="J61" s="143"/>
      <c r="K61" s="143"/>
    </row>
    <row r="62" spans="1:11" ht="30" customHeight="1">
      <c r="A62" s="291"/>
      <c r="B62" s="290" t="s">
        <v>8863</v>
      </c>
      <c r="C62" s="290"/>
      <c r="D62" s="258" t="s">
        <v>8864</v>
      </c>
      <c r="E62" s="143"/>
      <c r="F62" s="269">
        <f>F61/F59</f>
        <v>0.33089543470583926</v>
      </c>
      <c r="G62" s="143"/>
      <c r="H62" s="143"/>
      <c r="I62" s="143"/>
      <c r="J62" s="143"/>
      <c r="K62" s="143"/>
    </row>
  </sheetData>
  <mergeCells count="47">
    <mergeCell ref="B1:D1"/>
    <mergeCell ref="A7:A9"/>
    <mergeCell ref="B7:C7"/>
    <mergeCell ref="D7:D8"/>
    <mergeCell ref="E7:E8"/>
    <mergeCell ref="J12:J14"/>
    <mergeCell ref="A18:A21"/>
    <mergeCell ref="B18:C19"/>
    <mergeCell ref="D18:E19"/>
    <mergeCell ref="F18:F19"/>
    <mergeCell ref="A12:A15"/>
    <mergeCell ref="B12:C13"/>
    <mergeCell ref="D12:E13"/>
    <mergeCell ref="F12:G13"/>
    <mergeCell ref="H12:I13"/>
    <mergeCell ref="J24:J26"/>
    <mergeCell ref="A30:A33"/>
    <mergeCell ref="B30:D30"/>
    <mergeCell ref="E30:E32"/>
    <mergeCell ref="F30:F32"/>
    <mergeCell ref="B31:B32"/>
    <mergeCell ref="C31:C32"/>
    <mergeCell ref="A24:A27"/>
    <mergeCell ref="B24:C25"/>
    <mergeCell ref="D24:E25"/>
    <mergeCell ref="F24:F25"/>
    <mergeCell ref="H24:I25"/>
    <mergeCell ref="A36:A39"/>
    <mergeCell ref="B37:C37"/>
    <mergeCell ref="B38:C38"/>
    <mergeCell ref="B39:C39"/>
    <mergeCell ref="I42:J42"/>
    <mergeCell ref="A43:A45"/>
    <mergeCell ref="B43:C43"/>
    <mergeCell ref="B44:C44"/>
    <mergeCell ref="B45:C45"/>
    <mergeCell ref="A49:A53"/>
    <mergeCell ref="B50:C50"/>
    <mergeCell ref="B51:C51"/>
    <mergeCell ref="B52:C52"/>
    <mergeCell ref="B53:C53"/>
    <mergeCell ref="B58:C58"/>
    <mergeCell ref="A59:A62"/>
    <mergeCell ref="B59:C59"/>
    <mergeCell ref="B60:C60"/>
    <mergeCell ref="B61:C61"/>
    <mergeCell ref="B62:C62"/>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102</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lpstr>MetaDossierINSEE!ExternalData_1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cp:revision>3</cp:revision>
  <cp:lastPrinted>2022-10-03T13:52:30Z</cp:lastPrinted>
  <dcterms:created xsi:type="dcterms:W3CDTF">2021-10-18T06:25:13Z</dcterms:created>
  <dcterms:modified xsi:type="dcterms:W3CDTF">2023-10-11T21:07:51Z</dcterms:modified>
  <dc:language>fr-FR</dc:language>
</cp:coreProperties>
</file>